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filterPrivacy="1" codeName="ThisWorkbook"/>
  <xr:revisionPtr revIDLastSave="0" documentId="8_{5521E845-1235-4A35-B7C2-0E45CFB2CC1B}" xr6:coauthVersionLast="40" xr6:coauthVersionMax="40" xr10:uidLastSave="{00000000-0000-0000-0000-000000000000}"/>
  <bookViews>
    <workbookView xWindow="0" yWindow="0" windowWidth="28800" windowHeight="13530" tabRatio="697" xr2:uid="{00000000-000D-0000-FFFF-FFFF00000000}"/>
  </bookViews>
  <sheets>
    <sheet name="注文" sheetId="4" r:id="rId1"/>
    <sheet name="SIM(3ヶ月)" sheetId="9" r:id="rId2"/>
  </sheets>
  <externalReferences>
    <externalReference r:id="rId3"/>
  </externalReferences>
  <definedNames>
    <definedName name="_xlnm._FilterDatabase" localSheetId="1" hidden="1">'SIM(3ヶ月)'!$A$2:$N$66</definedName>
    <definedName name="_MA10" localSheetId="1">'SIM(3ヶ月)'!$I$10:$I$66</definedName>
    <definedName name="_MA10">#REF!</definedName>
    <definedName name="_MA3" localSheetId="1">'SIM(3ヶ月)'!$G$10:$G$66</definedName>
    <definedName name="_MA3">#REF!</definedName>
    <definedName name="_MA5" localSheetId="1">'SIM(3ヶ月)'!$H$10:$H$66</definedName>
    <definedName name="_MA5">#REF!</definedName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  <definedName name="現在時刻">注文!$F$4:$G$4</definedName>
    <definedName name="終値" localSheetId="1">'SIM(3ヶ月)'!$F$10:$F$66</definedName>
    <definedName name="終値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8" i="4" l="1"/>
  <c r="C33" i="4"/>
  <c r="C41" i="4"/>
  <c r="W21" i="9" l="1"/>
  <c r="W20" i="9"/>
  <c r="W19" i="9"/>
  <c r="W18" i="9"/>
  <c r="W17" i="9"/>
  <c r="K15" i="4"/>
  <c r="C29" i="4" l="1"/>
  <c r="K18" i="4"/>
  <c r="J15" i="4" l="1"/>
  <c r="K23" i="4"/>
  <c r="I14" i="4"/>
  <c r="F23" i="4"/>
  <c r="J23" i="4"/>
  <c r="I23" i="4"/>
  <c r="G23" i="4"/>
  <c r="H23" i="4"/>
  <c r="G4" i="4" l="1"/>
  <c r="I18" i="4"/>
  <c r="C30" i="4" l="1"/>
  <c r="A38" i="4"/>
  <c r="F16" i="4" l="1"/>
  <c r="F15" i="4"/>
  <c r="P65" i="9"/>
  <c r="K65" i="9"/>
  <c r="I65" i="9"/>
  <c r="H65" i="9"/>
  <c r="G65" i="9"/>
  <c r="P64" i="9"/>
  <c r="K64" i="9"/>
  <c r="I64" i="9"/>
  <c r="H64" i="9"/>
  <c r="G64" i="9"/>
  <c r="P63" i="9"/>
  <c r="K63" i="9"/>
  <c r="I63" i="9"/>
  <c r="H63" i="9"/>
  <c r="G63" i="9"/>
  <c r="P62" i="9"/>
  <c r="K62" i="9"/>
  <c r="I62" i="9"/>
  <c r="H62" i="9"/>
  <c r="G62" i="9"/>
  <c r="P61" i="9"/>
  <c r="K61" i="9"/>
  <c r="I61" i="9"/>
  <c r="H61" i="9"/>
  <c r="G61" i="9"/>
  <c r="P60" i="9"/>
  <c r="K60" i="9"/>
  <c r="I60" i="9"/>
  <c r="H60" i="9"/>
  <c r="G60" i="9"/>
  <c r="P59" i="9"/>
  <c r="K59" i="9"/>
  <c r="I59" i="9"/>
  <c r="H59" i="9"/>
  <c r="G59" i="9"/>
  <c r="P58" i="9"/>
  <c r="K58" i="9"/>
  <c r="I58" i="9"/>
  <c r="H58" i="9"/>
  <c r="G58" i="9"/>
  <c r="P57" i="9"/>
  <c r="K57" i="9"/>
  <c r="I57" i="9"/>
  <c r="H57" i="9"/>
  <c r="G57" i="9"/>
  <c r="P56" i="9"/>
  <c r="K56" i="9"/>
  <c r="I56" i="9"/>
  <c r="H56" i="9"/>
  <c r="G56" i="9"/>
  <c r="P55" i="9"/>
  <c r="K55" i="9"/>
  <c r="I55" i="9"/>
  <c r="H55" i="9"/>
  <c r="G55" i="9"/>
  <c r="P54" i="9"/>
  <c r="K54" i="9"/>
  <c r="I54" i="9"/>
  <c r="H54" i="9"/>
  <c r="G54" i="9"/>
  <c r="P53" i="9"/>
  <c r="K53" i="9"/>
  <c r="I53" i="9"/>
  <c r="H53" i="9"/>
  <c r="G53" i="9"/>
  <c r="P52" i="9"/>
  <c r="K52" i="9"/>
  <c r="I52" i="9"/>
  <c r="H52" i="9"/>
  <c r="G52" i="9"/>
  <c r="P51" i="9"/>
  <c r="K51" i="9"/>
  <c r="I51" i="9"/>
  <c r="H51" i="9"/>
  <c r="G51" i="9"/>
  <c r="P50" i="9"/>
  <c r="K50" i="9"/>
  <c r="I50" i="9"/>
  <c r="H50" i="9"/>
  <c r="G50" i="9"/>
  <c r="P49" i="9"/>
  <c r="K49" i="9"/>
  <c r="I49" i="9"/>
  <c r="H49" i="9"/>
  <c r="G49" i="9"/>
  <c r="P48" i="9"/>
  <c r="K48" i="9"/>
  <c r="I48" i="9"/>
  <c r="H48" i="9"/>
  <c r="G48" i="9"/>
  <c r="P47" i="9"/>
  <c r="K47" i="9"/>
  <c r="I47" i="9"/>
  <c r="H47" i="9"/>
  <c r="G47" i="9"/>
  <c r="P46" i="9"/>
  <c r="K46" i="9"/>
  <c r="I46" i="9"/>
  <c r="H46" i="9"/>
  <c r="G46" i="9"/>
  <c r="P45" i="9"/>
  <c r="K45" i="9"/>
  <c r="I45" i="9"/>
  <c r="H45" i="9"/>
  <c r="G45" i="9"/>
  <c r="P44" i="9"/>
  <c r="K44" i="9"/>
  <c r="I44" i="9"/>
  <c r="H44" i="9"/>
  <c r="G44" i="9"/>
  <c r="P43" i="9"/>
  <c r="K43" i="9"/>
  <c r="I43" i="9"/>
  <c r="H43" i="9"/>
  <c r="G43" i="9"/>
  <c r="P42" i="9"/>
  <c r="K42" i="9"/>
  <c r="I42" i="9"/>
  <c r="H42" i="9"/>
  <c r="G42" i="9"/>
  <c r="P41" i="9"/>
  <c r="K41" i="9"/>
  <c r="I41" i="9"/>
  <c r="H41" i="9"/>
  <c r="G41" i="9"/>
  <c r="P40" i="9"/>
  <c r="K40" i="9"/>
  <c r="I40" i="9"/>
  <c r="H40" i="9"/>
  <c r="G40" i="9"/>
  <c r="P39" i="9"/>
  <c r="K39" i="9"/>
  <c r="I39" i="9"/>
  <c r="H39" i="9"/>
  <c r="G39" i="9"/>
  <c r="P38" i="9"/>
  <c r="K38" i="9"/>
  <c r="I38" i="9"/>
  <c r="H38" i="9"/>
  <c r="G38" i="9"/>
  <c r="P37" i="9"/>
  <c r="K37" i="9"/>
  <c r="I37" i="9"/>
  <c r="H37" i="9"/>
  <c r="G37" i="9"/>
  <c r="P36" i="9"/>
  <c r="K36" i="9"/>
  <c r="I36" i="9"/>
  <c r="H36" i="9"/>
  <c r="G36" i="9"/>
  <c r="P35" i="9"/>
  <c r="K35" i="9"/>
  <c r="I35" i="9"/>
  <c r="H35" i="9"/>
  <c r="G35" i="9"/>
  <c r="P34" i="9"/>
  <c r="K34" i="9"/>
  <c r="I34" i="9"/>
  <c r="H34" i="9"/>
  <c r="G34" i="9"/>
  <c r="P33" i="9"/>
  <c r="K33" i="9"/>
  <c r="I33" i="9"/>
  <c r="H33" i="9"/>
  <c r="G33" i="9"/>
  <c r="P32" i="9"/>
  <c r="K32" i="9"/>
  <c r="I32" i="9"/>
  <c r="H32" i="9"/>
  <c r="G32" i="9"/>
  <c r="P31" i="9"/>
  <c r="K31" i="9"/>
  <c r="I31" i="9"/>
  <c r="H31" i="9"/>
  <c r="G31" i="9"/>
  <c r="P30" i="9"/>
  <c r="K30" i="9"/>
  <c r="I30" i="9"/>
  <c r="H30" i="9"/>
  <c r="G30" i="9"/>
  <c r="P29" i="9"/>
  <c r="K29" i="9"/>
  <c r="I29" i="9"/>
  <c r="H29" i="9"/>
  <c r="G29" i="9"/>
  <c r="P28" i="9"/>
  <c r="K28" i="9"/>
  <c r="I28" i="9"/>
  <c r="H28" i="9"/>
  <c r="G28" i="9"/>
  <c r="P27" i="9"/>
  <c r="K27" i="9"/>
  <c r="I27" i="9"/>
  <c r="H27" i="9"/>
  <c r="G27" i="9"/>
  <c r="P26" i="9"/>
  <c r="K26" i="9"/>
  <c r="I26" i="9"/>
  <c r="H26" i="9"/>
  <c r="G26" i="9"/>
  <c r="P25" i="9"/>
  <c r="K25" i="9"/>
  <c r="I25" i="9"/>
  <c r="H25" i="9"/>
  <c r="G25" i="9"/>
  <c r="P24" i="9"/>
  <c r="K24" i="9"/>
  <c r="I24" i="9"/>
  <c r="H24" i="9"/>
  <c r="G24" i="9"/>
  <c r="P23" i="9"/>
  <c r="K23" i="9"/>
  <c r="I23" i="9"/>
  <c r="H23" i="9"/>
  <c r="G23" i="9"/>
  <c r="P22" i="9"/>
  <c r="K22" i="9"/>
  <c r="I22" i="9"/>
  <c r="H22" i="9"/>
  <c r="G22" i="9"/>
  <c r="P21" i="9"/>
  <c r="K21" i="9"/>
  <c r="I21" i="9"/>
  <c r="H21" i="9"/>
  <c r="G21" i="9"/>
  <c r="P20" i="9"/>
  <c r="K20" i="9"/>
  <c r="I20" i="9"/>
  <c r="H20" i="9"/>
  <c r="G20" i="9"/>
  <c r="P19" i="9"/>
  <c r="K19" i="9"/>
  <c r="I19" i="9"/>
  <c r="H19" i="9"/>
  <c r="G19" i="9"/>
  <c r="P18" i="9"/>
  <c r="K18" i="9"/>
  <c r="I18" i="9"/>
  <c r="H18" i="9"/>
  <c r="G18" i="9"/>
  <c r="P17" i="9"/>
  <c r="K17" i="9"/>
  <c r="I17" i="9"/>
  <c r="H17" i="9"/>
  <c r="G17" i="9"/>
  <c r="P16" i="9"/>
  <c r="K16" i="9"/>
  <c r="I16" i="9"/>
  <c r="H16" i="9"/>
  <c r="G16" i="9"/>
  <c r="P15" i="9"/>
  <c r="K15" i="9"/>
  <c r="I15" i="9"/>
  <c r="H15" i="9"/>
  <c r="G15" i="9"/>
  <c r="P14" i="9"/>
  <c r="K14" i="9"/>
  <c r="I14" i="9"/>
  <c r="H14" i="9"/>
  <c r="G14" i="9"/>
  <c r="P13" i="9"/>
  <c r="K13" i="9"/>
  <c r="I13" i="9"/>
  <c r="H13" i="9"/>
  <c r="G13" i="9"/>
  <c r="P12" i="9"/>
  <c r="K12" i="9"/>
  <c r="I12" i="9"/>
  <c r="H12" i="9"/>
  <c r="G12" i="9"/>
  <c r="P11" i="9"/>
  <c r="K11" i="9"/>
  <c r="H11" i="9"/>
  <c r="G11" i="9"/>
  <c r="P10" i="9"/>
  <c r="K10" i="9"/>
  <c r="H10" i="9"/>
  <c r="G10" i="9"/>
  <c r="P9" i="9"/>
  <c r="K9" i="9"/>
  <c r="H9" i="9"/>
  <c r="G9" i="9"/>
  <c r="P8" i="9"/>
  <c r="K8" i="9"/>
  <c r="H8" i="9"/>
  <c r="G8" i="9"/>
  <c r="P7" i="9"/>
  <c r="K7" i="9"/>
  <c r="H7" i="9"/>
  <c r="G7" i="9"/>
  <c r="P6" i="9"/>
  <c r="G6" i="9"/>
  <c r="P5" i="9"/>
  <c r="G5" i="9"/>
  <c r="P4" i="9"/>
  <c r="P3" i="9"/>
  <c r="G11" i="4"/>
  <c r="G16" i="4" s="1"/>
  <c r="A25" i="4" s="1"/>
  <c r="G7" i="4"/>
  <c r="F18" i="4"/>
  <c r="T4" i="9"/>
  <c r="J18" i="4"/>
  <c r="T7" i="9"/>
  <c r="T6" i="9"/>
  <c r="T1" i="9"/>
  <c r="T5" i="9"/>
  <c r="T2" i="9"/>
  <c r="G18" i="4"/>
  <c r="H18" i="4"/>
  <c r="L65" i="9" l="1"/>
  <c r="C10" i="4" s="1"/>
  <c r="L8" i="9"/>
  <c r="U15" i="9"/>
  <c r="T15" i="9"/>
  <c r="S15" i="9"/>
  <c r="R15" i="9"/>
  <c r="Y15" i="9"/>
  <c r="Q15" i="9"/>
  <c r="X15" i="9"/>
  <c r="V15" i="9"/>
  <c r="W15" i="9"/>
  <c r="L10" i="9"/>
  <c r="J7" i="9"/>
  <c r="M7" i="9" s="1"/>
  <c r="L7" i="9"/>
  <c r="L9" i="9"/>
  <c r="L11" i="9"/>
  <c r="J65" i="9"/>
  <c r="M65" i="9" s="1"/>
  <c r="C13" i="4" s="1"/>
  <c r="J64" i="9"/>
  <c r="M64" i="9" s="1"/>
  <c r="J9" i="9"/>
  <c r="M9" i="9" s="1"/>
  <c r="J11" i="9"/>
  <c r="M11" i="9" s="1"/>
  <c r="J16" i="9"/>
  <c r="M16" i="9" s="1"/>
  <c r="J24" i="9"/>
  <c r="M24" i="9" s="1"/>
  <c r="J32" i="9"/>
  <c r="M32" i="9" s="1"/>
  <c r="J40" i="9"/>
  <c r="M40" i="9" s="1"/>
  <c r="J48" i="9"/>
  <c r="M48" i="9" s="1"/>
  <c r="J56" i="9"/>
  <c r="M56" i="9" s="1"/>
  <c r="J59" i="9"/>
  <c r="M59" i="9" s="1"/>
  <c r="J61" i="9"/>
  <c r="M61" i="9" s="1"/>
  <c r="J18" i="9"/>
  <c r="M18" i="9" s="1"/>
  <c r="J26" i="9"/>
  <c r="M26" i="9" s="1"/>
  <c r="J34" i="9"/>
  <c r="M34" i="9" s="1"/>
  <c r="J22" i="9"/>
  <c r="M22" i="9" s="1"/>
  <c r="J38" i="9"/>
  <c r="M38" i="9" s="1"/>
  <c r="J46" i="9"/>
  <c r="M46" i="9" s="1"/>
  <c r="J54" i="9"/>
  <c r="M54" i="9" s="1"/>
  <c r="J62" i="9"/>
  <c r="M62" i="9" s="1"/>
  <c r="J42" i="9"/>
  <c r="M42" i="9" s="1"/>
  <c r="J50" i="9"/>
  <c r="M50" i="9" s="1"/>
  <c r="J19" i="9"/>
  <c r="M19" i="9" s="1"/>
  <c r="J27" i="9"/>
  <c r="M27" i="9" s="1"/>
  <c r="J35" i="9"/>
  <c r="M35" i="9" s="1"/>
  <c r="J43" i="9"/>
  <c r="M43" i="9" s="1"/>
  <c r="J51" i="9"/>
  <c r="M51" i="9" s="1"/>
  <c r="J58" i="9"/>
  <c r="M58" i="9" s="1"/>
  <c r="J13" i="9"/>
  <c r="M13" i="9" s="1"/>
  <c r="J21" i="9"/>
  <c r="M21" i="9" s="1"/>
  <c r="J29" i="9"/>
  <c r="M29" i="9" s="1"/>
  <c r="J37" i="9"/>
  <c r="M37" i="9" s="1"/>
  <c r="J45" i="9"/>
  <c r="M45" i="9" s="1"/>
  <c r="J53" i="9"/>
  <c r="M53" i="9" s="1"/>
  <c r="J15" i="9"/>
  <c r="M15" i="9" s="1"/>
  <c r="J23" i="9"/>
  <c r="M23" i="9" s="1"/>
  <c r="J31" i="9"/>
  <c r="M31" i="9" s="1"/>
  <c r="J39" i="9"/>
  <c r="M39" i="9" s="1"/>
  <c r="J47" i="9"/>
  <c r="M47" i="9" s="1"/>
  <c r="J55" i="9"/>
  <c r="M55" i="9" s="1"/>
  <c r="J63" i="9"/>
  <c r="M63" i="9" s="1"/>
  <c r="J10" i="9"/>
  <c r="M10" i="9" s="1"/>
  <c r="J12" i="9"/>
  <c r="M12" i="9" s="1"/>
  <c r="J20" i="9"/>
  <c r="M20" i="9" s="1"/>
  <c r="J28" i="9"/>
  <c r="M28" i="9" s="1"/>
  <c r="J36" i="9"/>
  <c r="M36" i="9" s="1"/>
  <c r="J44" i="9"/>
  <c r="M44" i="9" s="1"/>
  <c r="J52" i="9"/>
  <c r="M52" i="9" s="1"/>
  <c r="J60" i="9"/>
  <c r="M60" i="9" s="1"/>
  <c r="J8" i="9"/>
  <c r="M8" i="9" s="1"/>
  <c r="J17" i="9"/>
  <c r="M17" i="9" s="1"/>
  <c r="J25" i="9"/>
  <c r="M25" i="9" s="1"/>
  <c r="J33" i="9"/>
  <c r="M33" i="9" s="1"/>
  <c r="J41" i="9"/>
  <c r="M41" i="9" s="1"/>
  <c r="J49" i="9"/>
  <c r="M49" i="9" s="1"/>
  <c r="J57" i="9"/>
  <c r="M57" i="9" s="1"/>
  <c r="J14" i="9"/>
  <c r="M14" i="9" s="1"/>
  <c r="J30" i="9"/>
  <c r="M30" i="9" s="1"/>
  <c r="L64" i="9"/>
  <c r="L12" i="9"/>
  <c r="L13" i="9"/>
  <c r="L21" i="9"/>
  <c r="L29" i="9"/>
  <c r="L37" i="9"/>
  <c r="L45" i="9"/>
  <c r="L53" i="9"/>
  <c r="L61" i="9"/>
  <c r="L17" i="9"/>
  <c r="L25" i="9"/>
  <c r="L19" i="9"/>
  <c r="L27" i="9"/>
  <c r="L35" i="9"/>
  <c r="L43" i="9"/>
  <c r="L51" i="9"/>
  <c r="L59" i="9"/>
  <c r="L33" i="9"/>
  <c r="L41" i="9"/>
  <c r="L62" i="9"/>
  <c r="L26" i="9"/>
  <c r="L34" i="9"/>
  <c r="L42" i="9"/>
  <c r="L50" i="9"/>
  <c r="L58" i="9"/>
  <c r="L49" i="9"/>
  <c r="L57" i="9"/>
  <c r="L14" i="9"/>
  <c r="L22" i="9"/>
  <c r="L30" i="9"/>
  <c r="L38" i="9"/>
  <c r="L46" i="9"/>
  <c r="L54" i="9"/>
  <c r="L16" i="9"/>
  <c r="N16" i="9" s="1"/>
  <c r="L24" i="9"/>
  <c r="N24" i="9" s="1"/>
  <c r="L32" i="9"/>
  <c r="N32" i="9" s="1"/>
  <c r="L40" i="9"/>
  <c r="L48" i="9"/>
  <c r="L56" i="9"/>
  <c r="N56" i="9" s="1"/>
  <c r="L18" i="9"/>
  <c r="L15" i="9"/>
  <c r="L23" i="9"/>
  <c r="L31" i="9"/>
  <c r="L39" i="9"/>
  <c r="L47" i="9"/>
  <c r="L55" i="9"/>
  <c r="L63" i="9"/>
  <c r="L20" i="9"/>
  <c r="L28" i="9"/>
  <c r="L36" i="9"/>
  <c r="L44" i="9"/>
  <c r="L52" i="9"/>
  <c r="L60" i="9"/>
  <c r="N30" i="9" l="1"/>
  <c r="N40" i="9"/>
  <c r="O40" i="9" s="1"/>
  <c r="N18" i="9"/>
  <c r="N48" i="9"/>
  <c r="O48" i="9" s="1"/>
  <c r="N26" i="9"/>
  <c r="N21" i="9"/>
  <c r="N36" i="9"/>
  <c r="O36" i="9" s="1"/>
  <c r="N39" i="9"/>
  <c r="N50" i="9"/>
  <c r="O50" i="9" s="1"/>
  <c r="N42" i="9"/>
  <c r="O42" i="9" s="1"/>
  <c r="N28" i="9"/>
  <c r="N20" i="9"/>
  <c r="N55" i="9"/>
  <c r="O55" i="9" s="1"/>
  <c r="N22" i="9"/>
  <c r="N31" i="9"/>
  <c r="N41" i="9"/>
  <c r="O41" i="9" s="1"/>
  <c r="N27" i="9"/>
  <c r="N13" i="9"/>
  <c r="N43" i="9"/>
  <c r="O43" i="9" s="1"/>
  <c r="N53" i="9"/>
  <c r="O53" i="9" s="1"/>
  <c r="N15" i="9"/>
  <c r="N46" i="9"/>
  <c r="N64" i="9"/>
  <c r="N62" i="9"/>
  <c r="N23" i="9"/>
  <c r="O23" i="9" s="1"/>
  <c r="N34" i="9"/>
  <c r="O34" i="9" s="1"/>
  <c r="N29" i="9"/>
  <c r="N47" i="9"/>
  <c r="O47" i="9" s="1"/>
  <c r="N19" i="9"/>
  <c r="O19" i="9" s="1"/>
  <c r="N49" i="9"/>
  <c r="N44" i="9"/>
  <c r="O44" i="9" s="1"/>
  <c r="N57" i="9"/>
  <c r="O57" i="9" s="1"/>
  <c r="N17" i="9"/>
  <c r="O17" i="9" s="1"/>
  <c r="N52" i="9"/>
  <c r="N54" i="9"/>
  <c r="N59" i="9"/>
  <c r="O59" i="9" s="1"/>
  <c r="N51" i="9"/>
  <c r="O51" i="9" s="1"/>
  <c r="N38" i="9"/>
  <c r="O38" i="9" s="1"/>
  <c r="N37" i="9"/>
  <c r="N63" i="9"/>
  <c r="O63" i="9" s="1"/>
  <c r="N35" i="9"/>
  <c r="O35" i="9" s="1"/>
  <c r="N14" i="9"/>
  <c r="N25" i="9"/>
  <c r="O25" i="9" s="1"/>
  <c r="N60" i="9"/>
  <c r="O60" i="9" s="1"/>
  <c r="N33" i="9"/>
  <c r="N61" i="9"/>
  <c r="N58" i="9"/>
  <c r="O58" i="9" s="1"/>
  <c r="N45" i="9"/>
  <c r="O45" i="9" s="1"/>
  <c r="N12" i="9"/>
  <c r="N11" i="9"/>
  <c r="O11" i="9" s="1"/>
  <c r="N10" i="9"/>
  <c r="O10" i="9" s="1"/>
  <c r="N9" i="9"/>
  <c r="O9" i="9" s="1"/>
  <c r="N7" i="9"/>
  <c r="O7" i="9" s="1"/>
  <c r="N8" i="9"/>
  <c r="O8" i="9" s="1"/>
  <c r="M1" i="9"/>
  <c r="G15" i="4"/>
  <c r="A2" i="4" s="1"/>
  <c r="O64" i="9"/>
  <c r="O61" i="9"/>
  <c r="O29" i="9"/>
  <c r="O30" i="9"/>
  <c r="O21" i="9"/>
  <c r="O27" i="9"/>
  <c r="O12" i="9"/>
  <c r="O37" i="9"/>
  <c r="O13" i="9"/>
  <c r="O26" i="9"/>
  <c r="O14" i="9"/>
  <c r="O22" i="9"/>
  <c r="O54" i="9"/>
  <c r="O33" i="9"/>
  <c r="O62" i="9"/>
  <c r="O49" i="9"/>
  <c r="O46" i="9"/>
  <c r="O20" i="9"/>
  <c r="O15" i="9"/>
  <c r="O56" i="9"/>
  <c r="O32" i="9"/>
  <c r="O52" i="9"/>
  <c r="O24" i="9"/>
  <c r="O39" i="9"/>
  <c r="O18" i="9"/>
  <c r="O16" i="9"/>
  <c r="O31" i="9"/>
  <c r="O28" i="9"/>
  <c r="AB15" i="9" l="1"/>
  <c r="Z15" i="9"/>
  <c r="AA15" i="9"/>
  <c r="O67" i="9"/>
  <c r="N67" i="9"/>
  <c r="N1" i="9"/>
  <c r="O1" i="9" l="1"/>
  <c r="T10" i="9" s="1"/>
</calcChain>
</file>

<file path=xl/sharedStrings.xml><?xml version="1.0" encoding="utf-8"?>
<sst xmlns="http://schemas.openxmlformats.org/spreadsheetml/2006/main" count="320" uniqueCount="159">
  <si>
    <t>現在値</t>
    <rPh sb="0" eb="2">
      <t>ゲンザイ</t>
    </rPh>
    <rPh sb="2" eb="3">
      <t>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</si>
  <si>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</si>
  <si>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</si>
  <si>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</si>
  <si>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引数</t>
    <rPh sb="0" eb="2">
      <t>ヒキスウ</t>
    </rPh>
    <phoneticPr fontId="2"/>
  </si>
  <si>
    <t>始値</t>
    <rPh sb="0" eb="1">
      <t>ハジ</t>
    </rPh>
    <rPh sb="1" eb="2">
      <t>チ</t>
    </rPh>
    <phoneticPr fontId="2"/>
  </si>
  <si>
    <t>先物コード</t>
    <rPh sb="0" eb="2">
      <t>サキモノ</t>
    </rPh>
    <phoneticPr fontId="2"/>
  </si>
  <si>
    <t>限月</t>
    <rPh sb="0" eb="1">
      <t>ゲン</t>
    </rPh>
    <rPh sb="1" eb="2">
      <t>ゲツ</t>
    </rPh>
    <phoneticPr fontId="2"/>
  </si>
  <si>
    <t>足種別</t>
    <rPh sb="0" eb="1">
      <t>アシ</t>
    </rPh>
    <rPh sb="1" eb="3">
      <t>シュベツ</t>
    </rPh>
    <phoneticPr fontId="2"/>
  </si>
  <si>
    <t>取得期間</t>
    <rPh sb="0" eb="2">
      <t>シュトク</t>
    </rPh>
    <rPh sb="2" eb="4">
      <t>キカン</t>
    </rPh>
    <phoneticPr fontId="2"/>
  </si>
  <si>
    <t>昇順降順</t>
    <rPh sb="0" eb="2">
      <t>ショウジュン</t>
    </rPh>
    <rPh sb="2" eb="4">
      <t>コウジュン</t>
    </rPh>
    <phoneticPr fontId="2"/>
  </si>
  <si>
    <t>本数</t>
    <rPh sb="0" eb="2">
      <t>ホンスウ</t>
    </rPh>
    <phoneticPr fontId="2"/>
  </si>
  <si>
    <t>第1引数</t>
  </si>
  <si>
    <t>先物コード</t>
  </si>
  <si>
    <t>第2引数</t>
  </si>
  <si>
    <t>限月</t>
  </si>
  <si>
    <t>第3引数</t>
  </si>
  <si>
    <t>取引種類</t>
  </si>
  <si>
    <t>1：新規、2：決済</t>
  </si>
  <si>
    <t>第4引数</t>
  </si>
  <si>
    <t>建玉番号</t>
    <rPh sb="0" eb="1">
      <t>タ</t>
    </rPh>
    <rPh sb="1" eb="2">
      <t>ギョク</t>
    </rPh>
    <rPh sb="2" eb="4">
      <t>バンゴウ</t>
    </rPh>
    <phoneticPr fontId="2"/>
  </si>
  <si>
    <t>第5引数</t>
  </si>
  <si>
    <t>建玉枝番号</t>
    <rPh sb="0" eb="1">
      <t>タ</t>
    </rPh>
    <rPh sb="1" eb="2">
      <t>ギョク</t>
    </rPh>
    <rPh sb="2" eb="3">
      <t>エダ</t>
    </rPh>
    <rPh sb="3" eb="5">
      <t>バンゴウ</t>
    </rPh>
    <phoneticPr fontId="2"/>
  </si>
  <si>
    <t>第6引数</t>
  </si>
  <si>
    <t>売買区分</t>
  </si>
  <si>
    <t>1：売、3：買</t>
  </si>
  <si>
    <t>第7引数</t>
  </si>
  <si>
    <t>執行条件</t>
  </si>
  <si>
    <t>第8引数</t>
  </si>
  <si>
    <t>単価</t>
  </si>
  <si>
    <t>第9引数</t>
  </si>
  <si>
    <t>数量</t>
  </si>
  <si>
    <t>数量を指定</t>
    <rPh sb="0" eb="2">
      <t>スウリョウ</t>
    </rPh>
    <rPh sb="3" eb="5">
      <t>シテイ</t>
    </rPh>
    <phoneticPr fontId="2"/>
  </si>
  <si>
    <t>第10引数</t>
  </si>
  <si>
    <t>0：表示あり、１：表示無し</t>
  </si>
  <si>
    <t>第11引数</t>
  </si>
  <si>
    <t>パスワード</t>
  </si>
  <si>
    <t>発注ID</t>
    <rPh sb="0" eb="2">
      <t>ハッチュウ</t>
    </rPh>
    <phoneticPr fontId="2"/>
  </si>
  <si>
    <t>発注IDを指定</t>
    <rPh sb="0" eb="2">
      <t>ハッチュウ</t>
    </rPh>
    <rPh sb="5" eb="7">
      <t>シテイ</t>
    </rPh>
    <phoneticPr fontId="2"/>
  </si>
  <si>
    <t>成行の場合は0を指定</t>
    <phoneticPr fontId="2"/>
  </si>
  <si>
    <t>新規発注</t>
    <rPh sb="0" eb="2">
      <t>シンキ</t>
    </rPh>
    <rPh sb="2" eb="4">
      <t>ハッチュウ</t>
    </rPh>
    <phoneticPr fontId="2"/>
  </si>
  <si>
    <t>決済発注</t>
    <rPh sb="0" eb="2">
      <t>ケッサイ</t>
    </rPh>
    <rPh sb="2" eb="4">
      <t>ハッチュウ</t>
    </rPh>
    <phoneticPr fontId="2"/>
  </si>
  <si>
    <r>
      <t>第1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引数</t>
    </r>
    <phoneticPr fontId="2"/>
  </si>
  <si>
    <t>条件発注</t>
    <rPh sb="0" eb="2">
      <t>ジョウケン</t>
    </rPh>
    <rPh sb="2" eb="4">
      <t>ハッチュウ</t>
    </rPh>
    <phoneticPr fontId="2"/>
  </si>
  <si>
    <t>有効期間区分</t>
    <rPh sb="0" eb="2">
      <t>ユウコウ</t>
    </rPh>
    <rPh sb="2" eb="4">
      <t>キカン</t>
    </rPh>
    <rPh sb="4" eb="6">
      <t>クブン</t>
    </rPh>
    <phoneticPr fontId="2"/>
  </si>
  <si>
    <t>0-9/a-z/A-Z の範囲文字と_(アンダーバー)のみ入力可</t>
    <rPh sb="29" eb="31">
      <t>ニュウリョク</t>
    </rPh>
    <rPh sb="31" eb="32">
      <t>カ</t>
    </rPh>
    <phoneticPr fontId="2"/>
  </si>
  <si>
    <t>発注条件</t>
    <rPh sb="0" eb="2">
      <t>ハッチュウ</t>
    </rPh>
    <rPh sb="2" eb="4">
      <t>ジョウケン</t>
    </rPh>
    <phoneticPr fontId="2"/>
  </si>
  <si>
    <t>発注単価</t>
    <rPh sb="0" eb="2">
      <t>ハッチュウ</t>
    </rPh>
    <rPh sb="2" eb="4">
      <t>タンカ</t>
    </rPh>
    <phoneticPr fontId="2"/>
  </si>
  <si>
    <t>第15引数</t>
  </si>
  <si>
    <t>第18引数</t>
  </si>
  <si>
    <t>限月をYYYYMMで指定。0を指定すると期近、1を指定すると期先</t>
    <rPh sb="0" eb="1">
      <t>カギ</t>
    </rPh>
    <rPh sb="1" eb="2">
      <t>ゲツ</t>
    </rPh>
    <rPh sb="10" eb="12">
      <t>シテイ</t>
    </rPh>
    <phoneticPr fontId="2"/>
  </si>
  <si>
    <t>注文確認</t>
    <rPh sb="0" eb="1">
      <t>チュウ</t>
    </rPh>
    <rPh sb="1" eb="2">
      <t>モン</t>
    </rPh>
    <phoneticPr fontId="2"/>
  </si>
  <si>
    <t>完了メッセージ</t>
    <phoneticPr fontId="2"/>
  </si>
  <si>
    <t>第12引数</t>
    <phoneticPr fontId="2"/>
  </si>
  <si>
    <t>注文画面</t>
    <phoneticPr fontId="2"/>
  </si>
  <si>
    <t>第13引数</t>
    <phoneticPr fontId="2"/>
  </si>
  <si>
    <t>先物注文取引パスワード</t>
    <phoneticPr fontId="2"/>
  </si>
  <si>
    <t>第14引数</t>
    <phoneticPr fontId="2"/>
  </si>
  <si>
    <t>第16引数</t>
  </si>
  <si>
    <t>メモ</t>
    <phoneticPr fontId="2"/>
  </si>
  <si>
    <t>第17引数</t>
  </si>
  <si>
    <t>=fneworder(C5,C6,C7,C8,C9,C10,C11,C12,C13,C14,C15,C16,C17,C18,C19,C20,C21,C22)</t>
    <phoneticPr fontId="2"/>
  </si>
  <si>
    <t xml:space="preserve">建玉番号or 決済順序。決済する建玉指定、もしくは、A：評価益（1 枚）順、B：評価損（1 枚）順、C：建日時古順、D：建日時新順。ブランクはなし。
</t>
    <rPh sb="0" eb="1">
      <t>タ</t>
    </rPh>
    <rPh sb="1" eb="2">
      <t>タマ</t>
    </rPh>
    <rPh sb="2" eb="4">
      <t>バンゴウ</t>
    </rPh>
    <rPh sb="7" eb="9">
      <t>ケッサイ</t>
    </rPh>
    <rPh sb="9" eb="11">
      <t>ジュンジョ</t>
    </rPh>
    <rPh sb="12" eb="14">
      <t>ケッサイ</t>
    </rPh>
    <rPh sb="16" eb="17">
      <t>タ</t>
    </rPh>
    <rPh sb="17" eb="18">
      <t>タマ</t>
    </rPh>
    <rPh sb="18" eb="20">
      <t>シテイ</t>
    </rPh>
    <rPh sb="28" eb="31">
      <t>ヒョウカエキ</t>
    </rPh>
    <rPh sb="34" eb="35">
      <t>マイ</t>
    </rPh>
    <rPh sb="36" eb="37">
      <t>ジュン</t>
    </rPh>
    <rPh sb="40" eb="42">
      <t>ヒョウカ</t>
    </rPh>
    <rPh sb="42" eb="43">
      <t>ソン</t>
    </rPh>
    <rPh sb="46" eb="47">
      <t>マイ</t>
    </rPh>
    <rPh sb="48" eb="49">
      <t>ジュン</t>
    </rPh>
    <rPh sb="52" eb="53">
      <t>ケン</t>
    </rPh>
    <rPh sb="53" eb="55">
      <t>ニチジ</t>
    </rPh>
    <rPh sb="55" eb="56">
      <t>フル</t>
    </rPh>
    <rPh sb="56" eb="57">
      <t>ジュン</t>
    </rPh>
    <rPh sb="60" eb="61">
      <t>ケン</t>
    </rPh>
    <rPh sb="61" eb="63">
      <t>ニチジ</t>
    </rPh>
    <rPh sb="63" eb="64">
      <t>シン</t>
    </rPh>
    <rPh sb="64" eb="65">
      <t>ジュン</t>
    </rPh>
    <phoneticPr fontId="2"/>
  </si>
  <si>
    <t>１を指定。</t>
    <rPh sb="2" eb="4">
      <t>シテイ</t>
    </rPh>
    <phoneticPr fontId="2"/>
  </si>
  <si>
    <t>成行の場合は０を指定。</t>
    <phoneticPr fontId="2"/>
  </si>
  <si>
    <t>0：最大指値、1：指値、5：引成、6：不出来最大指値、8：逆指、10：指値（FOK）、11：指値（FAK）、12：成行（FOK）、13：成行（FAK）、14：最良指値、15：最良指値（FOK）、16：最良指値（FAK）、19：引指</t>
    <phoneticPr fontId="2"/>
  </si>
  <si>
    <r>
      <t>0：最大指値 ※逆指値指定時のみ有効、1：指値、10：指値（FOK）、11：指値（FAK）、12：成行（FOK）、13：成行（FAK）、14：最良指値、15：最良指値（FOK）、16：最良指値（FAK）、</t>
    </r>
    <r>
      <rPr>
        <sz val="11"/>
        <rFont val="ＭＳ Ｐゴシック"/>
        <family val="3"/>
        <charset val="128"/>
      </rPr>
      <t>19</t>
    </r>
    <r>
      <rPr>
        <sz val="11"/>
        <rFont val="ＭＳ Ｐゴシック"/>
        <family val="3"/>
        <charset val="128"/>
      </rPr>
      <t>：引指</t>
    </r>
    <phoneticPr fontId="2"/>
  </si>
  <si>
    <t>（逆指値時）</t>
    <phoneticPr fontId="2"/>
  </si>
  <si>
    <r>
      <t>N225：日経225先物、N225mini：ミニ先物、TOPIX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TOPIXmini</t>
    </r>
    <r>
      <rPr>
        <sz val="11"/>
        <rFont val="ＭＳ Ｐゴシック"/>
        <family val="3"/>
        <charset val="128"/>
      </rPr>
      <t>：ミニ</t>
    </r>
    <r>
      <rPr>
        <sz val="11"/>
        <rFont val="ＭＳ Ｐゴシック"/>
        <family val="3"/>
        <charset val="128"/>
      </rPr>
      <t>TOPIX、JPX400 ：JPX400先物、MOTHERS：マザーズ先物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Core30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TOPIX Core30</t>
    </r>
    <r>
      <rPr>
        <sz val="11"/>
        <rFont val="ＭＳ Ｐゴシック"/>
        <family val="3"/>
        <charset val="128"/>
      </rPr>
      <t>、</t>
    </r>
    <r>
      <rPr>
        <sz val="11"/>
        <rFont val="ＭＳ Ｐゴシック"/>
        <family val="3"/>
        <charset val="128"/>
      </rPr>
      <t>REIT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 xml:space="preserve">REIT </t>
    </r>
    <r>
      <rPr>
        <sz val="11"/>
        <rFont val="ＭＳ Ｐゴシック"/>
        <family val="3"/>
        <charset val="128"/>
      </rPr>
      <t>先物、</t>
    </r>
    <r>
      <rPr>
        <sz val="11"/>
        <rFont val="ＭＳ Ｐゴシック"/>
        <family val="3"/>
        <charset val="128"/>
      </rPr>
      <t>DOW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NY</t>
    </r>
    <r>
      <rPr>
        <sz val="11"/>
        <rFont val="ＭＳ Ｐゴシック"/>
        <family val="3"/>
        <charset val="128"/>
      </rPr>
      <t>ダウ先物、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：日経</t>
    </r>
    <r>
      <rPr>
        <sz val="11"/>
        <rFont val="ＭＳ Ｐゴシック"/>
        <family val="3"/>
        <charset val="128"/>
      </rPr>
      <t>VI</t>
    </r>
    <r>
      <rPr>
        <sz val="11"/>
        <rFont val="ＭＳ Ｐゴシック"/>
        <family val="3"/>
        <charset val="128"/>
      </rPr>
      <t>先物</t>
    </r>
    <phoneticPr fontId="2"/>
  </si>
  <si>
    <t>大証</t>
    <phoneticPr fontId="2"/>
  </si>
  <si>
    <t>N225mini</t>
    <phoneticPr fontId="2"/>
  </si>
  <si>
    <r>
      <t>N225</t>
    </r>
    <r>
      <rPr>
        <sz val="11"/>
        <rFont val="ＭＳ Ｐゴシック"/>
        <family val="3"/>
        <charset val="128"/>
      </rPr>
      <t>mini</t>
    </r>
    <phoneticPr fontId="2"/>
  </si>
  <si>
    <t>A</t>
  </si>
  <si>
    <t>1：当ｾｯｼｮﾝのみ(GFD)、3：最終日まで(GTC)、YYYMMDD（GTDの場合のみ日付設定）※指定しない場合当セッションのみ</t>
    <phoneticPr fontId="2"/>
  </si>
  <si>
    <t>現在時刻</t>
    <rPh sb="0" eb="2">
      <t>ゲンザイ</t>
    </rPh>
    <rPh sb="2" eb="4">
      <t>ジコク</t>
    </rPh>
    <phoneticPr fontId="2"/>
  </si>
  <si>
    <t>発注日</t>
    <rPh sb="0" eb="2">
      <t>ハッチュウ</t>
    </rPh>
    <rPh sb="2" eb="3">
      <t>ヒ</t>
    </rPh>
    <phoneticPr fontId="2"/>
  </si>
  <si>
    <t>発注有無</t>
    <rPh sb="2" eb="4">
      <t>ウム</t>
    </rPh>
    <phoneticPr fontId="2"/>
  </si>
  <si>
    <t>市場
コード</t>
    <rPh sb="0" eb="2">
      <t>シジョウ</t>
    </rPh>
    <phoneticPr fontId="2"/>
  </si>
  <si>
    <t>取引
日付</t>
    <rPh sb="0" eb="2">
      <t>トリヒキ</t>
    </rPh>
    <rPh sb="3" eb="5">
      <t>ヒヅケ</t>
    </rPh>
    <phoneticPr fontId="2"/>
  </si>
  <si>
    <t>移動平均/MA3</t>
    <rPh sb="0" eb="2">
      <t>イドウ</t>
    </rPh>
    <rPh sb="2" eb="4">
      <t>ヘイキン</t>
    </rPh>
    <phoneticPr fontId="2"/>
  </si>
  <si>
    <t>移動平均/MA5</t>
    <rPh sb="0" eb="2">
      <t>イドウ</t>
    </rPh>
    <rPh sb="2" eb="4">
      <t>ヘイキン</t>
    </rPh>
    <phoneticPr fontId="2"/>
  </si>
  <si>
    <t>移動平均/MA10</t>
    <rPh sb="0" eb="2">
      <t>イドウ</t>
    </rPh>
    <rPh sb="2" eb="4">
      <t>ヘイキン</t>
    </rPh>
    <phoneticPr fontId="2"/>
  </si>
  <si>
    <t>変動指数/MA5</t>
    <rPh sb="0" eb="2">
      <t>ヘンドウ</t>
    </rPh>
    <rPh sb="2" eb="4">
      <t>シスウ</t>
    </rPh>
    <phoneticPr fontId="2"/>
  </si>
  <si>
    <t>売買
シグナル</t>
    <rPh sb="0" eb="2">
      <t>バイバイ</t>
    </rPh>
    <phoneticPr fontId="2"/>
  </si>
  <si>
    <t>保有数量</t>
    <rPh sb="0" eb="2">
      <t>ホユウ</t>
    </rPh>
    <rPh sb="2" eb="4">
      <t>スウリョウ</t>
    </rPh>
    <phoneticPr fontId="2"/>
  </si>
  <si>
    <t>損益
(毎日決済)</t>
    <rPh sb="0" eb="2">
      <t>ソンエキ</t>
    </rPh>
    <rPh sb="4" eb="6">
      <t>マイニチ</t>
    </rPh>
    <rPh sb="6" eb="8">
      <t>ケッサイ</t>
    </rPh>
    <phoneticPr fontId="2"/>
  </si>
  <si>
    <t>損益
(ロスカット)</t>
    <rPh sb="0" eb="2">
      <t>ソンエキ</t>
    </rPh>
    <phoneticPr fontId="2"/>
  </si>
  <si>
    <t>月</t>
    <rPh sb="0" eb="1">
      <t>ツキ</t>
    </rPh>
    <phoneticPr fontId="2"/>
  </si>
  <si>
    <t>-</t>
    <phoneticPr fontId="2"/>
  </si>
  <si>
    <t>T</t>
  </si>
  <si>
    <t>変動額</t>
    <rPh sb="0" eb="2">
      <t>ヘンドウ</t>
    </rPh>
    <rPh sb="2" eb="3">
      <t>ガク</t>
    </rPh>
    <phoneticPr fontId="2"/>
  </si>
  <si>
    <t>1月</t>
    <rPh sb="1" eb="2">
      <t>ガツ</t>
    </rPh>
    <phoneticPr fontId="2"/>
  </si>
  <si>
    <t>2月</t>
    <rPh sb="1" eb="2">
      <t>ガツ</t>
    </rPh>
    <phoneticPr fontId="2"/>
  </si>
  <si>
    <t>3月</t>
    <rPh sb="1" eb="2">
      <t>ガツ</t>
    </rPh>
    <phoneticPr fontId="2"/>
  </si>
  <si>
    <t>4月</t>
    <rPh sb="1" eb="2">
      <t>ガツ</t>
    </rPh>
    <phoneticPr fontId="2"/>
  </si>
  <si>
    <t>5月</t>
    <rPh sb="1" eb="2">
      <t>ガツ</t>
    </rPh>
    <phoneticPr fontId="2"/>
  </si>
  <si>
    <t>6月</t>
    <rPh sb="1" eb="2">
      <t>ガツ</t>
    </rPh>
    <phoneticPr fontId="2"/>
  </si>
  <si>
    <t>7月</t>
    <rPh sb="1" eb="2">
      <t>ガツ</t>
    </rPh>
    <phoneticPr fontId="2"/>
  </si>
  <si>
    <t>8月</t>
    <rPh sb="1" eb="2">
      <t>ガツ</t>
    </rPh>
    <phoneticPr fontId="2"/>
  </si>
  <si>
    <t>9月</t>
    <rPh sb="1" eb="2">
      <t>ガツ</t>
    </rPh>
    <phoneticPr fontId="2"/>
  </si>
  <si>
    <t>10月</t>
    <rPh sb="2" eb="3">
      <t>ガツ</t>
    </rPh>
    <phoneticPr fontId="2"/>
  </si>
  <si>
    <t>11月</t>
    <rPh sb="2" eb="3">
      <t>ガツ</t>
    </rPh>
    <phoneticPr fontId="2"/>
  </si>
  <si>
    <t>12月</t>
    <rPh sb="2" eb="3">
      <t>ガツ</t>
    </rPh>
    <phoneticPr fontId="2"/>
  </si>
  <si>
    <t>←この時点での売買を判断</t>
    <rPh sb="3" eb="5">
      <t>ジテン</t>
    </rPh>
    <rPh sb="7" eb="9">
      <t>バイバイ</t>
    </rPh>
    <rPh sb="10" eb="12">
      <t>ハンダン</t>
    </rPh>
    <phoneticPr fontId="2"/>
  </si>
  <si>
    <t>数量</t>
    <rPh sb="0" eb="2">
      <t>スウリョウ</t>
    </rPh>
    <phoneticPr fontId="2"/>
  </si>
  <si>
    <t>保有情報</t>
    <phoneticPr fontId="2"/>
  </si>
  <si>
    <t>売買区分</t>
    <rPh sb="0" eb="2">
      <t>バイバイ</t>
    </rPh>
    <rPh sb="2" eb="4">
      <t>クブン</t>
    </rPh>
    <phoneticPr fontId="2"/>
  </si>
  <si>
    <t>建玉単価</t>
    <rPh sb="0" eb="2">
      <t>タテギョク</t>
    </rPh>
    <rPh sb="2" eb="4">
      <t>タンカ</t>
    </rPh>
    <phoneticPr fontId="2"/>
  </si>
  <si>
    <t>評価損益額</t>
    <rPh sb="0" eb="2">
      <t>ヒョウカ</t>
    </rPh>
    <rPh sb="2" eb="4">
      <t>ソンエキ</t>
    </rPh>
    <rPh sb="4" eb="5">
      <t>ガク</t>
    </rPh>
    <phoneticPr fontId="2"/>
  </si>
  <si>
    <t>***END***</t>
  </si>
  <si>
    <t>利食い率を超えると利益確定の売買をし、ロスカット率を超えると損切りの売買を行う</t>
    <phoneticPr fontId="2"/>
  </si>
  <si>
    <t>A</t>
    <phoneticPr fontId="2"/>
  </si>
  <si>
    <t>Time_Kessai</t>
    <phoneticPr fontId="2"/>
  </si>
  <si>
    <t>Jouken_Kessai</t>
    <phoneticPr fontId="2"/>
  </si>
  <si>
    <t>第16引数</t>
    <phoneticPr fontId="2"/>
  </si>
  <si>
    <t>　★Excelを再起動しない（発注IDは日付が変わらないと更新されない）</t>
    <rPh sb="8" eb="11">
      <t>サイキドウ</t>
    </rPh>
    <rPh sb="15" eb="17">
      <t>ハッチュウ</t>
    </rPh>
    <rPh sb="20" eb="22">
      <t>ヒヅケ</t>
    </rPh>
    <rPh sb="23" eb="24">
      <t>カ</t>
    </rPh>
    <rPh sb="29" eb="31">
      <t>コウシン</t>
    </rPh>
    <phoneticPr fontId="2"/>
  </si>
  <si>
    <t>　④時間に関係なく条件に達したら決済（一度正常に決済されたら翌日まで再決済しない）</t>
    <rPh sb="2" eb="4">
      <t>ジカン</t>
    </rPh>
    <rPh sb="5" eb="7">
      <t>カンケイ</t>
    </rPh>
    <rPh sb="9" eb="11">
      <t>ジョウケン</t>
    </rPh>
    <rPh sb="12" eb="13">
      <t>タッ</t>
    </rPh>
    <rPh sb="16" eb="18">
      <t>ケッサイ</t>
    </rPh>
    <rPh sb="19" eb="21">
      <t>イチド</t>
    </rPh>
    <rPh sb="21" eb="23">
      <t>セイジョウ</t>
    </rPh>
    <rPh sb="24" eb="26">
      <t>ケッサイ</t>
    </rPh>
    <rPh sb="30" eb="32">
      <t>ヨクジツ</t>
    </rPh>
    <rPh sb="34" eb="35">
      <t>サイ</t>
    </rPh>
    <rPh sb="35" eb="37">
      <t>ケッサイ</t>
    </rPh>
    <phoneticPr fontId="2"/>
  </si>
  <si>
    <t>Shinki_Hacchu</t>
    <phoneticPr fontId="2"/>
  </si>
  <si>
    <t>発注開始時刻</t>
    <rPh sb="0" eb="2">
      <t>ハッチュウ</t>
    </rPh>
    <rPh sb="2" eb="4">
      <t>カイシ</t>
    </rPh>
    <rPh sb="4" eb="6">
      <t>ジコク</t>
    </rPh>
    <phoneticPr fontId="2"/>
  </si>
  <si>
    <t>発注終了時刻</t>
    <rPh sb="0" eb="2">
      <t>ハッチュウ</t>
    </rPh>
    <rPh sb="2" eb="4">
      <t>シュウリョウ</t>
    </rPh>
    <rPh sb="4" eb="6">
      <t>ジコク</t>
    </rPh>
    <phoneticPr fontId="2"/>
  </si>
  <si>
    <t>決済日</t>
    <rPh sb="0" eb="2">
      <t>ケッサイ</t>
    </rPh>
    <rPh sb="2" eb="3">
      <t>ヒ</t>
    </rPh>
    <phoneticPr fontId="2"/>
  </si>
  <si>
    <t>決済開始時刻</t>
    <rPh sb="0" eb="2">
      <t>ケッサイ</t>
    </rPh>
    <rPh sb="2" eb="4">
      <t>カイシ</t>
    </rPh>
    <rPh sb="4" eb="6">
      <t>ジコク</t>
    </rPh>
    <phoneticPr fontId="2"/>
  </si>
  <si>
    <t>決済終了時刻</t>
    <rPh sb="0" eb="2">
      <t>ケッサイ</t>
    </rPh>
    <rPh sb="2" eb="4">
      <t>シュウリョウ</t>
    </rPh>
    <rPh sb="4" eb="6">
      <t>ジコク</t>
    </rPh>
    <phoneticPr fontId="2"/>
  </si>
  <si>
    <t>　※現在時刻を常時更新する仕組みが必要</t>
    <rPh sb="2" eb="4">
      <t>ゲンザイ</t>
    </rPh>
    <rPh sb="4" eb="6">
      <t>ジコク</t>
    </rPh>
    <rPh sb="7" eb="9">
      <t>ジョウジ</t>
    </rPh>
    <rPh sb="9" eb="11">
      <t>コウシン</t>
    </rPh>
    <rPh sb="13" eb="15">
      <t>シク</t>
    </rPh>
    <rPh sb="17" eb="19">
      <t>ヒツヨウ</t>
    </rPh>
    <phoneticPr fontId="2"/>
  </si>
  <si>
    <t>→</t>
    <phoneticPr fontId="2"/>
  </si>
  <si>
    <t>利食い率/金額</t>
    <rPh sb="0" eb="2">
      <t>リグ</t>
    </rPh>
    <rPh sb="3" eb="4">
      <t>リツ</t>
    </rPh>
    <rPh sb="5" eb="7">
      <t>キンガク</t>
    </rPh>
    <phoneticPr fontId="2"/>
  </si>
  <si>
    <t>注文情報</t>
    <rPh sb="0" eb="2">
      <t>チュウモン</t>
    </rPh>
    <phoneticPr fontId="2"/>
  </si>
  <si>
    <t>注文状態</t>
    <rPh sb="0" eb="2">
      <t>チュウモン</t>
    </rPh>
    <rPh sb="2" eb="4">
      <t>ジョウタイ</t>
    </rPh>
    <phoneticPr fontId="2"/>
  </si>
  <si>
    <t>受付可否理由</t>
    <rPh sb="0" eb="2">
      <t>ウケツケ</t>
    </rPh>
    <rPh sb="2" eb="4">
      <t>カヒ</t>
    </rPh>
    <rPh sb="4" eb="6">
      <t>リユウ</t>
    </rPh>
    <phoneticPr fontId="2"/>
  </si>
  <si>
    <t>受付日時</t>
    <rPh sb="0" eb="2">
      <t>ウケツケ</t>
    </rPh>
    <rPh sb="2" eb="4">
      <t>ニチジ</t>
    </rPh>
    <phoneticPr fontId="2"/>
  </si>
  <si>
    <t>注文数量</t>
    <rPh sb="0" eb="2">
      <t>チュウモン</t>
    </rPh>
    <rPh sb="2" eb="4">
      <t>スウリョウ</t>
    </rPh>
    <phoneticPr fontId="2"/>
  </si>
  <si>
    <t>保有
数量</t>
    <rPh sb="0" eb="2">
      <t>ホユウ</t>
    </rPh>
    <rPh sb="3" eb="5">
      <t>スウリョウ</t>
    </rPh>
    <phoneticPr fontId="2"/>
  </si>
  <si>
    <t>変動額/MA3</t>
    <rPh sb="0" eb="2">
      <t>ヘンドウ</t>
    </rPh>
    <rPh sb="2" eb="3">
      <t>ガク</t>
    </rPh>
    <phoneticPr fontId="2"/>
  </si>
  <si>
    <t>　③時間に関係なく条件に達したら決済（一度正常に決済されたら翌日まで再決済しない）</t>
    <rPh sb="2" eb="4">
      <t>ジカン</t>
    </rPh>
    <rPh sb="5" eb="7">
      <t>カンケイ</t>
    </rPh>
    <rPh sb="9" eb="11">
      <t>ジョウケン</t>
    </rPh>
    <rPh sb="12" eb="13">
      <t>タッ</t>
    </rPh>
    <rPh sb="16" eb="18">
      <t>ケッサイ</t>
    </rPh>
    <rPh sb="19" eb="21">
      <t>イチド</t>
    </rPh>
    <rPh sb="21" eb="23">
      <t>セイジョウ</t>
    </rPh>
    <rPh sb="24" eb="26">
      <t>ケッサイ</t>
    </rPh>
    <rPh sb="30" eb="32">
      <t>ヨクジツ</t>
    </rPh>
    <rPh sb="34" eb="35">
      <t>サイ</t>
    </rPh>
    <rPh sb="35" eb="37">
      <t>ケッサイ</t>
    </rPh>
    <phoneticPr fontId="2"/>
  </si>
  <si>
    <t>　　→建玉が発生した時点で①で持ち越した発注分を即決済</t>
    <rPh sb="15" eb="16">
      <t>モ</t>
    </rPh>
    <rPh sb="17" eb="18">
      <t>コ</t>
    </rPh>
    <rPh sb="20" eb="22">
      <t>ハッチュウ</t>
    </rPh>
    <rPh sb="22" eb="23">
      <t>ブン</t>
    </rPh>
    <rPh sb="24" eb="25">
      <t>ソク</t>
    </rPh>
    <rPh sb="25" eb="27">
      <t>ケッサイ</t>
    </rPh>
    <phoneticPr fontId="2"/>
  </si>
  <si>
    <t>建玉番号</t>
    <rPh sb="0" eb="2">
      <t>タテギョク</t>
    </rPh>
    <rPh sb="2" eb="4">
      <t>バンゴウ</t>
    </rPh>
    <phoneticPr fontId="2"/>
  </si>
  <si>
    <t>=IF(G16="発注",fneworder(C5,C6,C28,C29,C9,C30,C31,C32,I20,C14,C15,C16,C17,C33,C34,C35),"-")</t>
    <phoneticPr fontId="2"/>
  </si>
  <si>
    <t>当日建玉番号</t>
    <rPh sb="0" eb="2">
      <t>トウジツ</t>
    </rPh>
    <rPh sb="2" eb="4">
      <t>タテギョク</t>
    </rPh>
    <rPh sb="4" eb="6">
      <t>バンゴウ</t>
    </rPh>
    <phoneticPr fontId="2"/>
  </si>
  <si>
    <t>↑上記をループ</t>
    <rPh sb="1" eb="3">
      <t>ジョウキ</t>
    </rPh>
    <phoneticPr fontId="2"/>
  </si>
  <si>
    <t>前日建玉番号⤵</t>
    <rPh sb="0" eb="2">
      <t>ゼンジツ</t>
    </rPh>
    <rPh sb="2" eb="4">
      <t>タテギョク</t>
    </rPh>
    <rPh sb="4" eb="6">
      <t>バンゴウ</t>
    </rPh>
    <phoneticPr fontId="2"/>
  </si>
  <si>
    <t>当日建玉番号⤴</t>
    <rPh sb="0" eb="2">
      <t>トウジツ</t>
    </rPh>
    <rPh sb="2" eb="4">
      <t>タテギョク</t>
    </rPh>
    <rPh sb="4" eb="6">
      <t>バンゴウ</t>
    </rPh>
    <phoneticPr fontId="2"/>
  </si>
  <si>
    <t>***END***</t>
    <phoneticPr fontId="2"/>
  </si>
  <si>
    <t>***END***じゃ無い→決済無し</t>
    <rPh sb="11" eb="12">
      <t>ナ</t>
    </rPh>
    <rPh sb="14" eb="16">
      <t>ケッサイ</t>
    </rPh>
    <rPh sb="16" eb="17">
      <t>ナ</t>
    </rPh>
    <phoneticPr fontId="2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</si>
  <si>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/>
  </si>
  <si>
    <t>　②毎日16:15に発注（一度正常に発注されたら翌日まで再発注しない）</t>
    <rPh sb="2" eb="4">
      <t>マイニチ</t>
    </rPh>
    <rPh sb="10" eb="12">
      <t>ハッチュウ</t>
    </rPh>
    <rPh sb="13" eb="15">
      <t>イチド</t>
    </rPh>
    <rPh sb="15" eb="17">
      <t>セイジョウ</t>
    </rPh>
    <rPh sb="18" eb="20">
      <t>ハッチュウ</t>
    </rPh>
    <rPh sb="24" eb="26">
      <t>ヨクジツ</t>
    </rPh>
    <rPh sb="28" eb="29">
      <t>サイ</t>
    </rPh>
    <rPh sb="29" eb="31">
      <t>ハッチュウ</t>
    </rPh>
    <phoneticPr fontId="2"/>
  </si>
  <si>
    <t>　②毎日16:15に新規発注　（一度正常に発注されたら翌日まで再発注しない）</t>
    <rPh sb="10" eb="12">
      <t>シンキ</t>
    </rPh>
    <phoneticPr fontId="2"/>
  </si>
  <si>
    <t>　②毎日16:15に新規発注（一度正常に発注されたら翌日まで再発注しない）</t>
    <rPh sb="10" eb="12">
      <t>シンキ</t>
    </rPh>
    <phoneticPr fontId="2"/>
  </si>
  <si>
    <t>　①毎日15:10に前日分を決済　（前日の建玉アリ→正常に決済→翌日まで再決済しない）</t>
    <rPh sb="10" eb="12">
      <t>ゼンジツ</t>
    </rPh>
    <rPh sb="12" eb="13">
      <t>ブン</t>
    </rPh>
    <rPh sb="18" eb="20">
      <t>ゼンジツ</t>
    </rPh>
    <rPh sb="21" eb="23">
      <t>タテギョク</t>
    </rPh>
    <phoneticPr fontId="2"/>
  </si>
  <si>
    <t>　③毎日15:10に決済（一度正常に決済されたら翌日まで再決済しない）</t>
    <rPh sb="2" eb="4">
      <t>マイニチ</t>
    </rPh>
    <rPh sb="10" eb="12">
      <t>ケッサイ</t>
    </rPh>
    <rPh sb="13" eb="15">
      <t>イチド</t>
    </rPh>
    <rPh sb="15" eb="17">
      <t>セイジョウ</t>
    </rPh>
    <rPh sb="18" eb="20">
      <t>ケッサイ</t>
    </rPh>
    <rPh sb="24" eb="26">
      <t>ヨクジツ</t>
    </rPh>
    <rPh sb="28" eb="29">
      <t>サイ</t>
    </rPh>
    <rPh sb="29" eb="31">
      <t>ケッサイ</t>
    </rPh>
    <phoneticPr fontId="2"/>
  </si>
  <si>
    <r>
      <t>　①毎日15:10に前日分を決済　</t>
    </r>
    <r>
      <rPr>
        <b/>
        <sz val="11"/>
        <color rgb="FFFF0000"/>
        <rFont val="ＭＳ Ｐゴシック"/>
        <family val="3"/>
        <charset val="128"/>
      </rPr>
      <t>（前日の建玉ナシ→正常に決済されず→発注持ち越し）</t>
    </r>
    <rPh sb="10" eb="12">
      <t>ゼンジツ</t>
    </rPh>
    <rPh sb="12" eb="13">
      <t>ブン</t>
    </rPh>
    <rPh sb="18" eb="20">
      <t>ゼンジツ</t>
    </rPh>
    <rPh sb="21" eb="23">
      <t>タテギョク</t>
    </rPh>
    <rPh sb="26" eb="28">
      <t>セイジョウ</t>
    </rPh>
    <rPh sb="35" eb="37">
      <t>ハッチュウ</t>
    </rPh>
    <rPh sb="37" eb="38">
      <t>モ</t>
    </rPh>
    <rPh sb="39" eb="40">
      <t>コ</t>
    </rPh>
    <phoneticPr fontId="2"/>
  </si>
  <si>
    <t xml:space="preserve">                                                                                                                                                                           </t>
    <phoneticPr fontId="2"/>
  </si>
  <si>
    <t>ﾛｽｶｯﾄ額/金額</t>
    <rPh sb="5" eb="6">
      <t>ガク</t>
    </rPh>
    <rPh sb="7" eb="9">
      <t>キンガク</t>
    </rPh>
    <phoneticPr fontId="2"/>
  </si>
  <si>
    <t>◎</t>
    <phoneticPr fontId="2"/>
  </si>
  <si>
    <t>○</t>
    <phoneticPr fontId="2"/>
  </si>
  <si>
    <t>△</t>
    <phoneticPr fontId="2"/>
  </si>
  <si>
    <t>=IF(OR(J20&gt;J15,J20&lt;K15),fneworder(C5,C6,C28,C29,C9,C30,C31,C32,I20,C14,C15,C16,C17,C41,C42,C43),"-")</t>
    <phoneticPr fontId="2"/>
  </si>
  <si>
    <t>利益/1枚</t>
    <rPh sb="0" eb="2">
      <t>リエキ</t>
    </rPh>
    <rPh sb="4" eb="5">
      <t>マイ</t>
    </rPh>
    <phoneticPr fontId="2"/>
  </si>
  <si>
    <t>***END***</t>
    <phoneticPr fontId="2"/>
  </si>
  <si>
    <t>XXXXX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</si>
</sst>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 "/>
    <numFmt numFmtId="177" formatCode="#,##0_ "/>
    <numFmt numFmtId="178" formatCode="0.0%"/>
    <numFmt numFmtId="179" formatCode="h:mm;@"/>
    <numFmt numFmtId="180" formatCode="#,##0_);[Red]\(#,##0\)"/>
    <numFmt numFmtId="181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sz val="11"/>
      <color theme="4" tint="-0.249977111117893"/>
      <name val="ＭＳ Ｐゴシック"/>
      <family val="3"/>
      <charset val="128"/>
    </font>
    <font>
      <b/>
      <sz val="12"/>
      <color rgb="FFFF00FF"/>
      <name val="Meiryo UI"/>
      <family val="3"/>
      <charset val="128"/>
    </font>
    <font>
      <b/>
      <sz val="11"/>
      <color rgb="FF0070C0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4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49" fontId="1" fillId="0" borderId="9" xfId="0" applyNumberFormat="1" applyFont="1" applyFill="1" applyBorder="1" applyAlignment="1">
      <alignment vertical="top"/>
    </xf>
    <xf numFmtId="0" fontId="1" fillId="0" borderId="10" xfId="0" applyFont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38" fontId="0" fillId="0" borderId="0" xfId="2" applyFont="1">
      <alignment vertical="center"/>
    </xf>
    <xf numFmtId="38" fontId="1" fillId="0" borderId="6" xfId="2" applyFont="1" applyBorder="1" applyAlignment="1">
      <alignment horizontal="right" vertical="center"/>
    </xf>
    <xf numFmtId="38" fontId="1" fillId="0" borderId="8" xfId="2" applyFont="1" applyBorder="1" applyAlignment="1">
      <alignment horizontal="right" vertical="center"/>
    </xf>
    <xf numFmtId="38" fontId="1" fillId="0" borderId="8" xfId="2" applyFont="1" applyFill="1" applyBorder="1" applyAlignment="1">
      <alignment horizontal="right" vertical="center"/>
    </xf>
    <xf numFmtId="0" fontId="1" fillId="0" borderId="0" xfId="0" applyNumberFormat="1" applyFont="1">
      <alignment vertical="center"/>
    </xf>
    <xf numFmtId="38" fontId="1" fillId="0" borderId="0" xfId="2" applyFont="1">
      <alignment vertical="center"/>
    </xf>
    <xf numFmtId="0" fontId="1" fillId="0" borderId="8" xfId="0" applyFont="1" applyFill="1" applyBorder="1" applyAlignment="1">
      <alignment vertical="center"/>
    </xf>
    <xf numFmtId="38" fontId="1" fillId="0" borderId="0" xfId="2" applyFont="1" applyBorder="1">
      <alignment vertical="center"/>
    </xf>
    <xf numFmtId="0" fontId="1" fillId="0" borderId="12" xfId="0" applyFont="1" applyFill="1" applyBorder="1" applyAlignment="1">
      <alignment vertical="center"/>
    </xf>
    <xf numFmtId="38" fontId="1" fillId="0" borderId="12" xfId="2" applyFont="1" applyBorder="1">
      <alignment vertical="center"/>
    </xf>
    <xf numFmtId="38" fontId="0" fillId="0" borderId="8" xfId="2" applyFon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8" fontId="1" fillId="3" borderId="8" xfId="2" applyFont="1" applyFill="1" applyBorder="1" applyAlignment="1">
      <alignment horizontal="right" vertical="center"/>
    </xf>
    <xf numFmtId="0" fontId="3" fillId="4" borderId="13" xfId="0" applyFont="1" applyFill="1" applyBorder="1" applyAlignment="1"/>
    <xf numFmtId="179" fontId="3" fillId="4" borderId="14" xfId="0" applyNumberFormat="1" applyFont="1" applyFill="1" applyBorder="1" applyAlignment="1"/>
    <xf numFmtId="0" fontId="3" fillId="5" borderId="15" xfId="0" applyFont="1" applyFill="1" applyBorder="1" applyAlignment="1"/>
    <xf numFmtId="0" fontId="3" fillId="5" borderId="16" xfId="0" applyFont="1" applyFill="1" applyBorder="1" applyAlignment="1"/>
    <xf numFmtId="0" fontId="3" fillId="5" borderId="17" xfId="0" applyFont="1" applyFill="1" applyBorder="1" applyAlignment="1"/>
    <xf numFmtId="14" fontId="3" fillId="5" borderId="18" xfId="2" applyNumberFormat="1" applyFont="1" applyFill="1" applyBorder="1" applyAlignment="1"/>
    <xf numFmtId="0" fontId="3" fillId="6" borderId="15" xfId="0" applyFont="1" applyFill="1" applyBorder="1" applyAlignment="1"/>
    <xf numFmtId="0" fontId="3" fillId="6" borderId="16" xfId="0" applyFont="1" applyFill="1" applyBorder="1">
      <alignment vertical="center"/>
    </xf>
    <xf numFmtId="0" fontId="3" fillId="6" borderId="17" xfId="0" applyFont="1" applyFill="1" applyBorder="1" applyAlignment="1"/>
    <xf numFmtId="14" fontId="3" fillId="6" borderId="18" xfId="2" applyNumberFormat="1" applyFont="1" applyFill="1" applyBorder="1" applyAlignment="1"/>
    <xf numFmtId="0" fontId="3" fillId="0" borderId="15" xfId="0" applyFont="1" applyBorder="1" applyAlignment="1"/>
    <xf numFmtId="0" fontId="3" fillId="0" borderId="16" xfId="0" applyFont="1" applyBorder="1" applyAlignment="1"/>
    <xf numFmtId="0" fontId="6" fillId="0" borderId="18" xfId="0" applyFont="1" applyBorder="1" applyAlignment="1">
      <alignment vertical="center"/>
    </xf>
    <xf numFmtId="0" fontId="7" fillId="0" borderId="19" xfId="0" applyFont="1" applyBorder="1" applyAlignment="1"/>
    <xf numFmtId="0" fontId="7" fillId="0" borderId="20" xfId="0" applyFont="1" applyBorder="1" applyAlignment="1">
      <alignment vertical="center"/>
    </xf>
    <xf numFmtId="49" fontId="0" fillId="0" borderId="21" xfId="0" applyNumberFormat="1" applyFont="1" applyFill="1" applyBorder="1" applyAlignment="1">
      <alignment vertical="top" shrinkToFit="1"/>
    </xf>
    <xf numFmtId="49" fontId="1" fillId="0" borderId="9" xfId="0" applyNumberFormat="1" applyFont="1" applyFill="1" applyBorder="1" applyAlignment="1">
      <alignment vertical="top" shrinkToFit="1"/>
    </xf>
    <xf numFmtId="49" fontId="0" fillId="0" borderId="9" xfId="0" applyNumberFormat="1" applyFont="1" applyFill="1" applyBorder="1" applyAlignment="1">
      <alignment vertical="top" shrinkToFit="1"/>
    </xf>
    <xf numFmtId="0" fontId="0" fillId="0" borderId="9" xfId="0" applyFont="1" applyBorder="1" applyAlignment="1">
      <alignment vertical="center" shrinkToFit="1"/>
    </xf>
    <xf numFmtId="0" fontId="0" fillId="0" borderId="22" xfId="0" applyFont="1" applyBorder="1" applyAlignment="1">
      <alignment vertical="center" shrinkToFit="1"/>
    </xf>
    <xf numFmtId="49" fontId="1" fillId="0" borderId="21" xfId="0" applyNumberFormat="1" applyFont="1" applyFill="1" applyBorder="1" applyAlignment="1">
      <alignment vertical="top" shrinkToFit="1"/>
    </xf>
    <xf numFmtId="49" fontId="1" fillId="0" borderId="23" xfId="0" applyNumberFormat="1" applyFont="1" applyFill="1" applyBorder="1" applyAlignment="1">
      <alignment vertical="top" shrinkToFit="1"/>
    </xf>
    <xf numFmtId="49" fontId="1" fillId="0" borderId="24" xfId="0" applyNumberFormat="1" applyFont="1" applyFill="1" applyBorder="1" applyAlignment="1">
      <alignment vertical="top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0" xfId="0" applyFont="1">
      <alignment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" fillId="0" borderId="4" xfId="0" applyFont="1" applyBorder="1">
      <alignment vertical="center"/>
    </xf>
    <xf numFmtId="0" fontId="4" fillId="0" borderId="1" xfId="0" applyFont="1" applyFill="1" applyBorder="1" applyAlignment="1">
      <alignment horizontal="right" vertical="center"/>
    </xf>
    <xf numFmtId="21" fontId="4" fillId="0" borderId="1" xfId="0" applyNumberFormat="1" applyFont="1" applyBorder="1">
      <alignment vertical="center"/>
    </xf>
    <xf numFmtId="14" fontId="4" fillId="0" borderId="1" xfId="0" applyNumberFormat="1" applyFont="1" applyBorder="1">
      <alignment vertical="center"/>
    </xf>
    <xf numFmtId="0" fontId="4" fillId="0" borderId="1" xfId="0" applyFont="1" applyBorder="1">
      <alignment vertical="center"/>
    </xf>
    <xf numFmtId="176" fontId="5" fillId="0" borderId="1" xfId="0" applyNumberFormat="1" applyFont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176" fontId="4" fillId="0" borderId="1" xfId="0" applyNumberFormat="1" applyFont="1" applyBorder="1">
      <alignment vertical="center"/>
    </xf>
    <xf numFmtId="0" fontId="4" fillId="0" borderId="4" xfId="0" applyFont="1" applyFill="1" applyBorder="1">
      <alignment vertical="center"/>
    </xf>
    <xf numFmtId="0" fontId="5" fillId="0" borderId="1" xfId="0" quotePrefix="1" applyFont="1" applyBorder="1" applyAlignment="1">
      <alignment horizontal="center" vertical="center"/>
    </xf>
    <xf numFmtId="177" fontId="4" fillId="0" borderId="1" xfId="0" applyNumberFormat="1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4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177" fontId="4" fillId="0" borderId="0" xfId="0" applyNumberFormat="1" applyFont="1">
      <alignment vertical="center"/>
    </xf>
    <xf numFmtId="180" fontId="4" fillId="0" borderId="0" xfId="0" applyNumberFormat="1" applyFont="1">
      <alignment vertical="center"/>
    </xf>
    <xf numFmtId="0" fontId="4" fillId="0" borderId="0" xfId="0" quotePrefix="1" applyFont="1">
      <alignment vertical="center"/>
    </xf>
    <xf numFmtId="0" fontId="4" fillId="0" borderId="0" xfId="0" applyFont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14" fontId="4" fillId="0" borderId="0" xfId="0" applyNumberFormat="1" applyFont="1">
      <alignment vertical="center"/>
    </xf>
    <xf numFmtId="20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21" fontId="4" fillId="0" borderId="0" xfId="0" applyNumberFormat="1" applyFont="1">
      <alignment vertical="center"/>
    </xf>
    <xf numFmtId="0" fontId="0" fillId="0" borderId="19" xfId="0" applyFill="1" applyBorder="1">
      <alignment vertical="center"/>
    </xf>
    <xf numFmtId="0" fontId="0" fillId="0" borderId="27" xfId="0" applyFill="1" applyBorder="1">
      <alignment vertical="center"/>
    </xf>
    <xf numFmtId="3" fontId="0" fillId="0" borderId="20" xfId="0" applyNumberFormat="1" applyFill="1" applyBorder="1">
      <alignment vertical="center"/>
    </xf>
    <xf numFmtId="38" fontId="6" fillId="0" borderId="17" xfId="0" applyNumberFormat="1" applyFont="1" applyBorder="1" applyAlignment="1"/>
    <xf numFmtId="49" fontId="0" fillId="0" borderId="0" xfId="0" applyNumberFormat="1" applyFont="1" applyFill="1">
      <alignment vertical="center"/>
    </xf>
    <xf numFmtId="181" fontId="1" fillId="3" borderId="8" xfId="2" applyNumberFormat="1" applyFont="1" applyFill="1" applyBorder="1" applyAlignment="1">
      <alignment horizontal="right" vertical="center"/>
    </xf>
    <xf numFmtId="49" fontId="0" fillId="0" borderId="0" xfId="0" applyNumberFormat="1" applyFont="1">
      <alignment vertical="center"/>
    </xf>
    <xf numFmtId="176" fontId="1" fillId="3" borderId="8" xfId="2" applyNumberFormat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vertical="center"/>
    </xf>
    <xf numFmtId="38" fontId="0" fillId="0" borderId="12" xfId="2" applyFont="1" applyBorder="1">
      <alignment vertical="center"/>
    </xf>
    <xf numFmtId="0" fontId="1" fillId="0" borderId="31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176" fontId="1" fillId="3" borderId="30" xfId="2" applyNumberFormat="1" applyFont="1" applyFill="1" applyBorder="1" applyAlignment="1">
      <alignment horizontal="right" vertical="center"/>
    </xf>
    <xf numFmtId="0" fontId="1" fillId="0" borderId="25" xfId="0" applyFont="1" applyBorder="1" applyAlignment="1">
      <alignment vertical="center"/>
    </xf>
    <xf numFmtId="0" fontId="0" fillId="0" borderId="29" xfId="0" applyFont="1" applyBorder="1" applyAlignment="1">
      <alignment vertical="center"/>
    </xf>
    <xf numFmtId="3" fontId="0" fillId="0" borderId="27" xfId="0" applyNumberFormat="1" applyFill="1" applyBorder="1">
      <alignment vertical="center"/>
    </xf>
    <xf numFmtId="0" fontId="0" fillId="0" borderId="0" xfId="0" applyNumberFormat="1">
      <alignment vertical="center"/>
    </xf>
    <xf numFmtId="0" fontId="3" fillId="6" borderId="33" xfId="0" applyFont="1" applyFill="1" applyBorder="1" applyAlignment="1"/>
    <xf numFmtId="20" fontId="3" fillId="6" borderId="34" xfId="2" applyNumberFormat="1" applyFont="1" applyFill="1" applyBorder="1" applyAlignment="1"/>
    <xf numFmtId="20" fontId="3" fillId="6" borderId="18" xfId="2" applyNumberFormat="1" applyFont="1" applyFill="1" applyBorder="1" applyAlignment="1"/>
    <xf numFmtId="0" fontId="6" fillId="0" borderId="0" xfId="0" applyFont="1" applyFill="1" applyBorder="1">
      <alignment vertical="center"/>
    </xf>
    <xf numFmtId="0" fontId="3" fillId="5" borderId="33" xfId="0" applyFont="1" applyFill="1" applyBorder="1" applyAlignment="1"/>
    <xf numFmtId="20" fontId="3" fillId="5" borderId="34" xfId="2" applyNumberFormat="1" applyFont="1" applyFill="1" applyBorder="1" applyAlignment="1"/>
    <xf numFmtId="20" fontId="3" fillId="5" borderId="18" xfId="2" applyNumberFormat="1" applyFont="1" applyFill="1" applyBorder="1" applyAlignment="1"/>
    <xf numFmtId="0" fontId="6" fillId="0" borderId="0" xfId="0" applyFont="1" applyFill="1" applyBorder="1" applyAlignment="1">
      <alignment horizontal="right" vertical="center"/>
    </xf>
    <xf numFmtId="49" fontId="0" fillId="0" borderId="32" xfId="0" applyNumberFormat="1" applyFont="1" applyFill="1" applyBorder="1" applyAlignment="1">
      <alignment vertical="top" shrinkToFit="1"/>
    </xf>
    <xf numFmtId="49" fontId="0" fillId="0" borderId="0" xfId="0" applyNumberFormat="1" applyFont="1" applyFill="1" applyBorder="1" applyAlignment="1">
      <alignment vertical="top" shrinkToFit="1"/>
    </xf>
    <xf numFmtId="49" fontId="0" fillId="0" borderId="28" xfId="0" applyNumberFormat="1" applyFont="1" applyFill="1" applyBorder="1" applyAlignment="1">
      <alignment vertical="top" shrinkToFit="1"/>
    </xf>
    <xf numFmtId="49" fontId="1" fillId="0" borderId="22" xfId="0" applyNumberFormat="1" applyFont="1" applyFill="1" applyBorder="1" applyAlignment="1">
      <alignment vertical="top" shrinkToFit="1"/>
    </xf>
    <xf numFmtId="49" fontId="0" fillId="0" borderId="25" xfId="0" applyNumberFormat="1" applyFont="1" applyFill="1" applyBorder="1" applyAlignment="1">
      <alignment vertical="top" shrinkToFit="1"/>
    </xf>
    <xf numFmtId="49" fontId="1" fillId="0" borderId="25" xfId="0" applyNumberFormat="1" applyFont="1" applyFill="1" applyBorder="1" applyAlignment="1">
      <alignment vertical="top" shrinkToFit="1"/>
    </xf>
    <xf numFmtId="49" fontId="1" fillId="0" borderId="0" xfId="0" applyNumberFormat="1" applyFont="1" applyFill="1" applyBorder="1" applyAlignment="1">
      <alignment vertical="top" shrinkToFit="1"/>
    </xf>
    <xf numFmtId="20" fontId="1" fillId="0" borderId="25" xfId="0" applyNumberFormat="1" applyFont="1" applyFill="1" applyBorder="1" applyAlignment="1">
      <alignment vertical="center"/>
    </xf>
    <xf numFmtId="178" fontId="0" fillId="0" borderId="22" xfId="1" applyNumberFormat="1" applyFont="1" applyBorder="1">
      <alignment vertical="center"/>
    </xf>
    <xf numFmtId="0" fontId="3" fillId="2" borderId="35" xfId="0" applyFont="1" applyFill="1" applyBorder="1">
      <alignment vertical="center"/>
    </xf>
    <xf numFmtId="0" fontId="3" fillId="2" borderId="36" xfId="0" applyFont="1" applyFill="1" applyBorder="1">
      <alignment vertical="center"/>
    </xf>
    <xf numFmtId="0" fontId="3" fillId="2" borderId="14" xfId="0" applyFont="1" applyFill="1" applyBorder="1">
      <alignment vertical="center"/>
    </xf>
    <xf numFmtId="3" fontId="0" fillId="0" borderId="39" xfId="0" applyNumberFormat="1" applyBorder="1">
      <alignment vertical="center"/>
    </xf>
    <xf numFmtId="3" fontId="0" fillId="0" borderId="20" xfId="0" applyNumberFormat="1" applyBorder="1">
      <alignment vertical="center"/>
    </xf>
    <xf numFmtId="0" fontId="3" fillId="0" borderId="15" xfId="0" applyFont="1" applyFill="1" applyBorder="1">
      <alignment vertical="center"/>
    </xf>
    <xf numFmtId="0" fontId="3" fillId="0" borderId="40" xfId="0" applyFont="1" applyFill="1" applyBorder="1">
      <alignment vertical="center"/>
    </xf>
    <xf numFmtId="0" fontId="3" fillId="0" borderId="16" xfId="0" applyFont="1" applyFill="1" applyBorder="1">
      <alignment vertical="center"/>
    </xf>
    <xf numFmtId="3" fontId="3" fillId="0" borderId="17" xfId="0" applyNumberFormat="1" applyFont="1" applyFill="1" applyBorder="1">
      <alignment vertical="center"/>
    </xf>
    <xf numFmtId="3" fontId="3" fillId="0" borderId="1" xfId="0" applyNumberFormat="1" applyFont="1" applyFill="1" applyBorder="1">
      <alignment vertical="center"/>
    </xf>
    <xf numFmtId="3" fontId="3" fillId="0" borderId="18" xfId="0" applyNumberFormat="1" applyFont="1" applyFill="1" applyBorder="1">
      <alignment vertical="center"/>
    </xf>
    <xf numFmtId="22" fontId="0" fillId="0" borderId="19" xfId="0" applyNumberFormat="1" applyFill="1" applyBorder="1">
      <alignment vertical="center"/>
    </xf>
    <xf numFmtId="22" fontId="0" fillId="0" borderId="0" xfId="0" applyNumberFormat="1">
      <alignment vertical="center"/>
    </xf>
    <xf numFmtId="14" fontId="3" fillId="0" borderId="1" xfId="0" applyNumberFormat="1" applyFont="1" applyFill="1" applyBorder="1">
      <alignment vertical="center"/>
    </xf>
    <xf numFmtId="0" fontId="9" fillId="0" borderId="0" xfId="0" applyFont="1">
      <alignment vertical="center"/>
    </xf>
    <xf numFmtId="20" fontId="6" fillId="0" borderId="0" xfId="0" applyNumberFormat="1" applyFont="1" applyFill="1" applyBorder="1" applyAlignment="1">
      <alignment vertical="center"/>
    </xf>
    <xf numFmtId="0" fontId="0" fillId="0" borderId="26" xfId="1" applyNumberFormat="1" applyFont="1" applyBorder="1">
      <alignment vertical="center"/>
    </xf>
    <xf numFmtId="177" fontId="0" fillId="0" borderId="1" xfId="0" applyNumberFormat="1" applyBorder="1">
      <alignment vertical="center"/>
    </xf>
    <xf numFmtId="177" fontId="5" fillId="0" borderId="1" xfId="0" applyNumberFormat="1" applyFont="1" applyBorder="1">
      <alignment vertical="center"/>
    </xf>
    <xf numFmtId="0" fontId="5" fillId="7" borderId="1" xfId="0" applyFont="1" applyFill="1" applyBorder="1" applyAlignment="1">
      <alignment horizontal="center" vertical="center"/>
    </xf>
    <xf numFmtId="0" fontId="3" fillId="8" borderId="37" xfId="0" applyFont="1" applyFill="1" applyBorder="1" applyAlignment="1">
      <alignment horizontal="center" vertical="center"/>
    </xf>
    <xf numFmtId="0" fontId="3" fillId="8" borderId="38" xfId="0" applyFont="1" applyFill="1" applyBorder="1" applyAlignment="1">
      <alignment horizontal="center" vertical="center"/>
    </xf>
    <xf numFmtId="20" fontId="1" fillId="2" borderId="2" xfId="0" applyNumberFormat="1" applyFont="1" applyFill="1" applyBorder="1" applyAlignment="1">
      <alignment horizontal="center" vertical="center"/>
    </xf>
    <xf numFmtId="20" fontId="1" fillId="2" borderId="3" xfId="0" applyNumberFormat="1" applyFont="1" applyFill="1" applyBorder="1" applyAlignment="1">
      <alignment horizontal="center" vertical="center"/>
    </xf>
    <xf numFmtId="20" fontId="1" fillId="2" borderId="4" xfId="0" applyNumberFormat="1" applyFont="1" applyFill="1" applyBorder="1" applyAlignment="1">
      <alignment horizontal="center" vertical="center"/>
    </xf>
    <xf numFmtId="20" fontId="0" fillId="2" borderId="2" xfId="0" applyNumberFormat="1" applyFont="1" applyFill="1" applyBorder="1" applyAlignment="1">
      <alignment horizontal="center" vertical="center"/>
    </xf>
    <xf numFmtId="20" fontId="0" fillId="2" borderId="3" xfId="0" applyNumberFormat="1" applyFont="1" applyFill="1" applyBorder="1" applyAlignment="1">
      <alignment horizontal="center" vertical="center"/>
    </xf>
    <xf numFmtId="20" fontId="0" fillId="2" borderId="4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9"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SIM(3ヶ月)</stp>
        <stp>=FCANDLE($R$2,$R$3,$R$4,$R$5,"市場コード",A3,$R$6,$R$7)</stp>
        <tr r="T1" s="9"/>
      </tp>
      <tp t="e">
        <v>#N/A</v>
        <stp/>
        <stp>注文</stp>
        <stp>=FOPPOSITION("評価損益額",$J$20,"0")</stp>
        <tr r="J18" s="4"/>
      </tp>
      <tp t="e">
        <v>#N/A</v>
        <stp/>
        <stp>注文</stp>
        <stp>=FOPORDQUERY(1,2,"売買",$I$25)</stp>
        <tr r="I23" s="4"/>
      </tp>
      <tp t="e">
        <v>#N/A</v>
        <stp/>
        <stp>SIM(3ヶ月)</stp>
        <stp>=FCANDLE($R$2,$R$3,$R$4,$R$5,"取引日付",B3,$R$6,$R$7)</stp>
        <tr r="T2" s="9"/>
      </tp>
      <tp t="e">
        <v>#N/A</v>
        <stp/>
        <stp>注文</stp>
        <stp>=FOPPOSITION("商品種別",$F$20,"0")</stp>
        <tr r="F18" s="4"/>
      </tp>
      <tp t="e">
        <v>#N/A</v>
        <stp/>
        <stp>注文</stp>
        <stp>=FOPPOSITION("売買",$G$20,"0")</stp>
        <tr r="G18" s="4"/>
      </tp>
      <tp t="e">
        <v>#N/A</v>
        <stp/>
        <stp>注文</stp>
        <stp>=FOPORDQUERY(1,2,"受付日時",$H$25)</stp>
        <tr r="H23" s="4"/>
      </tp>
      <tp t="e">
        <v>#N/A</v>
        <stp/>
        <stp>SIM(3ヶ月)</stp>
        <stp>=FCANDLE($R$2,$R$3,$R$4,$R$5,"終値",F3,$R$6,$R$7)</stp>
        <tr r="T7" s="9"/>
      </tp>
      <tp t="e">
        <v>#N/A</v>
        <stp/>
        <stp>SIM(3ヶ月)</stp>
        <stp>=FCANDLE($R$2,$R$3,$R$4,$R$5,"始値",C3,$R$6,$R$7)</stp>
        <tr r="T4" s="9"/>
      </tp>
      <tp t="e">
        <v>#N/A</v>
        <stp/>
        <stp>SIM(3ヶ月)</stp>
        <stp>=FCANDLE($R$2,$R$3,$R$4,$R$5,"安値",E3,$R$6,$R$7)</stp>
        <tr r="T6" s="9"/>
      </tp>
      <tp t="e">
        <v>#N/A</v>
        <stp/>
        <stp>SIM(3ヶ月)</stp>
        <stp>=FCANDLE($R$2,$R$3,$R$4,$R$5,"高値",D3,$R$6,$R$7)</stp>
        <tr r="T5" s="9"/>
      </tp>
      <tp t="e">
        <v>#N/A</v>
        <stp/>
        <stp>注文</stp>
        <stp>=FOPORDQUERY(1,2,"商品種別",$F$25)</stp>
        <tr r="F23" s="4"/>
      </tp>
      <tp t="e">
        <v>#N/A</v>
        <stp/>
        <stp>注文</stp>
        <stp>=FOPPOSITION("数量",$I$20,"0")</stp>
        <tr r="I18" s="4"/>
      </tp>
      <tp t="e">
        <v>#N/A</v>
        <stp/>
        <stp>注文</stp>
        <stp>=FOPORDQUERY(1,2,"注文数量",$J$25)</stp>
        <tr r="J23" s="4"/>
      </tp>
    </main>
    <main first="oson2.rtdserver">
      <tp t="e">
        <v>#N/A</v>
        <stp/>
        <stp>FQUOTE</stp>
        <stp>N225mini</stp>
        <stp>0</stp>
        <stp>現在値</stp>
        <tr r="I14" s="4"/>
      </tp>
    </main>
    <main first="oson2.rtdserver2">
      <tp t="e">
        <v>#N/A</v>
        <stp/>
        <stp>注文</stp>
        <stp>=FOPORDQUERY(1,2,"注文状態",$G$25)</stp>
        <tr r="G23" s="4"/>
      </tp>
      <tp t="e">
        <v>#N/A</v>
        <stp/>
        <stp>注文</stp>
        <stp>=FOPPOSITION("建玉番号",$K$20,"0")</stp>
        <tr r="K18" s="4"/>
      </tp>
      <tp t="e">
        <v>#N/A</v>
        <stp/>
        <stp>注文</stp>
        <stp>=FOPORDQUERY(1,2,"受付可否理由",$K$25)</stp>
        <tr r="K23" s="4"/>
      </tp>
      <tp t="e">
        <v>#N/A</v>
        <stp/>
        <stp>注文</stp>
        <stp>=FOPPOSITION("建玉単価",$H$20,"0")</stp>
        <tr r="H18" s="4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volatileDependencies" Target="volatileDependenci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8714836027400218E-2"/>
          <c:y val="9.2639452491646748E-2"/>
          <c:w val="0.90067501256819982"/>
          <c:h val="0.82456334596400704"/>
        </c:manualLayout>
      </c:layout>
      <c:lineChart>
        <c:grouping val="standard"/>
        <c:varyColors val="0"/>
        <c:ser>
          <c:idx val="0"/>
          <c:order val="0"/>
          <c:tx>
            <c:strRef>
              <c:f>'SIM(3ヶ月)'!$F$2</c:f>
              <c:strCache>
                <c:ptCount val="1"/>
                <c:pt idx="0">
                  <c:v>終値</c:v>
                </c:pt>
              </c:strCache>
            </c:strRef>
          </c:tx>
          <c:spPr>
            <a:ln w="19050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'SIM(3ヶ月)'!$B$46:$B$65</c:f>
              <c:numCache>
                <c:formatCode>m/d/yyyy</c:formatCode>
                <c:ptCount val="20"/>
                <c:pt idx="0">
                  <c:v>43437</c:v>
                </c:pt>
                <c:pt idx="1">
                  <c:v>43438</c:v>
                </c:pt>
                <c:pt idx="2">
                  <c:v>43439</c:v>
                </c:pt>
                <c:pt idx="3">
                  <c:v>43440</c:v>
                </c:pt>
                <c:pt idx="4">
                  <c:v>43441</c:v>
                </c:pt>
                <c:pt idx="5">
                  <c:v>43444</c:v>
                </c:pt>
                <c:pt idx="6">
                  <c:v>43445</c:v>
                </c:pt>
                <c:pt idx="7">
                  <c:v>43446</c:v>
                </c:pt>
                <c:pt idx="8">
                  <c:v>43447</c:v>
                </c:pt>
                <c:pt idx="9">
                  <c:v>43448</c:v>
                </c:pt>
                <c:pt idx="10">
                  <c:v>43451</c:v>
                </c:pt>
                <c:pt idx="11">
                  <c:v>43452</c:v>
                </c:pt>
                <c:pt idx="12">
                  <c:v>43453</c:v>
                </c:pt>
                <c:pt idx="13">
                  <c:v>43454</c:v>
                </c:pt>
                <c:pt idx="14">
                  <c:v>43455</c:v>
                </c:pt>
                <c:pt idx="15">
                  <c:v>43459</c:v>
                </c:pt>
                <c:pt idx="16">
                  <c:v>43460</c:v>
                </c:pt>
                <c:pt idx="17">
                  <c:v>43461</c:v>
                </c:pt>
                <c:pt idx="18">
                  <c:v>43462</c:v>
                </c:pt>
                <c:pt idx="19">
                  <c:v>43469</c:v>
                </c:pt>
              </c:numCache>
            </c:numRef>
          </c:cat>
          <c:val>
            <c:numRef>
              <c:f>'SIM(3ヶ月)'!$F$46:$F$65</c:f>
              <c:numCache>
                <c:formatCode>0_ </c:formatCode>
                <c:ptCount val="20"/>
                <c:pt idx="0">
                  <c:v>22635</c:v>
                </c:pt>
                <c:pt idx="1">
                  <c:v>22075</c:v>
                </c:pt>
                <c:pt idx="2">
                  <c:v>21880</c:v>
                </c:pt>
                <c:pt idx="3">
                  <c:v>21455</c:v>
                </c:pt>
                <c:pt idx="4">
                  <c:v>21625</c:v>
                </c:pt>
                <c:pt idx="5">
                  <c:v>21145</c:v>
                </c:pt>
                <c:pt idx="6">
                  <c:v>21135</c:v>
                </c:pt>
                <c:pt idx="7">
                  <c:v>21660</c:v>
                </c:pt>
                <c:pt idx="8">
                  <c:v>21850</c:v>
                </c:pt>
                <c:pt idx="9">
                  <c:v>21305</c:v>
                </c:pt>
                <c:pt idx="10">
                  <c:v>21450</c:v>
                </c:pt>
                <c:pt idx="11">
                  <c:v>21070</c:v>
                </c:pt>
                <c:pt idx="12">
                  <c:v>20925</c:v>
                </c:pt>
                <c:pt idx="13">
                  <c:v>20220</c:v>
                </c:pt>
                <c:pt idx="14">
                  <c:v>20055</c:v>
                </c:pt>
                <c:pt idx="15">
                  <c:v>19000</c:v>
                </c:pt>
                <c:pt idx="16">
                  <c:v>19390</c:v>
                </c:pt>
                <c:pt idx="17">
                  <c:v>20015</c:v>
                </c:pt>
                <c:pt idx="18">
                  <c:v>19845</c:v>
                </c:pt>
                <c:pt idx="19">
                  <c:v>19260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86-4E34-9C52-428615D8ADBD}"/>
            </c:ext>
          </c:extLst>
        </c:ser>
        <c:ser>
          <c:idx val="1"/>
          <c:order val="1"/>
          <c:tx>
            <c:strRef>
              <c:f>'SIM(3ヶ月)'!$G$2</c:f>
              <c:strCache>
                <c:ptCount val="1"/>
                <c:pt idx="0">
                  <c:v>移動平均/MA3</c:v>
                </c:pt>
              </c:strCache>
            </c:strRef>
          </c:tx>
          <c:spPr>
            <a:ln w="38100" cap="rnd">
              <a:solidFill>
                <a:srgbClr val="FF99FF"/>
              </a:solidFill>
              <a:round/>
            </a:ln>
            <a:effectLst/>
          </c:spPr>
          <c:marker>
            <c:symbol val="none"/>
          </c:marker>
          <c:cat>
            <c:numRef>
              <c:f>'SIM(3ヶ月)'!$B$46:$B$65</c:f>
              <c:numCache>
                <c:formatCode>m/d/yyyy</c:formatCode>
                <c:ptCount val="20"/>
                <c:pt idx="0">
                  <c:v>43437</c:v>
                </c:pt>
                <c:pt idx="1">
                  <c:v>43438</c:v>
                </c:pt>
                <c:pt idx="2">
                  <c:v>43439</c:v>
                </c:pt>
                <c:pt idx="3">
                  <c:v>43440</c:v>
                </c:pt>
                <c:pt idx="4">
                  <c:v>43441</c:v>
                </c:pt>
                <c:pt idx="5">
                  <c:v>43444</c:v>
                </c:pt>
                <c:pt idx="6">
                  <c:v>43445</c:v>
                </c:pt>
                <c:pt idx="7">
                  <c:v>43446</c:v>
                </c:pt>
                <c:pt idx="8">
                  <c:v>43447</c:v>
                </c:pt>
                <c:pt idx="9">
                  <c:v>43448</c:v>
                </c:pt>
                <c:pt idx="10">
                  <c:v>43451</c:v>
                </c:pt>
                <c:pt idx="11">
                  <c:v>43452</c:v>
                </c:pt>
                <c:pt idx="12">
                  <c:v>43453</c:v>
                </c:pt>
                <c:pt idx="13">
                  <c:v>43454</c:v>
                </c:pt>
                <c:pt idx="14">
                  <c:v>43455</c:v>
                </c:pt>
                <c:pt idx="15">
                  <c:v>43459</c:v>
                </c:pt>
                <c:pt idx="16">
                  <c:v>43460</c:v>
                </c:pt>
                <c:pt idx="17">
                  <c:v>43461</c:v>
                </c:pt>
                <c:pt idx="18">
                  <c:v>43462</c:v>
                </c:pt>
                <c:pt idx="19">
                  <c:v>43469</c:v>
                </c:pt>
              </c:numCache>
            </c:numRef>
          </c:cat>
          <c:val>
            <c:numRef>
              <c:f>'SIM(3ヶ月)'!$G$46:$G$65</c:f>
              <c:numCache>
                <c:formatCode>0_ </c:formatCode>
                <c:ptCount val="20"/>
                <c:pt idx="0">
                  <c:v>22411.666666666668</c:v>
                </c:pt>
                <c:pt idx="1">
                  <c:v>22353.333333333332</c:v>
                </c:pt>
                <c:pt idx="2">
                  <c:v>22196.666666666668</c:v>
                </c:pt>
                <c:pt idx="3">
                  <c:v>21803.333333333332</c:v>
                </c:pt>
                <c:pt idx="4">
                  <c:v>21653.333333333332</c:v>
                </c:pt>
                <c:pt idx="5">
                  <c:v>21408.333333333332</c:v>
                </c:pt>
                <c:pt idx="6">
                  <c:v>21301.666666666668</c:v>
                </c:pt>
                <c:pt idx="7">
                  <c:v>21313.333333333332</c:v>
                </c:pt>
                <c:pt idx="8">
                  <c:v>21548.333333333332</c:v>
                </c:pt>
                <c:pt idx="9">
                  <c:v>21605</c:v>
                </c:pt>
                <c:pt idx="10">
                  <c:v>21535</c:v>
                </c:pt>
                <c:pt idx="11">
                  <c:v>21275</c:v>
                </c:pt>
                <c:pt idx="12">
                  <c:v>21148.333333333332</c:v>
                </c:pt>
                <c:pt idx="13">
                  <c:v>20738.333333333332</c:v>
                </c:pt>
                <c:pt idx="14">
                  <c:v>20400</c:v>
                </c:pt>
                <c:pt idx="15">
                  <c:v>19758.333333333332</c:v>
                </c:pt>
                <c:pt idx="16">
                  <c:v>19481.666666666668</c:v>
                </c:pt>
                <c:pt idx="17">
                  <c:v>19468.333333333332</c:v>
                </c:pt>
                <c:pt idx="18">
                  <c:v>19750</c:v>
                </c:pt>
                <c:pt idx="19">
                  <c:v>19706.666666666668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86-4E34-9C52-428615D8ADBD}"/>
            </c:ext>
          </c:extLst>
        </c:ser>
        <c:ser>
          <c:idx val="2"/>
          <c:order val="2"/>
          <c:tx>
            <c:strRef>
              <c:f>'SIM(3ヶ月)'!$H$2</c:f>
              <c:strCache>
                <c:ptCount val="1"/>
                <c:pt idx="0">
                  <c:v>移動平均/MA5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'SIM(3ヶ月)'!$B$46:$B$65</c:f>
              <c:numCache>
                <c:formatCode>m/d/yyyy</c:formatCode>
                <c:ptCount val="20"/>
                <c:pt idx="0">
                  <c:v>43437</c:v>
                </c:pt>
                <c:pt idx="1">
                  <c:v>43438</c:v>
                </c:pt>
                <c:pt idx="2">
                  <c:v>43439</c:v>
                </c:pt>
                <c:pt idx="3">
                  <c:v>43440</c:v>
                </c:pt>
                <c:pt idx="4">
                  <c:v>43441</c:v>
                </c:pt>
                <c:pt idx="5">
                  <c:v>43444</c:v>
                </c:pt>
                <c:pt idx="6">
                  <c:v>43445</c:v>
                </c:pt>
                <c:pt idx="7">
                  <c:v>43446</c:v>
                </c:pt>
                <c:pt idx="8">
                  <c:v>43447</c:v>
                </c:pt>
                <c:pt idx="9">
                  <c:v>43448</c:v>
                </c:pt>
                <c:pt idx="10">
                  <c:v>43451</c:v>
                </c:pt>
                <c:pt idx="11">
                  <c:v>43452</c:v>
                </c:pt>
                <c:pt idx="12">
                  <c:v>43453</c:v>
                </c:pt>
                <c:pt idx="13">
                  <c:v>43454</c:v>
                </c:pt>
                <c:pt idx="14">
                  <c:v>43455</c:v>
                </c:pt>
                <c:pt idx="15">
                  <c:v>43459</c:v>
                </c:pt>
                <c:pt idx="16">
                  <c:v>43460</c:v>
                </c:pt>
                <c:pt idx="17">
                  <c:v>43461</c:v>
                </c:pt>
                <c:pt idx="18">
                  <c:v>43462</c:v>
                </c:pt>
                <c:pt idx="19">
                  <c:v>43469</c:v>
                </c:pt>
              </c:numCache>
            </c:numRef>
          </c:cat>
          <c:val>
            <c:numRef>
              <c:f>'SIM(3ヶ月)'!$H$46:$H$65</c:f>
              <c:numCache>
                <c:formatCode>0_ </c:formatCode>
                <c:ptCount val="20"/>
                <c:pt idx="0">
                  <c:v>22292</c:v>
                </c:pt>
                <c:pt idx="1">
                  <c:v>22307</c:v>
                </c:pt>
                <c:pt idx="2">
                  <c:v>22238</c:v>
                </c:pt>
                <c:pt idx="3">
                  <c:v>22079</c:v>
                </c:pt>
                <c:pt idx="4">
                  <c:v>21934</c:v>
                </c:pt>
                <c:pt idx="5">
                  <c:v>21636</c:v>
                </c:pt>
                <c:pt idx="6">
                  <c:v>21448</c:v>
                </c:pt>
                <c:pt idx="7">
                  <c:v>21404</c:v>
                </c:pt>
                <c:pt idx="8">
                  <c:v>21483</c:v>
                </c:pt>
                <c:pt idx="9">
                  <c:v>21419</c:v>
                </c:pt>
                <c:pt idx="10">
                  <c:v>21480</c:v>
                </c:pt>
                <c:pt idx="11">
                  <c:v>21467</c:v>
                </c:pt>
                <c:pt idx="12">
                  <c:v>21320</c:v>
                </c:pt>
                <c:pt idx="13">
                  <c:v>20994</c:v>
                </c:pt>
                <c:pt idx="14">
                  <c:v>20744</c:v>
                </c:pt>
                <c:pt idx="15">
                  <c:v>20254</c:v>
                </c:pt>
                <c:pt idx="16">
                  <c:v>19918</c:v>
                </c:pt>
                <c:pt idx="17">
                  <c:v>19736</c:v>
                </c:pt>
                <c:pt idx="18">
                  <c:v>19661</c:v>
                </c:pt>
                <c:pt idx="19">
                  <c:v>19502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86-4E34-9C52-428615D8ADBD}"/>
            </c:ext>
          </c:extLst>
        </c:ser>
        <c:ser>
          <c:idx val="3"/>
          <c:order val="3"/>
          <c:tx>
            <c:strRef>
              <c:f>'SIM(3ヶ月)'!$I$2</c:f>
              <c:strCache>
                <c:ptCount val="1"/>
                <c:pt idx="0">
                  <c:v>移動平均/MA10</c:v>
                </c:pt>
              </c:strCache>
            </c:strRef>
          </c:tx>
          <c:spPr>
            <a:ln w="38100"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'SIM(3ヶ月)'!$B$46:$B$65</c:f>
              <c:numCache>
                <c:formatCode>m/d/yyyy</c:formatCode>
                <c:ptCount val="20"/>
                <c:pt idx="0">
                  <c:v>43437</c:v>
                </c:pt>
                <c:pt idx="1">
                  <c:v>43438</c:v>
                </c:pt>
                <c:pt idx="2">
                  <c:v>43439</c:v>
                </c:pt>
                <c:pt idx="3">
                  <c:v>43440</c:v>
                </c:pt>
                <c:pt idx="4">
                  <c:v>43441</c:v>
                </c:pt>
                <c:pt idx="5">
                  <c:v>43444</c:v>
                </c:pt>
                <c:pt idx="6">
                  <c:v>43445</c:v>
                </c:pt>
                <c:pt idx="7">
                  <c:v>43446</c:v>
                </c:pt>
                <c:pt idx="8">
                  <c:v>43447</c:v>
                </c:pt>
                <c:pt idx="9">
                  <c:v>43448</c:v>
                </c:pt>
                <c:pt idx="10">
                  <c:v>43451</c:v>
                </c:pt>
                <c:pt idx="11">
                  <c:v>43452</c:v>
                </c:pt>
                <c:pt idx="12">
                  <c:v>43453</c:v>
                </c:pt>
                <c:pt idx="13">
                  <c:v>43454</c:v>
                </c:pt>
                <c:pt idx="14">
                  <c:v>43455</c:v>
                </c:pt>
                <c:pt idx="15">
                  <c:v>43459</c:v>
                </c:pt>
                <c:pt idx="16">
                  <c:v>43460</c:v>
                </c:pt>
                <c:pt idx="17">
                  <c:v>43461</c:v>
                </c:pt>
                <c:pt idx="18">
                  <c:v>43462</c:v>
                </c:pt>
                <c:pt idx="19">
                  <c:v>43469</c:v>
                </c:pt>
              </c:numCache>
            </c:numRef>
          </c:cat>
          <c:val>
            <c:numRef>
              <c:f>'SIM(3ヶ月)'!$I$46:$I$65</c:f>
              <c:numCache>
                <c:formatCode>0_ </c:formatCode>
                <c:ptCount val="20"/>
                <c:pt idx="0">
                  <c:v>21990</c:v>
                </c:pt>
                <c:pt idx="1">
                  <c:v>22014</c:v>
                </c:pt>
                <c:pt idx="2">
                  <c:v>22047</c:v>
                </c:pt>
                <c:pt idx="3">
                  <c:v>22040</c:v>
                </c:pt>
                <c:pt idx="4">
                  <c:v>22032.5</c:v>
                </c:pt>
                <c:pt idx="5">
                  <c:v>21964</c:v>
                </c:pt>
                <c:pt idx="6">
                  <c:v>21877.5</c:v>
                </c:pt>
                <c:pt idx="7">
                  <c:v>21821</c:v>
                </c:pt>
                <c:pt idx="8">
                  <c:v>21781</c:v>
                </c:pt>
                <c:pt idx="9">
                  <c:v>21676.5</c:v>
                </c:pt>
                <c:pt idx="10">
                  <c:v>21558</c:v>
                </c:pt>
                <c:pt idx="11">
                  <c:v>21457.5</c:v>
                </c:pt>
                <c:pt idx="12">
                  <c:v>21362</c:v>
                </c:pt>
                <c:pt idx="13">
                  <c:v>21238.5</c:v>
                </c:pt>
                <c:pt idx="14">
                  <c:v>21081.5</c:v>
                </c:pt>
                <c:pt idx="15">
                  <c:v>20867</c:v>
                </c:pt>
                <c:pt idx="16">
                  <c:v>20692.5</c:v>
                </c:pt>
                <c:pt idx="17">
                  <c:v>20528</c:v>
                </c:pt>
                <c:pt idx="18">
                  <c:v>20327.5</c:v>
                </c:pt>
                <c:pt idx="19">
                  <c:v>20123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F86-4E34-9C52-428615D8AD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9532576"/>
        <c:axId val="1"/>
      </c:lineChart>
      <c:catAx>
        <c:axId val="499532576"/>
        <c:scaling>
          <c:orientation val="minMax"/>
        </c:scaling>
        <c:delete val="0"/>
        <c:axPos val="b"/>
        <c:majorGridlines>
          <c:spPr>
            <a:ln>
              <a:prstDash val="sysDash"/>
            </a:ln>
          </c:spPr>
        </c:majorGridlines>
        <c:numFmt formatCode="m/d;@" sourceLinked="0"/>
        <c:majorTickMark val="out"/>
        <c:minorTickMark val="none"/>
        <c:tickLblPos val="nextTo"/>
        <c:txPr>
          <a:bodyPr/>
          <a:lstStyle/>
          <a:p>
            <a:pPr>
              <a:defRPr b="1" i="1" baseline="0"/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0_ " sourceLinked="1"/>
        <c:majorTickMark val="out"/>
        <c:minorTickMark val="none"/>
        <c:tickLblPos val="high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9953257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8247533011861888"/>
          <c:y val="4.3837037435167023E-2"/>
          <c:w val="0.63378972977215065"/>
          <c:h val="4.6651975670276707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1038225</xdr:colOff>
          <xdr:row>8</xdr:row>
          <xdr:rowOff>19050</xdr:rowOff>
        </xdr:from>
        <xdr:to>
          <xdr:col>9</xdr:col>
          <xdr:colOff>409575</xdr:colOff>
          <xdr:row>9</xdr:row>
          <xdr:rowOff>171450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00FF"/>
                  </a:solidFill>
                  <a:latin typeface="Meiryo UI"/>
                  <a:ea typeface="Meiryo UI"/>
                </a:rPr>
                <a:t>現在時刻自動更新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38100</xdr:colOff>
      <xdr:row>22</xdr:row>
      <xdr:rowOff>9525</xdr:rowOff>
    </xdr:from>
    <xdr:to>
      <xdr:col>29</xdr:col>
      <xdr:colOff>95250</xdr:colOff>
      <xdr:row>54</xdr:row>
      <xdr:rowOff>104775</xdr:rowOff>
    </xdr:to>
    <xdr:graphicFrame macro="">
      <xdr:nvGraphicFramePr>
        <xdr:cNvPr id="4134" name="グラフ 5">
          <a:extLst>
            <a:ext uri="{FF2B5EF4-FFF2-40B4-BE49-F238E27FC236}">
              <a16:creationId xmlns:a16="http://schemas.microsoft.com/office/drawing/2014/main" id="{00000000-0008-0000-0500-0000261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  <definedName name="fneworder"/>
      <definedName name="FOPORDQUERY"/>
      <definedName name="FOPPOSITION"/>
      <definedName name="F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L44"/>
  <sheetViews>
    <sheetView tabSelected="1" workbookViewId="0">
      <selection activeCell="A39" sqref="A39"/>
    </sheetView>
  </sheetViews>
  <sheetFormatPr defaultRowHeight="13.5" x14ac:dyDescent="0.15"/>
  <cols>
    <col min="1" max="1" width="12.75" customWidth="1"/>
    <col min="2" max="2" width="13.5" customWidth="1"/>
    <col min="3" max="3" width="13.75" style="14" customWidth="1"/>
    <col min="4" max="4" width="77.5" customWidth="1"/>
    <col min="5" max="5" width="3" customWidth="1"/>
    <col min="6" max="9" width="13.625" customWidth="1"/>
    <col min="10" max="11" width="14.625" customWidth="1"/>
  </cols>
  <sheetData>
    <row r="1" spans="1:12" x14ac:dyDescent="0.15">
      <c r="A1" s="12" t="s">
        <v>40</v>
      </c>
    </row>
    <row r="2" spans="1:12" x14ac:dyDescent="0.15">
      <c r="A2" s="18" t="str">
        <f ca="1">IF(G15="発注",[1]!fneworder(C5,C6,C7,C8,C9,C10,C11,C12,C13,C14,C15,C16,C17,C18,C19,C20,C21,C22),"-")</f>
        <v>-</v>
      </c>
      <c r="B2" s="87" t="s">
        <v>61</v>
      </c>
      <c r="C2" s="19"/>
      <c r="D2" s="1"/>
    </row>
    <row r="3" spans="1:12" ht="14.25" thickBot="1" x14ac:dyDescent="0.2">
      <c r="A3" s="1"/>
      <c r="B3" s="1"/>
      <c r="C3" s="19"/>
      <c r="D3" s="1"/>
    </row>
    <row r="4" spans="1:12" ht="14.25" thickBot="1" x14ac:dyDescent="0.2">
      <c r="A4" s="137" t="s">
        <v>4</v>
      </c>
      <c r="B4" s="138"/>
      <c r="C4" s="138"/>
      <c r="D4" s="139"/>
      <c r="F4" s="27" t="s">
        <v>74</v>
      </c>
      <c r="G4" s="28">
        <f ca="1">NOW()</f>
        <v>43469.46374363426</v>
      </c>
      <c r="H4" s="76" t="s">
        <v>115</v>
      </c>
    </row>
    <row r="5" spans="1:12" ht="14.25" thickBot="1" x14ac:dyDescent="0.2">
      <c r="A5" s="3" t="s">
        <v>12</v>
      </c>
      <c r="B5" s="4" t="s">
        <v>13</v>
      </c>
      <c r="C5" s="25" t="s">
        <v>71</v>
      </c>
      <c r="D5" s="42" t="s">
        <v>68</v>
      </c>
      <c r="F5" s="12"/>
      <c r="G5" s="12"/>
      <c r="H5" s="76" t="s">
        <v>144</v>
      </c>
    </row>
    <row r="6" spans="1:12" x14ac:dyDescent="0.15">
      <c r="A6" s="5" t="s">
        <v>14</v>
      </c>
      <c r="B6" s="6" t="s">
        <v>15</v>
      </c>
      <c r="C6" s="16">
        <v>0</v>
      </c>
      <c r="D6" s="43" t="s">
        <v>50</v>
      </c>
      <c r="F6" s="29" t="s">
        <v>40</v>
      </c>
      <c r="G6" s="30"/>
      <c r="H6" s="76" t="s">
        <v>148</v>
      </c>
    </row>
    <row r="7" spans="1:12" x14ac:dyDescent="0.15">
      <c r="A7" s="5" t="s">
        <v>16</v>
      </c>
      <c r="B7" s="6" t="s">
        <v>17</v>
      </c>
      <c r="C7" s="16">
        <v>1</v>
      </c>
      <c r="D7" s="43" t="s">
        <v>18</v>
      </c>
      <c r="F7" s="31" t="s">
        <v>75</v>
      </c>
      <c r="G7" s="32">
        <f ca="1">TODAY()</f>
        <v>43469</v>
      </c>
      <c r="H7" s="76" t="s">
        <v>116</v>
      </c>
    </row>
    <row r="8" spans="1:12" x14ac:dyDescent="0.15">
      <c r="A8" s="5" t="s">
        <v>19</v>
      </c>
      <c r="B8" s="6" t="s">
        <v>20</v>
      </c>
      <c r="C8" s="24" t="s">
        <v>111</v>
      </c>
      <c r="D8" s="44" t="s">
        <v>62</v>
      </c>
      <c r="F8" s="31" t="s">
        <v>118</v>
      </c>
      <c r="G8" s="104">
        <v>0.67708333333333337</v>
      </c>
      <c r="H8" s="101" t="s">
        <v>123</v>
      </c>
    </row>
    <row r="9" spans="1:12" ht="14.25" thickBot="1" x14ac:dyDescent="0.2">
      <c r="A9" s="5" t="s">
        <v>21</v>
      </c>
      <c r="B9" s="6" t="s">
        <v>22</v>
      </c>
      <c r="C9" s="16">
        <v>1</v>
      </c>
      <c r="D9" s="44" t="s">
        <v>63</v>
      </c>
      <c r="F9" s="102" t="s">
        <v>119</v>
      </c>
      <c r="G9" s="103">
        <v>0.6777777777777777</v>
      </c>
      <c r="H9" s="105" t="s">
        <v>124</v>
      </c>
    </row>
    <row r="10" spans="1:12" x14ac:dyDescent="0.15">
      <c r="A10" s="5" t="s">
        <v>23</v>
      </c>
      <c r="B10" s="6" t="s">
        <v>24</v>
      </c>
      <c r="C10" s="26">
        <f>IF('SIM(3ヶ月)'!L65="売",1,3)</f>
        <v>1</v>
      </c>
      <c r="D10" s="43" t="s">
        <v>25</v>
      </c>
      <c r="F10" s="33" t="s">
        <v>41</v>
      </c>
      <c r="G10" s="34"/>
      <c r="I10" s="97"/>
    </row>
    <row r="11" spans="1:12" x14ac:dyDescent="0.15">
      <c r="A11" s="5" t="s">
        <v>26</v>
      </c>
      <c r="B11" s="6" t="s">
        <v>27</v>
      </c>
      <c r="C11" s="16">
        <v>13</v>
      </c>
      <c r="D11" s="44" t="s">
        <v>65</v>
      </c>
      <c r="E11" s="7"/>
      <c r="F11" s="35" t="s">
        <v>120</v>
      </c>
      <c r="G11" s="36">
        <f ca="1">TODAY()</f>
        <v>43469</v>
      </c>
      <c r="I11" s="97"/>
    </row>
    <row r="12" spans="1:12" ht="14.25" thickBot="1" x14ac:dyDescent="0.2">
      <c r="A12" s="5" t="s">
        <v>28</v>
      </c>
      <c r="B12" s="6" t="s">
        <v>29</v>
      </c>
      <c r="C12" s="16">
        <v>0</v>
      </c>
      <c r="D12" s="44" t="s">
        <v>64</v>
      </c>
      <c r="F12" s="35" t="s">
        <v>121</v>
      </c>
      <c r="G12" s="100">
        <v>0.62847222222222221</v>
      </c>
    </row>
    <row r="13" spans="1:12" ht="14.25" thickBot="1" x14ac:dyDescent="0.2">
      <c r="A13" s="5" t="s">
        <v>30</v>
      </c>
      <c r="B13" s="6" t="s">
        <v>31</v>
      </c>
      <c r="C13" s="26">
        <f>'SIM(3ヶ月)'!M65</f>
        <v>10</v>
      </c>
      <c r="D13" s="43" t="s">
        <v>32</v>
      </c>
      <c r="F13" s="98" t="s">
        <v>122</v>
      </c>
      <c r="G13" s="99">
        <v>0.62916666666666665</v>
      </c>
      <c r="H13" t="s">
        <v>143</v>
      </c>
      <c r="I13" s="115" t="s">
        <v>0</v>
      </c>
      <c r="J13" s="116" t="s">
        <v>125</v>
      </c>
      <c r="K13" s="117" t="s">
        <v>151</v>
      </c>
    </row>
    <row r="14" spans="1:12" x14ac:dyDescent="0.15">
      <c r="A14" s="5" t="s">
        <v>33</v>
      </c>
      <c r="B14" s="6" t="s">
        <v>51</v>
      </c>
      <c r="C14" s="16">
        <v>1</v>
      </c>
      <c r="D14" s="43" t="s">
        <v>34</v>
      </c>
      <c r="F14" s="37"/>
      <c r="G14" s="38" t="s">
        <v>76</v>
      </c>
      <c r="I14" s="135" t="e">
        <f>[1]!FQUOTE($C$5,$C$6,I13)</f>
        <v>#VALUE!</v>
      </c>
      <c r="J14" s="114">
        <v>0.03</v>
      </c>
      <c r="K14" s="131">
        <v>-200</v>
      </c>
    </row>
    <row r="15" spans="1:12" ht="14.25" thickBot="1" x14ac:dyDescent="0.2">
      <c r="A15" s="5" t="s">
        <v>35</v>
      </c>
      <c r="B15" s="6" t="s">
        <v>52</v>
      </c>
      <c r="C15" s="16">
        <v>1</v>
      </c>
      <c r="D15" s="43" t="s">
        <v>34</v>
      </c>
      <c r="F15" s="84" t="str">
        <f>"新規"&amp;C5</f>
        <v>新規N225mini</v>
      </c>
      <c r="G15" s="39" t="str">
        <f ca="1">IF(AND(G7+G8&lt;G4,G7+G9&gt;G4,C13&gt;0),"発注","-")</f>
        <v>-</v>
      </c>
      <c r="I15" s="136"/>
      <c r="J15" s="118" t="e">
        <f>$H$20*$I$20*(J14*100)</f>
        <v>#VALUE!</v>
      </c>
      <c r="K15" s="119" t="e">
        <f>K14*100*$I$20</f>
        <v>#VALUE!</v>
      </c>
      <c r="L15" s="2"/>
    </row>
    <row r="16" spans="1:12" ht="14.25" thickBot="1" x14ac:dyDescent="0.2">
      <c r="A16" s="5" t="s">
        <v>53</v>
      </c>
      <c r="B16" s="20" t="s">
        <v>54</v>
      </c>
      <c r="C16" s="16">
        <v>1</v>
      </c>
      <c r="D16" s="43" t="s">
        <v>34</v>
      </c>
      <c r="F16" s="40" t="str">
        <f>"決済"&amp;C5</f>
        <v>決済N225mini</v>
      </c>
      <c r="G16" s="41" t="str">
        <f ca="1">IF(AND(G11+G12&lt;G4,G11+G13&gt;G4,I20&gt;0,I20&lt;101),"発注","-")</f>
        <v>-</v>
      </c>
    </row>
    <row r="17" spans="1:12" x14ac:dyDescent="0.15">
      <c r="A17" s="5" t="s">
        <v>55</v>
      </c>
      <c r="B17" s="6" t="s">
        <v>36</v>
      </c>
      <c r="C17" s="24" t="s">
        <v>158</v>
      </c>
      <c r="D17" s="43" t="s">
        <v>56</v>
      </c>
    </row>
    <row r="18" spans="1:12" ht="14.25" thickBot="1" x14ac:dyDescent="0.2">
      <c r="A18" s="5" t="s">
        <v>57</v>
      </c>
      <c r="B18" s="6" t="s">
        <v>37</v>
      </c>
      <c r="C18" s="86" t="str">
        <f>"SH"&amp;'SIM(3ヶ月)'!B65</f>
        <v>SH43469</v>
      </c>
      <c r="D18" s="43" t="s">
        <v>38</v>
      </c>
      <c r="F18" s="10" t="e">
        <f>[1]!FOPPOSITION("商品種別",$F$20,"0")</f>
        <v>#N/A</v>
      </c>
      <c r="G18" s="10" t="e">
        <f>[1]!FOPPOSITION("売買",$G$20,"0")</f>
        <v>#N/A</v>
      </c>
      <c r="H18" s="10" t="e">
        <f>[1]!FOPPOSITION("建玉単価",$H$20,"0")</f>
        <v>#N/A</v>
      </c>
      <c r="I18" s="10" t="e">
        <f>[1]!FOPPOSITION("数量",$I$20,"0")</f>
        <v>#N/A</v>
      </c>
      <c r="J18" s="10" t="e">
        <f>[1]!FOPPOSITION("評価損益額",$J$20,"0")</f>
        <v>#N/A</v>
      </c>
      <c r="K18" s="10" t="e">
        <f>[1]!FOPPOSITION("建玉番号",$K$20,"0")</f>
        <v>#N/A</v>
      </c>
    </row>
    <row r="19" spans="1:12" x14ac:dyDescent="0.15">
      <c r="A19" s="5" t="s">
        <v>48</v>
      </c>
      <c r="B19" s="20" t="s">
        <v>44</v>
      </c>
      <c r="C19" s="21">
        <v>1</v>
      </c>
      <c r="D19" s="44" t="s">
        <v>73</v>
      </c>
      <c r="F19" s="120" t="s">
        <v>105</v>
      </c>
      <c r="G19" s="121" t="s">
        <v>106</v>
      </c>
      <c r="H19" s="121" t="s">
        <v>107</v>
      </c>
      <c r="I19" s="121" t="s">
        <v>104</v>
      </c>
      <c r="J19" s="121" t="s">
        <v>108</v>
      </c>
      <c r="K19" s="122" t="s">
        <v>135</v>
      </c>
    </row>
    <row r="20" spans="1:12" x14ac:dyDescent="0.15">
      <c r="A20" s="5" t="s">
        <v>58</v>
      </c>
      <c r="B20" s="20" t="s">
        <v>59</v>
      </c>
      <c r="C20" s="14" t="s">
        <v>117</v>
      </c>
      <c r="D20" s="43" t="s">
        <v>45</v>
      </c>
      <c r="F20" s="123" t="s">
        <v>141</v>
      </c>
      <c r="G20" s="124" t="s">
        <v>141</v>
      </c>
      <c r="H20" s="124" t="s">
        <v>109</v>
      </c>
      <c r="I20" s="124" t="s">
        <v>109</v>
      </c>
      <c r="J20" s="124" t="s">
        <v>109</v>
      </c>
      <c r="K20" s="125" t="s">
        <v>141</v>
      </c>
    </row>
    <row r="21" spans="1:12" ht="14.25" thickBot="1" x14ac:dyDescent="0.2">
      <c r="A21" s="5" t="s">
        <v>60</v>
      </c>
      <c r="B21" s="20" t="s">
        <v>46</v>
      </c>
      <c r="C21" s="17">
        <v>13</v>
      </c>
      <c r="D21" s="45" t="s">
        <v>66</v>
      </c>
      <c r="F21" s="81" t="s">
        <v>141</v>
      </c>
      <c r="G21" s="82" t="s">
        <v>141</v>
      </c>
      <c r="H21" s="96" t="s">
        <v>109</v>
      </c>
      <c r="I21" s="82" t="s">
        <v>157</v>
      </c>
      <c r="J21" s="96" t="s">
        <v>109</v>
      </c>
      <c r="K21" s="83" t="s">
        <v>141</v>
      </c>
    </row>
    <row r="22" spans="1:12" x14ac:dyDescent="0.15">
      <c r="A22" s="8" t="s">
        <v>49</v>
      </c>
      <c r="B22" s="22" t="s">
        <v>47</v>
      </c>
      <c r="C22" s="23"/>
      <c r="D22" s="46" t="s">
        <v>67</v>
      </c>
    </row>
    <row r="23" spans="1:12" ht="14.25" thickBot="1" x14ac:dyDescent="0.2">
      <c r="A23" s="12"/>
      <c r="B23" s="13"/>
      <c r="F23" s="10" t="e">
        <f>[1]!FOPORDQUERY(1,2,"商品種別",$F$25)</f>
        <v>#N/A</v>
      </c>
      <c r="G23" s="10" t="e">
        <f>[1]!FOPORDQUERY(1,2,"注文状態",$G$25)</f>
        <v>#N/A</v>
      </c>
      <c r="H23" s="10" t="e">
        <f>[1]!FOPORDQUERY(1,2,"受付日時",$H$25)</f>
        <v>#N/A</v>
      </c>
      <c r="I23" s="10" t="e">
        <f>[1]!FOPORDQUERY(1,2,"売買",$I$25)</f>
        <v>#N/A</v>
      </c>
      <c r="J23" s="10" t="e">
        <f>[1]!FOPORDQUERY(1,2,"注文数量",$J$25)</f>
        <v>#N/A</v>
      </c>
      <c r="K23" s="10" t="e">
        <f>[1]!FOPORDQUERY(1,2,"受付可否理由",$K$25)</f>
        <v>#N/A</v>
      </c>
    </row>
    <row r="24" spans="1:12" x14ac:dyDescent="0.15">
      <c r="A24" s="12" t="s">
        <v>41</v>
      </c>
      <c r="B24" s="13"/>
      <c r="F24" s="120" t="s">
        <v>126</v>
      </c>
      <c r="G24" s="121" t="s">
        <v>127</v>
      </c>
      <c r="H24" s="121" t="s">
        <v>129</v>
      </c>
      <c r="I24" s="121" t="s">
        <v>106</v>
      </c>
      <c r="J24" s="121" t="s">
        <v>130</v>
      </c>
      <c r="K24" s="122" t="s">
        <v>128</v>
      </c>
    </row>
    <row r="25" spans="1:12" x14ac:dyDescent="0.15">
      <c r="A25" t="str">
        <f ca="1">IF(G16="発注",[1]!fneworder(C5,C6,C28,C29,C9,C30,C31,C32,I20,C14,C15,C16,C17,C33,C34,C35),"-")</f>
        <v>-</v>
      </c>
      <c r="B25" s="85" t="s">
        <v>136</v>
      </c>
      <c r="F25" s="123" t="s">
        <v>109</v>
      </c>
      <c r="G25" s="124" t="s">
        <v>109</v>
      </c>
      <c r="H25" s="128" t="s">
        <v>109</v>
      </c>
      <c r="I25" s="124" t="s">
        <v>109</v>
      </c>
      <c r="J25" s="124" t="s">
        <v>109</v>
      </c>
      <c r="K25" s="125"/>
    </row>
    <row r="26" spans="1:12" ht="14.25" thickBot="1" x14ac:dyDescent="0.2">
      <c r="F26" s="126"/>
      <c r="G26" s="82"/>
      <c r="H26" s="96"/>
      <c r="I26" s="82"/>
      <c r="J26" s="96"/>
      <c r="K26" s="83"/>
    </row>
    <row r="27" spans="1:12" x14ac:dyDescent="0.15">
      <c r="A27" s="137" t="s">
        <v>4</v>
      </c>
      <c r="B27" s="138"/>
      <c r="C27" s="138"/>
      <c r="D27" s="139"/>
      <c r="F27" s="127"/>
      <c r="I27" s="9"/>
      <c r="J27" s="9"/>
      <c r="K27" s="9"/>
    </row>
    <row r="28" spans="1:12" x14ac:dyDescent="0.15">
      <c r="A28" s="3" t="s">
        <v>16</v>
      </c>
      <c r="B28" s="4" t="s">
        <v>17</v>
      </c>
      <c r="C28" s="15">
        <v>2</v>
      </c>
      <c r="D28" s="47" t="s">
        <v>18</v>
      </c>
      <c r="F28" s="129" t="s">
        <v>115</v>
      </c>
    </row>
    <row r="29" spans="1:12" x14ac:dyDescent="0.15">
      <c r="A29" s="5" t="s">
        <v>19</v>
      </c>
      <c r="B29" s="6" t="s">
        <v>20</v>
      </c>
      <c r="C29" s="24" t="str">
        <f>$K$20</f>
        <v>***END***</v>
      </c>
      <c r="D29" s="44" t="s">
        <v>62</v>
      </c>
      <c r="F29" s="129" t="s">
        <v>147</v>
      </c>
      <c r="L29" s="129" t="s">
        <v>139</v>
      </c>
    </row>
    <row r="30" spans="1:12" x14ac:dyDescent="0.15">
      <c r="A30" s="5" t="s">
        <v>23</v>
      </c>
      <c r="B30" s="6" t="s">
        <v>24</v>
      </c>
      <c r="C30" s="26" t="str">
        <f>IF(G20="売",3,IF(G20="買",1,"-"))</f>
        <v>-</v>
      </c>
      <c r="D30" s="43" t="s">
        <v>25</v>
      </c>
      <c r="E30" s="49"/>
      <c r="F30" s="129" t="s">
        <v>145</v>
      </c>
      <c r="L30" s="129" t="s">
        <v>140</v>
      </c>
    </row>
    <row r="31" spans="1:12" x14ac:dyDescent="0.15">
      <c r="A31" s="5" t="s">
        <v>26</v>
      </c>
      <c r="B31" s="6" t="s">
        <v>27</v>
      </c>
      <c r="C31" s="16">
        <v>13</v>
      </c>
      <c r="D31" s="44" t="s">
        <v>65</v>
      </c>
      <c r="F31" s="129" t="s">
        <v>133</v>
      </c>
      <c r="L31" s="129" t="s">
        <v>138</v>
      </c>
    </row>
    <row r="32" spans="1:12" x14ac:dyDescent="0.15">
      <c r="A32" s="5" t="s">
        <v>28</v>
      </c>
      <c r="B32" s="6" t="s">
        <v>29</v>
      </c>
      <c r="C32" s="16">
        <v>0</v>
      </c>
      <c r="D32" s="43" t="s">
        <v>39</v>
      </c>
    </row>
    <row r="33" spans="1:12" x14ac:dyDescent="0.15">
      <c r="A33" s="5" t="s">
        <v>42</v>
      </c>
      <c r="B33" s="6" t="s">
        <v>37</v>
      </c>
      <c r="C33" s="88" t="str">
        <f>"TK"&amp;'SIM(3ヶ月)'!B65</f>
        <v>TK43469</v>
      </c>
      <c r="D33" s="43" t="s">
        <v>38</v>
      </c>
      <c r="F33" s="129" t="s">
        <v>115</v>
      </c>
    </row>
    <row r="34" spans="1:12" x14ac:dyDescent="0.15">
      <c r="A34" s="5" t="s">
        <v>48</v>
      </c>
      <c r="B34" s="20" t="s">
        <v>44</v>
      </c>
      <c r="C34" s="21">
        <v>1</v>
      </c>
      <c r="D34" s="44" t="s">
        <v>73</v>
      </c>
      <c r="F34" s="129" t="s">
        <v>149</v>
      </c>
      <c r="L34" s="129" t="s">
        <v>141</v>
      </c>
    </row>
    <row r="35" spans="1:12" x14ac:dyDescent="0.15">
      <c r="A35" s="8" t="s">
        <v>58</v>
      </c>
      <c r="B35" s="89" t="s">
        <v>59</v>
      </c>
      <c r="C35" s="90" t="s">
        <v>112</v>
      </c>
      <c r="D35" s="48" t="s">
        <v>45</v>
      </c>
      <c r="F35" s="129" t="s">
        <v>146</v>
      </c>
      <c r="L35" s="129" t="s">
        <v>137</v>
      </c>
    </row>
    <row r="36" spans="1:12" x14ac:dyDescent="0.15">
      <c r="F36" s="76" t="s">
        <v>134</v>
      </c>
      <c r="L36" s="76" t="s">
        <v>142</v>
      </c>
    </row>
    <row r="37" spans="1:12" x14ac:dyDescent="0.15">
      <c r="A37" s="12" t="s">
        <v>43</v>
      </c>
      <c r="B37" t="s">
        <v>110</v>
      </c>
      <c r="C37"/>
      <c r="F37" s="129" t="s">
        <v>133</v>
      </c>
    </row>
    <row r="38" spans="1:12" x14ac:dyDescent="0.15">
      <c r="A38" t="e">
        <f>IF(OR(J20&gt;J15,J20&lt;K15),[1]!fneworder(C5,C6,C28,C29,C9,C30,C31,C32,I20,C14,C15,C16,C17,C41,C42,C43),"-")</f>
        <v>#VALUE!</v>
      </c>
      <c r="B38" s="85" t="s">
        <v>155</v>
      </c>
      <c r="C38"/>
    </row>
    <row r="39" spans="1:12" x14ac:dyDescent="0.15">
      <c r="C39"/>
      <c r="E39" s="113"/>
      <c r="F39" s="130"/>
    </row>
    <row r="40" spans="1:12" x14ac:dyDescent="0.15">
      <c r="A40" s="140" t="s">
        <v>4</v>
      </c>
      <c r="B40" s="141"/>
      <c r="C40" s="141"/>
      <c r="D40" s="142"/>
      <c r="E40" s="110"/>
      <c r="F40" s="107"/>
    </row>
    <row r="41" spans="1:12" x14ac:dyDescent="0.15">
      <c r="A41" s="91" t="s">
        <v>42</v>
      </c>
      <c r="B41" s="92" t="s">
        <v>37</v>
      </c>
      <c r="C41" s="93" t="str">
        <f>"JK"&amp;'SIM(3ヶ月)'!B65</f>
        <v>JK43469</v>
      </c>
      <c r="D41" s="106" t="s">
        <v>38</v>
      </c>
      <c r="E41" s="110"/>
      <c r="F41" s="107"/>
    </row>
    <row r="42" spans="1:12" x14ac:dyDescent="0.15">
      <c r="A42" s="94" t="s">
        <v>48</v>
      </c>
      <c r="B42" s="13" t="s">
        <v>44</v>
      </c>
      <c r="C42" s="21">
        <v>1</v>
      </c>
      <c r="D42" s="108" t="s">
        <v>73</v>
      </c>
      <c r="E42" s="111"/>
      <c r="F42" s="112"/>
    </row>
    <row r="43" spans="1:12" x14ac:dyDescent="0.15">
      <c r="A43" s="95" t="s">
        <v>114</v>
      </c>
      <c r="B43" s="22" t="s">
        <v>59</v>
      </c>
      <c r="C43" s="90" t="s">
        <v>113</v>
      </c>
      <c r="D43" s="109" t="s">
        <v>45</v>
      </c>
    </row>
    <row r="44" spans="1:12" x14ac:dyDescent="0.15">
      <c r="F44" t="s">
        <v>150</v>
      </c>
    </row>
  </sheetData>
  <mergeCells count="4">
    <mergeCell ref="I14:I15"/>
    <mergeCell ref="A4:D4"/>
    <mergeCell ref="A27:D27"/>
    <mergeCell ref="A40:D40"/>
  </mergeCells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更新">
                <anchor moveWithCells="1" sizeWithCells="1">
                  <from>
                    <xdr:col>7</xdr:col>
                    <xdr:colOff>1038225</xdr:colOff>
                    <xdr:row>8</xdr:row>
                    <xdr:rowOff>19050</xdr:rowOff>
                  </from>
                  <to>
                    <xdr:col>9</xdr:col>
                    <xdr:colOff>409575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AB5339"/>
  <sheetViews>
    <sheetView topLeftCell="A28" workbookViewId="0">
      <selection activeCell="S58" sqref="S58"/>
    </sheetView>
  </sheetViews>
  <sheetFormatPr defaultRowHeight="13.5" x14ac:dyDescent="0.15"/>
  <cols>
    <col min="1" max="1" width="5.125" style="52" customWidth="1"/>
    <col min="2" max="2" width="9.625" style="52" customWidth="1"/>
    <col min="3" max="6" width="6.625" style="52" customWidth="1"/>
    <col min="7" max="12" width="7.625" style="52" customWidth="1"/>
    <col min="13" max="13" width="6.625" style="52" customWidth="1"/>
    <col min="14" max="15" width="9.625" style="52" customWidth="1"/>
    <col min="16" max="16" width="2.625" customWidth="1"/>
    <col min="17" max="20" width="8.125" style="52" customWidth="1"/>
    <col min="21" max="29" width="8.125" customWidth="1"/>
    <col min="30" max="30" width="8.625" customWidth="1"/>
  </cols>
  <sheetData>
    <row r="1" spans="1:28" x14ac:dyDescent="0.15">
      <c r="A1" s="50"/>
      <c r="B1" s="51"/>
      <c r="C1" s="51"/>
      <c r="D1" s="51"/>
      <c r="E1" s="51"/>
      <c r="F1" s="51"/>
      <c r="M1" s="53">
        <f>SUBTOTAL(109,$M$3:$M$65)</f>
        <v>510</v>
      </c>
      <c r="N1" s="53">
        <f>SUBTOTAL(109,$N$3:$N$65)</f>
        <v>2545000</v>
      </c>
      <c r="O1" s="53">
        <f>SUBTOTAL(109,$O$3:$O$65)</f>
        <v>4335000</v>
      </c>
      <c r="Q1" s="143" t="s">
        <v>4</v>
      </c>
      <c r="R1" s="143"/>
      <c r="T1" s="52" t="e">
        <f>[1]!FCANDLE($R$2,$R$3,$R$4,$R$5,"市場コード",A3,$R$6,$R$7)</f>
        <v>#N/A</v>
      </c>
    </row>
    <row r="2" spans="1:28" ht="24.95" customHeight="1" x14ac:dyDescent="0.15">
      <c r="A2" s="54" t="s">
        <v>77</v>
      </c>
      <c r="B2" s="54" t="s">
        <v>78</v>
      </c>
      <c r="C2" s="54" t="s">
        <v>5</v>
      </c>
      <c r="D2" s="54" t="s">
        <v>1</v>
      </c>
      <c r="E2" s="54" t="s">
        <v>2</v>
      </c>
      <c r="F2" s="54" t="s">
        <v>3</v>
      </c>
      <c r="G2" s="54" t="s">
        <v>79</v>
      </c>
      <c r="H2" s="54" t="s">
        <v>80</v>
      </c>
      <c r="I2" s="54" t="s">
        <v>81</v>
      </c>
      <c r="J2" s="54" t="s">
        <v>132</v>
      </c>
      <c r="K2" s="54" t="s">
        <v>82</v>
      </c>
      <c r="L2" s="54" t="s">
        <v>83</v>
      </c>
      <c r="M2" s="54" t="s">
        <v>131</v>
      </c>
      <c r="N2" s="54" t="s">
        <v>85</v>
      </c>
      <c r="O2" s="54" t="s">
        <v>86</v>
      </c>
      <c r="P2" s="54" t="s">
        <v>87</v>
      </c>
      <c r="Q2" s="55" t="s">
        <v>6</v>
      </c>
      <c r="R2" s="56" t="s">
        <v>70</v>
      </c>
      <c r="T2" s="52" t="e">
        <f>[1]!FCANDLE($R$2,$R$3,$R$4,$R$5,"取引日付",B3,$R$6,$R$7)</f>
        <v>#N/A</v>
      </c>
    </row>
    <row r="3" spans="1:28" x14ac:dyDescent="0.15">
      <c r="A3" s="57" t="s">
        <v>69</v>
      </c>
      <c r="B3" s="58">
        <v>43374</v>
      </c>
      <c r="C3" s="59">
        <v>24110</v>
      </c>
      <c r="D3" s="59">
        <v>24320</v>
      </c>
      <c r="E3" s="59">
        <v>24000</v>
      </c>
      <c r="F3" s="60">
        <v>24310</v>
      </c>
      <c r="G3" s="61" t="s">
        <v>88</v>
      </c>
      <c r="H3" s="61" t="s">
        <v>88</v>
      </c>
      <c r="I3" s="61" t="s">
        <v>88</v>
      </c>
      <c r="J3" s="61" t="s">
        <v>88</v>
      </c>
      <c r="K3" s="61" t="s">
        <v>88</v>
      </c>
      <c r="L3" s="61" t="s">
        <v>88</v>
      </c>
      <c r="M3" s="59"/>
      <c r="N3" s="59"/>
      <c r="O3" s="59"/>
      <c r="P3" s="11">
        <f t="shared" ref="P3:P34" si="0">MONTH(B3)</f>
        <v>10</v>
      </c>
      <c r="Q3" s="55" t="s">
        <v>7</v>
      </c>
      <c r="R3" s="62">
        <v>0</v>
      </c>
    </row>
    <row r="4" spans="1:28" x14ac:dyDescent="0.15">
      <c r="A4" s="57" t="s">
        <v>69</v>
      </c>
      <c r="B4" s="58">
        <v>43375</v>
      </c>
      <c r="C4" s="59">
        <v>24325</v>
      </c>
      <c r="D4" s="59">
        <v>24480</v>
      </c>
      <c r="E4" s="59">
        <v>24215</v>
      </c>
      <c r="F4" s="60">
        <v>24280</v>
      </c>
      <c r="G4" s="61" t="s">
        <v>88</v>
      </c>
      <c r="H4" s="61" t="s">
        <v>88</v>
      </c>
      <c r="I4" s="61" t="s">
        <v>88</v>
      </c>
      <c r="J4" s="61" t="s">
        <v>88</v>
      </c>
      <c r="K4" s="61" t="s">
        <v>88</v>
      </c>
      <c r="L4" s="61" t="s">
        <v>88</v>
      </c>
      <c r="M4" s="59"/>
      <c r="N4" s="59"/>
      <c r="O4" s="59"/>
      <c r="P4" s="11">
        <f t="shared" si="0"/>
        <v>10</v>
      </c>
      <c r="Q4" s="55" t="s">
        <v>8</v>
      </c>
      <c r="R4" s="56" t="s">
        <v>89</v>
      </c>
      <c r="T4" s="52" t="e">
        <f>[1]!FCANDLE($R$2,$R$3,$R$4,$R$5,"始値",C3,$R$6,$R$7)</f>
        <v>#N/A</v>
      </c>
    </row>
    <row r="5" spans="1:28" x14ac:dyDescent="0.15">
      <c r="A5" s="57" t="s">
        <v>69</v>
      </c>
      <c r="B5" s="58">
        <v>43376</v>
      </c>
      <c r="C5" s="59">
        <v>24240</v>
      </c>
      <c r="D5" s="59">
        <v>24310</v>
      </c>
      <c r="E5" s="59">
        <v>24035</v>
      </c>
      <c r="F5" s="60">
        <v>24140</v>
      </c>
      <c r="G5" s="63">
        <f t="shared" ref="G5:G65" si="1">AVERAGE(F3:F5)</f>
        <v>24243.333333333332</v>
      </c>
      <c r="H5" s="61" t="s">
        <v>88</v>
      </c>
      <c r="I5" s="61" t="s">
        <v>88</v>
      </c>
      <c r="J5" s="61" t="s">
        <v>88</v>
      </c>
      <c r="K5" s="61" t="s">
        <v>88</v>
      </c>
      <c r="L5" s="61" t="s">
        <v>88</v>
      </c>
      <c r="M5" s="59"/>
      <c r="N5" s="59"/>
      <c r="O5" s="59"/>
      <c r="P5" s="11">
        <f t="shared" si="0"/>
        <v>10</v>
      </c>
      <c r="Q5" s="55" t="s">
        <v>9</v>
      </c>
      <c r="R5" s="56">
        <v>0</v>
      </c>
      <c r="T5" s="52" t="e">
        <f>[1]!FCANDLE($R$2,$R$3,$R$4,$R$5,"高値",D3,$R$6,$R$7)</f>
        <v>#N/A</v>
      </c>
    </row>
    <row r="6" spans="1:28" x14ac:dyDescent="0.15">
      <c r="A6" s="57" t="s">
        <v>69</v>
      </c>
      <c r="B6" s="58">
        <v>43377</v>
      </c>
      <c r="C6" s="59">
        <v>24170</v>
      </c>
      <c r="D6" s="59">
        <v>24360</v>
      </c>
      <c r="E6" s="59">
        <v>23910</v>
      </c>
      <c r="F6" s="60">
        <v>23920</v>
      </c>
      <c r="G6" s="63">
        <f t="shared" si="1"/>
        <v>24113.333333333332</v>
      </c>
      <c r="H6" s="61" t="s">
        <v>88</v>
      </c>
      <c r="I6" s="61" t="s">
        <v>88</v>
      </c>
      <c r="J6" s="61" t="s">
        <v>88</v>
      </c>
      <c r="K6" s="61" t="s">
        <v>88</v>
      </c>
      <c r="L6" s="61" t="s">
        <v>88</v>
      </c>
      <c r="M6" s="59"/>
      <c r="N6" s="59"/>
      <c r="O6" s="59"/>
      <c r="P6" s="11">
        <f t="shared" si="0"/>
        <v>10</v>
      </c>
      <c r="Q6" s="55" t="s">
        <v>10</v>
      </c>
      <c r="R6" s="56" t="s">
        <v>72</v>
      </c>
      <c r="T6" s="52" t="e">
        <f>[1]!FCANDLE($R$2,$R$3,$R$4,$R$5,"安値",E3,$R$6,$R$7)</f>
        <v>#N/A</v>
      </c>
    </row>
    <row r="7" spans="1:28" x14ac:dyDescent="0.15">
      <c r="A7" s="57" t="s">
        <v>69</v>
      </c>
      <c r="B7" s="58">
        <v>43378</v>
      </c>
      <c r="C7" s="59">
        <v>23920</v>
      </c>
      <c r="D7" s="59">
        <v>24030</v>
      </c>
      <c r="E7" s="59">
        <v>23615</v>
      </c>
      <c r="F7" s="60">
        <v>23820</v>
      </c>
      <c r="G7" s="63">
        <f t="shared" si="1"/>
        <v>23960</v>
      </c>
      <c r="H7" s="63">
        <f t="shared" ref="H7:H65" si="2">AVERAGE(F3:F7)</f>
        <v>24094</v>
      </c>
      <c r="I7" s="61" t="s">
        <v>88</v>
      </c>
      <c r="J7" s="63">
        <f t="shared" ref="J7:J63" si="3">ABS(G7-G6)</f>
        <v>153.33333333333212</v>
      </c>
      <c r="K7" s="63">
        <f t="shared" ref="K7:K65" si="4">(MAX(F3:F7)-MIN(F3:F7))/(MAX(F3:F7)+MIN(F3:F7)/2)*10000</f>
        <v>135.28437327443402</v>
      </c>
      <c r="L7" s="65" t="str">
        <f t="shared" ref="L7:L11" si="5">IF(G7&gt;G6,"買",IF(G7&lt;G6,"売","-"))</f>
        <v>売</v>
      </c>
      <c r="M7" s="59">
        <f t="shared" ref="M7:M11" si="6">_xlfn.IFS(J7&lt;$Q$10,$R$10,J7&lt;$Q$11,$R$11,J7&lt;$Q$12,$R$12)</f>
        <v>10</v>
      </c>
      <c r="N7" s="66">
        <f t="shared" ref="N7:N11" si="7">_xlfn.IFS($L7="買",($F8-$C8)*M7*100,$L7="売",($C8-$F8)*M7*100,$L7="-",0)</f>
        <v>315000</v>
      </c>
      <c r="O7" s="66">
        <f>_xlfn.IFS(AND($L7="買",($E8-$C8)&lt;注文!$K$14),(注文!$K$14-5)*M7*100,AND($L7="売",($C8-$D8)&lt;注文!$K$14),(注文!$K$14-5)*M7*100,AND($L7="買",($E8-$C8)&gt;=注文!$K$14),$N7,AND($L7="売",($C8-$D8)&gt;=注文!$K$14),$N7,$L7="-",0)</f>
        <v>315000</v>
      </c>
      <c r="P7" s="11">
        <f t="shared" si="0"/>
        <v>10</v>
      </c>
      <c r="Q7" s="55" t="s">
        <v>11</v>
      </c>
      <c r="R7" s="56">
        <v>63</v>
      </c>
      <c r="T7" s="52" t="e">
        <f>[1]!FCANDLE($R$2,$R$3,$R$4,$R$5,"終値",F3,$R$6,$R$7)</f>
        <v>#N/A</v>
      </c>
    </row>
    <row r="8" spans="1:28" x14ac:dyDescent="0.15">
      <c r="A8" s="57" t="s">
        <v>69</v>
      </c>
      <c r="B8" s="58">
        <v>43382</v>
      </c>
      <c r="C8" s="59">
        <v>23780</v>
      </c>
      <c r="D8" s="59">
        <v>23885</v>
      </c>
      <c r="E8" s="59">
        <v>23440</v>
      </c>
      <c r="F8" s="60">
        <v>23465</v>
      </c>
      <c r="G8" s="63">
        <f t="shared" si="1"/>
        <v>23735</v>
      </c>
      <c r="H8" s="63">
        <f t="shared" si="2"/>
        <v>23925</v>
      </c>
      <c r="I8" s="61" t="s">
        <v>88</v>
      </c>
      <c r="J8" s="63">
        <f t="shared" si="3"/>
        <v>225</v>
      </c>
      <c r="K8" s="63">
        <f t="shared" si="4"/>
        <v>226.31030892051371</v>
      </c>
      <c r="L8" s="65" t="str">
        <f t="shared" si="5"/>
        <v>売</v>
      </c>
      <c r="M8" s="59">
        <f t="shared" si="6"/>
        <v>10</v>
      </c>
      <c r="N8" s="66">
        <f t="shared" si="7"/>
        <v>-40000</v>
      </c>
      <c r="O8" s="66">
        <f>_xlfn.IFS(AND($L8="買",($E9-$C9)&lt;注文!$K$14),(注文!$K$14-5)*M8*100,AND($L8="売",($C9-$D9)&lt;注文!$K$14),(注文!$K$14-5)*M8*100,AND($L8="買",($E9-$C9)&gt;=注文!$K$14),$N8,AND($L8="売",($C9-$D9)&gt;=注文!$K$14),$N8,$L8="-",0)</f>
        <v>-40000</v>
      </c>
      <c r="P8" s="11">
        <f t="shared" si="0"/>
        <v>10</v>
      </c>
    </row>
    <row r="9" spans="1:28" x14ac:dyDescent="0.15">
      <c r="A9" s="57" t="s">
        <v>69</v>
      </c>
      <c r="B9" s="58">
        <v>43383</v>
      </c>
      <c r="C9" s="59">
        <v>23490</v>
      </c>
      <c r="D9" s="59">
        <v>23595</v>
      </c>
      <c r="E9" s="59">
        <v>23320</v>
      </c>
      <c r="F9" s="60">
        <v>23530</v>
      </c>
      <c r="G9" s="63">
        <f t="shared" si="1"/>
        <v>23605</v>
      </c>
      <c r="H9" s="63">
        <f t="shared" si="2"/>
        <v>23775</v>
      </c>
      <c r="I9" s="61" t="s">
        <v>88</v>
      </c>
      <c r="J9" s="63">
        <f t="shared" si="3"/>
        <v>130</v>
      </c>
      <c r="K9" s="63">
        <f t="shared" si="4"/>
        <v>188.16642274722977</v>
      </c>
      <c r="L9" s="65" t="str">
        <f t="shared" si="5"/>
        <v>売</v>
      </c>
      <c r="M9" s="59">
        <f t="shared" si="6"/>
        <v>10</v>
      </c>
      <c r="N9" s="66">
        <f t="shared" si="7"/>
        <v>935000</v>
      </c>
      <c r="O9" s="66">
        <f>_xlfn.IFS(AND($L9="買",($E10-$C10)&lt;注文!$K$14),(注文!$K$14-5)*M9*100,AND($L9="売",($C10-$D10)&lt;注文!$K$14),(注文!$K$14-5)*M9*100,AND($L9="買",($E10-$C10)&gt;=注文!$K$14),$N9,AND($L9="売",($C10-$D10)&gt;=注文!$K$14),$N9,$L9="-",0)</f>
        <v>935000</v>
      </c>
      <c r="P9" s="11">
        <f t="shared" si="0"/>
        <v>10</v>
      </c>
      <c r="Q9" s="64" t="s">
        <v>90</v>
      </c>
      <c r="R9" s="59"/>
      <c r="T9" s="134" t="s">
        <v>156</v>
      </c>
    </row>
    <row r="10" spans="1:28" x14ac:dyDescent="0.15">
      <c r="A10" s="57" t="s">
        <v>69</v>
      </c>
      <c r="B10" s="58">
        <v>43384</v>
      </c>
      <c r="C10" s="59">
        <v>23520</v>
      </c>
      <c r="D10" s="59">
        <v>23590</v>
      </c>
      <c r="E10" s="59">
        <v>22405</v>
      </c>
      <c r="F10" s="60">
        <v>22585</v>
      </c>
      <c r="G10" s="63">
        <f t="shared" si="1"/>
        <v>23193.333333333332</v>
      </c>
      <c r="H10" s="63">
        <f t="shared" si="2"/>
        <v>23464</v>
      </c>
      <c r="I10" s="61" t="s">
        <v>88</v>
      </c>
      <c r="J10" s="63">
        <f t="shared" si="3"/>
        <v>411.66666666666788</v>
      </c>
      <c r="K10" s="63">
        <f t="shared" si="4"/>
        <v>379.12673056443026</v>
      </c>
      <c r="L10" s="65" t="str">
        <f t="shared" si="5"/>
        <v>売</v>
      </c>
      <c r="M10" s="59">
        <f t="shared" si="6"/>
        <v>10</v>
      </c>
      <c r="N10" s="66">
        <f t="shared" si="7"/>
        <v>140000</v>
      </c>
      <c r="O10" s="66">
        <f>_xlfn.IFS(AND($L10="買",($E11-$C11)&lt;注文!$K$14),(注文!$K$14-5)*M10*100,AND($L10="売",($C11-$D11)&lt;注文!$K$14),(注文!$K$14-5)*M10*100,AND($L10="買",($E11-$C11)&gt;=注文!$K$14),$N10,AND($L10="売",($C11-$D11)&gt;=注文!$K$14),$N10,$L10="-",0)</f>
        <v>140000</v>
      </c>
      <c r="P10" s="11">
        <f t="shared" si="0"/>
        <v>10</v>
      </c>
      <c r="Q10" s="55">
        <v>40</v>
      </c>
      <c r="R10" s="59">
        <v>0</v>
      </c>
      <c r="T10" s="133">
        <f>O1/M1</f>
        <v>8500</v>
      </c>
    </row>
    <row r="11" spans="1:28" x14ac:dyDescent="0.15">
      <c r="A11" s="57" t="s">
        <v>69</v>
      </c>
      <c r="B11" s="58">
        <v>43385</v>
      </c>
      <c r="C11" s="59">
        <v>22790</v>
      </c>
      <c r="D11" s="59">
        <v>22905</v>
      </c>
      <c r="E11" s="59">
        <v>22240</v>
      </c>
      <c r="F11" s="60">
        <v>22650</v>
      </c>
      <c r="G11" s="63">
        <f t="shared" si="1"/>
        <v>22921.666666666668</v>
      </c>
      <c r="H11" s="63">
        <f t="shared" si="2"/>
        <v>23210</v>
      </c>
      <c r="I11" s="61" t="s">
        <v>88</v>
      </c>
      <c r="J11" s="63">
        <f t="shared" si="3"/>
        <v>271.66666666666424</v>
      </c>
      <c r="K11" s="63">
        <f t="shared" si="4"/>
        <v>351.72659309362757</v>
      </c>
      <c r="L11" s="65" t="str">
        <f t="shared" si="5"/>
        <v>売</v>
      </c>
      <c r="M11" s="59">
        <f t="shared" si="6"/>
        <v>10</v>
      </c>
      <c r="N11" s="66">
        <f t="shared" si="7"/>
        <v>465000</v>
      </c>
      <c r="O11" s="66">
        <f>_xlfn.IFS(AND($L11="買",($E12-$C12)&lt;注文!$K$14),(注文!$K$14-5)*M11*100,AND($L11="売",($C12-$D12)&lt;注文!$K$14),(注文!$K$14-5)*M11*100,AND($L11="買",($E12-$C12)&gt;=注文!$K$14),$N11,AND($L11="売",($C12-$D12)&gt;=注文!$K$14),$N11,$L11="-",0)</f>
        <v>465000</v>
      </c>
      <c r="P11" s="11">
        <f t="shared" si="0"/>
        <v>10</v>
      </c>
      <c r="Q11" s="55">
        <v>100</v>
      </c>
      <c r="R11" s="59">
        <v>10</v>
      </c>
    </row>
    <row r="12" spans="1:28" x14ac:dyDescent="0.15">
      <c r="A12" s="57" t="s">
        <v>69</v>
      </c>
      <c r="B12" s="58">
        <v>43388</v>
      </c>
      <c r="C12" s="59">
        <v>22665</v>
      </c>
      <c r="D12" s="59">
        <v>22670</v>
      </c>
      <c r="E12" s="59">
        <v>22200</v>
      </c>
      <c r="F12" s="60">
        <v>22200</v>
      </c>
      <c r="G12" s="63">
        <f t="shared" si="1"/>
        <v>22478.333333333332</v>
      </c>
      <c r="H12" s="63">
        <f t="shared" si="2"/>
        <v>22886</v>
      </c>
      <c r="I12" s="63">
        <f t="shared" ref="I12:I65" si="8">AVERAGE(F3:F12)</f>
        <v>23490</v>
      </c>
      <c r="J12" s="63">
        <f t="shared" si="3"/>
        <v>443.33333333333576</v>
      </c>
      <c r="K12" s="63">
        <f t="shared" si="4"/>
        <v>384.06006352873231</v>
      </c>
      <c r="L12" s="65" t="str">
        <f t="shared" ref="L12:L63" si="9">IF(G12&gt;G11,"買",IF(G12&lt;G11,"売","-"))</f>
        <v>売</v>
      </c>
      <c r="M12" s="59">
        <f t="shared" ref="M12:M65" si="10">_xlfn.IFS(J12&lt;$Q$10,$R$10,J12&lt;$Q$11,$R$11,J12&lt;$Q$12,$R$12)</f>
        <v>10</v>
      </c>
      <c r="N12" s="66">
        <f t="shared" ref="N12:N63" si="11">_xlfn.IFS($L12="買",($F13-$C13)*M12*100,$L12="売",($C13-$F13)*M12*100,$L12="-",0)</f>
        <v>-220000</v>
      </c>
      <c r="O12" s="66">
        <f>_xlfn.IFS(AND($L12="買",($E13-$C13)&lt;注文!$K$14),(注文!$K$14-5)*M12*100,AND($L12="売",($C13-$D13)&lt;注文!$K$14),(注文!$K$14-5)*M12*100,AND($L12="買",($E13-$C13)&gt;=注文!$K$14),$N12,AND($L12="売",($C13-$D13)&gt;=注文!$K$14),$N12,$L12="-",0)</f>
        <v>-205000</v>
      </c>
      <c r="P12" s="11">
        <f t="shared" si="0"/>
        <v>10</v>
      </c>
      <c r="Q12" s="55">
        <v>1000</v>
      </c>
      <c r="R12" s="59">
        <v>10</v>
      </c>
    </row>
    <row r="13" spans="1:28" x14ac:dyDescent="0.15">
      <c r="A13" s="57" t="s">
        <v>69</v>
      </c>
      <c r="B13" s="58">
        <v>43389</v>
      </c>
      <c r="C13" s="59">
        <v>22205</v>
      </c>
      <c r="D13" s="59">
        <v>22540</v>
      </c>
      <c r="E13" s="59">
        <v>22030</v>
      </c>
      <c r="F13" s="60">
        <v>22425</v>
      </c>
      <c r="G13" s="63">
        <f t="shared" si="1"/>
        <v>22425</v>
      </c>
      <c r="H13" s="63">
        <f t="shared" si="2"/>
        <v>22678</v>
      </c>
      <c r="I13" s="63">
        <f t="shared" si="8"/>
        <v>23301.5</v>
      </c>
      <c r="J13" s="63">
        <f t="shared" si="3"/>
        <v>53.333333333332121</v>
      </c>
      <c r="K13" s="63">
        <f t="shared" si="4"/>
        <v>384.06006352873231</v>
      </c>
      <c r="L13" s="65" t="str">
        <f t="shared" si="9"/>
        <v>売</v>
      </c>
      <c r="M13" s="59">
        <f t="shared" si="10"/>
        <v>10</v>
      </c>
      <c r="N13" s="66">
        <f t="shared" si="11"/>
        <v>-430000</v>
      </c>
      <c r="O13" s="66">
        <f>_xlfn.IFS(AND($L13="買",($E14-$C14)&lt;注文!$K$14),(注文!$K$14-5)*M13*100,AND($L13="売",($C14-$D14)&lt;注文!$K$14),(注文!$K$14-5)*M13*100,AND($L13="買",($E14-$C14)&gt;=注文!$K$14),$N13,AND($L13="売",($C14-$D14)&gt;=注文!$K$14),$N13,$L13="-",0)</f>
        <v>-205000</v>
      </c>
      <c r="P13" s="11">
        <f t="shared" si="0"/>
        <v>10</v>
      </c>
      <c r="Z13" s="52"/>
    </row>
    <row r="14" spans="1:28" x14ac:dyDescent="0.15">
      <c r="A14" s="57" t="s">
        <v>69</v>
      </c>
      <c r="B14" s="58">
        <v>43390</v>
      </c>
      <c r="C14" s="59">
        <v>22460</v>
      </c>
      <c r="D14" s="59">
        <v>22950</v>
      </c>
      <c r="E14" s="59">
        <v>22435</v>
      </c>
      <c r="F14" s="60">
        <v>22890</v>
      </c>
      <c r="G14" s="63">
        <f t="shared" si="1"/>
        <v>22505</v>
      </c>
      <c r="H14" s="63">
        <f t="shared" si="2"/>
        <v>22550</v>
      </c>
      <c r="I14" s="63">
        <f t="shared" si="8"/>
        <v>23162.5</v>
      </c>
      <c r="J14" s="63">
        <f t="shared" si="3"/>
        <v>80</v>
      </c>
      <c r="K14" s="63">
        <f t="shared" si="4"/>
        <v>203.0008826125331</v>
      </c>
      <c r="L14" s="65" t="str">
        <f t="shared" si="9"/>
        <v>買</v>
      </c>
      <c r="M14" s="59">
        <f t="shared" si="10"/>
        <v>10</v>
      </c>
      <c r="N14" s="66">
        <f t="shared" si="11"/>
        <v>-305000</v>
      </c>
      <c r="O14" s="66">
        <f>_xlfn.IFS(AND($L14="買",($E15-$C15)&lt;注文!$K$14),(注文!$K$14-5)*M14*100,AND($L14="売",($C15-$D15)&lt;注文!$K$14),(注文!$K$14-5)*M14*100,AND($L14="買",($E15-$C15)&gt;=注文!$K$14),$N14,AND($L14="売",($C15-$D15)&gt;=注文!$K$14),$N14,$L14="-",0)</f>
        <v>-205000</v>
      </c>
      <c r="P14" s="11">
        <f t="shared" si="0"/>
        <v>10</v>
      </c>
      <c r="Q14" s="67" t="s">
        <v>91</v>
      </c>
      <c r="R14" s="68" t="s">
        <v>92</v>
      </c>
      <c r="S14" s="68" t="s">
        <v>93</v>
      </c>
      <c r="T14" s="68" t="s">
        <v>94</v>
      </c>
      <c r="U14" s="68" t="s">
        <v>95</v>
      </c>
      <c r="V14" s="68" t="s">
        <v>96</v>
      </c>
      <c r="W14" s="68" t="s">
        <v>97</v>
      </c>
      <c r="X14" s="68" t="s">
        <v>98</v>
      </c>
      <c r="Y14" s="68" t="s">
        <v>99</v>
      </c>
      <c r="Z14" s="68" t="s">
        <v>100</v>
      </c>
      <c r="AA14" s="68" t="s">
        <v>101</v>
      </c>
      <c r="AB14" s="68" t="s">
        <v>102</v>
      </c>
    </row>
    <row r="15" spans="1:28" x14ac:dyDescent="0.15">
      <c r="A15" s="57" t="s">
        <v>69</v>
      </c>
      <c r="B15" s="58">
        <v>43391</v>
      </c>
      <c r="C15" s="59">
        <v>22900</v>
      </c>
      <c r="D15" s="59">
        <v>22915</v>
      </c>
      <c r="E15" s="59">
        <v>22590</v>
      </c>
      <c r="F15" s="60">
        <v>22595</v>
      </c>
      <c r="G15" s="63">
        <f t="shared" si="1"/>
        <v>22636.666666666668</v>
      </c>
      <c r="H15" s="63">
        <f t="shared" si="2"/>
        <v>22552</v>
      </c>
      <c r="I15" s="63">
        <f t="shared" si="8"/>
        <v>23008</v>
      </c>
      <c r="J15" s="63">
        <f t="shared" si="3"/>
        <v>131.66666666666788</v>
      </c>
      <c r="K15" s="63">
        <f t="shared" si="4"/>
        <v>203.0008826125331</v>
      </c>
      <c r="L15" s="65" t="str">
        <f t="shared" si="9"/>
        <v>買</v>
      </c>
      <c r="M15" s="59">
        <f t="shared" si="10"/>
        <v>10</v>
      </c>
      <c r="N15" s="66">
        <f t="shared" si="11"/>
        <v>-115000</v>
      </c>
      <c r="O15" s="66">
        <f>_xlfn.IFS(AND($L15="買",($E16-$C16)&lt;注文!$K$14),(注文!$K$14-5)*M15*100,AND($L15="売",($C16-$D16)&lt;注文!$K$14),(注文!$K$14-5)*M15*100,AND($L15="買",($E16-$C16)&gt;=注文!$K$14),$N15,AND($L15="売",($C16-$D16)&gt;=注文!$K$14),$N15,$L15="-",0)</f>
        <v>-205000</v>
      </c>
      <c r="P15" s="11">
        <f t="shared" si="0"/>
        <v>10</v>
      </c>
      <c r="Q15" s="69">
        <f>SUMIFS($O$7:$O$65,$P$7:$P$65,"1")</f>
        <v>0</v>
      </c>
      <c r="R15" s="69">
        <f>SUMIFS($O$7:$O$65,$P$7:$P$65,"2")</f>
        <v>0</v>
      </c>
      <c r="S15" s="69">
        <f>SUMIFS($O$7:$O$65,$P$7:$P$65,"3")</f>
        <v>0</v>
      </c>
      <c r="T15" s="69">
        <f>SUMIFS($O$7:$O$65,$P$7:$P$65,"4")</f>
        <v>0</v>
      </c>
      <c r="U15" s="69">
        <f>SUMIFS($O$7:$O$65,$P$7:$P$65,"5")</f>
        <v>0</v>
      </c>
      <c r="V15" s="69">
        <f>SUMIFS($O$7:$O$65,$P$7:$P$65,"6")</f>
        <v>0</v>
      </c>
      <c r="W15" s="69">
        <f>SUMIFS($O$7:$O$65,$P$7:$P$65,"7")</f>
        <v>0</v>
      </c>
      <c r="X15" s="69">
        <f>SUMIFS($O$7:$O$65,$P$7:$P$65,"8")</f>
        <v>0</v>
      </c>
      <c r="Y15" s="69">
        <f>SUMIFS($O$7:$O$65,$P$7:$P$65,"9")</f>
        <v>0</v>
      </c>
      <c r="Z15" s="69">
        <f>SUMIFS($O$7:$O$65,$P$7:$P$65,"10")</f>
        <v>1735000</v>
      </c>
      <c r="AA15" s="69">
        <f>SUMIFS($O$7:$O$65,$P$7:$P$65,"11")</f>
        <v>250000</v>
      </c>
      <c r="AB15" s="69">
        <f>SUMIFS($O$7:$O$65,$P$7:$P$65,"12")</f>
        <v>2350000</v>
      </c>
    </row>
    <row r="16" spans="1:28" x14ac:dyDescent="0.15">
      <c r="A16" s="57" t="s">
        <v>69</v>
      </c>
      <c r="B16" s="58">
        <v>43392</v>
      </c>
      <c r="C16" s="59">
        <v>22640</v>
      </c>
      <c r="D16" s="59">
        <v>22750</v>
      </c>
      <c r="E16" s="59">
        <v>22155</v>
      </c>
      <c r="F16" s="60">
        <v>22525</v>
      </c>
      <c r="G16" s="63">
        <f t="shared" si="1"/>
        <v>22670</v>
      </c>
      <c r="H16" s="63">
        <f t="shared" si="2"/>
        <v>22527</v>
      </c>
      <c r="I16" s="63">
        <f t="shared" si="8"/>
        <v>22868.5</v>
      </c>
      <c r="J16" s="63">
        <f t="shared" si="3"/>
        <v>33.333333333332121</v>
      </c>
      <c r="K16" s="63">
        <f t="shared" si="4"/>
        <v>203.0008826125331</v>
      </c>
      <c r="L16" s="65" t="str">
        <f t="shared" si="9"/>
        <v>買</v>
      </c>
      <c r="M16" s="59">
        <f t="shared" si="10"/>
        <v>0</v>
      </c>
      <c r="N16" s="66">
        <f t="shared" si="11"/>
        <v>0</v>
      </c>
      <c r="O16" s="66">
        <f>_xlfn.IFS(AND($L16="買",($E17-$C17)&lt;注文!$K$14),(注文!$K$14-5)*M16*100,AND($L16="売",($C17-$D17)&lt;注文!$K$14),(注文!$K$14-5)*M16*100,AND($L16="買",($E17-$C17)&gt;=注文!$K$14),$N16,AND($L16="売",($C17-$D17)&gt;=注文!$K$14),$N16,$L16="-",0)</f>
        <v>0</v>
      </c>
      <c r="P16" s="11">
        <f t="shared" si="0"/>
        <v>10</v>
      </c>
    </row>
    <row r="17" spans="1:24" x14ac:dyDescent="0.15">
      <c r="A17" s="57" t="s">
        <v>69</v>
      </c>
      <c r="B17" s="58">
        <v>43395</v>
      </c>
      <c r="C17" s="59">
        <v>22520</v>
      </c>
      <c r="D17" s="59">
        <v>22690</v>
      </c>
      <c r="E17" s="59">
        <v>22260</v>
      </c>
      <c r="F17" s="60">
        <v>22625</v>
      </c>
      <c r="G17" s="63">
        <f t="shared" si="1"/>
        <v>22581.666666666668</v>
      </c>
      <c r="H17" s="63">
        <f t="shared" si="2"/>
        <v>22612</v>
      </c>
      <c r="I17" s="63">
        <f t="shared" si="8"/>
        <v>22749</v>
      </c>
      <c r="J17" s="63">
        <f t="shared" si="3"/>
        <v>88.333333333332121</v>
      </c>
      <c r="K17" s="63">
        <f t="shared" si="4"/>
        <v>136.35363976248075</v>
      </c>
      <c r="L17" s="65" t="str">
        <f t="shared" si="9"/>
        <v>売</v>
      </c>
      <c r="M17" s="59">
        <f t="shared" si="10"/>
        <v>10</v>
      </c>
      <c r="N17" s="66">
        <f t="shared" si="11"/>
        <v>740000</v>
      </c>
      <c r="O17" s="66">
        <f>_xlfn.IFS(AND($L17="買",($E18-$C18)&lt;注文!$K$14),(注文!$K$14-5)*M17*100,AND($L17="売",($C18-$D18)&lt;注文!$K$14),(注文!$K$14-5)*M17*100,AND($L17="買",($E18-$C18)&gt;=注文!$K$14),$N17,AND($L17="売",($C18-$D18)&gt;=注文!$K$14),$N17,$L17="-",0)</f>
        <v>740000</v>
      </c>
      <c r="P17" s="11">
        <f t="shared" si="0"/>
        <v>10</v>
      </c>
      <c r="R17" s="59">
        <v>-150</v>
      </c>
      <c r="S17" s="66">
        <v>1283000</v>
      </c>
      <c r="T17" s="66">
        <v>673000</v>
      </c>
      <c r="U17" s="66"/>
      <c r="V17" s="132"/>
      <c r="W17" s="66">
        <f>T17-S17</f>
        <v>-610000</v>
      </c>
    </row>
    <row r="18" spans="1:24" x14ac:dyDescent="0.15">
      <c r="A18" s="57" t="s">
        <v>69</v>
      </c>
      <c r="B18" s="58">
        <v>43396</v>
      </c>
      <c r="C18" s="59">
        <v>22670</v>
      </c>
      <c r="D18" s="59">
        <v>22690</v>
      </c>
      <c r="E18" s="59">
        <v>21930</v>
      </c>
      <c r="F18" s="60">
        <v>21930</v>
      </c>
      <c r="G18" s="63">
        <f t="shared" si="1"/>
        <v>22360</v>
      </c>
      <c r="H18" s="63">
        <f t="shared" si="2"/>
        <v>22513</v>
      </c>
      <c r="I18" s="63">
        <f t="shared" si="8"/>
        <v>22595.5</v>
      </c>
      <c r="J18" s="63">
        <f t="shared" si="3"/>
        <v>221.66666666666788</v>
      </c>
      <c r="K18" s="63">
        <f t="shared" si="4"/>
        <v>283.5622507753655</v>
      </c>
      <c r="L18" s="65" t="str">
        <f t="shared" si="9"/>
        <v>売</v>
      </c>
      <c r="M18" s="59">
        <f t="shared" si="10"/>
        <v>10</v>
      </c>
      <c r="N18" s="66">
        <f t="shared" si="11"/>
        <v>-40000</v>
      </c>
      <c r="O18" s="66">
        <f>_xlfn.IFS(AND($L18="買",($E19-$C19)&lt;注文!$K$14),(注文!$K$14-5)*M18*100,AND($L18="売",($C19-$D19)&lt;注文!$K$14),(注文!$K$14-5)*M18*100,AND($L18="買",($E19-$C19)&gt;=注文!$K$14),$N18,AND($L18="売",($C19-$D19)&gt;=注文!$K$14),$N18,$L18="-",0)</f>
        <v>-205000</v>
      </c>
      <c r="P18" s="11">
        <f t="shared" si="0"/>
        <v>10</v>
      </c>
      <c r="R18" s="59">
        <v>-200</v>
      </c>
      <c r="S18" s="66">
        <v>1283000</v>
      </c>
      <c r="T18" s="66">
        <v>1410000</v>
      </c>
      <c r="U18" s="66"/>
      <c r="V18" s="132"/>
      <c r="W18" s="66">
        <f>T18-S18</f>
        <v>127000</v>
      </c>
      <c r="X18" t="s">
        <v>153</v>
      </c>
    </row>
    <row r="19" spans="1:24" x14ac:dyDescent="0.15">
      <c r="A19" s="57" t="s">
        <v>69</v>
      </c>
      <c r="B19" s="58">
        <v>43397</v>
      </c>
      <c r="C19" s="59">
        <v>21990</v>
      </c>
      <c r="D19" s="59">
        <v>22210</v>
      </c>
      <c r="E19" s="59">
        <v>21635</v>
      </c>
      <c r="F19" s="60">
        <v>22030</v>
      </c>
      <c r="G19" s="63">
        <f t="shared" si="1"/>
        <v>22195</v>
      </c>
      <c r="H19" s="63">
        <f t="shared" si="2"/>
        <v>22341</v>
      </c>
      <c r="I19" s="63">
        <f t="shared" si="8"/>
        <v>22445.5</v>
      </c>
      <c r="J19" s="63">
        <f t="shared" si="3"/>
        <v>165</v>
      </c>
      <c r="K19" s="63">
        <f t="shared" si="4"/>
        <v>206.90681750520989</v>
      </c>
      <c r="L19" s="65" t="str">
        <f t="shared" si="9"/>
        <v>売</v>
      </c>
      <c r="M19" s="59">
        <f t="shared" si="10"/>
        <v>10</v>
      </c>
      <c r="N19" s="66">
        <f t="shared" si="11"/>
        <v>655000</v>
      </c>
      <c r="O19" s="66">
        <f>_xlfn.IFS(AND($L19="買",($E20-$C20)&lt;注文!$K$14),(注文!$K$14-5)*M19*100,AND($L19="売",($C20-$D20)&lt;注文!$K$14),(注文!$K$14-5)*M19*100,AND($L19="買",($E20-$C20)&gt;=注文!$K$14),$N19,AND($L19="売",($C20-$D20)&gt;=注文!$K$14),$N19,$L19="-",0)</f>
        <v>655000</v>
      </c>
      <c r="P19" s="11">
        <f t="shared" si="0"/>
        <v>10</v>
      </c>
      <c r="R19" s="59">
        <v>-250</v>
      </c>
      <c r="S19" s="66">
        <v>1283000</v>
      </c>
      <c r="T19" s="66">
        <v>1443000</v>
      </c>
      <c r="U19" s="59"/>
      <c r="V19" s="11"/>
      <c r="W19" s="66">
        <f>T19-S19</f>
        <v>160000</v>
      </c>
      <c r="X19" t="s">
        <v>152</v>
      </c>
    </row>
    <row r="20" spans="1:24" x14ac:dyDescent="0.15">
      <c r="A20" s="57" t="s">
        <v>69</v>
      </c>
      <c r="B20" s="58">
        <v>43398</v>
      </c>
      <c r="C20" s="59">
        <v>21930</v>
      </c>
      <c r="D20" s="59">
        <v>22100</v>
      </c>
      <c r="E20" s="59">
        <v>21195</v>
      </c>
      <c r="F20" s="60">
        <v>21275</v>
      </c>
      <c r="G20" s="63">
        <f t="shared" si="1"/>
        <v>21745</v>
      </c>
      <c r="H20" s="63">
        <f t="shared" si="2"/>
        <v>22077</v>
      </c>
      <c r="I20" s="63">
        <f t="shared" si="8"/>
        <v>22314.5</v>
      </c>
      <c r="J20" s="63">
        <f t="shared" si="3"/>
        <v>450</v>
      </c>
      <c r="K20" s="63">
        <f t="shared" si="4"/>
        <v>405.86245772266062</v>
      </c>
      <c r="L20" s="65" t="str">
        <f t="shared" si="9"/>
        <v>売</v>
      </c>
      <c r="M20" s="59">
        <f t="shared" si="10"/>
        <v>10</v>
      </c>
      <c r="N20" s="66">
        <f t="shared" si="11"/>
        <v>135000</v>
      </c>
      <c r="O20" s="66">
        <f>_xlfn.IFS(AND($L20="買",($E21-$C21)&lt;注文!$K$14),(注文!$K$14-5)*M20*100,AND($L20="売",($C21-$D21)&lt;注文!$K$14),(注文!$K$14-5)*M20*100,AND($L20="買",($E21-$C21)&gt;=注文!$K$14),$N20,AND($L20="売",($C21-$D21)&gt;=注文!$K$14),$N20,$L20="-",0)</f>
        <v>-205000</v>
      </c>
      <c r="P20" s="11">
        <f t="shared" si="0"/>
        <v>10</v>
      </c>
      <c r="R20" s="59">
        <v>-300</v>
      </c>
      <c r="S20" s="66">
        <v>1283000</v>
      </c>
      <c r="T20" s="66">
        <v>1369000</v>
      </c>
      <c r="U20" s="59"/>
      <c r="V20" s="11"/>
      <c r="W20" s="66">
        <f>T20-S20</f>
        <v>86000</v>
      </c>
      <c r="X20" t="s">
        <v>154</v>
      </c>
    </row>
    <row r="21" spans="1:24" x14ac:dyDescent="0.15">
      <c r="A21" s="57" t="s">
        <v>69</v>
      </c>
      <c r="B21" s="58">
        <v>43399</v>
      </c>
      <c r="C21" s="59">
        <v>21370</v>
      </c>
      <c r="D21" s="59">
        <v>21790</v>
      </c>
      <c r="E21" s="59">
        <v>20960</v>
      </c>
      <c r="F21" s="60">
        <v>21235</v>
      </c>
      <c r="G21" s="63">
        <f t="shared" si="1"/>
        <v>21513.333333333332</v>
      </c>
      <c r="H21" s="63">
        <f t="shared" si="2"/>
        <v>21819</v>
      </c>
      <c r="I21" s="63">
        <f t="shared" si="8"/>
        <v>22173</v>
      </c>
      <c r="J21" s="63">
        <f t="shared" si="3"/>
        <v>231.66666666666788</v>
      </c>
      <c r="K21" s="63">
        <f t="shared" si="4"/>
        <v>418.13942994660454</v>
      </c>
      <c r="L21" s="65" t="str">
        <f t="shared" si="9"/>
        <v>売</v>
      </c>
      <c r="M21" s="59">
        <f t="shared" si="10"/>
        <v>10</v>
      </c>
      <c r="N21" s="66">
        <f t="shared" si="11"/>
        <v>85000</v>
      </c>
      <c r="O21" s="66">
        <f>_xlfn.IFS(AND($L21="買",($E22-$C22)&lt;注文!$K$14),(注文!$K$14-5)*M21*100,AND($L21="売",($C22-$D22)&lt;注文!$K$14),(注文!$K$14-5)*M21*100,AND($L21="買",($E22-$C22)&gt;=注文!$K$14),$N21,AND($L21="売",($C22-$D22)&gt;=注文!$K$14),$N21,$L21="-",0)</f>
        <v>-205000</v>
      </c>
      <c r="P21" s="11">
        <f t="shared" si="0"/>
        <v>10</v>
      </c>
      <c r="R21" s="59">
        <v>-350</v>
      </c>
      <c r="S21" s="66">
        <v>1283000</v>
      </c>
      <c r="T21" s="66">
        <v>1241000</v>
      </c>
      <c r="U21" s="59"/>
      <c r="V21" s="11"/>
      <c r="W21" s="66">
        <f>T21-S21</f>
        <v>-42000</v>
      </c>
    </row>
    <row r="22" spans="1:24" x14ac:dyDescent="0.15">
      <c r="A22" s="57" t="s">
        <v>69</v>
      </c>
      <c r="B22" s="58">
        <v>43402</v>
      </c>
      <c r="C22" s="59">
        <v>21185</v>
      </c>
      <c r="D22" s="59">
        <v>21470</v>
      </c>
      <c r="E22" s="59">
        <v>20790</v>
      </c>
      <c r="F22" s="60">
        <v>21100</v>
      </c>
      <c r="G22" s="63">
        <f t="shared" si="1"/>
        <v>21203.333333333332</v>
      </c>
      <c r="H22" s="63">
        <f t="shared" si="2"/>
        <v>21514</v>
      </c>
      <c r="I22" s="63">
        <f t="shared" si="8"/>
        <v>22063</v>
      </c>
      <c r="J22" s="63">
        <f t="shared" si="3"/>
        <v>310</v>
      </c>
      <c r="K22" s="63">
        <f t="shared" si="4"/>
        <v>285.45119705340699</v>
      </c>
      <c r="L22" s="65" t="str">
        <f t="shared" si="9"/>
        <v>売</v>
      </c>
      <c r="M22" s="59">
        <f t="shared" si="10"/>
        <v>10</v>
      </c>
      <c r="N22" s="66">
        <f t="shared" si="11"/>
        <v>-345000</v>
      </c>
      <c r="O22" s="66">
        <f>_xlfn.IFS(AND($L22="買",($E23-$C23)&lt;注文!$K$14),(注文!$K$14-5)*M22*100,AND($L22="売",($C23-$D23)&lt;注文!$K$14),(注文!$K$14-5)*M22*100,AND($L22="買",($E23-$C23)&gt;=注文!$K$14),$N22,AND($L22="売",($C23-$D23)&gt;=注文!$K$14),$N22,$L22="-",0)</f>
        <v>-205000</v>
      </c>
      <c r="P22" s="11">
        <f t="shared" si="0"/>
        <v>10</v>
      </c>
    </row>
    <row r="23" spans="1:24" x14ac:dyDescent="0.15">
      <c r="A23" s="57" t="s">
        <v>69</v>
      </c>
      <c r="B23" s="58">
        <v>43403</v>
      </c>
      <c r="C23" s="59">
        <v>21130</v>
      </c>
      <c r="D23" s="59">
        <v>21570</v>
      </c>
      <c r="E23" s="59">
        <v>20800</v>
      </c>
      <c r="F23" s="60">
        <v>21475</v>
      </c>
      <c r="G23" s="63">
        <f t="shared" si="1"/>
        <v>21270</v>
      </c>
      <c r="H23" s="63">
        <f t="shared" si="2"/>
        <v>21423</v>
      </c>
      <c r="I23" s="63">
        <f t="shared" si="8"/>
        <v>21968</v>
      </c>
      <c r="J23" s="63">
        <f t="shared" si="3"/>
        <v>66.666666666667879</v>
      </c>
      <c r="K23" s="63">
        <f t="shared" si="4"/>
        <v>285.45119705340699</v>
      </c>
      <c r="L23" s="65" t="str">
        <f t="shared" si="9"/>
        <v>買</v>
      </c>
      <c r="M23" s="59">
        <f t="shared" si="10"/>
        <v>10</v>
      </c>
      <c r="N23" s="66">
        <f t="shared" si="11"/>
        <v>370000</v>
      </c>
      <c r="O23" s="66">
        <f>_xlfn.IFS(AND($L23="買",($E24-$C24)&lt;注文!$K$14),(注文!$K$14-5)*M23*100,AND($L23="売",($C24-$D24)&lt;注文!$K$14),(注文!$K$14-5)*M23*100,AND($L23="買",($E24-$C24)&gt;=注文!$K$14),$N23,AND($L23="売",($C24-$D24)&gt;=注文!$K$14),$N23,$L23="-",0)</f>
        <v>370000</v>
      </c>
      <c r="P23" s="11">
        <f t="shared" si="0"/>
        <v>10</v>
      </c>
    </row>
    <row r="24" spans="1:24" x14ac:dyDescent="0.15">
      <c r="A24" s="57" t="s">
        <v>69</v>
      </c>
      <c r="B24" s="58">
        <v>43404</v>
      </c>
      <c r="C24" s="59">
        <v>21500</v>
      </c>
      <c r="D24" s="59">
        <v>21910</v>
      </c>
      <c r="E24" s="59">
        <v>21305</v>
      </c>
      <c r="F24" s="60">
        <v>21870</v>
      </c>
      <c r="G24" s="63">
        <f t="shared" si="1"/>
        <v>21481.666666666668</v>
      </c>
      <c r="H24" s="63">
        <f t="shared" si="2"/>
        <v>21391</v>
      </c>
      <c r="I24" s="63">
        <f t="shared" si="8"/>
        <v>21866</v>
      </c>
      <c r="J24" s="63">
        <f t="shared" si="3"/>
        <v>211.66666666666788</v>
      </c>
      <c r="K24" s="63">
        <f t="shared" si="4"/>
        <v>237.50771128932757</v>
      </c>
      <c r="L24" s="65" t="str">
        <f t="shared" si="9"/>
        <v>買</v>
      </c>
      <c r="M24" s="59">
        <f t="shared" si="10"/>
        <v>10</v>
      </c>
      <c r="N24" s="66">
        <f t="shared" si="11"/>
        <v>-310000</v>
      </c>
      <c r="O24" s="66">
        <f>_xlfn.IFS(AND($L24="買",($E25-$C25)&lt;注文!$K$14),(注文!$K$14-5)*M24*100,AND($L24="売",($C25-$D25)&lt;注文!$K$14),(注文!$K$14-5)*M24*100,AND($L24="買",($E25-$C25)&gt;=注文!$K$14),$N24,AND($L24="売",($C25-$D25)&gt;=注文!$K$14),$N24,$L24="-",0)</f>
        <v>-205000</v>
      </c>
      <c r="P24" s="11">
        <f t="shared" si="0"/>
        <v>10</v>
      </c>
    </row>
    <row r="25" spans="1:24" x14ac:dyDescent="0.15">
      <c r="A25" s="57" t="s">
        <v>69</v>
      </c>
      <c r="B25" s="58">
        <v>43405</v>
      </c>
      <c r="C25" s="59">
        <v>21855</v>
      </c>
      <c r="D25" s="59">
        <v>21940</v>
      </c>
      <c r="E25" s="59">
        <v>21545</v>
      </c>
      <c r="F25" s="60">
        <v>21545</v>
      </c>
      <c r="G25" s="63">
        <f t="shared" si="1"/>
        <v>21630</v>
      </c>
      <c r="H25" s="63">
        <f t="shared" si="2"/>
        <v>21445</v>
      </c>
      <c r="I25" s="63">
        <f t="shared" si="8"/>
        <v>21761</v>
      </c>
      <c r="J25" s="63">
        <f t="shared" si="3"/>
        <v>148.33333333333212</v>
      </c>
      <c r="K25" s="63">
        <f t="shared" si="4"/>
        <v>237.50771128932757</v>
      </c>
      <c r="L25" s="65" t="str">
        <f t="shared" si="9"/>
        <v>買</v>
      </c>
      <c r="M25" s="59">
        <f t="shared" si="10"/>
        <v>10</v>
      </c>
      <c r="N25" s="66">
        <f t="shared" si="11"/>
        <v>660000</v>
      </c>
      <c r="O25" s="66">
        <f>_xlfn.IFS(AND($L25="買",($E26-$C26)&lt;注文!$K$14),(注文!$K$14-5)*M25*100,AND($L25="売",($C26-$D26)&lt;注文!$K$14),(注文!$K$14-5)*M25*100,AND($L25="買",($E26-$C26)&gt;=注文!$K$14),$N25,AND($L25="売",($C26-$D26)&gt;=注文!$K$14),$N25,$L25="-",0)</f>
        <v>660000</v>
      </c>
      <c r="P25" s="11">
        <f t="shared" si="0"/>
        <v>11</v>
      </c>
    </row>
    <row r="26" spans="1:24" x14ac:dyDescent="0.15">
      <c r="A26" s="57" t="s">
        <v>69</v>
      </c>
      <c r="B26" s="58">
        <v>43406</v>
      </c>
      <c r="C26" s="59">
        <v>21565</v>
      </c>
      <c r="D26" s="59">
        <v>22300</v>
      </c>
      <c r="E26" s="59">
        <v>21530</v>
      </c>
      <c r="F26" s="60">
        <v>22225</v>
      </c>
      <c r="G26" s="63">
        <f t="shared" si="1"/>
        <v>21880</v>
      </c>
      <c r="H26" s="63">
        <f t="shared" si="2"/>
        <v>21643</v>
      </c>
      <c r="I26" s="63">
        <f t="shared" si="8"/>
        <v>21731</v>
      </c>
      <c r="J26" s="63">
        <f t="shared" si="3"/>
        <v>250</v>
      </c>
      <c r="K26" s="63">
        <f t="shared" si="4"/>
        <v>343.24942791762015</v>
      </c>
      <c r="L26" s="65" t="str">
        <f t="shared" si="9"/>
        <v>買</v>
      </c>
      <c r="M26" s="59">
        <f t="shared" si="10"/>
        <v>10</v>
      </c>
      <c r="N26" s="66">
        <f t="shared" si="11"/>
        <v>-375000</v>
      </c>
      <c r="O26" s="66">
        <f>_xlfn.IFS(AND($L26="買",($E27-$C27)&lt;注文!$K$14),(注文!$K$14-5)*M26*100,AND($L26="売",($C27-$D27)&lt;注文!$K$14),(注文!$K$14-5)*M26*100,AND($L26="買",($E27-$C27)&gt;=注文!$K$14),$N26,AND($L26="売",($C27-$D27)&gt;=注文!$K$14),$N26,$L26="-",0)</f>
        <v>-205000</v>
      </c>
      <c r="P26" s="11">
        <f t="shared" si="0"/>
        <v>11</v>
      </c>
    </row>
    <row r="27" spans="1:24" x14ac:dyDescent="0.15">
      <c r="A27" s="57" t="s">
        <v>69</v>
      </c>
      <c r="B27" s="58">
        <v>43409</v>
      </c>
      <c r="C27" s="59">
        <v>22245</v>
      </c>
      <c r="D27" s="59">
        <v>22280</v>
      </c>
      <c r="E27" s="59">
        <v>21840</v>
      </c>
      <c r="F27" s="60">
        <v>21870</v>
      </c>
      <c r="G27" s="63">
        <f t="shared" si="1"/>
        <v>21880</v>
      </c>
      <c r="H27" s="63">
        <f t="shared" si="2"/>
        <v>21797</v>
      </c>
      <c r="I27" s="63">
        <f t="shared" si="8"/>
        <v>21655.5</v>
      </c>
      <c r="J27" s="63">
        <f t="shared" si="3"/>
        <v>0</v>
      </c>
      <c r="K27" s="63">
        <f t="shared" si="4"/>
        <v>227.53128555176337</v>
      </c>
      <c r="L27" s="65" t="str">
        <f t="shared" si="9"/>
        <v>-</v>
      </c>
      <c r="M27" s="59">
        <f t="shared" si="10"/>
        <v>0</v>
      </c>
      <c r="N27" s="66">
        <f t="shared" si="11"/>
        <v>0</v>
      </c>
      <c r="O27" s="66">
        <f>_xlfn.IFS(AND($L27="買",($E28-$C28)&lt;注文!$K$14),(注文!$K$14-5)*M27*100,AND($L27="売",($C28-$D28)&lt;注文!$K$14),(注文!$K$14-5)*M27*100,AND($L27="買",($E28-$C28)&gt;=注文!$K$14),$N27,AND($L27="売",($C28-$D28)&gt;=注文!$K$14),$N27,$L27="-",0)</f>
        <v>0</v>
      </c>
      <c r="P27" s="11">
        <f t="shared" si="0"/>
        <v>11</v>
      </c>
    </row>
    <row r="28" spans="1:24" x14ac:dyDescent="0.15">
      <c r="A28" s="57" t="s">
        <v>69</v>
      </c>
      <c r="B28" s="58">
        <v>43410</v>
      </c>
      <c r="C28" s="59">
        <v>21895</v>
      </c>
      <c r="D28" s="59">
        <v>22195</v>
      </c>
      <c r="E28" s="59">
        <v>21870</v>
      </c>
      <c r="F28" s="60">
        <v>22195</v>
      </c>
      <c r="G28" s="63">
        <f t="shared" si="1"/>
        <v>22096.666666666668</v>
      </c>
      <c r="H28" s="63">
        <f t="shared" si="2"/>
        <v>21941</v>
      </c>
      <c r="I28" s="63">
        <f t="shared" si="8"/>
        <v>21682</v>
      </c>
      <c r="J28" s="63">
        <f t="shared" si="3"/>
        <v>216.66666666666788</v>
      </c>
      <c r="K28" s="63">
        <f t="shared" si="4"/>
        <v>206.07621789529512</v>
      </c>
      <c r="L28" s="65" t="str">
        <f t="shared" si="9"/>
        <v>買</v>
      </c>
      <c r="M28" s="59">
        <f t="shared" si="10"/>
        <v>10</v>
      </c>
      <c r="N28" s="66">
        <f t="shared" si="11"/>
        <v>-85000</v>
      </c>
      <c r="O28" s="66">
        <f>_xlfn.IFS(AND($L28="買",($E29-$C29)&lt;注文!$K$14),(注文!$K$14-5)*M28*100,AND($L28="売",($C29-$D29)&lt;注文!$K$14),(注文!$K$14-5)*M28*100,AND($L28="買",($E29-$C29)&gt;=注文!$K$14),$N28,AND($L28="売",($C29-$D29)&gt;=注文!$K$14),$N28,$L28="-",0)</f>
        <v>-205000</v>
      </c>
      <c r="P28" s="11">
        <f t="shared" si="0"/>
        <v>11</v>
      </c>
    </row>
    <row r="29" spans="1:24" x14ac:dyDescent="0.15">
      <c r="A29" s="57" t="s">
        <v>69</v>
      </c>
      <c r="B29" s="58">
        <v>43411</v>
      </c>
      <c r="C29" s="59">
        <v>22200</v>
      </c>
      <c r="D29" s="59">
        <v>22435</v>
      </c>
      <c r="E29" s="59">
        <v>21985</v>
      </c>
      <c r="F29" s="60">
        <v>22115</v>
      </c>
      <c r="G29" s="63">
        <f t="shared" si="1"/>
        <v>22060</v>
      </c>
      <c r="H29" s="63">
        <f t="shared" si="2"/>
        <v>21990</v>
      </c>
      <c r="I29" s="63">
        <f t="shared" si="8"/>
        <v>21690.5</v>
      </c>
      <c r="J29" s="63">
        <f t="shared" si="3"/>
        <v>36.666666666667879</v>
      </c>
      <c r="K29" s="63">
        <f t="shared" si="4"/>
        <v>206.07621789529512</v>
      </c>
      <c r="L29" s="65" t="str">
        <f t="shared" si="9"/>
        <v>売</v>
      </c>
      <c r="M29" s="59">
        <f t="shared" si="10"/>
        <v>0</v>
      </c>
      <c r="N29" s="66">
        <f t="shared" si="11"/>
        <v>0</v>
      </c>
      <c r="O29" s="66">
        <f>_xlfn.IFS(AND($L29="買",($E30-$C30)&lt;注文!$K$14),(注文!$K$14-5)*M29*100,AND($L29="売",($C30-$D30)&lt;注文!$K$14),(注文!$K$14-5)*M29*100,AND($L29="買",($E30-$C30)&gt;=注文!$K$14),$N29,AND($L29="売",($C30-$D30)&gt;=注文!$K$14),$N29,$L29="-",0)</f>
        <v>0</v>
      </c>
      <c r="P29" s="11">
        <f t="shared" si="0"/>
        <v>11</v>
      </c>
    </row>
    <row r="30" spans="1:24" x14ac:dyDescent="0.15">
      <c r="A30" s="57" t="s">
        <v>69</v>
      </c>
      <c r="B30" s="58">
        <v>43412</v>
      </c>
      <c r="C30" s="59">
        <v>22110</v>
      </c>
      <c r="D30" s="59">
        <v>22580</v>
      </c>
      <c r="E30" s="59">
        <v>22085</v>
      </c>
      <c r="F30" s="60">
        <v>22495</v>
      </c>
      <c r="G30" s="63">
        <f t="shared" si="1"/>
        <v>22268.333333333332</v>
      </c>
      <c r="H30" s="63">
        <f t="shared" si="2"/>
        <v>22180</v>
      </c>
      <c r="I30" s="63">
        <f t="shared" si="8"/>
        <v>21812.5</v>
      </c>
      <c r="J30" s="63">
        <f t="shared" si="3"/>
        <v>208.33333333333212</v>
      </c>
      <c r="K30" s="63">
        <f t="shared" si="4"/>
        <v>186.95782231528568</v>
      </c>
      <c r="L30" s="65" t="str">
        <f t="shared" si="9"/>
        <v>買</v>
      </c>
      <c r="M30" s="59">
        <f t="shared" si="10"/>
        <v>10</v>
      </c>
      <c r="N30" s="66">
        <f t="shared" si="11"/>
        <v>-190000</v>
      </c>
      <c r="O30" s="66">
        <f>_xlfn.IFS(AND($L30="買",($E31-$C31)&lt;注文!$K$14),(注文!$K$14-5)*M30*100,AND($L30="売",($C31-$D31)&lt;注文!$K$14),(注文!$K$14-5)*M30*100,AND($L30="買",($E31-$C31)&gt;=注文!$K$14),$N30,AND($L30="売",($C31-$D31)&gt;=注文!$K$14),$N30,$L30="-",0)</f>
        <v>-205000</v>
      </c>
      <c r="P30" s="11">
        <f t="shared" si="0"/>
        <v>11</v>
      </c>
    </row>
    <row r="31" spans="1:24" x14ac:dyDescent="0.15">
      <c r="A31" s="57" t="s">
        <v>69</v>
      </c>
      <c r="B31" s="58">
        <v>43413</v>
      </c>
      <c r="C31" s="59">
        <v>22460</v>
      </c>
      <c r="D31" s="59">
        <v>22505</v>
      </c>
      <c r="E31" s="59">
        <v>22215</v>
      </c>
      <c r="F31" s="60">
        <v>22270</v>
      </c>
      <c r="G31" s="63">
        <f t="shared" si="1"/>
        <v>22293.333333333332</v>
      </c>
      <c r="H31" s="63">
        <f t="shared" si="2"/>
        <v>22189</v>
      </c>
      <c r="I31" s="63">
        <f t="shared" si="8"/>
        <v>21916</v>
      </c>
      <c r="J31" s="63">
        <f t="shared" si="3"/>
        <v>25</v>
      </c>
      <c r="K31" s="63">
        <f t="shared" si="4"/>
        <v>186.95782231528568</v>
      </c>
      <c r="L31" s="65" t="str">
        <f t="shared" si="9"/>
        <v>買</v>
      </c>
      <c r="M31" s="59">
        <f t="shared" si="10"/>
        <v>0</v>
      </c>
      <c r="N31" s="66">
        <f t="shared" si="11"/>
        <v>0</v>
      </c>
      <c r="O31" s="66">
        <f>_xlfn.IFS(AND($L31="買",($E32-$C32)&lt;注文!$K$14),(注文!$K$14-5)*M31*100,AND($L31="売",($C32-$D32)&lt;注文!$K$14),(注文!$K$14-5)*M31*100,AND($L31="買",($E32-$C32)&gt;=注文!$K$14),$N31,AND($L31="売",($C32-$D32)&gt;=注文!$K$14),$N31,$L31="-",0)</f>
        <v>0</v>
      </c>
      <c r="P31" s="11">
        <f t="shared" si="0"/>
        <v>11</v>
      </c>
    </row>
    <row r="32" spans="1:24" x14ac:dyDescent="0.15">
      <c r="A32" s="57" t="s">
        <v>69</v>
      </c>
      <c r="B32" s="58">
        <v>43416</v>
      </c>
      <c r="C32" s="59">
        <v>22220</v>
      </c>
      <c r="D32" s="59">
        <v>22325</v>
      </c>
      <c r="E32" s="59">
        <v>22005</v>
      </c>
      <c r="F32" s="60">
        <v>22255</v>
      </c>
      <c r="G32" s="63">
        <f t="shared" si="1"/>
        <v>22340</v>
      </c>
      <c r="H32" s="63">
        <f t="shared" si="2"/>
        <v>22266</v>
      </c>
      <c r="I32" s="63">
        <f t="shared" si="8"/>
        <v>22031.5</v>
      </c>
      <c r="J32" s="63">
        <f t="shared" si="3"/>
        <v>46.666666666667879</v>
      </c>
      <c r="K32" s="63">
        <f t="shared" si="4"/>
        <v>113.25534609939648</v>
      </c>
      <c r="L32" s="65" t="str">
        <f t="shared" si="9"/>
        <v>買</v>
      </c>
      <c r="M32" s="59">
        <f t="shared" si="10"/>
        <v>10</v>
      </c>
      <c r="N32" s="66">
        <f t="shared" si="11"/>
        <v>-480000</v>
      </c>
      <c r="O32" s="66">
        <f>_xlfn.IFS(AND($L32="買",($E33-$C33)&lt;注文!$K$14),(注文!$K$14-5)*M32*100,AND($L32="売",($C33-$D33)&lt;注文!$K$14),(注文!$K$14-5)*M32*100,AND($L32="買",($E33-$C33)&gt;=注文!$K$14),$N32,AND($L32="売",($C33-$D33)&gt;=注文!$K$14),$N32,$L32="-",0)</f>
        <v>-205000</v>
      </c>
      <c r="P32" s="11">
        <f t="shared" si="0"/>
        <v>11</v>
      </c>
    </row>
    <row r="33" spans="1:17" x14ac:dyDescent="0.15">
      <c r="A33" s="57" t="s">
        <v>69</v>
      </c>
      <c r="B33" s="58">
        <v>43417</v>
      </c>
      <c r="C33" s="59">
        <v>22240</v>
      </c>
      <c r="D33" s="59">
        <v>22260</v>
      </c>
      <c r="E33" s="59">
        <v>21470</v>
      </c>
      <c r="F33" s="60">
        <v>21760</v>
      </c>
      <c r="G33" s="63">
        <f t="shared" si="1"/>
        <v>22095</v>
      </c>
      <c r="H33" s="63">
        <f t="shared" si="2"/>
        <v>22179</v>
      </c>
      <c r="I33" s="63">
        <f t="shared" si="8"/>
        <v>22060</v>
      </c>
      <c r="J33" s="63">
        <f t="shared" si="3"/>
        <v>245</v>
      </c>
      <c r="K33" s="63">
        <f t="shared" si="4"/>
        <v>220.22471910112358</v>
      </c>
      <c r="L33" s="65" t="str">
        <f t="shared" si="9"/>
        <v>売</v>
      </c>
      <c r="M33" s="59">
        <f t="shared" si="10"/>
        <v>10</v>
      </c>
      <c r="N33" s="66">
        <f t="shared" si="11"/>
        <v>-80000</v>
      </c>
      <c r="O33" s="66">
        <f>_xlfn.IFS(AND($L33="買",($E34-$C34)&lt;注文!$K$14),(注文!$K$14-5)*M33*100,AND($L33="売",($C34-$D34)&lt;注文!$K$14),(注文!$K$14-5)*M33*100,AND($L33="買",($E34-$C34)&gt;=注文!$K$14),$N33,AND($L33="売",($C34-$D34)&gt;=注文!$K$14),$N33,$L33="-",0)</f>
        <v>-205000</v>
      </c>
      <c r="P33" s="11">
        <f t="shared" si="0"/>
        <v>11</v>
      </c>
    </row>
    <row r="34" spans="1:17" x14ac:dyDescent="0.15">
      <c r="A34" s="57" t="s">
        <v>69</v>
      </c>
      <c r="B34" s="58">
        <v>43418</v>
      </c>
      <c r="C34" s="59">
        <v>21745</v>
      </c>
      <c r="D34" s="59">
        <v>21985</v>
      </c>
      <c r="E34" s="59">
        <v>21615</v>
      </c>
      <c r="F34" s="60">
        <v>21825</v>
      </c>
      <c r="G34" s="63">
        <f t="shared" si="1"/>
        <v>21946.666666666668</v>
      </c>
      <c r="H34" s="63">
        <f t="shared" si="2"/>
        <v>22121</v>
      </c>
      <c r="I34" s="63">
        <f t="shared" si="8"/>
        <v>22055.5</v>
      </c>
      <c r="J34" s="63">
        <f t="shared" si="3"/>
        <v>148.33333333333212</v>
      </c>
      <c r="K34" s="63">
        <f t="shared" si="4"/>
        <v>220.22471910112358</v>
      </c>
      <c r="L34" s="65" t="str">
        <f t="shared" si="9"/>
        <v>売</v>
      </c>
      <c r="M34" s="59">
        <f t="shared" si="10"/>
        <v>10</v>
      </c>
      <c r="N34" s="66">
        <f t="shared" si="11"/>
        <v>-45000</v>
      </c>
      <c r="O34" s="66">
        <f>_xlfn.IFS(AND($L34="買",($E35-$C35)&lt;注文!$K$14),(注文!$K$14-5)*M34*100,AND($L34="売",($C35-$D35)&lt;注文!$K$14),(注文!$K$14-5)*M34*100,AND($L34="買",($E35-$C35)&gt;=注文!$K$14),$N34,AND($L34="売",($C35-$D35)&gt;=注文!$K$14),$N34,$L34="-",0)</f>
        <v>-45000</v>
      </c>
      <c r="P34" s="11">
        <f t="shared" si="0"/>
        <v>11</v>
      </c>
    </row>
    <row r="35" spans="1:17" x14ac:dyDescent="0.15">
      <c r="A35" s="57" t="s">
        <v>69</v>
      </c>
      <c r="B35" s="58">
        <v>43419</v>
      </c>
      <c r="C35" s="59">
        <v>21775</v>
      </c>
      <c r="D35" s="59">
        <v>21940</v>
      </c>
      <c r="E35" s="59">
        <v>21550</v>
      </c>
      <c r="F35" s="60">
        <v>21820</v>
      </c>
      <c r="G35" s="63">
        <f t="shared" si="1"/>
        <v>21801.666666666668</v>
      </c>
      <c r="H35" s="63">
        <f t="shared" si="2"/>
        <v>21986</v>
      </c>
      <c r="I35" s="63">
        <f t="shared" si="8"/>
        <v>22083</v>
      </c>
      <c r="J35" s="63">
        <f t="shared" si="3"/>
        <v>145</v>
      </c>
      <c r="K35" s="63">
        <f t="shared" si="4"/>
        <v>153.84615384615387</v>
      </c>
      <c r="L35" s="65" t="str">
        <f t="shared" si="9"/>
        <v>売</v>
      </c>
      <c r="M35" s="59">
        <f t="shared" si="10"/>
        <v>10</v>
      </c>
      <c r="N35" s="66">
        <f t="shared" si="11"/>
        <v>215000</v>
      </c>
      <c r="O35" s="66">
        <f>_xlfn.IFS(AND($L35="買",($E36-$C36)&lt;注文!$K$14),(注文!$K$14-5)*M35*100,AND($L35="売",($C36-$D36)&lt;注文!$K$14),(注文!$K$14-5)*M35*100,AND($L35="買",($E36-$C36)&gt;=注文!$K$14),$N35,AND($L35="売",($C36-$D36)&gt;=注文!$K$14),$N35,$L35="-",0)</f>
        <v>215000</v>
      </c>
      <c r="P35" s="11">
        <f t="shared" ref="P35:P65" si="12">MONTH(B35)</f>
        <v>11</v>
      </c>
    </row>
    <row r="36" spans="1:17" x14ac:dyDescent="0.15">
      <c r="A36" s="57" t="s">
        <v>69</v>
      </c>
      <c r="B36" s="58">
        <v>43420</v>
      </c>
      <c r="C36" s="59">
        <v>21865</v>
      </c>
      <c r="D36" s="59">
        <v>21935</v>
      </c>
      <c r="E36" s="59">
        <v>21540</v>
      </c>
      <c r="F36" s="60">
        <v>21650</v>
      </c>
      <c r="G36" s="63">
        <f t="shared" si="1"/>
        <v>21765</v>
      </c>
      <c r="H36" s="63">
        <f t="shared" si="2"/>
        <v>21862</v>
      </c>
      <c r="I36" s="63">
        <f t="shared" si="8"/>
        <v>22025.5</v>
      </c>
      <c r="J36" s="63">
        <f t="shared" si="3"/>
        <v>36.666666666667879</v>
      </c>
      <c r="K36" s="63">
        <f t="shared" si="4"/>
        <v>182.88996372430469</v>
      </c>
      <c r="L36" s="65" t="str">
        <f t="shared" si="9"/>
        <v>売</v>
      </c>
      <c r="M36" s="59">
        <f t="shared" si="10"/>
        <v>0</v>
      </c>
      <c r="N36" s="66">
        <f t="shared" si="11"/>
        <v>0</v>
      </c>
      <c r="O36" s="66">
        <f>_xlfn.IFS(AND($L36="買",($E37-$C37)&lt;注文!$K$14),(注文!$K$14-5)*M36*100,AND($L36="売",($C37-$D37)&lt;注文!$K$14),(注文!$K$14-5)*M36*100,AND($L36="買",($E37-$C37)&gt;=注文!$K$14),$N36,AND($L36="売",($C37-$D37)&gt;=注文!$K$14),$N36,$L36="-",0)</f>
        <v>0</v>
      </c>
      <c r="P36" s="11">
        <f t="shared" si="12"/>
        <v>11</v>
      </c>
    </row>
    <row r="37" spans="1:17" x14ac:dyDescent="0.15">
      <c r="A37" s="57" t="s">
        <v>69</v>
      </c>
      <c r="B37" s="58">
        <v>43423</v>
      </c>
      <c r="C37" s="59">
        <v>21650</v>
      </c>
      <c r="D37" s="59">
        <v>21850</v>
      </c>
      <c r="E37" s="59">
        <v>21490</v>
      </c>
      <c r="F37" s="60">
        <v>21835</v>
      </c>
      <c r="G37" s="63">
        <f t="shared" si="1"/>
        <v>21768.333333333332</v>
      </c>
      <c r="H37" s="63">
        <f t="shared" si="2"/>
        <v>21778</v>
      </c>
      <c r="I37" s="63">
        <f t="shared" si="8"/>
        <v>22022</v>
      </c>
      <c r="J37" s="63">
        <f t="shared" si="3"/>
        <v>3.3333333333321207</v>
      </c>
      <c r="K37" s="63">
        <f t="shared" si="4"/>
        <v>56.644213104715249</v>
      </c>
      <c r="L37" s="65" t="str">
        <f t="shared" si="9"/>
        <v>買</v>
      </c>
      <c r="M37" s="59">
        <f t="shared" si="10"/>
        <v>0</v>
      </c>
      <c r="N37" s="66">
        <f t="shared" si="11"/>
        <v>0</v>
      </c>
      <c r="O37" s="66">
        <f>_xlfn.IFS(AND($L37="買",($E38-$C38)&lt;注文!$K$14),(注文!$K$14-5)*M37*100,AND($L37="売",($C38-$D38)&lt;注文!$K$14),(注文!$K$14-5)*M37*100,AND($L37="買",($E38-$C38)&gt;=注文!$K$14),$N37,AND($L37="売",($C38-$D38)&gt;=注文!$K$14),$N37,$L37="-",0)</f>
        <v>0</v>
      </c>
      <c r="P37" s="11">
        <f t="shared" si="12"/>
        <v>11</v>
      </c>
      <c r="Q37" s="70"/>
    </row>
    <row r="38" spans="1:17" x14ac:dyDescent="0.15">
      <c r="A38" s="57" t="s">
        <v>69</v>
      </c>
      <c r="B38" s="58">
        <v>43424</v>
      </c>
      <c r="C38" s="59">
        <v>21810</v>
      </c>
      <c r="D38" s="59">
        <v>21920</v>
      </c>
      <c r="E38" s="59">
        <v>21515</v>
      </c>
      <c r="F38" s="60">
        <v>21550</v>
      </c>
      <c r="G38" s="63">
        <f t="shared" si="1"/>
        <v>21678.333333333332</v>
      </c>
      <c r="H38" s="63">
        <f t="shared" si="2"/>
        <v>21736</v>
      </c>
      <c r="I38" s="63">
        <f t="shared" si="8"/>
        <v>21957.5</v>
      </c>
      <c r="J38" s="63">
        <f t="shared" si="3"/>
        <v>90</v>
      </c>
      <c r="K38" s="63">
        <f t="shared" si="4"/>
        <v>87.396504139834406</v>
      </c>
      <c r="L38" s="65" t="str">
        <f t="shared" si="9"/>
        <v>売</v>
      </c>
      <c r="M38" s="59">
        <f t="shared" si="10"/>
        <v>10</v>
      </c>
      <c r="N38" s="66">
        <f t="shared" si="11"/>
        <v>-10000</v>
      </c>
      <c r="O38" s="66">
        <f>_xlfn.IFS(AND($L38="買",($E39-$C39)&lt;注文!$K$14),(注文!$K$14-5)*M38*100,AND($L38="売",($C39-$D39)&lt;注文!$K$14),(注文!$K$14-5)*M38*100,AND($L38="買",($E39-$C39)&gt;=注文!$K$14),$N38,AND($L38="売",($C39-$D39)&gt;=注文!$K$14),$N38,$L38="-",0)</f>
        <v>-10000</v>
      </c>
      <c r="P38" s="11">
        <f t="shared" si="12"/>
        <v>11</v>
      </c>
      <c r="Q38" s="71"/>
    </row>
    <row r="39" spans="1:17" x14ac:dyDescent="0.15">
      <c r="A39" s="57" t="s">
        <v>69</v>
      </c>
      <c r="B39" s="58">
        <v>43425</v>
      </c>
      <c r="C39" s="59">
        <v>21515</v>
      </c>
      <c r="D39" s="59">
        <v>21560</v>
      </c>
      <c r="E39" s="59">
        <v>21170</v>
      </c>
      <c r="F39" s="60">
        <v>21525</v>
      </c>
      <c r="G39" s="63">
        <f t="shared" si="1"/>
        <v>21636.666666666668</v>
      </c>
      <c r="H39" s="63">
        <f t="shared" si="2"/>
        <v>21676</v>
      </c>
      <c r="I39" s="63">
        <f t="shared" si="8"/>
        <v>21898.5</v>
      </c>
      <c r="J39" s="63">
        <f t="shared" si="3"/>
        <v>41.666666666664241</v>
      </c>
      <c r="K39" s="63">
        <f t="shared" si="4"/>
        <v>95.099317432318429</v>
      </c>
      <c r="L39" s="65" t="str">
        <f t="shared" si="9"/>
        <v>売</v>
      </c>
      <c r="M39" s="59">
        <f t="shared" si="10"/>
        <v>10</v>
      </c>
      <c r="N39" s="66">
        <f t="shared" si="11"/>
        <v>-170000</v>
      </c>
      <c r="O39" s="66">
        <f>_xlfn.IFS(AND($L39="買",($E40-$C40)&lt;注文!$K$14),(注文!$K$14-5)*M39*100,AND($L39="売",($C40-$D40)&lt;注文!$K$14),(注文!$K$14-5)*M39*100,AND($L39="買",($E40-$C40)&gt;=注文!$K$14),$N39,AND($L39="売",($C40-$D40)&gt;=注文!$K$14),$N39,$L39="-",0)</f>
        <v>-205000</v>
      </c>
      <c r="P39" s="11">
        <f t="shared" si="12"/>
        <v>11</v>
      </c>
    </row>
    <row r="40" spans="1:17" x14ac:dyDescent="0.15">
      <c r="A40" s="57" t="s">
        <v>69</v>
      </c>
      <c r="B40" s="58">
        <v>43426</v>
      </c>
      <c r="C40" s="59">
        <v>21530</v>
      </c>
      <c r="D40" s="59">
        <v>21750</v>
      </c>
      <c r="E40" s="59">
        <v>21470</v>
      </c>
      <c r="F40" s="60">
        <v>21700</v>
      </c>
      <c r="G40" s="63">
        <f t="shared" si="1"/>
        <v>21591.666666666668</v>
      </c>
      <c r="H40" s="63">
        <f t="shared" si="2"/>
        <v>21652</v>
      </c>
      <c r="I40" s="63">
        <f t="shared" si="8"/>
        <v>21819</v>
      </c>
      <c r="J40" s="63">
        <f t="shared" si="3"/>
        <v>45</v>
      </c>
      <c r="K40" s="63">
        <f t="shared" si="4"/>
        <v>95.099317432318429</v>
      </c>
      <c r="L40" s="65" t="str">
        <f t="shared" si="9"/>
        <v>売</v>
      </c>
      <c r="M40" s="59">
        <f t="shared" si="10"/>
        <v>10</v>
      </c>
      <c r="N40" s="66">
        <f t="shared" si="11"/>
        <v>-120000</v>
      </c>
      <c r="O40" s="66">
        <f>_xlfn.IFS(AND($L40="買",($E41-$C41)&lt;注文!$K$14),(注文!$K$14-5)*M40*100,AND($L40="売",($C41-$D41)&lt;注文!$K$14),(注文!$K$14-5)*M40*100,AND($L40="買",($E41-$C41)&gt;=注文!$K$14),$N40,AND($L40="売",($C41-$D41)&gt;=注文!$K$14),$N40,$L40="-",0)</f>
        <v>-120000</v>
      </c>
      <c r="P40" s="11">
        <f t="shared" si="12"/>
        <v>11</v>
      </c>
    </row>
    <row r="41" spans="1:17" x14ac:dyDescent="0.15">
      <c r="A41" s="57" t="s">
        <v>69</v>
      </c>
      <c r="B41" s="58">
        <v>43430</v>
      </c>
      <c r="C41" s="59">
        <v>21710</v>
      </c>
      <c r="D41" s="59">
        <v>21835</v>
      </c>
      <c r="E41" s="59">
        <v>21525</v>
      </c>
      <c r="F41" s="60">
        <v>21830</v>
      </c>
      <c r="G41" s="63">
        <f t="shared" si="1"/>
        <v>21685</v>
      </c>
      <c r="H41" s="63">
        <f t="shared" si="2"/>
        <v>21688</v>
      </c>
      <c r="I41" s="63">
        <f t="shared" si="8"/>
        <v>21775</v>
      </c>
      <c r="J41" s="63">
        <f t="shared" si="3"/>
        <v>93.333333333332121</v>
      </c>
      <c r="K41" s="63">
        <f t="shared" si="4"/>
        <v>95.099317432318429</v>
      </c>
      <c r="L41" s="65" t="str">
        <f t="shared" si="9"/>
        <v>買</v>
      </c>
      <c r="M41" s="59">
        <f t="shared" si="10"/>
        <v>10</v>
      </c>
      <c r="N41" s="66">
        <f t="shared" si="11"/>
        <v>130000</v>
      </c>
      <c r="O41" s="66">
        <f>_xlfn.IFS(AND($L41="買",($E42-$C42)&lt;注文!$K$14),(注文!$K$14-5)*M41*100,AND($L41="売",($C42-$D42)&lt;注文!$K$14),(注文!$K$14-5)*M41*100,AND($L41="買",($E42-$C42)&gt;=注文!$K$14),$N41,AND($L41="売",($C42-$D42)&gt;=注文!$K$14),$N41,$L41="-",0)</f>
        <v>130000</v>
      </c>
      <c r="P41" s="11">
        <f t="shared" si="12"/>
        <v>11</v>
      </c>
    </row>
    <row r="42" spans="1:17" x14ac:dyDescent="0.15">
      <c r="A42" s="57" t="s">
        <v>69</v>
      </c>
      <c r="B42" s="58">
        <v>43431</v>
      </c>
      <c r="C42" s="59">
        <v>21870</v>
      </c>
      <c r="D42" s="59">
        <v>22070</v>
      </c>
      <c r="E42" s="59">
        <v>21815</v>
      </c>
      <c r="F42" s="60">
        <v>22000</v>
      </c>
      <c r="G42" s="63">
        <f t="shared" si="1"/>
        <v>21843.333333333332</v>
      </c>
      <c r="H42" s="63">
        <f t="shared" si="2"/>
        <v>21721</v>
      </c>
      <c r="I42" s="63">
        <f t="shared" si="8"/>
        <v>21749.5</v>
      </c>
      <c r="J42" s="63">
        <f t="shared" si="3"/>
        <v>158.33333333333212</v>
      </c>
      <c r="K42" s="63">
        <f t="shared" si="4"/>
        <v>144.98283098054179</v>
      </c>
      <c r="L42" s="65" t="str">
        <f t="shared" si="9"/>
        <v>買</v>
      </c>
      <c r="M42" s="59">
        <f t="shared" si="10"/>
        <v>10</v>
      </c>
      <c r="N42" s="66">
        <f t="shared" si="11"/>
        <v>255000</v>
      </c>
      <c r="O42" s="66">
        <f>_xlfn.IFS(AND($L42="買",($E43-$C43)&lt;注文!$K$14),(注文!$K$14-5)*M42*100,AND($L42="売",($C43-$D43)&lt;注文!$K$14),(注文!$K$14-5)*M42*100,AND($L42="買",($E43-$C43)&gt;=注文!$K$14),$N42,AND($L42="売",($C43-$D43)&gt;=注文!$K$14),$N42,$L42="-",0)</f>
        <v>255000</v>
      </c>
      <c r="P42" s="11">
        <f t="shared" si="12"/>
        <v>11</v>
      </c>
    </row>
    <row r="43" spans="1:17" x14ac:dyDescent="0.15">
      <c r="A43" s="57" t="s">
        <v>69</v>
      </c>
      <c r="B43" s="58">
        <v>43432</v>
      </c>
      <c r="C43" s="59">
        <v>21970</v>
      </c>
      <c r="D43" s="59">
        <v>22225</v>
      </c>
      <c r="E43" s="59">
        <v>21910</v>
      </c>
      <c r="F43" s="60">
        <v>22225</v>
      </c>
      <c r="G43" s="63">
        <f t="shared" si="1"/>
        <v>22018.333333333332</v>
      </c>
      <c r="H43" s="63">
        <f t="shared" si="2"/>
        <v>21856</v>
      </c>
      <c r="I43" s="63">
        <f t="shared" si="8"/>
        <v>21796</v>
      </c>
      <c r="J43" s="63">
        <f t="shared" si="3"/>
        <v>175</v>
      </c>
      <c r="K43" s="63">
        <f t="shared" si="4"/>
        <v>212.20159151193633</v>
      </c>
      <c r="L43" s="65" t="str">
        <f t="shared" si="9"/>
        <v>買</v>
      </c>
      <c r="M43" s="59">
        <f t="shared" si="10"/>
        <v>10</v>
      </c>
      <c r="N43" s="66">
        <f t="shared" si="11"/>
        <v>20000</v>
      </c>
      <c r="O43" s="66">
        <f>_xlfn.IFS(AND($L43="買",($E44-$C44)&lt;注文!$K$14),(注文!$K$14-5)*M43*100,AND($L43="売",($C44-$D44)&lt;注文!$K$14),(注文!$K$14-5)*M43*100,AND($L43="買",($E44-$C44)&gt;=注文!$K$14),$N43,AND($L43="売",($C44-$D44)&gt;=注文!$K$14),$N43,$L43="-",0)</f>
        <v>20000</v>
      </c>
      <c r="P43" s="11">
        <f t="shared" si="12"/>
        <v>11</v>
      </c>
    </row>
    <row r="44" spans="1:17" x14ac:dyDescent="0.15">
      <c r="A44" s="57" t="s">
        <v>69</v>
      </c>
      <c r="B44" s="58">
        <v>43433</v>
      </c>
      <c r="C44" s="59">
        <v>22230</v>
      </c>
      <c r="D44" s="59">
        <v>22435</v>
      </c>
      <c r="E44" s="59">
        <v>22170</v>
      </c>
      <c r="F44" s="60">
        <v>22250</v>
      </c>
      <c r="G44" s="63">
        <f t="shared" si="1"/>
        <v>22158.333333333332</v>
      </c>
      <c r="H44" s="63">
        <f t="shared" si="2"/>
        <v>22001</v>
      </c>
      <c r="I44" s="63">
        <f t="shared" si="8"/>
        <v>21838.5</v>
      </c>
      <c r="J44" s="63">
        <f t="shared" si="3"/>
        <v>140</v>
      </c>
      <c r="K44" s="63">
        <f t="shared" si="4"/>
        <v>166.16314199395771</v>
      </c>
      <c r="L44" s="65" t="str">
        <f t="shared" si="9"/>
        <v>買</v>
      </c>
      <c r="M44" s="59">
        <f t="shared" si="10"/>
        <v>10</v>
      </c>
      <c r="N44" s="66">
        <f t="shared" si="11"/>
        <v>90000</v>
      </c>
      <c r="O44" s="66">
        <f>_xlfn.IFS(AND($L44="買",($E45-$C45)&lt;注文!$K$14),(注文!$K$14-5)*M44*100,AND($L44="売",($C45-$D45)&lt;注文!$K$14),(注文!$K$14-5)*M44*100,AND($L44="買",($E45-$C45)&gt;=注文!$K$14),$N44,AND($L44="売",($C45-$D45)&gt;=注文!$K$14),$N44,$L44="-",0)</f>
        <v>90000</v>
      </c>
      <c r="P44" s="11">
        <f t="shared" si="12"/>
        <v>11</v>
      </c>
    </row>
    <row r="45" spans="1:17" x14ac:dyDescent="0.15">
      <c r="A45" s="57" t="s">
        <v>69</v>
      </c>
      <c r="B45" s="58">
        <v>43434</v>
      </c>
      <c r="C45" s="59">
        <v>22260</v>
      </c>
      <c r="D45" s="59">
        <v>22380</v>
      </c>
      <c r="E45" s="59">
        <v>22190</v>
      </c>
      <c r="F45" s="60">
        <v>22350</v>
      </c>
      <c r="G45" s="63">
        <f t="shared" si="1"/>
        <v>22275</v>
      </c>
      <c r="H45" s="63">
        <f t="shared" si="2"/>
        <v>22131</v>
      </c>
      <c r="I45" s="63">
        <f t="shared" si="8"/>
        <v>21891.5</v>
      </c>
      <c r="J45" s="63">
        <f t="shared" si="3"/>
        <v>116.66666666666788</v>
      </c>
      <c r="K45" s="63">
        <f t="shared" si="4"/>
        <v>156.32045693672026</v>
      </c>
      <c r="L45" s="65" t="str">
        <f t="shared" si="9"/>
        <v>買</v>
      </c>
      <c r="M45" s="59">
        <f t="shared" si="10"/>
        <v>10</v>
      </c>
      <c r="N45" s="66">
        <f t="shared" si="11"/>
        <v>285000</v>
      </c>
      <c r="O45" s="66">
        <f>_xlfn.IFS(AND($L45="買",($E46-$C46)&lt;注文!$K$14),(注文!$K$14-5)*M45*100,AND($L45="売",($C46-$D46)&lt;注文!$K$14),(注文!$K$14-5)*M45*100,AND($L45="買",($E46-$C46)&gt;=注文!$K$14),$N45,AND($L45="売",($C46-$D46)&gt;=注文!$K$14),$N45,$L45="-",0)</f>
        <v>285000</v>
      </c>
      <c r="P45" s="11">
        <f t="shared" si="12"/>
        <v>11</v>
      </c>
    </row>
    <row r="46" spans="1:17" x14ac:dyDescent="0.15">
      <c r="A46" s="57" t="s">
        <v>69</v>
      </c>
      <c r="B46" s="58">
        <v>43437</v>
      </c>
      <c r="C46" s="59">
        <v>22350</v>
      </c>
      <c r="D46" s="59">
        <v>22720</v>
      </c>
      <c r="E46" s="59">
        <v>22255</v>
      </c>
      <c r="F46" s="60">
        <v>22635</v>
      </c>
      <c r="G46" s="63">
        <f t="shared" si="1"/>
        <v>22411.666666666668</v>
      </c>
      <c r="H46" s="63">
        <f t="shared" si="2"/>
        <v>22292</v>
      </c>
      <c r="I46" s="63">
        <f t="shared" si="8"/>
        <v>21990</v>
      </c>
      <c r="J46" s="63">
        <f t="shared" si="3"/>
        <v>136.66666666666788</v>
      </c>
      <c r="K46" s="63">
        <f t="shared" si="4"/>
        <v>188.79143749070906</v>
      </c>
      <c r="L46" s="65" t="str">
        <f t="shared" si="9"/>
        <v>買</v>
      </c>
      <c r="M46" s="59">
        <f t="shared" si="10"/>
        <v>10</v>
      </c>
      <c r="N46" s="66">
        <f t="shared" si="11"/>
        <v>-585000</v>
      </c>
      <c r="O46" s="66">
        <f>_xlfn.IFS(AND($L46="買",($E47-$C47)&lt;注文!$K$14),(注文!$K$14-5)*M46*100,AND($L46="売",($C47-$D47)&lt;注文!$K$14),(注文!$K$14-5)*M46*100,AND($L46="買",($E47-$C47)&gt;=注文!$K$14),$N46,AND($L46="売",($C47-$D47)&gt;=注文!$K$14),$N46,$L46="-",0)</f>
        <v>-205000</v>
      </c>
      <c r="P46" s="11">
        <f t="shared" si="12"/>
        <v>12</v>
      </c>
    </row>
    <row r="47" spans="1:17" x14ac:dyDescent="0.15">
      <c r="A47" s="57" t="s">
        <v>69</v>
      </c>
      <c r="B47" s="58">
        <v>43438</v>
      </c>
      <c r="C47" s="59">
        <v>22660</v>
      </c>
      <c r="D47" s="59">
        <v>22710</v>
      </c>
      <c r="E47" s="59">
        <v>22010</v>
      </c>
      <c r="F47" s="60">
        <v>22075</v>
      </c>
      <c r="G47" s="63">
        <f t="shared" si="1"/>
        <v>22353.333333333332</v>
      </c>
      <c r="H47" s="63">
        <f t="shared" si="2"/>
        <v>22307</v>
      </c>
      <c r="I47" s="63">
        <f t="shared" si="8"/>
        <v>22014</v>
      </c>
      <c r="J47" s="63">
        <f t="shared" si="3"/>
        <v>58.333333333335759</v>
      </c>
      <c r="K47" s="63">
        <f t="shared" si="4"/>
        <v>166.30781795233497</v>
      </c>
      <c r="L47" s="65" t="str">
        <f t="shared" si="9"/>
        <v>売</v>
      </c>
      <c r="M47" s="59">
        <f t="shared" si="10"/>
        <v>10</v>
      </c>
      <c r="N47" s="66">
        <f t="shared" si="11"/>
        <v>190000</v>
      </c>
      <c r="O47" s="66">
        <f>_xlfn.IFS(AND($L47="買",($E48-$C48)&lt;注文!$K$14),(注文!$K$14-5)*M47*100,AND($L47="売",($C48-$D48)&lt;注文!$K$14),(注文!$K$14-5)*M47*100,AND($L47="買",($E48-$C48)&gt;=注文!$K$14),$N47,AND($L47="売",($C48-$D48)&gt;=注文!$K$14),$N47,$L47="-",0)</f>
        <v>190000</v>
      </c>
      <c r="P47" s="11">
        <f t="shared" si="12"/>
        <v>12</v>
      </c>
    </row>
    <row r="48" spans="1:17" x14ac:dyDescent="0.15">
      <c r="A48" s="57" t="s">
        <v>69</v>
      </c>
      <c r="B48" s="58">
        <v>43439</v>
      </c>
      <c r="C48" s="59">
        <v>22070</v>
      </c>
      <c r="D48" s="59">
        <v>22180</v>
      </c>
      <c r="E48" s="59">
        <v>21575</v>
      </c>
      <c r="F48" s="60">
        <v>21880</v>
      </c>
      <c r="G48" s="63">
        <f t="shared" si="1"/>
        <v>22196.666666666668</v>
      </c>
      <c r="H48" s="63">
        <f t="shared" si="2"/>
        <v>22238</v>
      </c>
      <c r="I48" s="63">
        <f t="shared" si="8"/>
        <v>22047</v>
      </c>
      <c r="J48" s="63">
        <f t="shared" si="3"/>
        <v>156.66666666666424</v>
      </c>
      <c r="K48" s="63">
        <f t="shared" si="4"/>
        <v>224.86969471332836</v>
      </c>
      <c r="L48" s="65" t="str">
        <f t="shared" si="9"/>
        <v>売</v>
      </c>
      <c r="M48" s="59">
        <f t="shared" si="10"/>
        <v>10</v>
      </c>
      <c r="N48" s="66">
        <f t="shared" si="11"/>
        <v>445000</v>
      </c>
      <c r="O48" s="66">
        <f>_xlfn.IFS(AND($L48="買",($E49-$C49)&lt;注文!$K$14),(注文!$K$14-5)*M48*100,AND($L48="売",($C49-$D49)&lt;注文!$K$14),(注文!$K$14-5)*M48*100,AND($L48="買",($E49-$C49)&gt;=注文!$K$14),$N48,AND($L48="売",($C49-$D49)&gt;=注文!$K$14),$N48,$L48="-",0)</f>
        <v>445000</v>
      </c>
      <c r="P48" s="11">
        <f t="shared" si="12"/>
        <v>12</v>
      </c>
    </row>
    <row r="49" spans="1:20" x14ac:dyDescent="0.15">
      <c r="A49" s="57" t="s">
        <v>69</v>
      </c>
      <c r="B49" s="58">
        <v>43440</v>
      </c>
      <c r="C49" s="59">
        <v>21900</v>
      </c>
      <c r="D49" s="59">
        <v>21955</v>
      </c>
      <c r="E49" s="59">
        <v>21295</v>
      </c>
      <c r="F49" s="60">
        <v>21455</v>
      </c>
      <c r="G49" s="63">
        <f t="shared" si="1"/>
        <v>21803.333333333332</v>
      </c>
      <c r="H49" s="63">
        <f t="shared" si="2"/>
        <v>22079</v>
      </c>
      <c r="I49" s="63">
        <f t="shared" si="8"/>
        <v>22040</v>
      </c>
      <c r="J49" s="63">
        <f t="shared" si="3"/>
        <v>393.33333333333576</v>
      </c>
      <c r="K49" s="63">
        <f t="shared" si="4"/>
        <v>353.69052079430497</v>
      </c>
      <c r="L49" s="65" t="str">
        <f t="shared" si="9"/>
        <v>売</v>
      </c>
      <c r="M49" s="59">
        <f t="shared" si="10"/>
        <v>10</v>
      </c>
      <c r="N49" s="66">
        <f t="shared" si="11"/>
        <v>-95000</v>
      </c>
      <c r="O49" s="66">
        <f>_xlfn.IFS(AND($L49="買",($E50-$C50)&lt;注文!$K$14),(注文!$K$14-5)*M49*100,AND($L49="売",($C50-$D50)&lt;注文!$K$14),(注文!$K$14-5)*M49*100,AND($L49="買",($E50-$C50)&gt;=注文!$K$14),$N49,AND($L49="売",($C50-$D50)&gt;=注文!$K$14),$N49,$L49="-",0)</f>
        <v>-205000</v>
      </c>
      <c r="P49" s="11">
        <f t="shared" si="12"/>
        <v>12</v>
      </c>
    </row>
    <row r="50" spans="1:20" x14ac:dyDescent="0.15">
      <c r="A50" s="57" t="s">
        <v>69</v>
      </c>
      <c r="B50" s="58">
        <v>43441</v>
      </c>
      <c r="C50" s="59">
        <v>21530</v>
      </c>
      <c r="D50" s="59">
        <v>21735</v>
      </c>
      <c r="E50" s="59">
        <v>21070</v>
      </c>
      <c r="F50" s="60">
        <v>21625</v>
      </c>
      <c r="G50" s="63">
        <f t="shared" si="1"/>
        <v>21653.333333333332</v>
      </c>
      <c r="H50" s="63">
        <f t="shared" si="2"/>
        <v>21934</v>
      </c>
      <c r="I50" s="63">
        <f t="shared" si="8"/>
        <v>22032.5</v>
      </c>
      <c r="J50" s="63">
        <f t="shared" si="3"/>
        <v>150</v>
      </c>
      <c r="K50" s="63">
        <f t="shared" si="4"/>
        <v>353.69052079430497</v>
      </c>
      <c r="L50" s="65" t="str">
        <f t="shared" si="9"/>
        <v>売</v>
      </c>
      <c r="M50" s="59">
        <f t="shared" si="10"/>
        <v>10</v>
      </c>
      <c r="N50" s="66">
        <f t="shared" si="11"/>
        <v>400000</v>
      </c>
      <c r="O50" s="66">
        <f>_xlfn.IFS(AND($L50="買",($E51-$C51)&lt;注文!$K$14),(注文!$K$14-5)*M50*100,AND($L50="売",($C51-$D51)&lt;注文!$K$14),(注文!$K$14-5)*M50*100,AND($L50="買",($E51-$C51)&gt;=注文!$K$14),$N50,AND($L50="売",($C51-$D51)&gt;=注文!$K$14),$N50,$L50="-",0)</f>
        <v>400000</v>
      </c>
      <c r="P50" s="11">
        <f t="shared" si="12"/>
        <v>12</v>
      </c>
    </row>
    <row r="51" spans="1:20" x14ac:dyDescent="0.15">
      <c r="A51" s="57" t="s">
        <v>69</v>
      </c>
      <c r="B51" s="58">
        <v>43444</v>
      </c>
      <c r="C51" s="59">
        <v>21545</v>
      </c>
      <c r="D51" s="59">
        <v>21690</v>
      </c>
      <c r="E51" s="59">
        <v>21140</v>
      </c>
      <c r="F51" s="60">
        <v>21145</v>
      </c>
      <c r="G51" s="63">
        <f t="shared" si="1"/>
        <v>21408.333333333332</v>
      </c>
      <c r="H51" s="63">
        <f t="shared" si="2"/>
        <v>21636</v>
      </c>
      <c r="I51" s="63">
        <f t="shared" si="8"/>
        <v>21964</v>
      </c>
      <c r="J51" s="63">
        <f t="shared" si="3"/>
        <v>245</v>
      </c>
      <c r="K51" s="63">
        <f t="shared" si="4"/>
        <v>284.86101539168391</v>
      </c>
      <c r="L51" s="65" t="str">
        <f t="shared" si="9"/>
        <v>売</v>
      </c>
      <c r="M51" s="59">
        <f t="shared" si="10"/>
        <v>10</v>
      </c>
      <c r="N51" s="66">
        <f t="shared" si="11"/>
        <v>80000</v>
      </c>
      <c r="O51" s="66">
        <f>_xlfn.IFS(AND($L51="買",($E52-$C52)&lt;注文!$K$14),(注文!$K$14-5)*M51*100,AND($L51="売",($C52-$D52)&lt;注文!$K$14),(注文!$K$14-5)*M51*100,AND($L51="買",($E52-$C52)&gt;=注文!$K$14),$N51,AND($L51="売",($C52-$D52)&gt;=注文!$K$14),$N51,$L51="-",0)</f>
        <v>80000</v>
      </c>
      <c r="P51" s="11">
        <f t="shared" si="12"/>
        <v>12</v>
      </c>
      <c r="T51" s="71"/>
    </row>
    <row r="52" spans="1:20" x14ac:dyDescent="0.15">
      <c r="A52" s="57" t="s">
        <v>69</v>
      </c>
      <c r="B52" s="58">
        <v>43445</v>
      </c>
      <c r="C52" s="59">
        <v>21215</v>
      </c>
      <c r="D52" s="59">
        <v>21365</v>
      </c>
      <c r="E52" s="59">
        <v>20940</v>
      </c>
      <c r="F52" s="60">
        <v>21135</v>
      </c>
      <c r="G52" s="63">
        <f t="shared" si="1"/>
        <v>21301.666666666668</v>
      </c>
      <c r="H52" s="63">
        <f t="shared" si="2"/>
        <v>21448</v>
      </c>
      <c r="I52" s="63">
        <f t="shared" si="8"/>
        <v>21877.5</v>
      </c>
      <c r="J52" s="63">
        <f t="shared" si="3"/>
        <v>106.66666666666424</v>
      </c>
      <c r="K52" s="63">
        <f t="shared" si="4"/>
        <v>229.60166422682795</v>
      </c>
      <c r="L52" s="65" t="str">
        <f t="shared" si="9"/>
        <v>売</v>
      </c>
      <c r="M52" s="59">
        <f t="shared" si="10"/>
        <v>10</v>
      </c>
      <c r="N52" s="66">
        <f t="shared" si="11"/>
        <v>-500000</v>
      </c>
      <c r="O52" s="66">
        <f>_xlfn.IFS(AND($L52="買",($E53-$C53)&lt;注文!$K$14),(注文!$K$14-5)*M52*100,AND($L52="売",($C53-$D53)&lt;注文!$K$14),(注文!$K$14-5)*M52*100,AND($L52="買",($E53-$C53)&gt;=注文!$K$14),$N52,AND($L52="売",($C53-$D53)&gt;=注文!$K$14),$N52,$L52="-",0)</f>
        <v>-205000</v>
      </c>
      <c r="P52" s="11">
        <f t="shared" si="12"/>
        <v>12</v>
      </c>
      <c r="R52" s="72"/>
      <c r="S52" s="72"/>
    </row>
    <row r="53" spans="1:20" x14ac:dyDescent="0.15">
      <c r="A53" s="58" t="s">
        <v>69</v>
      </c>
      <c r="B53" s="58">
        <v>43446</v>
      </c>
      <c r="C53" s="59">
        <v>21160</v>
      </c>
      <c r="D53" s="59">
        <v>21660</v>
      </c>
      <c r="E53" s="59">
        <v>21145</v>
      </c>
      <c r="F53" s="60">
        <v>21660</v>
      </c>
      <c r="G53" s="63">
        <f t="shared" si="1"/>
        <v>21313.333333333332</v>
      </c>
      <c r="H53" s="63">
        <f t="shared" si="2"/>
        <v>21404</v>
      </c>
      <c r="I53" s="63">
        <f t="shared" si="8"/>
        <v>21821</v>
      </c>
      <c r="J53" s="63">
        <f t="shared" si="3"/>
        <v>11.666666666664241</v>
      </c>
      <c r="K53" s="63">
        <f t="shared" si="4"/>
        <v>162.90435187340003</v>
      </c>
      <c r="L53" s="65" t="str">
        <f t="shared" si="9"/>
        <v>買</v>
      </c>
      <c r="M53" s="59">
        <f t="shared" si="10"/>
        <v>0</v>
      </c>
      <c r="N53" s="66">
        <f t="shared" si="11"/>
        <v>0</v>
      </c>
      <c r="O53" s="66">
        <f>_xlfn.IFS(AND($L53="買",($E54-$C54)&lt;注文!$K$14),(注文!$K$14-5)*M53*100,AND($L53="売",($C54-$D54)&lt;注文!$K$14),(注文!$K$14-5)*M53*100,AND($L53="買",($E54-$C54)&gt;=注文!$K$14),$N53,AND($L53="売",($C54-$D54)&gt;=注文!$K$14),$N53,$L53="-",0)</f>
        <v>0</v>
      </c>
      <c r="P53" s="11">
        <f t="shared" si="12"/>
        <v>12</v>
      </c>
    </row>
    <row r="54" spans="1:20" x14ac:dyDescent="0.15">
      <c r="A54" s="58" t="s">
        <v>69</v>
      </c>
      <c r="B54" s="58">
        <v>43447</v>
      </c>
      <c r="C54" s="59">
        <v>21645</v>
      </c>
      <c r="D54" s="59">
        <v>21880</v>
      </c>
      <c r="E54" s="59">
        <v>21565</v>
      </c>
      <c r="F54" s="60">
        <v>21850</v>
      </c>
      <c r="G54" s="63">
        <f t="shared" si="1"/>
        <v>21548.333333333332</v>
      </c>
      <c r="H54" s="63">
        <f t="shared" si="2"/>
        <v>21483</v>
      </c>
      <c r="I54" s="63">
        <f t="shared" si="8"/>
        <v>21781</v>
      </c>
      <c r="J54" s="63">
        <f t="shared" si="3"/>
        <v>235</v>
      </c>
      <c r="K54" s="63">
        <f t="shared" si="4"/>
        <v>220.55988277936302</v>
      </c>
      <c r="L54" s="65" t="str">
        <f t="shared" si="9"/>
        <v>買</v>
      </c>
      <c r="M54" s="59">
        <f t="shared" si="10"/>
        <v>10</v>
      </c>
      <c r="N54" s="66">
        <f t="shared" si="11"/>
        <v>-495000</v>
      </c>
      <c r="O54" s="66">
        <f>_xlfn.IFS(AND($L54="買",($E55-$C55)&lt;注文!$K$14),(注文!$K$14-5)*M54*100,AND($L54="売",($C55-$D55)&lt;注文!$K$14),(注文!$K$14-5)*M54*100,AND($L54="買",($E55-$C55)&gt;=注文!$K$14),$N54,AND($L54="売",($C55-$D55)&gt;=注文!$K$14),$N54,$L54="-",0)</f>
        <v>-205000</v>
      </c>
      <c r="P54" s="11">
        <f t="shared" si="12"/>
        <v>12</v>
      </c>
      <c r="R54" s="73"/>
    </row>
    <row r="55" spans="1:20" x14ac:dyDescent="0.15">
      <c r="A55" s="58" t="s">
        <v>69</v>
      </c>
      <c r="B55" s="58">
        <v>43448</v>
      </c>
      <c r="C55" s="59">
        <v>21800</v>
      </c>
      <c r="D55" s="59">
        <v>21850</v>
      </c>
      <c r="E55" s="59">
        <v>21270</v>
      </c>
      <c r="F55" s="60">
        <v>21305</v>
      </c>
      <c r="G55" s="63">
        <f t="shared" si="1"/>
        <v>21605</v>
      </c>
      <c r="H55" s="63">
        <f t="shared" si="2"/>
        <v>21419</v>
      </c>
      <c r="I55" s="63">
        <f t="shared" si="8"/>
        <v>21676.5</v>
      </c>
      <c r="J55" s="63">
        <f t="shared" si="3"/>
        <v>56.666666666667879</v>
      </c>
      <c r="K55" s="63">
        <f t="shared" si="4"/>
        <v>220.55988277936302</v>
      </c>
      <c r="L55" s="65" t="str">
        <f t="shared" si="9"/>
        <v>買</v>
      </c>
      <c r="M55" s="59">
        <f t="shared" si="10"/>
        <v>10</v>
      </c>
      <c r="N55" s="66">
        <f t="shared" si="11"/>
        <v>130000</v>
      </c>
      <c r="O55" s="66">
        <f>_xlfn.IFS(AND($L55="買",($E56-$C56)&lt;注文!$K$14),(注文!$K$14-5)*M55*100,AND($L55="売",($C56-$D56)&lt;注文!$K$14),(注文!$K$14-5)*M55*100,AND($L55="買",($E56-$C56)&gt;=注文!$K$14),$N55,AND($L55="売",($C56-$D56)&gt;=注文!$K$14),$N55,$L55="-",0)</f>
        <v>130000</v>
      </c>
      <c r="P55" s="11">
        <f t="shared" si="12"/>
        <v>12</v>
      </c>
    </row>
    <row r="56" spans="1:20" x14ac:dyDescent="0.15">
      <c r="A56" s="58" t="s">
        <v>69</v>
      </c>
      <c r="B56" s="58">
        <v>43451</v>
      </c>
      <c r="C56" s="59">
        <v>21320</v>
      </c>
      <c r="D56" s="59">
        <v>21495</v>
      </c>
      <c r="E56" s="59">
        <v>21195</v>
      </c>
      <c r="F56" s="60">
        <v>21450</v>
      </c>
      <c r="G56" s="63">
        <f t="shared" si="1"/>
        <v>21535</v>
      </c>
      <c r="H56" s="63">
        <f t="shared" si="2"/>
        <v>21480</v>
      </c>
      <c r="I56" s="63">
        <f t="shared" si="8"/>
        <v>21558</v>
      </c>
      <c r="J56" s="63">
        <f t="shared" si="3"/>
        <v>70</v>
      </c>
      <c r="K56" s="63">
        <f t="shared" si="4"/>
        <v>220.55988277936302</v>
      </c>
      <c r="L56" s="65" t="str">
        <f t="shared" si="9"/>
        <v>売</v>
      </c>
      <c r="M56" s="59">
        <f t="shared" si="10"/>
        <v>10</v>
      </c>
      <c r="N56" s="66">
        <f t="shared" si="11"/>
        <v>370000</v>
      </c>
      <c r="O56" s="66">
        <f>_xlfn.IFS(AND($L56="買",($E57-$C57)&lt;注文!$K$14),(注文!$K$14-5)*M56*100,AND($L56="売",($C57-$D57)&lt;注文!$K$14),(注文!$K$14-5)*M56*100,AND($L56="買",($E57-$C57)&gt;=注文!$K$14),$N56,AND($L56="売",($C57-$D57)&gt;=注文!$K$14),$N56,$L56="-",0)</f>
        <v>370000</v>
      </c>
      <c r="P56" s="11">
        <f t="shared" si="12"/>
        <v>12</v>
      </c>
    </row>
    <row r="57" spans="1:20" x14ac:dyDescent="0.15">
      <c r="A57" s="58" t="s">
        <v>69</v>
      </c>
      <c r="B57" s="58">
        <v>43452</v>
      </c>
      <c r="C57" s="59">
        <v>21440</v>
      </c>
      <c r="D57" s="59">
        <v>21445</v>
      </c>
      <c r="E57" s="59">
        <v>21000</v>
      </c>
      <c r="F57" s="60">
        <v>21070</v>
      </c>
      <c r="G57" s="63">
        <f t="shared" si="1"/>
        <v>21275</v>
      </c>
      <c r="H57" s="63">
        <f t="shared" si="2"/>
        <v>21467</v>
      </c>
      <c r="I57" s="63">
        <f t="shared" si="8"/>
        <v>21457.5</v>
      </c>
      <c r="J57" s="63">
        <f t="shared" si="3"/>
        <v>260</v>
      </c>
      <c r="K57" s="63">
        <f t="shared" si="4"/>
        <v>240.85224641037516</v>
      </c>
      <c r="L57" s="65" t="str">
        <f t="shared" si="9"/>
        <v>売</v>
      </c>
      <c r="M57" s="59">
        <f t="shared" si="10"/>
        <v>10</v>
      </c>
      <c r="N57" s="66">
        <f t="shared" si="11"/>
        <v>140000</v>
      </c>
      <c r="O57" s="66">
        <f>_xlfn.IFS(AND($L57="買",($E58-$C58)&lt;注文!$K$14),(注文!$K$14-5)*M57*100,AND($L57="売",($C58-$D58)&lt;注文!$K$14),(注文!$K$14-5)*M57*100,AND($L57="買",($E58-$C58)&gt;=注文!$K$14),$N57,AND($L57="売",($C58-$D58)&gt;=注文!$K$14),$N57,$L57="-",0)</f>
        <v>140000</v>
      </c>
      <c r="P57" s="11">
        <f t="shared" si="12"/>
        <v>12</v>
      </c>
    </row>
    <row r="58" spans="1:20" x14ac:dyDescent="0.15">
      <c r="A58" s="58" t="s">
        <v>69</v>
      </c>
      <c r="B58" s="58">
        <v>43453</v>
      </c>
      <c r="C58" s="59">
        <v>21065</v>
      </c>
      <c r="D58" s="59">
        <v>21220</v>
      </c>
      <c r="E58" s="59">
        <v>20810</v>
      </c>
      <c r="F58" s="60">
        <v>20925</v>
      </c>
      <c r="G58" s="63">
        <f t="shared" si="1"/>
        <v>21148.333333333332</v>
      </c>
      <c r="H58" s="63">
        <f t="shared" si="2"/>
        <v>21320</v>
      </c>
      <c r="I58" s="63">
        <f t="shared" si="8"/>
        <v>21362</v>
      </c>
      <c r="J58" s="63">
        <f t="shared" si="3"/>
        <v>126.66666666666788</v>
      </c>
      <c r="K58" s="63">
        <f t="shared" si="4"/>
        <v>286.26692456479691</v>
      </c>
      <c r="L58" s="65" t="str">
        <f t="shared" si="9"/>
        <v>売</v>
      </c>
      <c r="M58" s="59">
        <f t="shared" si="10"/>
        <v>10</v>
      </c>
      <c r="N58" s="66">
        <f t="shared" si="11"/>
        <v>710000</v>
      </c>
      <c r="O58" s="66">
        <f>_xlfn.IFS(AND($L58="買",($E59-$C59)&lt;注文!$K$14),(注文!$K$14-5)*M58*100,AND($L58="売",($C59-$D59)&lt;注文!$K$14),(注文!$K$14-5)*M58*100,AND($L58="買",($E59-$C59)&gt;=注文!$K$14),$N58,AND($L58="売",($C59-$D59)&gt;=注文!$K$14),$N58,$L58="-",0)</f>
        <v>710000</v>
      </c>
      <c r="P58" s="11">
        <f t="shared" si="12"/>
        <v>12</v>
      </c>
      <c r="Q58" s="70"/>
    </row>
    <row r="59" spans="1:20" x14ac:dyDescent="0.15">
      <c r="A59" s="58" t="s">
        <v>69</v>
      </c>
      <c r="B59" s="58">
        <v>43454</v>
      </c>
      <c r="C59" s="59">
        <v>20930</v>
      </c>
      <c r="D59" s="59">
        <v>21125</v>
      </c>
      <c r="E59" s="59">
        <v>20200</v>
      </c>
      <c r="F59" s="60">
        <v>20220</v>
      </c>
      <c r="G59" s="63">
        <f t="shared" si="1"/>
        <v>20738.333333333332</v>
      </c>
      <c r="H59" s="63">
        <f t="shared" si="2"/>
        <v>20994</v>
      </c>
      <c r="I59" s="63">
        <f t="shared" si="8"/>
        <v>21238.5</v>
      </c>
      <c r="J59" s="63">
        <f t="shared" si="3"/>
        <v>410</v>
      </c>
      <c r="K59" s="63">
        <f t="shared" si="4"/>
        <v>389.73384030418254</v>
      </c>
      <c r="L59" s="65" t="str">
        <f t="shared" si="9"/>
        <v>売</v>
      </c>
      <c r="M59" s="59">
        <f t="shared" si="10"/>
        <v>10</v>
      </c>
      <c r="N59" s="66">
        <f t="shared" si="11"/>
        <v>245000</v>
      </c>
      <c r="O59" s="66">
        <f>_xlfn.IFS(AND($L59="買",($E60-$C60)&lt;注文!$K$14),(注文!$K$14-5)*M59*100,AND($L59="売",($C60-$D60)&lt;注文!$K$14),(注文!$K$14-5)*M59*100,AND($L59="買",($E60-$C60)&gt;=注文!$K$14),$N59,AND($L59="売",($C60-$D60)&gt;=注文!$K$14),$N59,$L59="-",0)</f>
        <v>245000</v>
      </c>
      <c r="P59" s="11">
        <f t="shared" si="12"/>
        <v>12</v>
      </c>
      <c r="Q59" s="71"/>
    </row>
    <row r="60" spans="1:20" x14ac:dyDescent="0.15">
      <c r="A60" s="58" t="s">
        <v>69</v>
      </c>
      <c r="B60" s="58">
        <v>43455</v>
      </c>
      <c r="C60" s="59">
        <v>20300</v>
      </c>
      <c r="D60" s="59">
        <v>20475</v>
      </c>
      <c r="E60" s="59">
        <v>19940</v>
      </c>
      <c r="F60" s="60">
        <v>20055</v>
      </c>
      <c r="G60" s="63">
        <f t="shared" si="1"/>
        <v>20400</v>
      </c>
      <c r="H60" s="63">
        <f t="shared" si="2"/>
        <v>20744</v>
      </c>
      <c r="I60" s="63">
        <f t="shared" si="8"/>
        <v>21081.5</v>
      </c>
      <c r="J60" s="63">
        <f t="shared" si="3"/>
        <v>338.33333333333212</v>
      </c>
      <c r="K60" s="63">
        <f t="shared" si="4"/>
        <v>443.17369549678341</v>
      </c>
      <c r="L60" s="65" t="str">
        <f t="shared" si="9"/>
        <v>売</v>
      </c>
      <c r="M60" s="59">
        <f t="shared" si="10"/>
        <v>10</v>
      </c>
      <c r="N60" s="66">
        <f t="shared" si="11"/>
        <v>1075000</v>
      </c>
      <c r="O60" s="66">
        <f>_xlfn.IFS(AND($L60="買",($E61-$C61)&lt;注文!$K$14),(注文!$K$14-5)*M60*100,AND($L60="売",($C61-$D61)&lt;注文!$K$14),(注文!$K$14-5)*M60*100,AND($L60="買",($E61-$C61)&gt;=注文!$K$14),$N60,AND($L60="売",($C61-$D61)&gt;=注文!$K$14),$N60,$L60="-",0)</f>
        <v>1075000</v>
      </c>
      <c r="P60" s="11">
        <f t="shared" si="12"/>
        <v>12</v>
      </c>
    </row>
    <row r="61" spans="1:20" x14ac:dyDescent="0.15">
      <c r="A61" s="58" t="s">
        <v>69</v>
      </c>
      <c r="B61" s="58">
        <v>43459</v>
      </c>
      <c r="C61" s="59">
        <v>20075</v>
      </c>
      <c r="D61" s="59">
        <v>20155</v>
      </c>
      <c r="E61" s="59">
        <v>19000</v>
      </c>
      <c r="F61" s="60">
        <v>19000</v>
      </c>
      <c r="G61" s="63">
        <f t="shared" si="1"/>
        <v>19758.333333333332</v>
      </c>
      <c r="H61" s="63">
        <f t="shared" si="2"/>
        <v>20254</v>
      </c>
      <c r="I61" s="63">
        <f t="shared" si="8"/>
        <v>20867</v>
      </c>
      <c r="J61" s="63">
        <f t="shared" si="3"/>
        <v>641.66666666666788</v>
      </c>
      <c r="K61" s="63">
        <f t="shared" si="4"/>
        <v>677.13444553483816</v>
      </c>
      <c r="L61" s="65" t="str">
        <f t="shared" si="9"/>
        <v>売</v>
      </c>
      <c r="M61" s="59">
        <f t="shared" si="10"/>
        <v>10</v>
      </c>
      <c r="N61" s="66">
        <f t="shared" si="11"/>
        <v>-445000</v>
      </c>
      <c r="O61" s="66">
        <f>_xlfn.IFS(AND($L61="買",($E62-$C62)&lt;注文!$K$14),(注文!$K$14-5)*M61*100,AND($L61="売",($C62-$D62)&lt;注文!$K$14),(注文!$K$14-5)*M61*100,AND($L61="買",($E62-$C62)&gt;=注文!$K$14),$N61,AND($L61="売",($C62-$D62)&gt;=注文!$K$14),$N61,$L61="-",0)</f>
        <v>-205000</v>
      </c>
      <c r="P61" s="11">
        <f t="shared" si="12"/>
        <v>12</v>
      </c>
    </row>
    <row r="62" spans="1:20" x14ac:dyDescent="0.15">
      <c r="A62" s="58" t="s">
        <v>69</v>
      </c>
      <c r="B62" s="58">
        <v>43460</v>
      </c>
      <c r="C62" s="59">
        <v>18945</v>
      </c>
      <c r="D62" s="59">
        <v>19510</v>
      </c>
      <c r="E62" s="59">
        <v>18840</v>
      </c>
      <c r="F62" s="60">
        <v>19390</v>
      </c>
      <c r="G62" s="63">
        <f t="shared" si="1"/>
        <v>19481.666666666668</v>
      </c>
      <c r="H62" s="63">
        <f t="shared" si="2"/>
        <v>19918</v>
      </c>
      <c r="I62" s="63">
        <f t="shared" si="8"/>
        <v>20692.5</v>
      </c>
      <c r="J62" s="63">
        <f t="shared" si="3"/>
        <v>276.66666666666424</v>
      </c>
      <c r="K62" s="63">
        <f t="shared" si="4"/>
        <v>632.7033689400165</v>
      </c>
      <c r="L62" s="65" t="str">
        <f t="shared" si="9"/>
        <v>売</v>
      </c>
      <c r="M62" s="59">
        <f t="shared" si="10"/>
        <v>10</v>
      </c>
      <c r="N62" s="66">
        <f t="shared" si="11"/>
        <v>-695000</v>
      </c>
      <c r="O62" s="66">
        <f>_xlfn.IFS(AND($L62="買",($E63-$C63)&lt;注文!$K$14),(注文!$K$14-5)*M62*100,AND($L62="売",($C63-$D63)&lt;注文!$K$14),(注文!$K$14-5)*M62*100,AND($L62="買",($E63-$C63)&gt;=注文!$K$14),$N62,AND($L62="売",($C63-$D63)&gt;=注文!$K$14),$N62,$L62="-",0)</f>
        <v>-205000</v>
      </c>
      <c r="P62" s="11">
        <f t="shared" si="12"/>
        <v>12</v>
      </c>
    </row>
    <row r="63" spans="1:20" x14ac:dyDescent="0.15">
      <c r="A63" s="58" t="s">
        <v>69</v>
      </c>
      <c r="B63" s="58">
        <v>43461</v>
      </c>
      <c r="C63" s="59">
        <v>19320</v>
      </c>
      <c r="D63" s="59">
        <v>20185</v>
      </c>
      <c r="E63" s="59">
        <v>19320</v>
      </c>
      <c r="F63" s="60">
        <v>20015</v>
      </c>
      <c r="G63" s="63">
        <f t="shared" si="1"/>
        <v>19468.333333333332</v>
      </c>
      <c r="H63" s="63">
        <f t="shared" si="2"/>
        <v>19736</v>
      </c>
      <c r="I63" s="63">
        <f t="shared" si="8"/>
        <v>20528</v>
      </c>
      <c r="J63" s="63">
        <f t="shared" si="3"/>
        <v>13.333333333335759</v>
      </c>
      <c r="K63" s="63">
        <f t="shared" si="4"/>
        <v>410.49798115746972</v>
      </c>
      <c r="L63" s="65" t="str">
        <f t="shared" si="9"/>
        <v>売</v>
      </c>
      <c r="M63" s="59">
        <f t="shared" si="10"/>
        <v>0</v>
      </c>
      <c r="N63" s="66">
        <f t="shared" si="11"/>
        <v>0</v>
      </c>
      <c r="O63" s="66">
        <f>_xlfn.IFS(AND($L63="買",($E64-$C64)&lt;注文!$K$14),(注文!$K$14-5)*M63*100,AND($L63="売",($C64-$D64)&lt;注文!$K$14),(注文!$K$14-5)*M63*100,AND($L63="買",($E64-$C64)&gt;=注文!$K$14),$N63,AND($L63="売",($C64-$D64)&gt;=注文!$K$14),$N63,$L63="-",0)</f>
        <v>0</v>
      </c>
      <c r="P63" s="11">
        <f t="shared" si="12"/>
        <v>12</v>
      </c>
    </row>
    <row r="64" spans="1:20" x14ac:dyDescent="0.15">
      <c r="A64" s="58" t="s">
        <v>69</v>
      </c>
      <c r="B64" s="58">
        <v>43462</v>
      </c>
      <c r="C64" s="59">
        <v>19930</v>
      </c>
      <c r="D64" s="59">
        <v>20055</v>
      </c>
      <c r="E64" s="59">
        <v>19495</v>
      </c>
      <c r="F64" s="60">
        <v>19845</v>
      </c>
      <c r="G64" s="63">
        <f t="shared" si="1"/>
        <v>19750</v>
      </c>
      <c r="H64" s="63">
        <f t="shared" si="2"/>
        <v>19661</v>
      </c>
      <c r="I64" s="63">
        <f t="shared" si="8"/>
        <v>20327.5</v>
      </c>
      <c r="J64" s="63">
        <f>ABS(G64-G63)</f>
        <v>281.66666666666788</v>
      </c>
      <c r="K64" s="63">
        <f t="shared" si="4"/>
        <v>356.96159702250043</v>
      </c>
      <c r="L64" s="65" t="str">
        <f>IF(G64&gt;G63,"買",IF(G64&lt;G63,"売","-"))</f>
        <v>買</v>
      </c>
      <c r="M64" s="59">
        <f>_xlfn.IFS(J64&lt;$Q$10,$R$10,J64&lt;$Q$11,$R$11,J64&lt;$Q$12,$R$12)</f>
        <v>10</v>
      </c>
      <c r="N64" s="66">
        <f>_xlfn.IFS($L64="買",($F65-$C65)*M64*100,$L64="売",($C65-$F65)*M64*100,$L64="-",0)</f>
        <v>-560000</v>
      </c>
      <c r="O64" s="66">
        <f>_xlfn.IFS(AND($L64="買",($E65-$C65)&lt;注文!$K$14),(注文!$K$14-5)*M64*100,AND($L64="売",($C65-$D65)&lt;注文!$K$14),(注文!$K$14-5)*M64*100,AND($L64="買",($E65-$C65)&gt;=注文!$K$14),$N64,AND($L64="売",($C65-$D65)&gt;=注文!$K$14),$N64,$L64="-",0)</f>
        <v>-205000</v>
      </c>
      <c r="P64" s="11">
        <f t="shared" si="12"/>
        <v>12</v>
      </c>
      <c r="R64" s="73"/>
      <c r="T64" s="74"/>
    </row>
    <row r="65" spans="1:28" x14ac:dyDescent="0.15">
      <c r="A65" s="58" t="s">
        <v>69</v>
      </c>
      <c r="B65" s="58">
        <v>43469</v>
      </c>
      <c r="C65" s="59">
        <v>19820</v>
      </c>
      <c r="D65" s="59">
        <v>20040</v>
      </c>
      <c r="E65" s="59">
        <v>19205</v>
      </c>
      <c r="F65" s="60">
        <v>19260</v>
      </c>
      <c r="G65" s="63">
        <f t="shared" si="1"/>
        <v>19706.666666666668</v>
      </c>
      <c r="H65" s="63">
        <f t="shared" si="2"/>
        <v>19502</v>
      </c>
      <c r="I65" s="63">
        <f t="shared" si="8"/>
        <v>20123</v>
      </c>
      <c r="J65" s="63">
        <f>ABS(G65-G64)</f>
        <v>43.333333333332121</v>
      </c>
      <c r="K65" s="63">
        <f t="shared" si="4"/>
        <v>343.89293579535831</v>
      </c>
      <c r="L65" s="65" t="str">
        <f>IF(G65&gt;G64,"買",IF(G65&lt;G64,"売","-"))</f>
        <v>売</v>
      </c>
      <c r="M65" s="59">
        <f t="shared" si="10"/>
        <v>10</v>
      </c>
      <c r="N65" s="75" t="s">
        <v>88</v>
      </c>
      <c r="O65" s="75" t="s">
        <v>88</v>
      </c>
      <c r="P65" s="11">
        <f t="shared" si="12"/>
        <v>1</v>
      </c>
      <c r="Q65" s="76" t="s">
        <v>103</v>
      </c>
    </row>
    <row r="66" spans="1:28" ht="22.5" x14ac:dyDescent="0.15">
      <c r="A66" s="54" t="s">
        <v>77</v>
      </c>
      <c r="B66" s="54" t="s">
        <v>78</v>
      </c>
      <c r="C66" s="54" t="s">
        <v>5</v>
      </c>
      <c r="D66" s="54" t="s">
        <v>1</v>
      </c>
      <c r="E66" s="54" t="s">
        <v>2</v>
      </c>
      <c r="F66" s="54" t="s">
        <v>3</v>
      </c>
      <c r="G66" s="54" t="s">
        <v>79</v>
      </c>
      <c r="H66" s="54" t="s">
        <v>80</v>
      </c>
      <c r="I66" s="54" t="s">
        <v>81</v>
      </c>
      <c r="J66" s="54" t="s">
        <v>132</v>
      </c>
      <c r="K66" s="54" t="s">
        <v>82</v>
      </c>
      <c r="L66" s="54" t="s">
        <v>83</v>
      </c>
      <c r="M66" s="54" t="s">
        <v>84</v>
      </c>
      <c r="N66" s="54" t="s">
        <v>85</v>
      </c>
      <c r="O66" s="54" t="s">
        <v>86</v>
      </c>
      <c r="P66" s="54" t="s">
        <v>87</v>
      </c>
    </row>
    <row r="67" spans="1:28" s="52" customFormat="1" x14ac:dyDescent="0.15">
      <c r="A67" s="77"/>
      <c r="B67" s="77"/>
      <c r="C67" s="78">
        <v>0.6875</v>
      </c>
      <c r="F67" s="78">
        <v>0.63541666666666663</v>
      </c>
      <c r="G67" s="79"/>
      <c r="H67" s="79"/>
      <c r="I67" s="79"/>
      <c r="J67" s="79"/>
      <c r="K67" s="79"/>
      <c r="N67" s="53">
        <f>SUBTOTAL(109,$N$3:$N$65)</f>
        <v>2545000</v>
      </c>
      <c r="O67" s="53">
        <f>SUBTOTAL(109,$O$3:$O$65)</f>
        <v>4335000</v>
      </c>
      <c r="P67"/>
      <c r="U67"/>
      <c r="V67"/>
      <c r="W67"/>
      <c r="X67"/>
      <c r="Y67"/>
      <c r="Z67"/>
      <c r="AA67"/>
      <c r="AB67"/>
    </row>
    <row r="68" spans="1:28" s="52" customFormat="1" x14ac:dyDescent="0.15">
      <c r="A68" s="77"/>
      <c r="B68" s="77"/>
      <c r="G68" s="79"/>
      <c r="H68" s="79"/>
      <c r="I68" s="79"/>
      <c r="J68" s="79"/>
      <c r="K68" s="79"/>
      <c r="P68"/>
      <c r="U68"/>
      <c r="V68"/>
      <c r="W68"/>
      <c r="X68"/>
      <c r="Y68"/>
      <c r="Z68"/>
      <c r="AA68"/>
      <c r="AB68"/>
    </row>
    <row r="69" spans="1:28" s="52" customFormat="1" x14ac:dyDescent="0.15">
      <c r="A69" s="77"/>
      <c r="B69" s="77"/>
      <c r="G69" s="79"/>
      <c r="H69" s="79"/>
      <c r="I69" s="79"/>
      <c r="J69" s="79"/>
      <c r="K69" s="79"/>
      <c r="W69"/>
      <c r="X69"/>
      <c r="Y69"/>
      <c r="Z69"/>
      <c r="AA69"/>
      <c r="AB69"/>
    </row>
    <row r="70" spans="1:28" s="52" customFormat="1" x14ac:dyDescent="0.15">
      <c r="A70" s="77"/>
      <c r="B70" s="77"/>
      <c r="G70" s="79"/>
      <c r="H70" s="79"/>
      <c r="I70" s="79"/>
      <c r="J70" s="79"/>
      <c r="K70" s="79"/>
      <c r="W70"/>
      <c r="X70"/>
      <c r="Y70"/>
      <c r="Z70"/>
      <c r="AA70"/>
      <c r="AB70"/>
    </row>
    <row r="71" spans="1:28" s="52" customFormat="1" x14ac:dyDescent="0.15">
      <c r="A71" s="77"/>
      <c r="B71" s="77"/>
      <c r="G71" s="79"/>
      <c r="H71" s="79"/>
      <c r="I71" s="79"/>
      <c r="J71" s="79"/>
      <c r="K71" s="79"/>
      <c r="W71"/>
      <c r="X71"/>
      <c r="Y71"/>
      <c r="Z71"/>
      <c r="AA71"/>
      <c r="AB71"/>
    </row>
    <row r="72" spans="1:28" s="52" customFormat="1" x14ac:dyDescent="0.15">
      <c r="A72" s="77"/>
      <c r="B72" s="77"/>
      <c r="G72" s="79"/>
      <c r="H72" s="79"/>
      <c r="I72" s="79"/>
      <c r="J72" s="79"/>
      <c r="K72" s="79"/>
      <c r="W72"/>
      <c r="X72"/>
      <c r="Y72"/>
      <c r="Z72"/>
      <c r="AA72"/>
      <c r="AB72"/>
    </row>
    <row r="73" spans="1:28" s="52" customFormat="1" x14ac:dyDescent="0.15">
      <c r="A73" s="77"/>
      <c r="B73" s="80"/>
      <c r="W73"/>
      <c r="X73"/>
      <c r="Y73"/>
      <c r="Z73"/>
      <c r="AA73"/>
      <c r="AB73"/>
    </row>
    <row r="74" spans="1:28" s="52" customFormat="1" x14ac:dyDescent="0.15">
      <c r="A74" s="77"/>
      <c r="B74" s="80"/>
      <c r="P74"/>
      <c r="U74"/>
      <c r="V74"/>
      <c r="W74"/>
      <c r="X74"/>
      <c r="Y74"/>
      <c r="Z74"/>
      <c r="AA74"/>
      <c r="AB74"/>
    </row>
    <row r="75" spans="1:28" s="52" customFormat="1" x14ac:dyDescent="0.15">
      <c r="A75" s="77"/>
      <c r="B75" s="80"/>
      <c r="P75"/>
      <c r="U75"/>
      <c r="V75"/>
      <c r="W75"/>
      <c r="X75"/>
      <c r="Y75"/>
      <c r="Z75"/>
      <c r="AA75"/>
      <c r="AB75"/>
    </row>
    <row r="76" spans="1:28" s="52" customFormat="1" x14ac:dyDescent="0.15">
      <c r="A76" s="77"/>
      <c r="B76" s="80"/>
      <c r="P76"/>
      <c r="U76"/>
      <c r="V76"/>
      <c r="W76"/>
      <c r="X76"/>
      <c r="Y76"/>
      <c r="Z76"/>
      <c r="AA76"/>
      <c r="AB76"/>
    </row>
    <row r="77" spans="1:28" s="52" customFormat="1" x14ac:dyDescent="0.15">
      <c r="A77" s="77"/>
      <c r="B77" s="80"/>
      <c r="P77"/>
      <c r="U77"/>
      <c r="V77"/>
      <c r="W77"/>
      <c r="X77"/>
      <c r="Y77"/>
      <c r="Z77"/>
      <c r="AA77"/>
      <c r="AB77"/>
    </row>
    <row r="78" spans="1:28" s="52" customFormat="1" x14ac:dyDescent="0.15">
      <c r="A78" s="77"/>
      <c r="B78" s="80"/>
      <c r="P78"/>
      <c r="U78"/>
      <c r="V78"/>
      <c r="W78"/>
      <c r="X78"/>
      <c r="Y78"/>
      <c r="Z78"/>
      <c r="AA78"/>
      <c r="AB78"/>
    </row>
    <row r="79" spans="1:28" s="52" customFormat="1" x14ac:dyDescent="0.15">
      <c r="A79" s="77"/>
      <c r="B79" s="80"/>
      <c r="P79"/>
      <c r="U79"/>
      <c r="V79"/>
      <c r="W79"/>
      <c r="X79"/>
      <c r="Y79"/>
      <c r="Z79"/>
      <c r="AA79"/>
      <c r="AB79"/>
    </row>
    <row r="80" spans="1:28" s="52" customFormat="1" x14ac:dyDescent="0.15">
      <c r="A80" s="77"/>
      <c r="B80" s="80"/>
      <c r="P80"/>
      <c r="U80"/>
      <c r="V80"/>
      <c r="W80"/>
      <c r="X80"/>
      <c r="Y80"/>
      <c r="Z80"/>
      <c r="AA80"/>
      <c r="AB80"/>
    </row>
    <row r="81" spans="1:28" s="52" customFormat="1" x14ac:dyDescent="0.15">
      <c r="A81" s="77"/>
      <c r="B81" s="80"/>
      <c r="P81"/>
      <c r="U81"/>
      <c r="V81"/>
      <c r="W81"/>
      <c r="X81"/>
      <c r="Y81"/>
      <c r="Z81"/>
      <c r="AA81"/>
      <c r="AB81"/>
    </row>
    <row r="82" spans="1:28" s="52" customFormat="1" x14ac:dyDescent="0.15">
      <c r="A82" s="77"/>
      <c r="B82" s="80"/>
      <c r="P82"/>
      <c r="U82"/>
      <c r="V82"/>
      <c r="W82"/>
      <c r="X82"/>
      <c r="Y82"/>
      <c r="Z82"/>
      <c r="AA82"/>
      <c r="AB82"/>
    </row>
    <row r="83" spans="1:28" s="52" customFormat="1" x14ac:dyDescent="0.15">
      <c r="A83" s="77"/>
      <c r="B83" s="80"/>
      <c r="P83"/>
      <c r="U83"/>
      <c r="V83"/>
      <c r="W83"/>
      <c r="X83"/>
      <c r="Y83"/>
      <c r="Z83"/>
      <c r="AA83"/>
      <c r="AB83"/>
    </row>
    <row r="84" spans="1:28" s="52" customFormat="1" x14ac:dyDescent="0.15">
      <c r="A84" s="77"/>
      <c r="B84" s="80"/>
      <c r="P84"/>
      <c r="U84"/>
      <c r="V84"/>
      <c r="W84"/>
      <c r="X84"/>
      <c r="Y84"/>
      <c r="Z84"/>
      <c r="AA84"/>
      <c r="AB84"/>
    </row>
    <row r="85" spans="1:28" s="52" customFormat="1" x14ac:dyDescent="0.15">
      <c r="A85" s="77"/>
      <c r="B85" s="80"/>
      <c r="P85"/>
      <c r="U85"/>
      <c r="V85"/>
      <c r="W85"/>
      <c r="X85"/>
      <c r="Y85"/>
      <c r="Z85"/>
      <c r="AA85"/>
      <c r="AB85"/>
    </row>
    <row r="86" spans="1:28" s="52" customFormat="1" x14ac:dyDescent="0.15">
      <c r="A86" s="77"/>
      <c r="B86" s="80"/>
      <c r="P86"/>
      <c r="U86"/>
      <c r="V86"/>
      <c r="W86"/>
      <c r="X86"/>
      <c r="Y86"/>
      <c r="Z86"/>
      <c r="AA86"/>
      <c r="AB86"/>
    </row>
    <row r="87" spans="1:28" s="52" customFormat="1" x14ac:dyDescent="0.15">
      <c r="A87" s="77"/>
      <c r="B87" s="80"/>
      <c r="P87"/>
      <c r="U87"/>
      <c r="V87"/>
      <c r="W87"/>
      <c r="X87"/>
      <c r="Y87"/>
      <c r="Z87"/>
      <c r="AA87"/>
      <c r="AB87"/>
    </row>
    <row r="88" spans="1:28" s="52" customFormat="1" x14ac:dyDescent="0.15">
      <c r="A88" s="77"/>
      <c r="B88" s="80"/>
      <c r="P88"/>
      <c r="U88"/>
      <c r="V88"/>
      <c r="W88"/>
      <c r="X88"/>
      <c r="Y88"/>
      <c r="Z88"/>
      <c r="AA88"/>
      <c r="AB88"/>
    </row>
    <row r="89" spans="1:28" s="52" customFormat="1" x14ac:dyDescent="0.15">
      <c r="A89" s="77"/>
      <c r="B89" s="80"/>
      <c r="P89"/>
      <c r="U89"/>
      <c r="V89"/>
      <c r="W89"/>
      <c r="X89"/>
      <c r="Y89"/>
      <c r="Z89"/>
      <c r="AA89"/>
      <c r="AB89"/>
    </row>
    <row r="90" spans="1:28" s="52" customFormat="1" x14ac:dyDescent="0.15">
      <c r="A90" s="77"/>
      <c r="B90" s="80"/>
      <c r="P90"/>
      <c r="U90"/>
      <c r="V90"/>
      <c r="W90"/>
      <c r="X90"/>
      <c r="Y90"/>
      <c r="Z90"/>
      <c r="AA90"/>
      <c r="AB90"/>
    </row>
    <row r="91" spans="1:28" s="52" customFormat="1" x14ac:dyDescent="0.15">
      <c r="A91" s="77"/>
      <c r="B91" s="80"/>
      <c r="P91"/>
      <c r="U91"/>
      <c r="V91"/>
      <c r="W91"/>
      <c r="X91"/>
      <c r="Y91"/>
      <c r="Z91"/>
      <c r="AA91"/>
      <c r="AB91"/>
    </row>
    <row r="92" spans="1:28" s="52" customFormat="1" x14ac:dyDescent="0.15">
      <c r="A92" s="77"/>
      <c r="B92" s="80"/>
      <c r="P92"/>
      <c r="U92"/>
      <c r="V92"/>
      <c r="W92"/>
      <c r="X92"/>
      <c r="Y92"/>
      <c r="Z92"/>
      <c r="AA92"/>
      <c r="AB92"/>
    </row>
    <row r="93" spans="1:28" s="52" customFormat="1" x14ac:dyDescent="0.15">
      <c r="A93" s="77"/>
      <c r="B93" s="80"/>
      <c r="P93"/>
      <c r="U93"/>
      <c r="V93"/>
      <c r="W93"/>
      <c r="X93"/>
      <c r="Y93"/>
      <c r="Z93"/>
      <c r="AA93"/>
      <c r="AB93"/>
    </row>
    <row r="94" spans="1:28" s="52" customFormat="1" x14ac:dyDescent="0.15">
      <c r="A94" s="77"/>
      <c r="B94" s="80"/>
      <c r="P94"/>
      <c r="U94"/>
      <c r="V94"/>
      <c r="W94"/>
      <c r="X94"/>
      <c r="Y94"/>
      <c r="Z94"/>
      <c r="AA94"/>
      <c r="AB94"/>
    </row>
    <row r="95" spans="1:28" s="52" customFormat="1" x14ac:dyDescent="0.15">
      <c r="A95" s="77"/>
      <c r="B95" s="80"/>
      <c r="P95"/>
      <c r="U95"/>
      <c r="V95"/>
      <c r="W95"/>
      <c r="X95"/>
      <c r="Y95"/>
      <c r="Z95"/>
      <c r="AA95"/>
      <c r="AB95"/>
    </row>
    <row r="96" spans="1:28" s="52" customFormat="1" x14ac:dyDescent="0.15">
      <c r="A96" s="77"/>
      <c r="B96" s="77"/>
      <c r="P96"/>
      <c r="U96"/>
      <c r="V96"/>
      <c r="W96"/>
      <c r="X96"/>
      <c r="Y96"/>
      <c r="Z96"/>
      <c r="AA96"/>
      <c r="AB96"/>
    </row>
    <row r="97" spans="1:28" s="52" customFormat="1" x14ac:dyDescent="0.15">
      <c r="A97" s="77"/>
      <c r="B97" s="80"/>
      <c r="P97"/>
      <c r="U97"/>
      <c r="V97"/>
      <c r="W97"/>
      <c r="X97"/>
      <c r="Y97"/>
      <c r="Z97"/>
      <c r="AA97"/>
      <c r="AB97"/>
    </row>
    <row r="98" spans="1:28" s="52" customFormat="1" x14ac:dyDescent="0.15">
      <c r="A98" s="77"/>
      <c r="B98" s="80"/>
      <c r="P98"/>
      <c r="U98"/>
      <c r="V98"/>
      <c r="W98"/>
      <c r="X98"/>
      <c r="Y98"/>
      <c r="Z98"/>
      <c r="AA98"/>
      <c r="AB98"/>
    </row>
    <row r="99" spans="1:28" s="52" customFormat="1" x14ac:dyDescent="0.15">
      <c r="A99" s="77"/>
      <c r="B99" s="80"/>
      <c r="P99"/>
      <c r="U99"/>
      <c r="V99"/>
      <c r="W99"/>
      <c r="X99"/>
      <c r="Y99"/>
      <c r="Z99"/>
      <c r="AA99"/>
      <c r="AB99"/>
    </row>
    <row r="100" spans="1:28" s="52" customFormat="1" x14ac:dyDescent="0.15">
      <c r="A100" s="77"/>
      <c r="B100" s="80"/>
      <c r="P100"/>
      <c r="U100"/>
      <c r="V100"/>
      <c r="W100"/>
      <c r="X100"/>
      <c r="Y100"/>
      <c r="Z100"/>
      <c r="AA100"/>
      <c r="AB100"/>
    </row>
    <row r="101" spans="1:28" s="52" customFormat="1" x14ac:dyDescent="0.15">
      <c r="A101" s="77"/>
      <c r="B101" s="80"/>
      <c r="P101"/>
      <c r="U101"/>
      <c r="V101"/>
      <c r="W101"/>
      <c r="X101"/>
      <c r="Y101"/>
      <c r="Z101"/>
      <c r="AA101"/>
      <c r="AB101"/>
    </row>
    <row r="102" spans="1:28" s="52" customFormat="1" x14ac:dyDescent="0.15">
      <c r="A102" s="77"/>
      <c r="B102" s="80"/>
      <c r="P102"/>
      <c r="U102"/>
      <c r="V102"/>
      <c r="W102"/>
      <c r="X102"/>
      <c r="Y102"/>
      <c r="Z102"/>
      <c r="AA102"/>
      <c r="AB102"/>
    </row>
    <row r="103" spans="1:28" s="52" customFormat="1" x14ac:dyDescent="0.15">
      <c r="A103" s="77"/>
      <c r="B103" s="80"/>
      <c r="P103"/>
      <c r="U103"/>
      <c r="V103"/>
      <c r="W103"/>
      <c r="X103"/>
      <c r="Y103"/>
      <c r="Z103"/>
      <c r="AA103"/>
      <c r="AB103"/>
    </row>
    <row r="104" spans="1:28" s="52" customFormat="1" x14ac:dyDescent="0.15">
      <c r="A104" s="77"/>
      <c r="B104" s="80"/>
      <c r="P104"/>
      <c r="U104"/>
      <c r="V104"/>
      <c r="W104"/>
      <c r="X104"/>
      <c r="Y104"/>
      <c r="Z104"/>
      <c r="AA104"/>
      <c r="AB104"/>
    </row>
    <row r="105" spans="1:28" s="52" customFormat="1" x14ac:dyDescent="0.15">
      <c r="A105" s="77"/>
      <c r="B105" s="80"/>
      <c r="P105"/>
      <c r="U105"/>
      <c r="V105"/>
      <c r="W105"/>
      <c r="X105"/>
      <c r="Y105"/>
      <c r="Z105"/>
      <c r="AA105"/>
      <c r="AB105"/>
    </row>
    <row r="106" spans="1:28" s="52" customFormat="1" x14ac:dyDescent="0.15">
      <c r="A106" s="77"/>
      <c r="B106" s="80"/>
      <c r="P106"/>
      <c r="U106"/>
      <c r="V106"/>
      <c r="W106"/>
      <c r="X106"/>
      <c r="Y106"/>
      <c r="Z106"/>
      <c r="AA106"/>
      <c r="AB106"/>
    </row>
    <row r="107" spans="1:28" s="52" customFormat="1" x14ac:dyDescent="0.15">
      <c r="A107" s="77"/>
      <c r="B107" s="80"/>
      <c r="P107"/>
      <c r="U107"/>
      <c r="V107"/>
      <c r="W107"/>
      <c r="X107"/>
      <c r="Y107"/>
      <c r="Z107"/>
      <c r="AA107"/>
      <c r="AB107"/>
    </row>
    <row r="108" spans="1:28" s="52" customFormat="1" x14ac:dyDescent="0.15">
      <c r="A108" s="77"/>
      <c r="B108" s="80"/>
      <c r="P108"/>
      <c r="U108"/>
      <c r="V108"/>
      <c r="W108"/>
      <c r="X108"/>
      <c r="Y108"/>
      <c r="Z108"/>
      <c r="AA108"/>
      <c r="AB108"/>
    </row>
    <row r="109" spans="1:28" s="52" customFormat="1" x14ac:dyDescent="0.15">
      <c r="A109" s="77"/>
      <c r="B109" s="80"/>
      <c r="P109"/>
      <c r="U109"/>
      <c r="V109"/>
      <c r="W109"/>
      <c r="X109"/>
      <c r="Y109"/>
      <c r="Z109"/>
      <c r="AA109"/>
      <c r="AB109"/>
    </row>
    <row r="110" spans="1:28" s="52" customFormat="1" x14ac:dyDescent="0.15">
      <c r="A110" s="77"/>
      <c r="B110" s="80"/>
      <c r="P110"/>
      <c r="U110"/>
      <c r="V110"/>
      <c r="W110"/>
      <c r="X110"/>
      <c r="Y110"/>
      <c r="Z110"/>
      <c r="AA110"/>
      <c r="AB110"/>
    </row>
    <row r="111" spans="1:28" s="52" customFormat="1" x14ac:dyDescent="0.15">
      <c r="A111" s="77"/>
      <c r="B111" s="80"/>
      <c r="P111"/>
      <c r="U111"/>
      <c r="V111"/>
      <c r="W111"/>
      <c r="X111"/>
      <c r="Y111"/>
      <c r="Z111"/>
      <c r="AA111"/>
      <c r="AB111"/>
    </row>
    <row r="112" spans="1:28" s="52" customFormat="1" x14ac:dyDescent="0.15">
      <c r="A112" s="77"/>
      <c r="B112" s="80"/>
      <c r="P112"/>
      <c r="U112"/>
      <c r="V112"/>
      <c r="W112"/>
      <c r="X112"/>
      <c r="Y112"/>
      <c r="Z112"/>
      <c r="AA112"/>
      <c r="AB112"/>
    </row>
    <row r="113" spans="1:28" s="52" customFormat="1" x14ac:dyDescent="0.15">
      <c r="A113" s="77"/>
      <c r="B113" s="80"/>
      <c r="P113"/>
      <c r="U113"/>
      <c r="V113"/>
      <c r="W113"/>
      <c r="X113"/>
      <c r="Y113"/>
      <c r="Z113"/>
      <c r="AA113"/>
      <c r="AB113"/>
    </row>
    <row r="114" spans="1:28" s="52" customFormat="1" x14ac:dyDescent="0.15">
      <c r="A114" s="77"/>
      <c r="B114" s="80"/>
      <c r="P114"/>
      <c r="U114"/>
      <c r="V114"/>
      <c r="W114"/>
      <c r="X114"/>
      <c r="Y114"/>
      <c r="Z114"/>
      <c r="AA114"/>
      <c r="AB114"/>
    </row>
    <row r="115" spans="1:28" s="52" customFormat="1" x14ac:dyDescent="0.15">
      <c r="A115" s="77"/>
      <c r="B115" s="80"/>
      <c r="P115"/>
      <c r="U115"/>
      <c r="V115"/>
      <c r="W115"/>
      <c r="X115"/>
      <c r="Y115"/>
      <c r="Z115"/>
      <c r="AA115"/>
      <c r="AB115"/>
    </row>
    <row r="116" spans="1:28" s="52" customFormat="1" x14ac:dyDescent="0.15">
      <c r="A116" s="77"/>
      <c r="B116" s="80"/>
      <c r="P116"/>
      <c r="U116"/>
      <c r="V116"/>
      <c r="W116"/>
      <c r="X116"/>
      <c r="Y116"/>
      <c r="Z116"/>
      <c r="AA116"/>
      <c r="AB116"/>
    </row>
    <row r="117" spans="1:28" s="52" customFormat="1" x14ac:dyDescent="0.15">
      <c r="A117" s="77"/>
      <c r="B117" s="80"/>
      <c r="P117"/>
      <c r="U117"/>
      <c r="V117"/>
      <c r="W117"/>
      <c r="X117"/>
      <c r="Y117"/>
      <c r="Z117"/>
      <c r="AA117"/>
      <c r="AB117"/>
    </row>
    <row r="118" spans="1:28" s="52" customFormat="1" x14ac:dyDescent="0.15">
      <c r="A118" s="77"/>
      <c r="B118" s="80"/>
      <c r="P118"/>
      <c r="U118"/>
      <c r="V118"/>
      <c r="W118"/>
      <c r="X118"/>
      <c r="Y118"/>
      <c r="Z118"/>
      <c r="AA118"/>
      <c r="AB118"/>
    </row>
    <row r="119" spans="1:28" s="52" customFormat="1" x14ac:dyDescent="0.15">
      <c r="A119" s="77"/>
      <c r="B119" s="80"/>
      <c r="P119"/>
      <c r="U119"/>
      <c r="V119"/>
      <c r="W119"/>
      <c r="X119"/>
      <c r="Y119"/>
      <c r="Z119"/>
      <c r="AA119"/>
      <c r="AB119"/>
    </row>
    <row r="120" spans="1:28" s="52" customFormat="1" x14ac:dyDescent="0.15">
      <c r="A120" s="77"/>
      <c r="B120" s="80"/>
      <c r="P120"/>
      <c r="U120"/>
      <c r="V120"/>
      <c r="W120"/>
      <c r="X120"/>
      <c r="Y120"/>
      <c r="Z120"/>
      <c r="AA120"/>
      <c r="AB120"/>
    </row>
    <row r="121" spans="1:28" s="52" customFormat="1" x14ac:dyDescent="0.15">
      <c r="A121" s="77"/>
      <c r="B121" s="80"/>
      <c r="P121"/>
      <c r="U121"/>
      <c r="V121"/>
      <c r="W121"/>
      <c r="X121"/>
      <c r="Y121"/>
      <c r="Z121"/>
      <c r="AA121"/>
      <c r="AB121"/>
    </row>
    <row r="122" spans="1:28" s="52" customFormat="1" x14ac:dyDescent="0.15">
      <c r="A122" s="77"/>
      <c r="B122" s="80"/>
      <c r="P122"/>
      <c r="U122"/>
      <c r="V122"/>
      <c r="W122"/>
      <c r="X122"/>
      <c r="Y122"/>
      <c r="Z122"/>
      <c r="AA122"/>
      <c r="AB122"/>
    </row>
    <row r="123" spans="1:28" s="52" customFormat="1" x14ac:dyDescent="0.15">
      <c r="A123" s="77"/>
      <c r="B123" s="80"/>
      <c r="P123"/>
      <c r="U123"/>
      <c r="V123"/>
      <c r="W123"/>
      <c r="X123"/>
      <c r="Y123"/>
      <c r="Z123"/>
      <c r="AA123"/>
      <c r="AB123"/>
    </row>
    <row r="124" spans="1:28" s="52" customFormat="1" x14ac:dyDescent="0.15">
      <c r="A124" s="77"/>
      <c r="B124" s="80"/>
      <c r="P124"/>
      <c r="U124"/>
      <c r="V124"/>
      <c r="W124"/>
      <c r="X124"/>
      <c r="Y124"/>
      <c r="Z124"/>
      <c r="AA124"/>
      <c r="AB124"/>
    </row>
    <row r="125" spans="1:28" s="52" customFormat="1" x14ac:dyDescent="0.15">
      <c r="A125" s="77"/>
      <c r="B125" s="80"/>
      <c r="P125"/>
      <c r="U125"/>
      <c r="V125"/>
      <c r="W125"/>
      <c r="X125"/>
      <c r="Y125"/>
      <c r="Z125"/>
      <c r="AA125"/>
      <c r="AB125"/>
    </row>
    <row r="126" spans="1:28" s="52" customFormat="1" x14ac:dyDescent="0.15">
      <c r="A126" s="77"/>
      <c r="B126" s="80"/>
      <c r="P126"/>
      <c r="U126"/>
      <c r="V126"/>
      <c r="W126"/>
      <c r="X126"/>
      <c r="Y126"/>
      <c r="Z126"/>
      <c r="AA126"/>
      <c r="AB126"/>
    </row>
    <row r="127" spans="1:28" s="52" customFormat="1" x14ac:dyDescent="0.15">
      <c r="A127" s="77"/>
      <c r="B127" s="80"/>
      <c r="P127"/>
      <c r="U127"/>
      <c r="V127"/>
      <c r="W127"/>
      <c r="X127"/>
      <c r="Y127"/>
      <c r="Z127"/>
      <c r="AA127"/>
      <c r="AB127"/>
    </row>
    <row r="128" spans="1:28" s="52" customFormat="1" x14ac:dyDescent="0.15">
      <c r="A128" s="77"/>
      <c r="B128" s="80"/>
      <c r="P128"/>
      <c r="U128"/>
      <c r="V128"/>
      <c r="W128"/>
      <c r="X128"/>
      <c r="Y128"/>
      <c r="Z128"/>
      <c r="AA128"/>
      <c r="AB128"/>
    </row>
    <row r="129" spans="1:28" s="52" customFormat="1" x14ac:dyDescent="0.15">
      <c r="A129" s="77"/>
      <c r="B129" s="80"/>
      <c r="P129"/>
      <c r="U129"/>
      <c r="V129"/>
      <c r="W129"/>
      <c r="X129"/>
      <c r="Y129"/>
      <c r="Z129"/>
      <c r="AA129"/>
      <c r="AB129"/>
    </row>
    <row r="130" spans="1:28" s="52" customFormat="1" x14ac:dyDescent="0.15">
      <c r="A130" s="77"/>
      <c r="B130" s="80"/>
      <c r="P130"/>
      <c r="U130"/>
      <c r="V130"/>
      <c r="W130"/>
      <c r="X130"/>
      <c r="Y130"/>
      <c r="Z130"/>
      <c r="AA130"/>
      <c r="AB130"/>
    </row>
    <row r="131" spans="1:28" s="52" customFormat="1" x14ac:dyDescent="0.15">
      <c r="A131" s="77"/>
      <c r="B131" s="80"/>
      <c r="P131"/>
      <c r="U131"/>
      <c r="V131"/>
      <c r="W131"/>
      <c r="X131"/>
      <c r="Y131"/>
      <c r="Z131"/>
      <c r="AA131"/>
      <c r="AB131"/>
    </row>
    <row r="132" spans="1:28" s="52" customFormat="1" x14ac:dyDescent="0.15">
      <c r="A132" s="77"/>
      <c r="B132" s="80"/>
      <c r="P132"/>
      <c r="U132"/>
      <c r="V132"/>
      <c r="W132"/>
      <c r="X132"/>
      <c r="Y132"/>
      <c r="Z132"/>
      <c r="AA132"/>
      <c r="AB132"/>
    </row>
    <row r="133" spans="1:28" s="52" customFormat="1" x14ac:dyDescent="0.15">
      <c r="A133" s="77"/>
      <c r="B133" s="80"/>
      <c r="P133"/>
      <c r="U133"/>
      <c r="V133"/>
      <c r="W133"/>
      <c r="X133"/>
      <c r="Y133"/>
      <c r="Z133"/>
      <c r="AA133"/>
      <c r="AB133"/>
    </row>
    <row r="134" spans="1:28" s="52" customFormat="1" x14ac:dyDescent="0.15">
      <c r="A134" s="77"/>
      <c r="B134" s="80"/>
      <c r="P134"/>
      <c r="U134"/>
      <c r="V134"/>
      <c r="W134"/>
      <c r="X134"/>
      <c r="Y134"/>
      <c r="Z134"/>
      <c r="AA134"/>
      <c r="AB134"/>
    </row>
    <row r="135" spans="1:28" s="52" customFormat="1" x14ac:dyDescent="0.15">
      <c r="A135" s="77"/>
      <c r="B135" s="80"/>
      <c r="P135"/>
      <c r="U135"/>
      <c r="V135"/>
      <c r="W135"/>
      <c r="X135"/>
      <c r="Y135"/>
      <c r="Z135"/>
      <c r="AA135"/>
      <c r="AB135"/>
    </row>
    <row r="136" spans="1:28" s="52" customFormat="1" x14ac:dyDescent="0.15">
      <c r="A136" s="77"/>
      <c r="B136" s="80"/>
      <c r="P136"/>
      <c r="U136"/>
      <c r="V136"/>
      <c r="W136"/>
      <c r="X136"/>
      <c r="Y136"/>
      <c r="Z136"/>
      <c r="AA136"/>
      <c r="AB136"/>
    </row>
    <row r="137" spans="1:28" s="52" customFormat="1" x14ac:dyDescent="0.15">
      <c r="A137" s="77"/>
      <c r="B137" s="80"/>
      <c r="P137"/>
      <c r="U137"/>
      <c r="V137"/>
      <c r="W137"/>
      <c r="X137"/>
      <c r="Y137"/>
      <c r="Z137"/>
      <c r="AA137"/>
      <c r="AB137"/>
    </row>
    <row r="138" spans="1:28" s="52" customFormat="1" x14ac:dyDescent="0.15">
      <c r="A138" s="77"/>
      <c r="B138" s="80"/>
      <c r="P138"/>
      <c r="U138"/>
      <c r="V138"/>
      <c r="W138"/>
      <c r="X138"/>
      <c r="Y138"/>
      <c r="Z138"/>
      <c r="AA138"/>
      <c r="AB138"/>
    </row>
    <row r="139" spans="1:28" s="52" customFormat="1" x14ac:dyDescent="0.15">
      <c r="A139" s="77"/>
      <c r="B139" s="80"/>
      <c r="P139"/>
      <c r="U139"/>
      <c r="V139"/>
      <c r="W139"/>
      <c r="X139"/>
      <c r="Y139"/>
      <c r="Z139"/>
      <c r="AA139"/>
      <c r="AB139"/>
    </row>
    <row r="140" spans="1:28" s="52" customFormat="1" x14ac:dyDescent="0.15">
      <c r="A140" s="77"/>
      <c r="B140" s="80"/>
      <c r="P140"/>
      <c r="U140"/>
      <c r="V140"/>
      <c r="W140"/>
      <c r="X140"/>
      <c r="Y140"/>
      <c r="Z140"/>
      <c r="AA140"/>
      <c r="AB140"/>
    </row>
    <row r="141" spans="1:28" s="52" customFormat="1" x14ac:dyDescent="0.15">
      <c r="A141" s="77"/>
      <c r="B141" s="80"/>
      <c r="P141"/>
      <c r="U141"/>
      <c r="V141"/>
      <c r="W141"/>
      <c r="X141"/>
      <c r="Y141"/>
      <c r="Z141"/>
      <c r="AA141"/>
      <c r="AB141"/>
    </row>
    <row r="142" spans="1:28" s="52" customFormat="1" x14ac:dyDescent="0.15">
      <c r="A142" s="77"/>
      <c r="B142" s="80"/>
      <c r="P142"/>
      <c r="U142"/>
      <c r="V142"/>
      <c r="W142"/>
      <c r="X142"/>
      <c r="Y142"/>
      <c r="Z142"/>
      <c r="AA142"/>
      <c r="AB142"/>
    </row>
    <row r="143" spans="1:28" s="52" customFormat="1" x14ac:dyDescent="0.15">
      <c r="A143" s="77"/>
      <c r="B143" s="80"/>
      <c r="P143"/>
      <c r="U143"/>
      <c r="V143"/>
      <c r="W143"/>
      <c r="X143"/>
      <c r="Y143"/>
      <c r="Z143"/>
      <c r="AA143"/>
      <c r="AB143"/>
    </row>
    <row r="144" spans="1:28" s="52" customFormat="1" x14ac:dyDescent="0.15">
      <c r="A144" s="77"/>
      <c r="B144" s="80"/>
      <c r="P144"/>
      <c r="U144"/>
      <c r="V144"/>
      <c r="W144"/>
      <c r="X144"/>
      <c r="Y144"/>
      <c r="Z144"/>
      <c r="AA144"/>
      <c r="AB144"/>
    </row>
    <row r="145" spans="1:28" s="52" customFormat="1" x14ac:dyDescent="0.15">
      <c r="A145" s="77"/>
      <c r="B145" s="80"/>
      <c r="P145"/>
      <c r="U145"/>
      <c r="V145"/>
      <c r="W145"/>
      <c r="X145"/>
      <c r="Y145"/>
      <c r="Z145"/>
      <c r="AA145"/>
      <c r="AB145"/>
    </row>
    <row r="146" spans="1:28" s="52" customFormat="1" x14ac:dyDescent="0.15">
      <c r="A146" s="77"/>
      <c r="B146" s="80"/>
      <c r="P146"/>
      <c r="U146"/>
      <c r="V146"/>
      <c r="W146"/>
      <c r="X146"/>
      <c r="Y146"/>
      <c r="Z146"/>
      <c r="AA146"/>
      <c r="AB146"/>
    </row>
    <row r="147" spans="1:28" s="52" customFormat="1" x14ac:dyDescent="0.15">
      <c r="A147" s="77"/>
      <c r="B147" s="80"/>
      <c r="P147"/>
      <c r="U147"/>
      <c r="V147"/>
      <c r="W147"/>
      <c r="X147"/>
      <c r="Y147"/>
      <c r="Z147"/>
      <c r="AA147"/>
      <c r="AB147"/>
    </row>
    <row r="148" spans="1:28" s="52" customFormat="1" x14ac:dyDescent="0.15">
      <c r="A148" s="77"/>
      <c r="B148" s="80"/>
      <c r="P148"/>
      <c r="U148"/>
      <c r="V148"/>
      <c r="W148"/>
      <c r="X148"/>
      <c r="Y148"/>
      <c r="Z148"/>
      <c r="AA148"/>
      <c r="AB148"/>
    </row>
    <row r="149" spans="1:28" s="52" customFormat="1" x14ac:dyDescent="0.15">
      <c r="A149" s="77"/>
      <c r="B149" s="80"/>
      <c r="P149"/>
      <c r="U149"/>
      <c r="V149"/>
      <c r="W149"/>
      <c r="X149"/>
      <c r="Y149"/>
      <c r="Z149"/>
      <c r="AA149"/>
      <c r="AB149"/>
    </row>
    <row r="150" spans="1:28" s="52" customFormat="1" x14ac:dyDescent="0.15">
      <c r="A150" s="77"/>
      <c r="B150" s="80"/>
      <c r="P150"/>
      <c r="U150"/>
      <c r="V150"/>
      <c r="W150"/>
      <c r="X150"/>
      <c r="Y150"/>
      <c r="Z150"/>
      <c r="AA150"/>
      <c r="AB150"/>
    </row>
    <row r="151" spans="1:28" s="52" customFormat="1" x14ac:dyDescent="0.15">
      <c r="A151" s="77"/>
      <c r="B151" s="80"/>
      <c r="P151"/>
      <c r="U151"/>
      <c r="V151"/>
      <c r="W151"/>
      <c r="X151"/>
      <c r="Y151"/>
      <c r="Z151"/>
      <c r="AA151"/>
      <c r="AB151"/>
    </row>
    <row r="152" spans="1:28" s="52" customFormat="1" x14ac:dyDescent="0.15">
      <c r="A152" s="77"/>
      <c r="B152" s="80"/>
      <c r="P152"/>
      <c r="U152"/>
      <c r="V152"/>
      <c r="W152"/>
      <c r="X152"/>
      <c r="Y152"/>
      <c r="Z152"/>
      <c r="AA152"/>
      <c r="AB152"/>
    </row>
    <row r="153" spans="1:28" s="52" customFormat="1" x14ac:dyDescent="0.15">
      <c r="A153" s="77"/>
      <c r="B153" s="80"/>
      <c r="P153"/>
      <c r="U153"/>
      <c r="V153"/>
      <c r="W153"/>
      <c r="X153"/>
      <c r="Y153"/>
      <c r="Z153"/>
      <c r="AA153"/>
      <c r="AB153"/>
    </row>
    <row r="154" spans="1:28" s="52" customFormat="1" x14ac:dyDescent="0.15">
      <c r="B154" s="77"/>
      <c r="P154"/>
      <c r="U154"/>
      <c r="V154"/>
      <c r="W154"/>
      <c r="X154"/>
      <c r="Y154"/>
      <c r="Z154"/>
      <c r="AA154"/>
      <c r="AB154"/>
    </row>
    <row r="155" spans="1:28" s="52" customFormat="1" x14ac:dyDescent="0.15">
      <c r="B155" s="77"/>
      <c r="P155"/>
      <c r="U155"/>
      <c r="V155"/>
      <c r="W155"/>
      <c r="X155"/>
      <c r="Y155"/>
      <c r="Z155"/>
      <c r="AA155"/>
      <c r="AB155"/>
    </row>
    <row r="156" spans="1:28" s="52" customFormat="1" x14ac:dyDescent="0.15">
      <c r="B156" s="77"/>
      <c r="P156"/>
      <c r="U156"/>
      <c r="V156"/>
      <c r="W156"/>
      <c r="X156"/>
      <c r="Y156"/>
      <c r="Z156"/>
      <c r="AA156"/>
      <c r="AB156"/>
    </row>
    <row r="157" spans="1:28" s="52" customFormat="1" x14ac:dyDescent="0.15">
      <c r="B157" s="77"/>
      <c r="P157"/>
      <c r="U157"/>
      <c r="V157"/>
      <c r="W157"/>
      <c r="X157"/>
      <c r="Y157"/>
      <c r="Z157"/>
      <c r="AA157"/>
      <c r="AB157"/>
    </row>
    <row r="158" spans="1:28" s="52" customFormat="1" x14ac:dyDescent="0.15">
      <c r="B158" s="77"/>
      <c r="P158"/>
      <c r="U158"/>
      <c r="V158"/>
      <c r="W158"/>
      <c r="X158"/>
      <c r="Y158"/>
      <c r="Z158"/>
      <c r="AA158"/>
      <c r="AB158"/>
    </row>
    <row r="159" spans="1:28" s="52" customFormat="1" x14ac:dyDescent="0.15">
      <c r="B159" s="77"/>
      <c r="P159"/>
      <c r="U159"/>
      <c r="V159"/>
      <c r="W159"/>
      <c r="X159"/>
      <c r="Y159"/>
      <c r="Z159"/>
      <c r="AA159"/>
      <c r="AB159"/>
    </row>
    <row r="160" spans="1:28" s="52" customFormat="1" x14ac:dyDescent="0.15">
      <c r="B160" s="77"/>
      <c r="P160"/>
      <c r="U160"/>
      <c r="V160"/>
      <c r="W160"/>
      <c r="X160"/>
      <c r="Y160"/>
      <c r="Z160"/>
      <c r="AA160"/>
      <c r="AB160"/>
    </row>
    <row r="161" spans="2:28" s="52" customFormat="1" x14ac:dyDescent="0.15">
      <c r="B161" s="77"/>
      <c r="P161"/>
      <c r="U161"/>
      <c r="V161"/>
      <c r="W161"/>
      <c r="X161"/>
      <c r="Y161"/>
      <c r="Z161"/>
      <c r="AA161"/>
      <c r="AB161"/>
    </row>
    <row r="162" spans="2:28" s="52" customFormat="1" x14ac:dyDescent="0.15">
      <c r="B162" s="77"/>
      <c r="P162"/>
      <c r="U162"/>
      <c r="V162"/>
      <c r="W162"/>
      <c r="X162"/>
      <c r="Y162"/>
      <c r="Z162"/>
      <c r="AA162"/>
      <c r="AB162"/>
    </row>
    <row r="163" spans="2:28" s="52" customFormat="1" x14ac:dyDescent="0.15">
      <c r="B163" s="77"/>
      <c r="P163"/>
      <c r="U163"/>
      <c r="V163"/>
      <c r="W163"/>
      <c r="X163"/>
      <c r="Y163"/>
      <c r="Z163"/>
      <c r="AA163"/>
      <c r="AB163"/>
    </row>
    <row r="164" spans="2:28" s="52" customFormat="1" x14ac:dyDescent="0.15">
      <c r="B164" s="77"/>
      <c r="P164"/>
      <c r="U164"/>
      <c r="V164"/>
      <c r="W164"/>
      <c r="X164"/>
      <c r="Y164"/>
      <c r="Z164"/>
      <c r="AA164"/>
      <c r="AB164"/>
    </row>
    <row r="165" spans="2:28" s="52" customFormat="1" x14ac:dyDescent="0.15">
      <c r="B165" s="77"/>
      <c r="P165"/>
      <c r="U165"/>
      <c r="V165"/>
      <c r="W165"/>
      <c r="X165"/>
      <c r="Y165"/>
      <c r="Z165"/>
      <c r="AA165"/>
      <c r="AB165"/>
    </row>
    <row r="166" spans="2:28" s="52" customFormat="1" x14ac:dyDescent="0.15">
      <c r="B166" s="77"/>
      <c r="P166"/>
      <c r="U166"/>
      <c r="V166"/>
      <c r="W166"/>
      <c r="X166"/>
      <c r="Y166"/>
      <c r="Z166"/>
      <c r="AA166"/>
      <c r="AB166"/>
    </row>
    <row r="167" spans="2:28" s="52" customFormat="1" x14ac:dyDescent="0.15">
      <c r="B167" s="77"/>
      <c r="P167"/>
      <c r="U167"/>
      <c r="V167"/>
      <c r="W167"/>
      <c r="X167"/>
      <c r="Y167"/>
      <c r="Z167"/>
      <c r="AA167"/>
      <c r="AB167"/>
    </row>
    <row r="168" spans="2:28" s="52" customFormat="1" x14ac:dyDescent="0.15">
      <c r="B168" s="77"/>
      <c r="P168"/>
      <c r="U168"/>
      <c r="V168"/>
      <c r="W168"/>
      <c r="X168"/>
      <c r="Y168"/>
      <c r="Z168"/>
      <c r="AA168"/>
      <c r="AB168"/>
    </row>
    <row r="169" spans="2:28" s="52" customFormat="1" x14ac:dyDescent="0.15">
      <c r="B169" s="77"/>
      <c r="P169"/>
      <c r="U169"/>
      <c r="V169"/>
      <c r="W169"/>
      <c r="X169"/>
      <c r="Y169"/>
      <c r="Z169"/>
      <c r="AA169"/>
      <c r="AB169"/>
    </row>
    <row r="170" spans="2:28" s="52" customFormat="1" x14ac:dyDescent="0.15">
      <c r="B170" s="77"/>
      <c r="P170"/>
      <c r="U170"/>
      <c r="V170"/>
      <c r="W170"/>
      <c r="X170"/>
      <c r="Y170"/>
      <c r="Z170"/>
      <c r="AA170"/>
      <c r="AB170"/>
    </row>
    <row r="171" spans="2:28" s="52" customFormat="1" x14ac:dyDescent="0.15">
      <c r="B171" s="77"/>
      <c r="P171"/>
      <c r="U171"/>
      <c r="V171"/>
      <c r="W171"/>
      <c r="X171"/>
      <c r="Y171"/>
      <c r="Z171"/>
      <c r="AA171"/>
      <c r="AB171"/>
    </row>
    <row r="172" spans="2:28" s="52" customFormat="1" x14ac:dyDescent="0.15">
      <c r="B172" s="77"/>
      <c r="P172"/>
      <c r="U172"/>
      <c r="V172"/>
      <c r="W172"/>
      <c r="X172"/>
      <c r="Y172"/>
      <c r="Z172"/>
      <c r="AA172"/>
      <c r="AB172"/>
    </row>
    <row r="173" spans="2:28" s="52" customFormat="1" x14ac:dyDescent="0.15">
      <c r="B173" s="77"/>
      <c r="P173"/>
      <c r="U173"/>
      <c r="V173"/>
      <c r="W173"/>
      <c r="X173"/>
      <c r="Y173"/>
      <c r="Z173"/>
      <c r="AA173"/>
      <c r="AB173"/>
    </row>
    <row r="174" spans="2:28" s="52" customFormat="1" x14ac:dyDescent="0.15">
      <c r="B174" s="77"/>
      <c r="P174"/>
      <c r="U174"/>
      <c r="V174"/>
      <c r="W174"/>
      <c r="X174"/>
      <c r="Y174"/>
      <c r="Z174"/>
      <c r="AA174"/>
      <c r="AB174"/>
    </row>
    <row r="175" spans="2:28" s="52" customFormat="1" x14ac:dyDescent="0.15">
      <c r="B175" s="77"/>
      <c r="P175"/>
      <c r="U175"/>
      <c r="V175"/>
      <c r="W175"/>
      <c r="X175"/>
      <c r="Y175"/>
      <c r="Z175"/>
      <c r="AA175"/>
      <c r="AB175"/>
    </row>
    <row r="176" spans="2:28" s="52" customFormat="1" x14ac:dyDescent="0.15">
      <c r="B176" s="77"/>
      <c r="P176"/>
      <c r="U176"/>
      <c r="V176"/>
      <c r="W176"/>
      <c r="X176"/>
      <c r="Y176"/>
      <c r="Z176"/>
      <c r="AA176"/>
      <c r="AB176"/>
    </row>
    <row r="177" spans="2:28" s="52" customFormat="1" x14ac:dyDescent="0.15">
      <c r="B177" s="77"/>
      <c r="P177"/>
      <c r="U177"/>
      <c r="V177"/>
      <c r="W177"/>
      <c r="X177"/>
      <c r="Y177"/>
      <c r="Z177"/>
      <c r="AA177"/>
      <c r="AB177"/>
    </row>
    <row r="178" spans="2:28" s="52" customFormat="1" x14ac:dyDescent="0.15">
      <c r="B178" s="77"/>
      <c r="P178"/>
      <c r="U178"/>
      <c r="V178"/>
      <c r="W178"/>
      <c r="X178"/>
      <c r="Y178"/>
      <c r="Z178"/>
      <c r="AA178"/>
      <c r="AB178"/>
    </row>
    <row r="179" spans="2:28" s="52" customFormat="1" x14ac:dyDescent="0.15">
      <c r="B179" s="77"/>
      <c r="P179"/>
      <c r="U179"/>
      <c r="V179"/>
      <c r="W179"/>
      <c r="X179"/>
      <c r="Y179"/>
      <c r="Z179"/>
      <c r="AA179"/>
      <c r="AB179"/>
    </row>
    <row r="180" spans="2:28" s="52" customFormat="1" x14ac:dyDescent="0.15">
      <c r="B180" s="77"/>
      <c r="P180"/>
      <c r="U180"/>
      <c r="V180"/>
      <c r="W180"/>
      <c r="X180"/>
      <c r="Y180"/>
      <c r="Z180"/>
      <c r="AA180"/>
      <c r="AB180"/>
    </row>
    <row r="181" spans="2:28" s="52" customFormat="1" x14ac:dyDescent="0.15">
      <c r="B181" s="77"/>
      <c r="P181"/>
      <c r="U181"/>
      <c r="V181"/>
      <c r="W181"/>
      <c r="X181"/>
      <c r="Y181"/>
      <c r="Z181"/>
      <c r="AA181"/>
      <c r="AB181"/>
    </row>
    <row r="182" spans="2:28" s="52" customFormat="1" x14ac:dyDescent="0.15">
      <c r="B182" s="77"/>
      <c r="P182"/>
      <c r="U182"/>
      <c r="V182"/>
      <c r="W182"/>
      <c r="X182"/>
      <c r="Y182"/>
      <c r="Z182"/>
      <c r="AA182"/>
      <c r="AB182"/>
    </row>
    <row r="183" spans="2:28" s="52" customFormat="1" x14ac:dyDescent="0.15">
      <c r="B183" s="77"/>
      <c r="P183"/>
      <c r="U183"/>
      <c r="V183"/>
      <c r="W183"/>
      <c r="X183"/>
      <c r="Y183"/>
      <c r="Z183"/>
      <c r="AA183"/>
      <c r="AB183"/>
    </row>
    <row r="184" spans="2:28" s="52" customFormat="1" x14ac:dyDescent="0.15">
      <c r="B184" s="77"/>
      <c r="P184"/>
      <c r="U184"/>
      <c r="V184"/>
      <c r="W184"/>
      <c r="X184"/>
      <c r="Y184"/>
      <c r="Z184"/>
      <c r="AA184"/>
      <c r="AB184"/>
    </row>
    <row r="185" spans="2:28" s="52" customFormat="1" x14ac:dyDescent="0.15">
      <c r="B185" s="77"/>
      <c r="P185"/>
      <c r="U185"/>
      <c r="V185"/>
      <c r="W185"/>
      <c r="X185"/>
      <c r="Y185"/>
      <c r="Z185"/>
      <c r="AA185"/>
      <c r="AB185"/>
    </row>
    <row r="186" spans="2:28" s="52" customFormat="1" x14ac:dyDescent="0.15">
      <c r="B186" s="77"/>
      <c r="P186"/>
      <c r="U186"/>
      <c r="V186"/>
      <c r="W186"/>
      <c r="X186"/>
      <c r="Y186"/>
      <c r="Z186"/>
      <c r="AA186"/>
      <c r="AB186"/>
    </row>
    <row r="187" spans="2:28" s="52" customFormat="1" x14ac:dyDescent="0.15">
      <c r="B187" s="77"/>
      <c r="P187"/>
      <c r="U187"/>
      <c r="V187"/>
      <c r="W187"/>
      <c r="X187"/>
      <c r="Y187"/>
      <c r="Z187"/>
      <c r="AA187"/>
      <c r="AB187"/>
    </row>
    <row r="188" spans="2:28" s="52" customFormat="1" x14ac:dyDescent="0.15">
      <c r="B188" s="77"/>
      <c r="P188"/>
      <c r="U188"/>
      <c r="V188"/>
      <c r="W188"/>
      <c r="X188"/>
      <c r="Y188"/>
      <c r="Z188"/>
      <c r="AA188"/>
      <c r="AB188"/>
    </row>
    <row r="189" spans="2:28" s="52" customFormat="1" x14ac:dyDescent="0.15">
      <c r="B189" s="77"/>
      <c r="P189"/>
      <c r="U189"/>
      <c r="V189"/>
      <c r="W189"/>
      <c r="X189"/>
      <c r="Y189"/>
      <c r="Z189"/>
      <c r="AA189"/>
      <c r="AB189"/>
    </row>
    <row r="190" spans="2:28" s="52" customFormat="1" x14ac:dyDescent="0.15">
      <c r="B190" s="77"/>
      <c r="P190"/>
      <c r="U190"/>
      <c r="V190"/>
      <c r="W190"/>
      <c r="X190"/>
      <c r="Y190"/>
      <c r="Z190"/>
      <c r="AA190"/>
      <c r="AB190"/>
    </row>
    <row r="191" spans="2:28" s="52" customFormat="1" x14ac:dyDescent="0.15">
      <c r="B191" s="77"/>
      <c r="P191"/>
      <c r="U191"/>
      <c r="V191"/>
      <c r="W191"/>
      <c r="X191"/>
      <c r="Y191"/>
      <c r="Z191"/>
      <c r="AA191"/>
      <c r="AB191"/>
    </row>
    <row r="192" spans="2:28" s="52" customFormat="1" x14ac:dyDescent="0.15">
      <c r="B192" s="77"/>
      <c r="P192"/>
      <c r="U192"/>
      <c r="V192"/>
      <c r="W192"/>
      <c r="X192"/>
      <c r="Y192"/>
      <c r="Z192"/>
      <c r="AA192"/>
      <c r="AB192"/>
    </row>
    <row r="193" spans="2:28" s="52" customFormat="1" x14ac:dyDescent="0.15">
      <c r="B193" s="77"/>
      <c r="P193"/>
      <c r="U193"/>
      <c r="V193"/>
      <c r="W193"/>
      <c r="X193"/>
      <c r="Y193"/>
      <c r="Z193"/>
      <c r="AA193"/>
      <c r="AB193"/>
    </row>
    <row r="194" spans="2:28" s="52" customFormat="1" x14ac:dyDescent="0.15">
      <c r="B194" s="77"/>
      <c r="P194"/>
      <c r="U194"/>
      <c r="V194"/>
      <c r="W194"/>
      <c r="X194"/>
      <c r="Y194"/>
      <c r="Z194"/>
      <c r="AA194"/>
      <c r="AB194"/>
    </row>
    <row r="195" spans="2:28" s="52" customFormat="1" x14ac:dyDescent="0.15">
      <c r="B195" s="77"/>
      <c r="P195"/>
      <c r="U195"/>
      <c r="V195"/>
      <c r="W195"/>
      <c r="X195"/>
      <c r="Y195"/>
      <c r="Z195"/>
      <c r="AA195"/>
      <c r="AB195"/>
    </row>
    <row r="196" spans="2:28" s="52" customFormat="1" x14ac:dyDescent="0.15">
      <c r="B196" s="77"/>
      <c r="P196"/>
      <c r="U196"/>
      <c r="V196"/>
      <c r="W196"/>
      <c r="X196"/>
      <c r="Y196"/>
      <c r="Z196"/>
      <c r="AA196"/>
      <c r="AB196"/>
    </row>
    <row r="197" spans="2:28" s="52" customFormat="1" x14ac:dyDescent="0.15">
      <c r="B197" s="77"/>
      <c r="P197"/>
      <c r="U197"/>
      <c r="V197"/>
      <c r="W197"/>
      <c r="X197"/>
      <c r="Y197"/>
      <c r="Z197"/>
      <c r="AA197"/>
      <c r="AB197"/>
    </row>
    <row r="198" spans="2:28" s="52" customFormat="1" x14ac:dyDescent="0.15">
      <c r="B198" s="77"/>
      <c r="P198"/>
      <c r="U198"/>
      <c r="V198"/>
      <c r="W198"/>
      <c r="X198"/>
      <c r="Y198"/>
      <c r="Z198"/>
      <c r="AA198"/>
      <c r="AB198"/>
    </row>
    <row r="199" spans="2:28" s="52" customFormat="1" x14ac:dyDescent="0.15">
      <c r="B199" s="77"/>
      <c r="P199"/>
      <c r="U199"/>
      <c r="V199"/>
      <c r="W199"/>
      <c r="X199"/>
      <c r="Y199"/>
      <c r="Z199"/>
      <c r="AA199"/>
      <c r="AB199"/>
    </row>
    <row r="200" spans="2:28" s="52" customFormat="1" x14ac:dyDescent="0.15">
      <c r="B200" s="77"/>
      <c r="P200"/>
      <c r="U200"/>
      <c r="V200"/>
      <c r="W200"/>
      <c r="X200"/>
      <c r="Y200"/>
      <c r="Z200"/>
      <c r="AA200"/>
      <c r="AB200"/>
    </row>
    <row r="201" spans="2:28" s="52" customFormat="1" x14ac:dyDescent="0.15">
      <c r="B201" s="77"/>
      <c r="P201"/>
      <c r="U201"/>
      <c r="V201"/>
      <c r="W201"/>
      <c r="X201"/>
      <c r="Y201"/>
      <c r="Z201"/>
      <c r="AA201"/>
      <c r="AB201"/>
    </row>
    <row r="202" spans="2:28" s="52" customFormat="1" x14ac:dyDescent="0.15">
      <c r="B202" s="77"/>
      <c r="P202"/>
      <c r="U202"/>
      <c r="V202"/>
      <c r="W202"/>
      <c r="X202"/>
      <c r="Y202"/>
      <c r="Z202"/>
      <c r="AA202"/>
      <c r="AB202"/>
    </row>
    <row r="203" spans="2:28" s="52" customFormat="1" x14ac:dyDescent="0.15">
      <c r="B203" s="77"/>
      <c r="P203"/>
      <c r="U203"/>
      <c r="V203"/>
      <c r="W203"/>
      <c r="X203"/>
      <c r="Y203"/>
      <c r="Z203"/>
      <c r="AA203"/>
      <c r="AB203"/>
    </row>
    <row r="204" spans="2:28" s="52" customFormat="1" x14ac:dyDescent="0.15">
      <c r="B204" s="77"/>
      <c r="P204"/>
      <c r="U204"/>
      <c r="V204"/>
      <c r="W204"/>
      <c r="X204"/>
      <c r="Y204"/>
      <c r="Z204"/>
      <c r="AA204"/>
      <c r="AB204"/>
    </row>
    <row r="205" spans="2:28" s="52" customFormat="1" x14ac:dyDescent="0.15">
      <c r="B205" s="77"/>
      <c r="P205"/>
      <c r="U205"/>
      <c r="V205"/>
      <c r="W205"/>
      <c r="X205"/>
      <c r="Y205"/>
      <c r="Z205"/>
      <c r="AA205"/>
      <c r="AB205"/>
    </row>
    <row r="206" spans="2:28" s="52" customFormat="1" x14ac:dyDescent="0.15">
      <c r="B206" s="77"/>
      <c r="P206"/>
      <c r="U206"/>
      <c r="V206"/>
      <c r="W206"/>
      <c r="X206"/>
      <c r="Y206"/>
      <c r="Z206"/>
      <c r="AA206"/>
      <c r="AB206"/>
    </row>
    <row r="207" spans="2:28" s="52" customFormat="1" x14ac:dyDescent="0.15">
      <c r="B207" s="77"/>
      <c r="P207"/>
      <c r="U207"/>
      <c r="V207"/>
      <c r="W207"/>
      <c r="X207"/>
      <c r="Y207"/>
      <c r="Z207"/>
      <c r="AA207"/>
      <c r="AB207"/>
    </row>
    <row r="208" spans="2:28" s="52" customFormat="1" x14ac:dyDescent="0.15">
      <c r="B208" s="77"/>
      <c r="P208"/>
      <c r="U208"/>
      <c r="V208"/>
      <c r="W208"/>
      <c r="X208"/>
      <c r="Y208"/>
      <c r="Z208"/>
      <c r="AA208"/>
      <c r="AB208"/>
    </row>
    <row r="209" spans="2:28" s="52" customFormat="1" x14ac:dyDescent="0.15">
      <c r="B209" s="77"/>
      <c r="P209"/>
      <c r="U209"/>
      <c r="V209"/>
      <c r="W209"/>
      <c r="X209"/>
      <c r="Y209"/>
      <c r="Z209"/>
      <c r="AA209"/>
      <c r="AB209"/>
    </row>
    <row r="210" spans="2:28" s="52" customFormat="1" x14ac:dyDescent="0.15">
      <c r="B210" s="77"/>
      <c r="P210"/>
      <c r="U210"/>
      <c r="V210"/>
      <c r="W210"/>
      <c r="X210"/>
      <c r="Y210"/>
      <c r="Z210"/>
      <c r="AA210"/>
      <c r="AB210"/>
    </row>
    <row r="211" spans="2:28" s="52" customFormat="1" x14ac:dyDescent="0.15">
      <c r="B211" s="77"/>
      <c r="P211"/>
      <c r="U211"/>
      <c r="V211"/>
      <c r="W211"/>
      <c r="X211"/>
      <c r="Y211"/>
      <c r="Z211"/>
      <c r="AA211"/>
      <c r="AB211"/>
    </row>
    <row r="212" spans="2:28" s="52" customFormat="1" x14ac:dyDescent="0.15">
      <c r="B212" s="77"/>
      <c r="P212"/>
      <c r="U212"/>
      <c r="V212"/>
      <c r="W212"/>
      <c r="X212"/>
      <c r="Y212"/>
      <c r="Z212"/>
      <c r="AA212"/>
      <c r="AB212"/>
    </row>
    <row r="213" spans="2:28" s="52" customFormat="1" x14ac:dyDescent="0.15">
      <c r="B213" s="77"/>
      <c r="P213"/>
      <c r="U213"/>
      <c r="V213"/>
      <c r="W213"/>
      <c r="X213"/>
      <c r="Y213"/>
      <c r="Z213"/>
      <c r="AA213"/>
      <c r="AB213"/>
    </row>
    <row r="214" spans="2:28" s="52" customFormat="1" x14ac:dyDescent="0.15">
      <c r="B214" s="77"/>
      <c r="P214"/>
      <c r="U214"/>
      <c r="V214"/>
      <c r="W214"/>
      <c r="X214"/>
      <c r="Y214"/>
      <c r="Z214"/>
      <c r="AA214"/>
      <c r="AB214"/>
    </row>
    <row r="215" spans="2:28" s="52" customFormat="1" x14ac:dyDescent="0.15">
      <c r="B215" s="77"/>
      <c r="P215"/>
      <c r="U215"/>
      <c r="V215"/>
      <c r="W215"/>
      <c r="X215"/>
      <c r="Y215"/>
      <c r="Z215"/>
      <c r="AA215"/>
      <c r="AB215"/>
    </row>
    <row r="216" spans="2:28" s="52" customFormat="1" x14ac:dyDescent="0.15">
      <c r="B216" s="77"/>
      <c r="P216"/>
      <c r="U216"/>
      <c r="V216"/>
      <c r="W216"/>
      <c r="X216"/>
      <c r="Y216"/>
      <c r="Z216"/>
      <c r="AA216"/>
      <c r="AB216"/>
    </row>
    <row r="217" spans="2:28" s="52" customFormat="1" x14ac:dyDescent="0.15">
      <c r="B217" s="77"/>
      <c r="P217"/>
      <c r="U217"/>
      <c r="V217"/>
      <c r="W217"/>
      <c r="X217"/>
      <c r="Y217"/>
      <c r="Z217"/>
      <c r="AA217"/>
      <c r="AB217"/>
    </row>
    <row r="218" spans="2:28" s="52" customFormat="1" x14ac:dyDescent="0.15">
      <c r="B218" s="77"/>
      <c r="P218"/>
      <c r="U218"/>
      <c r="V218"/>
      <c r="W218"/>
      <c r="X218"/>
      <c r="Y218"/>
      <c r="Z218"/>
      <c r="AA218"/>
      <c r="AB218"/>
    </row>
    <row r="219" spans="2:28" s="52" customFormat="1" x14ac:dyDescent="0.15">
      <c r="B219" s="77"/>
      <c r="P219"/>
      <c r="U219"/>
      <c r="V219"/>
      <c r="W219"/>
      <c r="X219"/>
      <c r="Y219"/>
      <c r="Z219"/>
      <c r="AA219"/>
      <c r="AB219"/>
    </row>
    <row r="220" spans="2:28" s="52" customFormat="1" x14ac:dyDescent="0.15">
      <c r="B220" s="77"/>
      <c r="P220"/>
      <c r="U220"/>
      <c r="V220"/>
      <c r="W220"/>
      <c r="X220"/>
      <c r="Y220"/>
      <c r="Z220"/>
      <c r="AA220"/>
      <c r="AB220"/>
    </row>
    <row r="221" spans="2:28" s="52" customFormat="1" x14ac:dyDescent="0.15">
      <c r="B221" s="77"/>
      <c r="P221"/>
      <c r="U221"/>
      <c r="V221"/>
      <c r="W221"/>
      <c r="X221"/>
      <c r="Y221"/>
      <c r="Z221"/>
      <c r="AA221"/>
      <c r="AB221"/>
    </row>
    <row r="222" spans="2:28" s="52" customFormat="1" x14ac:dyDescent="0.15">
      <c r="B222" s="77"/>
      <c r="P222"/>
      <c r="U222"/>
      <c r="V222"/>
      <c r="W222"/>
      <c r="X222"/>
      <c r="Y222"/>
      <c r="Z222"/>
      <c r="AA222"/>
      <c r="AB222"/>
    </row>
    <row r="223" spans="2:28" s="52" customFormat="1" x14ac:dyDescent="0.15">
      <c r="B223" s="77"/>
      <c r="P223"/>
      <c r="U223"/>
      <c r="V223"/>
      <c r="W223"/>
      <c r="X223"/>
      <c r="Y223"/>
      <c r="Z223"/>
      <c r="AA223"/>
      <c r="AB223"/>
    </row>
    <row r="224" spans="2:28" s="52" customFormat="1" x14ac:dyDescent="0.15">
      <c r="B224" s="77"/>
      <c r="P224"/>
      <c r="U224"/>
      <c r="V224"/>
      <c r="W224"/>
      <c r="X224"/>
      <c r="Y224"/>
      <c r="Z224"/>
      <c r="AA224"/>
      <c r="AB224"/>
    </row>
    <row r="225" spans="2:28" s="52" customFormat="1" x14ac:dyDescent="0.15">
      <c r="B225" s="77"/>
      <c r="P225"/>
      <c r="U225"/>
      <c r="V225"/>
      <c r="W225"/>
      <c r="X225"/>
      <c r="Y225"/>
      <c r="Z225"/>
      <c r="AA225"/>
      <c r="AB225"/>
    </row>
    <row r="226" spans="2:28" s="52" customFormat="1" x14ac:dyDescent="0.15">
      <c r="B226" s="77"/>
      <c r="P226"/>
      <c r="U226"/>
      <c r="V226"/>
      <c r="W226"/>
      <c r="X226"/>
      <c r="Y226"/>
      <c r="Z226"/>
      <c r="AA226"/>
      <c r="AB226"/>
    </row>
    <row r="227" spans="2:28" s="52" customFormat="1" x14ac:dyDescent="0.15">
      <c r="B227" s="77"/>
      <c r="P227"/>
      <c r="U227"/>
      <c r="V227"/>
      <c r="W227"/>
      <c r="X227"/>
      <c r="Y227"/>
      <c r="Z227"/>
      <c r="AA227"/>
      <c r="AB227"/>
    </row>
    <row r="228" spans="2:28" s="52" customFormat="1" x14ac:dyDescent="0.15">
      <c r="B228" s="77"/>
      <c r="P228"/>
      <c r="U228"/>
      <c r="V228"/>
      <c r="W228"/>
      <c r="X228"/>
      <c r="Y228"/>
      <c r="Z228"/>
      <c r="AA228"/>
      <c r="AB228"/>
    </row>
    <row r="229" spans="2:28" s="52" customFormat="1" x14ac:dyDescent="0.15">
      <c r="B229" s="77"/>
      <c r="P229"/>
      <c r="U229"/>
      <c r="V229"/>
      <c r="W229"/>
      <c r="X229"/>
      <c r="Y229"/>
      <c r="Z229"/>
      <c r="AA229"/>
      <c r="AB229"/>
    </row>
    <row r="230" spans="2:28" s="52" customFormat="1" x14ac:dyDescent="0.15">
      <c r="B230" s="77"/>
      <c r="P230"/>
      <c r="U230"/>
      <c r="V230"/>
      <c r="W230"/>
      <c r="X230"/>
      <c r="Y230"/>
      <c r="Z230"/>
      <c r="AA230"/>
      <c r="AB230"/>
    </row>
    <row r="231" spans="2:28" s="52" customFormat="1" x14ac:dyDescent="0.15">
      <c r="B231" s="77"/>
      <c r="P231"/>
      <c r="U231"/>
      <c r="V231"/>
      <c r="W231"/>
      <c r="X231"/>
      <c r="Y231"/>
      <c r="Z231"/>
      <c r="AA231"/>
      <c r="AB231"/>
    </row>
    <row r="232" spans="2:28" s="52" customFormat="1" x14ac:dyDescent="0.15">
      <c r="B232" s="77"/>
      <c r="P232"/>
      <c r="U232"/>
      <c r="V232"/>
      <c r="W232"/>
      <c r="X232"/>
      <c r="Y232"/>
      <c r="Z232"/>
      <c r="AA232"/>
      <c r="AB232"/>
    </row>
    <row r="233" spans="2:28" s="52" customFormat="1" x14ac:dyDescent="0.15">
      <c r="B233" s="77"/>
      <c r="P233"/>
      <c r="U233"/>
      <c r="V233"/>
      <c r="W233"/>
      <c r="X233"/>
      <c r="Y233"/>
      <c r="Z233"/>
      <c r="AA233"/>
      <c r="AB233"/>
    </row>
    <row r="234" spans="2:28" s="52" customFormat="1" x14ac:dyDescent="0.15">
      <c r="B234" s="77"/>
      <c r="P234"/>
      <c r="U234"/>
      <c r="V234"/>
      <c r="W234"/>
      <c r="X234"/>
      <c r="Y234"/>
      <c r="Z234"/>
      <c r="AA234"/>
      <c r="AB234"/>
    </row>
    <row r="235" spans="2:28" s="52" customFormat="1" x14ac:dyDescent="0.15">
      <c r="B235" s="77"/>
      <c r="P235"/>
      <c r="U235"/>
      <c r="V235"/>
      <c r="W235"/>
      <c r="X235"/>
      <c r="Y235"/>
      <c r="Z235"/>
      <c r="AA235"/>
      <c r="AB235"/>
    </row>
    <row r="236" spans="2:28" s="52" customFormat="1" x14ac:dyDescent="0.15">
      <c r="B236" s="77"/>
      <c r="P236"/>
      <c r="U236"/>
      <c r="V236"/>
      <c r="W236"/>
      <c r="X236"/>
      <c r="Y236"/>
      <c r="Z236"/>
      <c r="AA236"/>
      <c r="AB236"/>
    </row>
    <row r="237" spans="2:28" s="52" customFormat="1" x14ac:dyDescent="0.15">
      <c r="B237" s="77"/>
      <c r="P237"/>
      <c r="U237"/>
      <c r="V237"/>
      <c r="W237"/>
      <c r="X237"/>
      <c r="Y237"/>
      <c r="Z237"/>
      <c r="AA237"/>
      <c r="AB237"/>
    </row>
    <row r="238" spans="2:28" s="52" customFormat="1" x14ac:dyDescent="0.15">
      <c r="B238" s="77"/>
      <c r="P238"/>
      <c r="U238"/>
      <c r="V238"/>
      <c r="W238"/>
      <c r="X238"/>
      <c r="Y238"/>
      <c r="Z238"/>
      <c r="AA238"/>
      <c r="AB238"/>
    </row>
    <row r="239" spans="2:28" s="52" customFormat="1" x14ac:dyDescent="0.15">
      <c r="B239" s="77"/>
      <c r="P239"/>
      <c r="U239"/>
      <c r="V239"/>
      <c r="W239"/>
      <c r="X239"/>
      <c r="Y239"/>
      <c r="Z239"/>
      <c r="AA239"/>
      <c r="AB239"/>
    </row>
    <row r="240" spans="2:28" s="52" customFormat="1" x14ac:dyDescent="0.15">
      <c r="B240" s="77"/>
      <c r="P240"/>
      <c r="U240"/>
      <c r="V240"/>
      <c r="W240"/>
      <c r="X240"/>
      <c r="Y240"/>
      <c r="Z240"/>
      <c r="AA240"/>
      <c r="AB240"/>
    </row>
    <row r="241" spans="2:28" s="52" customFormat="1" x14ac:dyDescent="0.15">
      <c r="B241" s="77"/>
      <c r="P241"/>
      <c r="U241"/>
      <c r="V241"/>
      <c r="W241"/>
      <c r="X241"/>
      <c r="Y241"/>
      <c r="Z241"/>
      <c r="AA241"/>
      <c r="AB241"/>
    </row>
    <row r="242" spans="2:28" s="52" customFormat="1" x14ac:dyDescent="0.15">
      <c r="B242" s="77"/>
      <c r="P242"/>
      <c r="U242"/>
      <c r="V242"/>
      <c r="W242"/>
      <c r="X242"/>
      <c r="Y242"/>
      <c r="Z242"/>
      <c r="AA242"/>
      <c r="AB242"/>
    </row>
    <row r="243" spans="2:28" s="52" customFormat="1" x14ac:dyDescent="0.15">
      <c r="B243" s="77"/>
      <c r="P243"/>
      <c r="U243"/>
      <c r="V243"/>
      <c r="W243"/>
      <c r="X243"/>
      <c r="Y243"/>
      <c r="Z243"/>
      <c r="AA243"/>
      <c r="AB243"/>
    </row>
    <row r="244" spans="2:28" s="52" customFormat="1" x14ac:dyDescent="0.15">
      <c r="B244" s="77"/>
      <c r="P244"/>
      <c r="U244"/>
      <c r="V244"/>
      <c r="W244"/>
      <c r="X244"/>
      <c r="Y244"/>
      <c r="Z244"/>
      <c r="AA244"/>
      <c r="AB244"/>
    </row>
    <row r="245" spans="2:28" s="52" customFormat="1" x14ac:dyDescent="0.15">
      <c r="B245" s="77"/>
      <c r="P245"/>
      <c r="U245"/>
      <c r="V245"/>
      <c r="W245"/>
      <c r="X245"/>
      <c r="Y245"/>
      <c r="Z245"/>
      <c r="AA245"/>
      <c r="AB245"/>
    </row>
    <row r="246" spans="2:28" s="52" customFormat="1" x14ac:dyDescent="0.15">
      <c r="B246" s="77"/>
      <c r="P246"/>
      <c r="U246"/>
      <c r="V246"/>
      <c r="W246"/>
      <c r="X246"/>
      <c r="Y246"/>
      <c r="Z246"/>
      <c r="AA246"/>
      <c r="AB246"/>
    </row>
    <row r="247" spans="2:28" s="52" customFormat="1" x14ac:dyDescent="0.15">
      <c r="B247" s="77"/>
      <c r="P247"/>
      <c r="U247"/>
      <c r="V247"/>
      <c r="W247"/>
      <c r="X247"/>
      <c r="Y247"/>
      <c r="Z247"/>
      <c r="AA247"/>
      <c r="AB247"/>
    </row>
    <row r="248" spans="2:28" s="52" customFormat="1" x14ac:dyDescent="0.15">
      <c r="B248" s="77"/>
      <c r="P248"/>
      <c r="U248"/>
      <c r="V248"/>
      <c r="W248"/>
      <c r="X248"/>
      <c r="Y248"/>
      <c r="Z248"/>
      <c r="AA248"/>
      <c r="AB248"/>
    </row>
    <row r="249" spans="2:28" s="52" customFormat="1" x14ac:dyDescent="0.15">
      <c r="B249" s="77"/>
      <c r="P249"/>
      <c r="U249"/>
      <c r="V249"/>
      <c r="W249"/>
      <c r="X249"/>
      <c r="Y249"/>
      <c r="Z249"/>
      <c r="AA249"/>
      <c r="AB249"/>
    </row>
    <row r="250" spans="2:28" s="52" customFormat="1" x14ac:dyDescent="0.15">
      <c r="B250" s="77"/>
      <c r="P250"/>
      <c r="U250"/>
      <c r="V250"/>
      <c r="W250"/>
      <c r="X250"/>
      <c r="Y250"/>
      <c r="Z250"/>
      <c r="AA250"/>
      <c r="AB250"/>
    </row>
    <row r="251" spans="2:28" s="52" customFormat="1" x14ac:dyDescent="0.15">
      <c r="B251" s="77"/>
      <c r="P251"/>
      <c r="U251"/>
      <c r="V251"/>
      <c r="W251"/>
      <c r="X251"/>
      <c r="Y251"/>
      <c r="Z251"/>
      <c r="AA251"/>
      <c r="AB251"/>
    </row>
    <row r="252" spans="2:28" s="52" customFormat="1" x14ac:dyDescent="0.15">
      <c r="B252" s="77"/>
      <c r="P252"/>
      <c r="U252"/>
      <c r="V252"/>
      <c r="W252"/>
      <c r="X252"/>
      <c r="Y252"/>
      <c r="Z252"/>
      <c r="AA252"/>
      <c r="AB252"/>
    </row>
    <row r="253" spans="2:28" s="52" customFormat="1" x14ac:dyDescent="0.15">
      <c r="B253" s="77"/>
      <c r="P253"/>
      <c r="U253"/>
      <c r="V253"/>
      <c r="W253"/>
      <c r="X253"/>
      <c r="Y253"/>
      <c r="Z253"/>
      <c r="AA253"/>
      <c r="AB253"/>
    </row>
    <row r="254" spans="2:28" s="52" customFormat="1" x14ac:dyDescent="0.15">
      <c r="B254" s="77"/>
      <c r="P254"/>
      <c r="U254"/>
      <c r="V254"/>
      <c r="W254"/>
      <c r="X254"/>
      <c r="Y254"/>
      <c r="Z254"/>
      <c r="AA254"/>
      <c r="AB254"/>
    </row>
    <row r="255" spans="2:28" s="52" customFormat="1" x14ac:dyDescent="0.15">
      <c r="B255" s="77"/>
      <c r="P255"/>
      <c r="U255"/>
      <c r="V255"/>
      <c r="W255"/>
      <c r="X255"/>
      <c r="Y255"/>
      <c r="Z255"/>
      <c r="AA255"/>
      <c r="AB255"/>
    </row>
    <row r="256" spans="2:28" s="52" customFormat="1" x14ac:dyDescent="0.15">
      <c r="B256" s="77"/>
      <c r="P256"/>
      <c r="U256"/>
      <c r="V256"/>
      <c r="W256"/>
      <c r="X256"/>
      <c r="Y256"/>
      <c r="Z256"/>
      <c r="AA256"/>
      <c r="AB256"/>
    </row>
    <row r="257" spans="2:28" s="52" customFormat="1" x14ac:dyDescent="0.15">
      <c r="B257" s="77"/>
      <c r="P257"/>
      <c r="U257"/>
      <c r="V257"/>
      <c r="W257"/>
      <c r="X257"/>
      <c r="Y257"/>
      <c r="Z257"/>
      <c r="AA257"/>
      <c r="AB257"/>
    </row>
    <row r="258" spans="2:28" s="52" customFormat="1" x14ac:dyDescent="0.15">
      <c r="B258" s="77"/>
      <c r="P258"/>
      <c r="U258"/>
      <c r="V258"/>
      <c r="W258"/>
      <c r="X258"/>
      <c r="Y258"/>
      <c r="Z258"/>
      <c r="AA258"/>
      <c r="AB258"/>
    </row>
    <row r="259" spans="2:28" s="52" customFormat="1" x14ac:dyDescent="0.15">
      <c r="B259" s="77"/>
      <c r="P259"/>
      <c r="U259"/>
      <c r="V259"/>
      <c r="W259"/>
      <c r="X259"/>
      <c r="Y259"/>
      <c r="Z259"/>
      <c r="AA259"/>
      <c r="AB259"/>
    </row>
    <row r="260" spans="2:28" s="52" customFormat="1" x14ac:dyDescent="0.15">
      <c r="B260" s="77"/>
      <c r="P260"/>
      <c r="U260"/>
      <c r="V260"/>
      <c r="W260"/>
      <c r="X260"/>
      <c r="Y260"/>
      <c r="Z260"/>
      <c r="AA260"/>
      <c r="AB260"/>
    </row>
    <row r="261" spans="2:28" s="52" customFormat="1" x14ac:dyDescent="0.15">
      <c r="B261" s="77"/>
      <c r="P261"/>
      <c r="U261"/>
      <c r="V261"/>
      <c r="W261"/>
      <c r="X261"/>
      <c r="Y261"/>
      <c r="Z261"/>
      <c r="AA261"/>
      <c r="AB261"/>
    </row>
    <row r="262" spans="2:28" s="52" customFormat="1" x14ac:dyDescent="0.15">
      <c r="B262" s="77"/>
      <c r="P262"/>
      <c r="U262"/>
      <c r="V262"/>
      <c r="W262"/>
      <c r="X262"/>
      <c r="Y262"/>
      <c r="Z262"/>
      <c r="AA262"/>
      <c r="AB262"/>
    </row>
    <row r="263" spans="2:28" s="52" customFormat="1" x14ac:dyDescent="0.15">
      <c r="B263" s="77"/>
      <c r="P263"/>
      <c r="U263"/>
      <c r="V263"/>
      <c r="W263"/>
      <c r="X263"/>
      <c r="Y263"/>
      <c r="Z263"/>
      <c r="AA263"/>
      <c r="AB263"/>
    </row>
    <row r="264" spans="2:28" s="52" customFormat="1" x14ac:dyDescent="0.15">
      <c r="B264" s="77"/>
      <c r="P264"/>
      <c r="U264"/>
      <c r="V264"/>
      <c r="W264"/>
      <c r="X264"/>
      <c r="Y264"/>
      <c r="Z264"/>
      <c r="AA264"/>
      <c r="AB264"/>
    </row>
    <row r="265" spans="2:28" s="52" customFormat="1" x14ac:dyDescent="0.15">
      <c r="B265" s="77"/>
      <c r="P265"/>
      <c r="U265"/>
      <c r="V265"/>
      <c r="W265"/>
      <c r="X265"/>
      <c r="Y265"/>
      <c r="Z265"/>
      <c r="AA265"/>
      <c r="AB265"/>
    </row>
    <row r="266" spans="2:28" s="52" customFormat="1" x14ac:dyDescent="0.15">
      <c r="B266" s="77"/>
      <c r="P266"/>
      <c r="U266"/>
      <c r="V266"/>
      <c r="W266"/>
      <c r="X266"/>
      <c r="Y266"/>
      <c r="Z266"/>
      <c r="AA266"/>
      <c r="AB266"/>
    </row>
    <row r="267" spans="2:28" s="52" customFormat="1" x14ac:dyDescent="0.15">
      <c r="B267" s="77"/>
      <c r="P267"/>
      <c r="U267"/>
      <c r="V267"/>
      <c r="W267"/>
      <c r="X267"/>
      <c r="Y267"/>
      <c r="Z267"/>
      <c r="AA267"/>
      <c r="AB267"/>
    </row>
    <row r="268" spans="2:28" s="52" customFormat="1" x14ac:dyDescent="0.15">
      <c r="B268" s="77"/>
      <c r="P268"/>
      <c r="U268"/>
      <c r="V268"/>
      <c r="W268"/>
      <c r="X268"/>
      <c r="Y268"/>
      <c r="Z268"/>
      <c r="AA268"/>
      <c r="AB268"/>
    </row>
    <row r="269" spans="2:28" s="52" customFormat="1" x14ac:dyDescent="0.15">
      <c r="B269" s="77"/>
      <c r="P269"/>
      <c r="U269"/>
      <c r="V269"/>
      <c r="W269"/>
      <c r="X269"/>
      <c r="Y269"/>
      <c r="Z269"/>
      <c r="AA269"/>
      <c r="AB269"/>
    </row>
    <row r="270" spans="2:28" s="52" customFormat="1" x14ac:dyDescent="0.15">
      <c r="B270" s="77"/>
      <c r="P270"/>
      <c r="U270"/>
      <c r="V270"/>
      <c r="W270"/>
      <c r="X270"/>
      <c r="Y270"/>
      <c r="Z270"/>
      <c r="AA270"/>
      <c r="AB270"/>
    </row>
    <row r="271" spans="2:28" s="52" customFormat="1" x14ac:dyDescent="0.15">
      <c r="B271" s="77"/>
      <c r="P271"/>
      <c r="U271"/>
      <c r="V271"/>
      <c r="W271"/>
      <c r="X271"/>
      <c r="Y271"/>
      <c r="Z271"/>
      <c r="AA271"/>
      <c r="AB271"/>
    </row>
    <row r="272" spans="2:28" s="52" customFormat="1" x14ac:dyDescent="0.15">
      <c r="B272" s="77"/>
      <c r="P272"/>
      <c r="U272"/>
      <c r="V272"/>
      <c r="W272"/>
      <c r="X272"/>
      <c r="Y272"/>
      <c r="Z272"/>
      <c r="AA272"/>
      <c r="AB272"/>
    </row>
    <row r="273" spans="2:28" s="52" customFormat="1" x14ac:dyDescent="0.15">
      <c r="B273" s="77"/>
      <c r="P273"/>
      <c r="U273"/>
      <c r="V273"/>
      <c r="W273"/>
      <c r="X273"/>
      <c r="Y273"/>
      <c r="Z273"/>
      <c r="AA273"/>
      <c r="AB273"/>
    </row>
    <row r="274" spans="2:28" s="52" customFormat="1" x14ac:dyDescent="0.15">
      <c r="B274" s="77"/>
      <c r="P274"/>
      <c r="U274"/>
      <c r="V274"/>
      <c r="W274"/>
      <c r="X274"/>
      <c r="Y274"/>
      <c r="Z274"/>
      <c r="AA274"/>
      <c r="AB274"/>
    </row>
    <row r="275" spans="2:28" s="52" customFormat="1" x14ac:dyDescent="0.15">
      <c r="B275" s="77"/>
      <c r="P275"/>
      <c r="U275"/>
      <c r="V275"/>
      <c r="W275"/>
      <c r="X275"/>
      <c r="Y275"/>
      <c r="Z275"/>
      <c r="AA275"/>
      <c r="AB275"/>
    </row>
    <row r="276" spans="2:28" s="52" customFormat="1" x14ac:dyDescent="0.15">
      <c r="B276" s="77"/>
      <c r="P276"/>
      <c r="U276"/>
      <c r="V276"/>
      <c r="W276"/>
      <c r="X276"/>
      <c r="Y276"/>
      <c r="Z276"/>
      <c r="AA276"/>
      <c r="AB276"/>
    </row>
    <row r="277" spans="2:28" s="52" customFormat="1" x14ac:dyDescent="0.15">
      <c r="B277" s="77"/>
      <c r="P277"/>
      <c r="U277"/>
      <c r="V277"/>
      <c r="W277"/>
      <c r="X277"/>
      <c r="Y277"/>
      <c r="Z277"/>
      <c r="AA277"/>
      <c r="AB277"/>
    </row>
    <row r="278" spans="2:28" s="52" customFormat="1" x14ac:dyDescent="0.15">
      <c r="B278" s="77"/>
      <c r="P278"/>
      <c r="U278"/>
      <c r="V278"/>
      <c r="W278"/>
      <c r="X278"/>
      <c r="Y278"/>
      <c r="Z278"/>
      <c r="AA278"/>
      <c r="AB278"/>
    </row>
    <row r="279" spans="2:28" s="52" customFormat="1" x14ac:dyDescent="0.15">
      <c r="B279" s="77"/>
      <c r="P279"/>
      <c r="U279"/>
      <c r="V279"/>
      <c r="W279"/>
      <c r="X279"/>
      <c r="Y279"/>
      <c r="Z279"/>
      <c r="AA279"/>
      <c r="AB279"/>
    </row>
    <row r="280" spans="2:28" s="52" customFormat="1" x14ac:dyDescent="0.15">
      <c r="B280" s="77"/>
      <c r="P280"/>
      <c r="U280"/>
      <c r="V280"/>
      <c r="W280"/>
      <c r="X280"/>
      <c r="Y280"/>
      <c r="Z280"/>
      <c r="AA280"/>
      <c r="AB280"/>
    </row>
    <row r="281" spans="2:28" s="52" customFormat="1" x14ac:dyDescent="0.15">
      <c r="B281" s="77"/>
      <c r="P281"/>
      <c r="U281"/>
      <c r="V281"/>
      <c r="W281"/>
      <c r="X281"/>
      <c r="Y281"/>
      <c r="Z281"/>
      <c r="AA281"/>
      <c r="AB281"/>
    </row>
    <row r="282" spans="2:28" s="52" customFormat="1" x14ac:dyDescent="0.15">
      <c r="B282" s="77"/>
      <c r="P282"/>
      <c r="U282"/>
      <c r="V282"/>
      <c r="W282"/>
      <c r="X282"/>
      <c r="Y282"/>
      <c r="Z282"/>
      <c r="AA282"/>
      <c r="AB282"/>
    </row>
    <row r="283" spans="2:28" s="52" customFormat="1" x14ac:dyDescent="0.15">
      <c r="B283" s="77"/>
      <c r="P283"/>
      <c r="U283"/>
      <c r="V283"/>
      <c r="W283"/>
      <c r="X283"/>
      <c r="Y283"/>
      <c r="Z283"/>
      <c r="AA283"/>
      <c r="AB283"/>
    </row>
    <row r="284" spans="2:28" s="52" customFormat="1" x14ac:dyDescent="0.15">
      <c r="B284" s="77"/>
      <c r="P284"/>
      <c r="U284"/>
      <c r="V284"/>
      <c r="W284"/>
      <c r="X284"/>
      <c r="Y284"/>
      <c r="Z284"/>
      <c r="AA284"/>
      <c r="AB284"/>
    </row>
    <row r="285" spans="2:28" s="52" customFormat="1" x14ac:dyDescent="0.15">
      <c r="B285" s="77"/>
      <c r="P285"/>
      <c r="U285"/>
      <c r="V285"/>
      <c r="W285"/>
      <c r="X285"/>
      <c r="Y285"/>
      <c r="Z285"/>
      <c r="AA285"/>
      <c r="AB285"/>
    </row>
    <row r="286" spans="2:28" s="52" customFormat="1" x14ac:dyDescent="0.15">
      <c r="B286" s="77"/>
      <c r="P286"/>
      <c r="U286"/>
      <c r="V286"/>
      <c r="W286"/>
      <c r="X286"/>
      <c r="Y286"/>
      <c r="Z286"/>
      <c r="AA286"/>
      <c r="AB286"/>
    </row>
    <row r="287" spans="2:28" s="52" customFormat="1" x14ac:dyDescent="0.15">
      <c r="B287" s="77"/>
      <c r="P287"/>
      <c r="U287"/>
      <c r="V287"/>
      <c r="W287"/>
      <c r="X287"/>
      <c r="Y287"/>
      <c r="Z287"/>
      <c r="AA287"/>
      <c r="AB287"/>
    </row>
    <row r="288" spans="2:28" s="52" customFormat="1" x14ac:dyDescent="0.15">
      <c r="B288" s="77"/>
      <c r="P288"/>
      <c r="U288"/>
      <c r="V288"/>
      <c r="W288"/>
      <c r="X288"/>
      <c r="Y288"/>
      <c r="Z288"/>
      <c r="AA288"/>
      <c r="AB288"/>
    </row>
    <row r="289" spans="2:28" s="52" customFormat="1" x14ac:dyDescent="0.15">
      <c r="B289" s="77"/>
      <c r="P289"/>
      <c r="U289"/>
      <c r="V289"/>
      <c r="W289"/>
      <c r="X289"/>
      <c r="Y289"/>
      <c r="Z289"/>
      <c r="AA289"/>
      <c r="AB289"/>
    </row>
    <row r="290" spans="2:28" s="52" customFormat="1" x14ac:dyDescent="0.15">
      <c r="B290" s="77"/>
      <c r="P290"/>
      <c r="U290"/>
      <c r="V290"/>
      <c r="W290"/>
      <c r="X290"/>
      <c r="Y290"/>
      <c r="Z290"/>
      <c r="AA290"/>
      <c r="AB290"/>
    </row>
    <row r="291" spans="2:28" s="52" customFormat="1" x14ac:dyDescent="0.15">
      <c r="B291" s="77"/>
      <c r="P291"/>
      <c r="U291"/>
      <c r="V291"/>
      <c r="W291"/>
      <c r="X291"/>
      <c r="Y291"/>
      <c r="Z291"/>
      <c r="AA291"/>
      <c r="AB291"/>
    </row>
    <row r="292" spans="2:28" s="52" customFormat="1" x14ac:dyDescent="0.15">
      <c r="B292" s="77"/>
      <c r="P292"/>
      <c r="U292"/>
      <c r="V292"/>
      <c r="W292"/>
      <c r="X292"/>
      <c r="Y292"/>
      <c r="Z292"/>
      <c r="AA292"/>
      <c r="AB292"/>
    </row>
    <row r="293" spans="2:28" s="52" customFormat="1" x14ac:dyDescent="0.15">
      <c r="B293" s="77"/>
      <c r="P293"/>
      <c r="U293"/>
      <c r="V293"/>
      <c r="W293"/>
      <c r="X293"/>
      <c r="Y293"/>
      <c r="Z293"/>
      <c r="AA293"/>
      <c r="AB293"/>
    </row>
    <row r="294" spans="2:28" s="52" customFormat="1" x14ac:dyDescent="0.15">
      <c r="B294" s="77"/>
      <c r="P294"/>
      <c r="U294"/>
      <c r="V294"/>
      <c r="W294"/>
      <c r="X294"/>
      <c r="Y294"/>
      <c r="Z294"/>
      <c r="AA294"/>
      <c r="AB294"/>
    </row>
    <row r="295" spans="2:28" s="52" customFormat="1" x14ac:dyDescent="0.15">
      <c r="B295" s="77"/>
      <c r="P295"/>
      <c r="U295"/>
      <c r="V295"/>
      <c r="W295"/>
      <c r="X295"/>
      <c r="Y295"/>
      <c r="Z295"/>
      <c r="AA295"/>
      <c r="AB295"/>
    </row>
    <row r="296" spans="2:28" s="52" customFormat="1" x14ac:dyDescent="0.15">
      <c r="B296" s="77"/>
      <c r="P296"/>
      <c r="U296"/>
      <c r="V296"/>
      <c r="W296"/>
      <c r="X296"/>
      <c r="Y296"/>
      <c r="Z296"/>
      <c r="AA296"/>
      <c r="AB296"/>
    </row>
    <row r="297" spans="2:28" s="52" customFormat="1" x14ac:dyDescent="0.15">
      <c r="B297" s="77"/>
      <c r="P297"/>
      <c r="U297"/>
      <c r="V297"/>
      <c r="W297"/>
      <c r="X297"/>
      <c r="Y297"/>
      <c r="Z297"/>
      <c r="AA297"/>
      <c r="AB297"/>
    </row>
    <row r="298" spans="2:28" s="52" customFormat="1" x14ac:dyDescent="0.15">
      <c r="B298" s="77"/>
      <c r="P298"/>
      <c r="U298"/>
      <c r="V298"/>
      <c r="W298"/>
      <c r="X298"/>
      <c r="Y298"/>
      <c r="Z298"/>
      <c r="AA298"/>
      <c r="AB298"/>
    </row>
    <row r="299" spans="2:28" s="52" customFormat="1" x14ac:dyDescent="0.15">
      <c r="B299" s="77"/>
      <c r="P299"/>
      <c r="U299"/>
      <c r="V299"/>
      <c r="W299"/>
      <c r="X299"/>
      <c r="Y299"/>
      <c r="Z299"/>
      <c r="AA299"/>
      <c r="AB299"/>
    </row>
    <row r="300" spans="2:28" s="52" customFormat="1" x14ac:dyDescent="0.15">
      <c r="B300" s="77"/>
      <c r="P300"/>
      <c r="U300"/>
      <c r="V300"/>
      <c r="W300"/>
      <c r="X300"/>
      <c r="Y300"/>
      <c r="Z300"/>
      <c r="AA300"/>
      <c r="AB300"/>
    </row>
    <row r="301" spans="2:28" s="52" customFormat="1" x14ac:dyDescent="0.15">
      <c r="B301" s="77"/>
      <c r="P301"/>
      <c r="U301"/>
      <c r="V301"/>
      <c r="W301"/>
      <c r="X301"/>
      <c r="Y301"/>
      <c r="Z301"/>
      <c r="AA301"/>
      <c r="AB301"/>
    </row>
    <row r="302" spans="2:28" s="52" customFormat="1" x14ac:dyDescent="0.15">
      <c r="B302" s="77"/>
      <c r="P302"/>
      <c r="U302"/>
      <c r="V302"/>
      <c r="W302"/>
      <c r="X302"/>
      <c r="Y302"/>
      <c r="Z302"/>
      <c r="AA302"/>
      <c r="AB302"/>
    </row>
    <row r="303" spans="2:28" s="52" customFormat="1" x14ac:dyDescent="0.15">
      <c r="B303" s="77"/>
      <c r="P303"/>
      <c r="U303"/>
      <c r="V303"/>
      <c r="W303"/>
      <c r="X303"/>
      <c r="Y303"/>
      <c r="Z303"/>
      <c r="AA303"/>
      <c r="AB303"/>
    </row>
    <row r="304" spans="2:28" s="52" customFormat="1" x14ac:dyDescent="0.15">
      <c r="B304" s="77"/>
      <c r="P304"/>
      <c r="U304"/>
      <c r="V304"/>
      <c r="W304"/>
      <c r="X304"/>
      <c r="Y304"/>
      <c r="Z304"/>
      <c r="AA304"/>
      <c r="AB304"/>
    </row>
    <row r="305" spans="2:28" s="52" customFormat="1" x14ac:dyDescent="0.15">
      <c r="B305" s="77"/>
      <c r="P305"/>
      <c r="U305"/>
      <c r="V305"/>
      <c r="W305"/>
      <c r="X305"/>
      <c r="Y305"/>
      <c r="Z305"/>
      <c r="AA305"/>
      <c r="AB305"/>
    </row>
    <row r="306" spans="2:28" s="52" customFormat="1" x14ac:dyDescent="0.15">
      <c r="B306" s="77"/>
      <c r="P306"/>
      <c r="U306"/>
      <c r="V306"/>
      <c r="W306"/>
      <c r="X306"/>
      <c r="Y306"/>
      <c r="Z306"/>
      <c r="AA306"/>
      <c r="AB306"/>
    </row>
    <row r="307" spans="2:28" s="52" customFormat="1" x14ac:dyDescent="0.15">
      <c r="B307" s="77"/>
      <c r="P307"/>
      <c r="U307"/>
      <c r="V307"/>
      <c r="W307"/>
      <c r="X307"/>
      <c r="Y307"/>
      <c r="Z307"/>
      <c r="AA307"/>
      <c r="AB307"/>
    </row>
    <row r="308" spans="2:28" s="52" customFormat="1" x14ac:dyDescent="0.15">
      <c r="B308" s="77"/>
      <c r="P308"/>
      <c r="U308"/>
      <c r="V308"/>
      <c r="W308"/>
      <c r="X308"/>
      <c r="Y308"/>
      <c r="Z308"/>
      <c r="AA308"/>
      <c r="AB308"/>
    </row>
    <row r="309" spans="2:28" s="52" customFormat="1" x14ac:dyDescent="0.15">
      <c r="B309" s="77"/>
      <c r="P309"/>
      <c r="U309"/>
      <c r="V309"/>
      <c r="W309"/>
      <c r="X309"/>
      <c r="Y309"/>
      <c r="Z309"/>
      <c r="AA309"/>
      <c r="AB309"/>
    </row>
    <row r="310" spans="2:28" s="52" customFormat="1" x14ac:dyDescent="0.15">
      <c r="B310" s="77"/>
      <c r="P310"/>
      <c r="U310"/>
      <c r="V310"/>
      <c r="W310"/>
      <c r="X310"/>
      <c r="Y310"/>
      <c r="Z310"/>
      <c r="AA310"/>
      <c r="AB310"/>
    </row>
    <row r="311" spans="2:28" s="52" customFormat="1" x14ac:dyDescent="0.15">
      <c r="B311" s="77"/>
      <c r="P311"/>
      <c r="U311"/>
      <c r="V311"/>
      <c r="W311"/>
      <c r="X311"/>
      <c r="Y311"/>
      <c r="Z311"/>
      <c r="AA311"/>
      <c r="AB311"/>
    </row>
    <row r="312" spans="2:28" s="52" customFormat="1" x14ac:dyDescent="0.15">
      <c r="B312" s="77"/>
      <c r="P312"/>
      <c r="U312"/>
      <c r="V312"/>
      <c r="W312"/>
      <c r="X312"/>
      <c r="Y312"/>
      <c r="Z312"/>
      <c r="AA312"/>
      <c r="AB312"/>
    </row>
    <row r="313" spans="2:28" s="52" customFormat="1" x14ac:dyDescent="0.15">
      <c r="B313" s="77"/>
      <c r="P313"/>
      <c r="U313"/>
      <c r="V313"/>
      <c r="W313"/>
      <c r="X313"/>
      <c r="Y313"/>
      <c r="Z313"/>
      <c r="AA313"/>
      <c r="AB313"/>
    </row>
    <row r="314" spans="2:28" s="52" customFormat="1" x14ac:dyDescent="0.15">
      <c r="B314" s="77"/>
      <c r="P314"/>
      <c r="U314"/>
      <c r="V314"/>
      <c r="W314"/>
      <c r="X314"/>
      <c r="Y314"/>
      <c r="Z314"/>
      <c r="AA314"/>
      <c r="AB314"/>
    </row>
    <row r="315" spans="2:28" s="52" customFormat="1" x14ac:dyDescent="0.15">
      <c r="B315" s="77"/>
      <c r="P315"/>
      <c r="U315"/>
      <c r="V315"/>
      <c r="W315"/>
      <c r="X315"/>
      <c r="Y315"/>
      <c r="Z315"/>
      <c r="AA315"/>
      <c r="AB315"/>
    </row>
    <row r="316" spans="2:28" s="52" customFormat="1" x14ac:dyDescent="0.15">
      <c r="B316" s="77"/>
      <c r="P316"/>
      <c r="U316"/>
      <c r="V316"/>
      <c r="W316"/>
      <c r="X316"/>
      <c r="Y316"/>
      <c r="Z316"/>
      <c r="AA316"/>
      <c r="AB316"/>
    </row>
    <row r="317" spans="2:28" s="52" customFormat="1" x14ac:dyDescent="0.15">
      <c r="B317" s="77"/>
      <c r="P317"/>
      <c r="U317"/>
      <c r="V317"/>
      <c r="W317"/>
      <c r="X317"/>
      <c r="Y317"/>
      <c r="Z317"/>
      <c r="AA317"/>
      <c r="AB317"/>
    </row>
    <row r="318" spans="2:28" s="52" customFormat="1" x14ac:dyDescent="0.15">
      <c r="B318" s="77"/>
      <c r="P318"/>
      <c r="U318"/>
      <c r="V318"/>
      <c r="W318"/>
      <c r="X318"/>
      <c r="Y318"/>
      <c r="Z318"/>
      <c r="AA318"/>
      <c r="AB318"/>
    </row>
    <row r="319" spans="2:28" s="52" customFormat="1" x14ac:dyDescent="0.15">
      <c r="B319" s="77"/>
      <c r="P319"/>
      <c r="U319"/>
      <c r="V319"/>
      <c r="W319"/>
      <c r="X319"/>
      <c r="Y319"/>
      <c r="Z319"/>
      <c r="AA319"/>
      <c r="AB319"/>
    </row>
    <row r="320" spans="2:28" s="52" customFormat="1" x14ac:dyDescent="0.15">
      <c r="B320" s="77"/>
      <c r="P320"/>
      <c r="U320"/>
      <c r="V320"/>
      <c r="W320"/>
      <c r="X320"/>
      <c r="Y320"/>
      <c r="Z320"/>
      <c r="AA320"/>
      <c r="AB320"/>
    </row>
    <row r="321" spans="2:28" s="52" customFormat="1" x14ac:dyDescent="0.15">
      <c r="B321" s="77"/>
      <c r="P321"/>
      <c r="U321"/>
      <c r="V321"/>
      <c r="W321"/>
      <c r="X321"/>
      <c r="Y321"/>
      <c r="Z321"/>
      <c r="AA321"/>
      <c r="AB321"/>
    </row>
    <row r="322" spans="2:28" s="52" customFormat="1" x14ac:dyDescent="0.15">
      <c r="B322" s="77"/>
      <c r="P322"/>
      <c r="U322"/>
      <c r="V322"/>
      <c r="W322"/>
      <c r="X322"/>
      <c r="Y322"/>
      <c r="Z322"/>
      <c r="AA322"/>
      <c r="AB322"/>
    </row>
    <row r="323" spans="2:28" s="52" customFormat="1" x14ac:dyDescent="0.15">
      <c r="B323" s="77"/>
      <c r="P323"/>
      <c r="U323"/>
      <c r="V323"/>
      <c r="W323"/>
      <c r="X323"/>
      <c r="Y323"/>
      <c r="Z323"/>
      <c r="AA323"/>
      <c r="AB323"/>
    </row>
    <row r="324" spans="2:28" s="52" customFormat="1" x14ac:dyDescent="0.15">
      <c r="B324" s="77"/>
      <c r="P324"/>
      <c r="U324"/>
      <c r="V324"/>
      <c r="W324"/>
      <c r="X324"/>
      <c r="Y324"/>
      <c r="Z324"/>
      <c r="AA324"/>
      <c r="AB324"/>
    </row>
    <row r="325" spans="2:28" s="52" customFormat="1" x14ac:dyDescent="0.15">
      <c r="B325" s="77"/>
      <c r="P325"/>
      <c r="U325"/>
      <c r="V325"/>
      <c r="W325"/>
      <c r="X325"/>
      <c r="Y325"/>
      <c r="Z325"/>
      <c r="AA325"/>
      <c r="AB325"/>
    </row>
    <row r="326" spans="2:28" s="52" customFormat="1" x14ac:dyDescent="0.15">
      <c r="B326" s="77"/>
      <c r="P326"/>
      <c r="U326"/>
      <c r="V326"/>
      <c r="W326"/>
      <c r="X326"/>
      <c r="Y326"/>
      <c r="Z326"/>
      <c r="AA326"/>
      <c r="AB326"/>
    </row>
    <row r="327" spans="2:28" s="52" customFormat="1" x14ac:dyDescent="0.15">
      <c r="B327" s="77"/>
      <c r="P327"/>
      <c r="U327"/>
      <c r="V327"/>
      <c r="W327"/>
      <c r="X327"/>
      <c r="Y327"/>
      <c r="Z327"/>
      <c r="AA327"/>
      <c r="AB327"/>
    </row>
    <row r="328" spans="2:28" s="52" customFormat="1" x14ac:dyDescent="0.15">
      <c r="B328" s="77"/>
      <c r="P328"/>
      <c r="U328"/>
      <c r="V328"/>
      <c r="W328"/>
      <c r="X328"/>
      <c r="Y328"/>
      <c r="Z328"/>
      <c r="AA328"/>
      <c r="AB328"/>
    </row>
    <row r="329" spans="2:28" s="52" customFormat="1" x14ac:dyDescent="0.15">
      <c r="B329" s="77"/>
      <c r="P329"/>
      <c r="U329"/>
      <c r="V329"/>
      <c r="W329"/>
      <c r="X329"/>
      <c r="Y329"/>
      <c r="Z329"/>
      <c r="AA329"/>
      <c r="AB329"/>
    </row>
    <row r="330" spans="2:28" s="52" customFormat="1" x14ac:dyDescent="0.15">
      <c r="B330" s="77"/>
      <c r="P330"/>
      <c r="U330"/>
      <c r="V330"/>
      <c r="W330"/>
      <c r="X330"/>
      <c r="Y330"/>
      <c r="Z330"/>
      <c r="AA330"/>
      <c r="AB330"/>
    </row>
    <row r="331" spans="2:28" s="52" customFormat="1" x14ac:dyDescent="0.15">
      <c r="B331" s="77"/>
      <c r="P331"/>
      <c r="U331"/>
      <c r="V331"/>
      <c r="W331"/>
      <c r="X331"/>
      <c r="Y331"/>
      <c r="Z331"/>
      <c r="AA331"/>
      <c r="AB331"/>
    </row>
    <row r="332" spans="2:28" s="52" customFormat="1" x14ac:dyDescent="0.15">
      <c r="B332" s="77"/>
      <c r="P332"/>
      <c r="U332"/>
      <c r="V332"/>
      <c r="W332"/>
      <c r="X332"/>
      <c r="Y332"/>
      <c r="Z332"/>
      <c r="AA332"/>
      <c r="AB332"/>
    </row>
    <row r="333" spans="2:28" s="52" customFormat="1" x14ac:dyDescent="0.15">
      <c r="B333" s="77"/>
      <c r="P333"/>
      <c r="U333"/>
      <c r="V333"/>
      <c r="W333"/>
      <c r="X333"/>
      <c r="Y333"/>
      <c r="Z333"/>
      <c r="AA333"/>
      <c r="AB333"/>
    </row>
    <row r="334" spans="2:28" s="52" customFormat="1" x14ac:dyDescent="0.15">
      <c r="B334" s="77"/>
      <c r="P334"/>
      <c r="U334"/>
      <c r="V334"/>
      <c r="W334"/>
      <c r="X334"/>
      <c r="Y334"/>
      <c r="Z334"/>
      <c r="AA334"/>
      <c r="AB334"/>
    </row>
    <row r="335" spans="2:28" s="52" customFormat="1" x14ac:dyDescent="0.15">
      <c r="B335" s="77"/>
      <c r="P335"/>
      <c r="U335"/>
      <c r="V335"/>
      <c r="W335"/>
      <c r="X335"/>
      <c r="Y335"/>
      <c r="Z335"/>
      <c r="AA335"/>
      <c r="AB335"/>
    </row>
    <row r="336" spans="2:28" s="52" customFormat="1" x14ac:dyDescent="0.15">
      <c r="B336" s="77"/>
      <c r="P336"/>
      <c r="U336"/>
      <c r="V336"/>
      <c r="W336"/>
      <c r="X336"/>
      <c r="Y336"/>
      <c r="Z336"/>
      <c r="AA336"/>
      <c r="AB336"/>
    </row>
    <row r="337" spans="2:28" s="52" customFormat="1" x14ac:dyDescent="0.15">
      <c r="B337" s="77"/>
      <c r="P337"/>
      <c r="U337"/>
      <c r="V337"/>
      <c r="W337"/>
      <c r="X337"/>
      <c r="Y337"/>
      <c r="Z337"/>
      <c r="AA337"/>
      <c r="AB337"/>
    </row>
    <row r="338" spans="2:28" s="52" customFormat="1" x14ac:dyDescent="0.15">
      <c r="B338" s="77"/>
      <c r="P338"/>
      <c r="U338"/>
      <c r="V338"/>
      <c r="W338"/>
      <c r="X338"/>
      <c r="Y338"/>
      <c r="Z338"/>
      <c r="AA338"/>
      <c r="AB338"/>
    </row>
    <row r="339" spans="2:28" s="52" customFormat="1" x14ac:dyDescent="0.15">
      <c r="B339" s="77"/>
      <c r="P339"/>
      <c r="U339"/>
      <c r="V339"/>
      <c r="W339"/>
      <c r="X339"/>
      <c r="Y339"/>
      <c r="Z339"/>
      <c r="AA339"/>
      <c r="AB339"/>
    </row>
    <row r="340" spans="2:28" s="52" customFormat="1" x14ac:dyDescent="0.15">
      <c r="B340" s="77"/>
      <c r="P340"/>
      <c r="U340"/>
      <c r="V340"/>
      <c r="W340"/>
      <c r="X340"/>
      <c r="Y340"/>
      <c r="Z340"/>
      <c r="AA340"/>
      <c r="AB340"/>
    </row>
    <row r="341" spans="2:28" s="52" customFormat="1" x14ac:dyDescent="0.15">
      <c r="B341" s="77"/>
      <c r="P341"/>
      <c r="U341"/>
      <c r="V341"/>
      <c r="W341"/>
      <c r="X341"/>
      <c r="Y341"/>
      <c r="Z341"/>
      <c r="AA341"/>
      <c r="AB341"/>
    </row>
    <row r="342" spans="2:28" s="52" customFormat="1" x14ac:dyDescent="0.15">
      <c r="B342" s="77"/>
      <c r="P342"/>
      <c r="U342"/>
      <c r="V342"/>
      <c r="W342"/>
      <c r="X342"/>
      <c r="Y342"/>
      <c r="Z342"/>
      <c r="AA342"/>
      <c r="AB342"/>
    </row>
    <row r="343" spans="2:28" s="52" customFormat="1" x14ac:dyDescent="0.15">
      <c r="B343" s="77"/>
      <c r="P343"/>
      <c r="U343"/>
      <c r="V343"/>
      <c r="W343"/>
      <c r="X343"/>
      <c r="Y343"/>
      <c r="Z343"/>
      <c r="AA343"/>
      <c r="AB343"/>
    </row>
    <row r="344" spans="2:28" s="52" customFormat="1" x14ac:dyDescent="0.15">
      <c r="B344" s="77"/>
      <c r="P344"/>
      <c r="U344"/>
      <c r="V344"/>
      <c r="W344"/>
      <c r="X344"/>
      <c r="Y344"/>
      <c r="Z344"/>
      <c r="AA344"/>
      <c r="AB344"/>
    </row>
    <row r="345" spans="2:28" s="52" customFormat="1" x14ac:dyDescent="0.15">
      <c r="B345" s="77"/>
      <c r="P345"/>
      <c r="U345"/>
      <c r="V345"/>
      <c r="W345"/>
      <c r="X345"/>
      <c r="Y345"/>
      <c r="Z345"/>
      <c r="AA345"/>
      <c r="AB345"/>
    </row>
    <row r="346" spans="2:28" s="52" customFormat="1" x14ac:dyDescent="0.15">
      <c r="B346" s="77"/>
      <c r="P346"/>
      <c r="U346"/>
      <c r="V346"/>
      <c r="W346"/>
      <c r="X346"/>
      <c r="Y346"/>
      <c r="Z346"/>
      <c r="AA346"/>
      <c r="AB346"/>
    </row>
    <row r="347" spans="2:28" s="52" customFormat="1" x14ac:dyDescent="0.15">
      <c r="B347" s="77"/>
      <c r="P347"/>
      <c r="U347"/>
      <c r="V347"/>
      <c r="W347"/>
      <c r="X347"/>
      <c r="Y347"/>
      <c r="Z347"/>
      <c r="AA347"/>
      <c r="AB347"/>
    </row>
    <row r="348" spans="2:28" s="52" customFormat="1" x14ac:dyDescent="0.15">
      <c r="B348" s="77"/>
      <c r="P348"/>
      <c r="U348"/>
      <c r="V348"/>
      <c r="W348"/>
      <c r="X348"/>
      <c r="Y348"/>
      <c r="Z348"/>
      <c r="AA348"/>
      <c r="AB348"/>
    </row>
    <row r="349" spans="2:28" s="52" customFormat="1" x14ac:dyDescent="0.15">
      <c r="B349" s="77"/>
      <c r="P349"/>
      <c r="U349"/>
      <c r="V349"/>
      <c r="W349"/>
      <c r="X349"/>
      <c r="Y349"/>
      <c r="Z349"/>
      <c r="AA349"/>
      <c r="AB349"/>
    </row>
    <row r="350" spans="2:28" s="52" customFormat="1" x14ac:dyDescent="0.15">
      <c r="B350" s="77"/>
      <c r="P350"/>
      <c r="U350"/>
      <c r="V350"/>
      <c r="W350"/>
      <c r="X350"/>
      <c r="Y350"/>
      <c r="Z350"/>
      <c r="AA350"/>
      <c r="AB350"/>
    </row>
    <row r="351" spans="2:28" s="52" customFormat="1" x14ac:dyDescent="0.15">
      <c r="B351" s="77"/>
      <c r="P351"/>
      <c r="U351"/>
      <c r="V351"/>
      <c r="W351"/>
      <c r="X351"/>
      <c r="Y351"/>
      <c r="Z351"/>
      <c r="AA351"/>
      <c r="AB351"/>
    </row>
    <row r="352" spans="2:28" s="52" customFormat="1" x14ac:dyDescent="0.15">
      <c r="B352" s="77"/>
      <c r="P352"/>
      <c r="U352"/>
      <c r="V352"/>
      <c r="W352"/>
      <c r="X352"/>
      <c r="Y352"/>
      <c r="Z352"/>
      <c r="AA352"/>
      <c r="AB352"/>
    </row>
    <row r="353" spans="2:28" s="52" customFormat="1" x14ac:dyDescent="0.15">
      <c r="B353" s="77"/>
      <c r="P353"/>
      <c r="U353"/>
      <c r="V353"/>
      <c r="W353"/>
      <c r="X353"/>
      <c r="Y353"/>
      <c r="Z353"/>
      <c r="AA353"/>
      <c r="AB353"/>
    </row>
    <row r="354" spans="2:28" s="52" customFormat="1" x14ac:dyDescent="0.15">
      <c r="B354" s="77"/>
      <c r="P354"/>
      <c r="U354"/>
      <c r="V354"/>
      <c r="W354"/>
      <c r="X354"/>
      <c r="Y354"/>
      <c r="Z354"/>
      <c r="AA354"/>
      <c r="AB354"/>
    </row>
    <row r="355" spans="2:28" s="52" customFormat="1" x14ac:dyDescent="0.15">
      <c r="B355" s="77"/>
      <c r="P355"/>
      <c r="U355"/>
      <c r="V355"/>
      <c r="W355"/>
      <c r="X355"/>
      <c r="Y355"/>
      <c r="Z355"/>
      <c r="AA355"/>
      <c r="AB355"/>
    </row>
    <row r="356" spans="2:28" s="52" customFormat="1" x14ac:dyDescent="0.15">
      <c r="B356" s="77"/>
      <c r="P356"/>
      <c r="U356"/>
      <c r="V356"/>
      <c r="W356"/>
      <c r="X356"/>
      <c r="Y356"/>
      <c r="Z356"/>
      <c r="AA356"/>
      <c r="AB356"/>
    </row>
    <row r="357" spans="2:28" s="52" customFormat="1" x14ac:dyDescent="0.15">
      <c r="B357" s="77"/>
      <c r="P357"/>
      <c r="U357"/>
      <c r="V357"/>
      <c r="W357"/>
      <c r="X357"/>
      <c r="Y357"/>
      <c r="Z357"/>
      <c r="AA357"/>
      <c r="AB357"/>
    </row>
    <row r="358" spans="2:28" s="52" customFormat="1" x14ac:dyDescent="0.15">
      <c r="B358" s="77"/>
      <c r="P358"/>
      <c r="U358"/>
      <c r="V358"/>
      <c r="W358"/>
      <c r="X358"/>
      <c r="Y358"/>
      <c r="Z358"/>
      <c r="AA358"/>
      <c r="AB358"/>
    </row>
    <row r="359" spans="2:28" s="52" customFormat="1" x14ac:dyDescent="0.15">
      <c r="B359" s="77"/>
      <c r="P359"/>
      <c r="U359"/>
      <c r="V359"/>
      <c r="W359"/>
      <c r="X359"/>
      <c r="Y359"/>
      <c r="Z359"/>
      <c r="AA359"/>
      <c r="AB359"/>
    </row>
    <row r="360" spans="2:28" s="52" customFormat="1" x14ac:dyDescent="0.15">
      <c r="B360" s="77"/>
      <c r="P360"/>
      <c r="U360"/>
      <c r="V360"/>
      <c r="W360"/>
      <c r="X360"/>
      <c r="Y360"/>
      <c r="Z360"/>
      <c r="AA360"/>
      <c r="AB360"/>
    </row>
    <row r="361" spans="2:28" s="52" customFormat="1" x14ac:dyDescent="0.15">
      <c r="B361" s="77"/>
      <c r="P361"/>
      <c r="U361"/>
      <c r="V361"/>
      <c r="W361"/>
      <c r="X361"/>
      <c r="Y361"/>
      <c r="Z361"/>
      <c r="AA361"/>
      <c r="AB361"/>
    </row>
    <row r="362" spans="2:28" s="52" customFormat="1" x14ac:dyDescent="0.15">
      <c r="B362" s="77"/>
      <c r="P362"/>
      <c r="U362"/>
      <c r="V362"/>
      <c r="W362"/>
      <c r="X362"/>
      <c r="Y362"/>
      <c r="Z362"/>
      <c r="AA362"/>
      <c r="AB362"/>
    </row>
    <row r="363" spans="2:28" s="52" customFormat="1" x14ac:dyDescent="0.15">
      <c r="B363" s="77"/>
      <c r="P363"/>
      <c r="U363"/>
      <c r="V363"/>
      <c r="W363"/>
      <c r="X363"/>
      <c r="Y363"/>
      <c r="Z363"/>
      <c r="AA363"/>
      <c r="AB363"/>
    </row>
    <row r="364" spans="2:28" s="52" customFormat="1" x14ac:dyDescent="0.15">
      <c r="B364" s="77"/>
      <c r="P364"/>
      <c r="U364"/>
      <c r="V364"/>
      <c r="W364"/>
      <c r="X364"/>
      <c r="Y364"/>
      <c r="Z364"/>
      <c r="AA364"/>
      <c r="AB364"/>
    </row>
    <row r="365" spans="2:28" s="52" customFormat="1" x14ac:dyDescent="0.15">
      <c r="B365" s="77"/>
      <c r="P365"/>
      <c r="U365"/>
      <c r="V365"/>
      <c r="W365"/>
      <c r="X365"/>
      <c r="Y365"/>
      <c r="Z365"/>
      <c r="AA365"/>
      <c r="AB365"/>
    </row>
    <row r="366" spans="2:28" s="52" customFormat="1" x14ac:dyDescent="0.15">
      <c r="B366" s="77"/>
      <c r="P366"/>
      <c r="U366"/>
      <c r="V366"/>
      <c r="W366"/>
      <c r="X366"/>
      <c r="Y366"/>
      <c r="Z366"/>
      <c r="AA366"/>
      <c r="AB366"/>
    </row>
    <row r="367" spans="2:28" s="52" customFormat="1" x14ac:dyDescent="0.15">
      <c r="B367" s="77"/>
      <c r="P367"/>
      <c r="U367"/>
      <c r="V367"/>
      <c r="W367"/>
      <c r="X367"/>
      <c r="Y367"/>
      <c r="Z367"/>
      <c r="AA367"/>
      <c r="AB367"/>
    </row>
    <row r="368" spans="2:28" s="52" customFormat="1" x14ac:dyDescent="0.15">
      <c r="B368" s="77"/>
      <c r="P368"/>
      <c r="U368"/>
      <c r="V368"/>
      <c r="W368"/>
      <c r="X368"/>
      <c r="Y368"/>
      <c r="Z368"/>
      <c r="AA368"/>
      <c r="AB368"/>
    </row>
    <row r="369" spans="2:28" s="52" customFormat="1" x14ac:dyDescent="0.15">
      <c r="B369" s="77"/>
      <c r="P369"/>
      <c r="U369"/>
      <c r="V369"/>
      <c r="W369"/>
      <c r="X369"/>
      <c r="Y369"/>
      <c r="Z369"/>
      <c r="AA369"/>
      <c r="AB369"/>
    </row>
    <row r="370" spans="2:28" s="52" customFormat="1" x14ac:dyDescent="0.15">
      <c r="B370" s="77"/>
      <c r="P370"/>
      <c r="U370"/>
      <c r="V370"/>
      <c r="W370"/>
      <c r="X370"/>
      <c r="Y370"/>
      <c r="Z370"/>
      <c r="AA370"/>
      <c r="AB370"/>
    </row>
    <row r="371" spans="2:28" s="52" customFormat="1" x14ac:dyDescent="0.15">
      <c r="B371" s="77"/>
      <c r="P371"/>
      <c r="U371"/>
      <c r="V371"/>
      <c r="W371"/>
      <c r="X371"/>
      <c r="Y371"/>
      <c r="Z371"/>
      <c r="AA371"/>
      <c r="AB371"/>
    </row>
    <row r="372" spans="2:28" s="52" customFormat="1" x14ac:dyDescent="0.15">
      <c r="B372" s="77"/>
      <c r="P372"/>
      <c r="U372"/>
      <c r="V372"/>
      <c r="W372"/>
      <c r="X372"/>
      <c r="Y372"/>
      <c r="Z372"/>
      <c r="AA372"/>
      <c r="AB372"/>
    </row>
    <row r="373" spans="2:28" s="52" customFormat="1" x14ac:dyDescent="0.15">
      <c r="B373" s="77"/>
      <c r="P373"/>
      <c r="U373"/>
      <c r="V373"/>
      <c r="W373"/>
      <c r="X373"/>
      <c r="Y373"/>
      <c r="Z373"/>
      <c r="AA373"/>
      <c r="AB373"/>
    </row>
    <row r="374" spans="2:28" s="52" customFormat="1" x14ac:dyDescent="0.15">
      <c r="B374" s="77"/>
      <c r="P374"/>
      <c r="U374"/>
      <c r="V374"/>
      <c r="W374"/>
      <c r="X374"/>
      <c r="Y374"/>
      <c r="Z374"/>
      <c r="AA374"/>
      <c r="AB374"/>
    </row>
    <row r="375" spans="2:28" s="52" customFormat="1" x14ac:dyDescent="0.15">
      <c r="B375" s="77"/>
      <c r="P375"/>
      <c r="U375"/>
      <c r="V375"/>
      <c r="W375"/>
      <c r="X375"/>
      <c r="Y375"/>
      <c r="Z375"/>
      <c r="AA375"/>
      <c r="AB375"/>
    </row>
    <row r="376" spans="2:28" s="52" customFormat="1" x14ac:dyDescent="0.15">
      <c r="B376" s="77"/>
      <c r="P376"/>
      <c r="U376"/>
      <c r="V376"/>
      <c r="W376"/>
      <c r="X376"/>
      <c r="Y376"/>
      <c r="Z376"/>
      <c r="AA376"/>
      <c r="AB376"/>
    </row>
    <row r="377" spans="2:28" s="52" customFormat="1" x14ac:dyDescent="0.15">
      <c r="B377" s="77"/>
      <c r="P377"/>
      <c r="U377"/>
      <c r="V377"/>
      <c r="W377"/>
      <c r="X377"/>
      <c r="Y377"/>
      <c r="Z377"/>
      <c r="AA377"/>
      <c r="AB377"/>
    </row>
    <row r="378" spans="2:28" s="52" customFormat="1" x14ac:dyDescent="0.15">
      <c r="B378" s="77"/>
      <c r="P378"/>
      <c r="U378"/>
      <c r="V378"/>
      <c r="W378"/>
      <c r="X378"/>
      <c r="Y378"/>
      <c r="Z378"/>
      <c r="AA378"/>
      <c r="AB378"/>
    </row>
    <row r="379" spans="2:28" s="52" customFormat="1" x14ac:dyDescent="0.15">
      <c r="B379" s="77"/>
      <c r="P379"/>
      <c r="U379"/>
      <c r="V379"/>
      <c r="W379"/>
      <c r="X379"/>
      <c r="Y379"/>
      <c r="Z379"/>
      <c r="AA379"/>
      <c r="AB379"/>
    </row>
    <row r="380" spans="2:28" s="52" customFormat="1" x14ac:dyDescent="0.15">
      <c r="B380" s="77"/>
      <c r="P380"/>
      <c r="U380"/>
      <c r="V380"/>
      <c r="W380"/>
      <c r="X380"/>
      <c r="Y380"/>
      <c r="Z380"/>
      <c r="AA380"/>
      <c r="AB380"/>
    </row>
    <row r="381" spans="2:28" s="52" customFormat="1" x14ac:dyDescent="0.15">
      <c r="B381" s="77"/>
      <c r="P381"/>
      <c r="U381"/>
      <c r="V381"/>
      <c r="W381"/>
      <c r="X381"/>
      <c r="Y381"/>
      <c r="Z381"/>
      <c r="AA381"/>
      <c r="AB381"/>
    </row>
    <row r="382" spans="2:28" s="52" customFormat="1" x14ac:dyDescent="0.15">
      <c r="B382" s="77"/>
      <c r="P382"/>
      <c r="U382"/>
      <c r="V382"/>
      <c r="W382"/>
      <c r="X382"/>
      <c r="Y382"/>
      <c r="Z382"/>
      <c r="AA382"/>
      <c r="AB382"/>
    </row>
    <row r="383" spans="2:28" s="52" customFormat="1" x14ac:dyDescent="0.15">
      <c r="B383" s="77"/>
      <c r="P383"/>
      <c r="U383"/>
      <c r="V383"/>
      <c r="W383"/>
      <c r="X383"/>
      <c r="Y383"/>
      <c r="Z383"/>
      <c r="AA383"/>
      <c r="AB383"/>
    </row>
    <row r="384" spans="2:28" s="52" customFormat="1" x14ac:dyDescent="0.15">
      <c r="B384" s="77"/>
      <c r="P384"/>
      <c r="U384"/>
      <c r="V384"/>
      <c r="W384"/>
      <c r="X384"/>
      <c r="Y384"/>
      <c r="Z384"/>
      <c r="AA384"/>
      <c r="AB384"/>
    </row>
    <row r="385" spans="2:28" s="52" customFormat="1" x14ac:dyDescent="0.15">
      <c r="B385" s="77"/>
      <c r="P385"/>
      <c r="U385"/>
      <c r="V385"/>
      <c r="W385"/>
      <c r="X385"/>
      <c r="Y385"/>
      <c r="Z385"/>
      <c r="AA385"/>
      <c r="AB385"/>
    </row>
    <row r="386" spans="2:28" s="52" customFormat="1" x14ac:dyDescent="0.15">
      <c r="B386" s="77"/>
      <c r="P386"/>
      <c r="U386"/>
      <c r="V386"/>
      <c r="W386"/>
      <c r="X386"/>
      <c r="Y386"/>
      <c r="Z386"/>
      <c r="AA386"/>
      <c r="AB386"/>
    </row>
    <row r="387" spans="2:28" s="52" customFormat="1" x14ac:dyDescent="0.15">
      <c r="B387" s="77"/>
      <c r="P387"/>
      <c r="U387"/>
      <c r="V387"/>
      <c r="W387"/>
      <c r="X387"/>
      <c r="Y387"/>
      <c r="Z387"/>
      <c r="AA387"/>
      <c r="AB387"/>
    </row>
    <row r="388" spans="2:28" s="52" customFormat="1" x14ac:dyDescent="0.15">
      <c r="B388" s="77"/>
      <c r="P388"/>
      <c r="U388"/>
      <c r="V388"/>
      <c r="W388"/>
      <c r="X388"/>
      <c r="Y388"/>
      <c r="Z388"/>
      <c r="AA388"/>
      <c r="AB388"/>
    </row>
    <row r="389" spans="2:28" s="52" customFormat="1" x14ac:dyDescent="0.15">
      <c r="B389" s="77"/>
      <c r="P389"/>
      <c r="U389"/>
      <c r="V389"/>
      <c r="W389"/>
      <c r="X389"/>
      <c r="Y389"/>
      <c r="Z389"/>
      <c r="AA389"/>
      <c r="AB389"/>
    </row>
    <row r="390" spans="2:28" s="52" customFormat="1" x14ac:dyDescent="0.15">
      <c r="B390" s="77"/>
      <c r="P390"/>
      <c r="U390"/>
      <c r="V390"/>
      <c r="W390"/>
      <c r="X390"/>
      <c r="Y390"/>
      <c r="Z390"/>
      <c r="AA390"/>
      <c r="AB390"/>
    </row>
    <row r="391" spans="2:28" s="52" customFormat="1" x14ac:dyDescent="0.15">
      <c r="B391" s="77"/>
      <c r="P391"/>
      <c r="U391"/>
      <c r="V391"/>
      <c r="W391"/>
      <c r="X391"/>
      <c r="Y391"/>
      <c r="Z391"/>
      <c r="AA391"/>
      <c r="AB391"/>
    </row>
    <row r="392" spans="2:28" s="52" customFormat="1" x14ac:dyDescent="0.15">
      <c r="B392" s="77"/>
      <c r="P392"/>
      <c r="U392"/>
      <c r="V392"/>
      <c r="W392"/>
      <c r="X392"/>
      <c r="Y392"/>
      <c r="Z392"/>
      <c r="AA392"/>
      <c r="AB392"/>
    </row>
    <row r="393" spans="2:28" s="52" customFormat="1" x14ac:dyDescent="0.15">
      <c r="B393" s="77"/>
      <c r="P393"/>
      <c r="U393"/>
      <c r="V393"/>
      <c r="W393"/>
      <c r="X393"/>
      <c r="Y393"/>
      <c r="Z393"/>
      <c r="AA393"/>
      <c r="AB393"/>
    </row>
    <row r="394" spans="2:28" s="52" customFormat="1" x14ac:dyDescent="0.15">
      <c r="B394" s="77"/>
      <c r="P394"/>
      <c r="U394"/>
      <c r="V394"/>
      <c r="W394"/>
      <c r="X394"/>
      <c r="Y394"/>
      <c r="Z394"/>
      <c r="AA394"/>
      <c r="AB394"/>
    </row>
    <row r="395" spans="2:28" s="52" customFormat="1" x14ac:dyDescent="0.15">
      <c r="B395" s="77"/>
      <c r="P395"/>
      <c r="U395"/>
      <c r="V395"/>
      <c r="W395"/>
      <c r="X395"/>
      <c r="Y395"/>
      <c r="Z395"/>
      <c r="AA395"/>
      <c r="AB395"/>
    </row>
    <row r="396" spans="2:28" s="52" customFormat="1" x14ac:dyDescent="0.15">
      <c r="B396" s="77"/>
      <c r="P396"/>
      <c r="U396"/>
      <c r="V396"/>
      <c r="W396"/>
      <c r="X396"/>
      <c r="Y396"/>
      <c r="Z396"/>
      <c r="AA396"/>
      <c r="AB396"/>
    </row>
    <row r="397" spans="2:28" s="52" customFormat="1" x14ac:dyDescent="0.15">
      <c r="B397" s="77"/>
      <c r="P397"/>
      <c r="U397"/>
      <c r="V397"/>
      <c r="W397"/>
      <c r="X397"/>
      <c r="Y397"/>
      <c r="Z397"/>
      <c r="AA397"/>
      <c r="AB397"/>
    </row>
    <row r="398" spans="2:28" s="52" customFormat="1" x14ac:dyDescent="0.15">
      <c r="B398" s="77"/>
      <c r="P398"/>
      <c r="U398"/>
      <c r="V398"/>
      <c r="W398"/>
      <c r="X398"/>
      <c r="Y398"/>
      <c r="Z398"/>
      <c r="AA398"/>
      <c r="AB398"/>
    </row>
    <row r="399" spans="2:28" s="52" customFormat="1" x14ac:dyDescent="0.15">
      <c r="B399" s="77"/>
      <c r="P399"/>
      <c r="U399"/>
      <c r="V399"/>
      <c r="W399"/>
      <c r="X399"/>
      <c r="Y399"/>
      <c r="Z399"/>
      <c r="AA399"/>
      <c r="AB399"/>
    </row>
    <row r="400" spans="2:28" s="52" customFormat="1" x14ac:dyDescent="0.15">
      <c r="B400" s="77"/>
      <c r="P400"/>
      <c r="U400"/>
      <c r="V400"/>
      <c r="W400"/>
      <c r="X400"/>
      <c r="Y400"/>
      <c r="Z400"/>
      <c r="AA400"/>
      <c r="AB400"/>
    </row>
    <row r="401" spans="2:28" s="52" customFormat="1" x14ac:dyDescent="0.15">
      <c r="B401" s="77"/>
      <c r="P401"/>
      <c r="U401"/>
      <c r="V401"/>
      <c r="W401"/>
      <c r="X401"/>
      <c r="Y401"/>
      <c r="Z401"/>
      <c r="AA401"/>
      <c r="AB401"/>
    </row>
    <row r="402" spans="2:28" s="52" customFormat="1" x14ac:dyDescent="0.15">
      <c r="B402" s="77"/>
      <c r="P402"/>
      <c r="U402"/>
      <c r="V402"/>
      <c r="W402"/>
      <c r="X402"/>
      <c r="Y402"/>
      <c r="Z402"/>
      <c r="AA402"/>
      <c r="AB402"/>
    </row>
    <row r="403" spans="2:28" s="52" customFormat="1" x14ac:dyDescent="0.15">
      <c r="B403" s="77"/>
      <c r="P403"/>
      <c r="U403"/>
      <c r="V403"/>
      <c r="W403"/>
      <c r="X403"/>
      <c r="Y403"/>
      <c r="Z403"/>
      <c r="AA403"/>
      <c r="AB403"/>
    </row>
    <row r="404" spans="2:28" s="52" customFormat="1" x14ac:dyDescent="0.15">
      <c r="B404" s="77"/>
      <c r="P404"/>
      <c r="U404"/>
      <c r="V404"/>
      <c r="W404"/>
      <c r="X404"/>
      <c r="Y404"/>
      <c r="Z404"/>
      <c r="AA404"/>
      <c r="AB404"/>
    </row>
    <row r="405" spans="2:28" s="52" customFormat="1" x14ac:dyDescent="0.15">
      <c r="B405" s="77"/>
      <c r="P405"/>
      <c r="U405"/>
      <c r="V405"/>
      <c r="W405"/>
      <c r="X405"/>
      <c r="Y405"/>
      <c r="Z405"/>
      <c r="AA405"/>
      <c r="AB405"/>
    </row>
    <row r="406" spans="2:28" s="52" customFormat="1" x14ac:dyDescent="0.15">
      <c r="B406" s="77"/>
      <c r="P406"/>
      <c r="U406"/>
      <c r="V406"/>
      <c r="W406"/>
      <c r="X406"/>
      <c r="Y406"/>
      <c r="Z406"/>
      <c r="AA406"/>
      <c r="AB406"/>
    </row>
    <row r="407" spans="2:28" s="52" customFormat="1" x14ac:dyDescent="0.15">
      <c r="B407" s="77"/>
      <c r="P407"/>
      <c r="U407"/>
      <c r="V407"/>
      <c r="W407"/>
      <c r="X407"/>
      <c r="Y407"/>
      <c r="Z407"/>
      <c r="AA407"/>
      <c r="AB407"/>
    </row>
    <row r="408" spans="2:28" s="52" customFormat="1" x14ac:dyDescent="0.15">
      <c r="B408" s="77"/>
      <c r="P408"/>
      <c r="U408"/>
      <c r="V408"/>
      <c r="W408"/>
      <c r="X408"/>
      <c r="Y408"/>
      <c r="Z408"/>
      <c r="AA408"/>
      <c r="AB408"/>
    </row>
    <row r="409" spans="2:28" s="52" customFormat="1" x14ac:dyDescent="0.15">
      <c r="B409" s="77"/>
      <c r="P409"/>
      <c r="U409"/>
      <c r="V409"/>
      <c r="W409"/>
      <c r="X409"/>
      <c r="Y409"/>
      <c r="Z409"/>
      <c r="AA409"/>
      <c r="AB409"/>
    </row>
    <row r="410" spans="2:28" s="52" customFormat="1" x14ac:dyDescent="0.15">
      <c r="B410" s="77"/>
      <c r="P410"/>
      <c r="U410"/>
      <c r="V410"/>
      <c r="W410"/>
      <c r="X410"/>
      <c r="Y410"/>
      <c r="Z410"/>
      <c r="AA410"/>
      <c r="AB410"/>
    </row>
    <row r="411" spans="2:28" s="52" customFormat="1" x14ac:dyDescent="0.15">
      <c r="B411" s="77"/>
      <c r="P411"/>
      <c r="U411"/>
      <c r="V411"/>
      <c r="W411"/>
      <c r="X411"/>
      <c r="Y411"/>
      <c r="Z411"/>
      <c r="AA411"/>
      <c r="AB411"/>
    </row>
    <row r="412" spans="2:28" s="52" customFormat="1" x14ac:dyDescent="0.15">
      <c r="B412" s="77"/>
      <c r="P412"/>
      <c r="U412"/>
      <c r="V412"/>
      <c r="W412"/>
      <c r="X412"/>
      <c r="Y412"/>
      <c r="Z412"/>
      <c r="AA412"/>
      <c r="AB412"/>
    </row>
    <row r="413" spans="2:28" s="52" customFormat="1" x14ac:dyDescent="0.15">
      <c r="B413" s="77"/>
      <c r="P413"/>
      <c r="U413"/>
      <c r="V413"/>
      <c r="W413"/>
      <c r="X413"/>
      <c r="Y413"/>
      <c r="Z413"/>
      <c r="AA413"/>
      <c r="AB413"/>
    </row>
    <row r="414" spans="2:28" s="52" customFormat="1" x14ac:dyDescent="0.15">
      <c r="B414" s="77"/>
      <c r="P414"/>
      <c r="U414"/>
      <c r="V414"/>
      <c r="W414"/>
      <c r="X414"/>
      <c r="Y414"/>
      <c r="Z414"/>
      <c r="AA414"/>
      <c r="AB414"/>
    </row>
    <row r="415" spans="2:28" s="52" customFormat="1" x14ac:dyDescent="0.15">
      <c r="B415" s="77"/>
      <c r="P415"/>
      <c r="U415"/>
      <c r="V415"/>
      <c r="W415"/>
      <c r="X415"/>
      <c r="Y415"/>
      <c r="Z415"/>
      <c r="AA415"/>
      <c r="AB415"/>
    </row>
    <row r="416" spans="2:28" s="52" customFormat="1" x14ac:dyDescent="0.15">
      <c r="B416" s="77"/>
      <c r="P416"/>
      <c r="U416"/>
      <c r="V416"/>
      <c r="W416"/>
      <c r="X416"/>
      <c r="Y416"/>
      <c r="Z416"/>
      <c r="AA416"/>
      <c r="AB416"/>
    </row>
    <row r="417" spans="2:28" s="52" customFormat="1" x14ac:dyDescent="0.15">
      <c r="B417" s="77"/>
      <c r="P417"/>
      <c r="U417"/>
      <c r="V417"/>
      <c r="W417"/>
      <c r="X417"/>
      <c r="Y417"/>
      <c r="Z417"/>
      <c r="AA417"/>
      <c r="AB417"/>
    </row>
    <row r="418" spans="2:28" s="52" customFormat="1" x14ac:dyDescent="0.15">
      <c r="B418" s="77"/>
      <c r="P418"/>
      <c r="U418"/>
      <c r="V418"/>
      <c r="W418"/>
      <c r="X418"/>
      <c r="Y418"/>
      <c r="Z418"/>
      <c r="AA418"/>
      <c r="AB418"/>
    </row>
    <row r="419" spans="2:28" s="52" customFormat="1" x14ac:dyDescent="0.15">
      <c r="B419" s="77"/>
      <c r="P419"/>
      <c r="U419"/>
      <c r="V419"/>
      <c r="W419"/>
      <c r="X419"/>
      <c r="Y419"/>
      <c r="Z419"/>
      <c r="AA419"/>
      <c r="AB419"/>
    </row>
    <row r="420" spans="2:28" s="52" customFormat="1" x14ac:dyDescent="0.15">
      <c r="B420" s="77"/>
      <c r="P420"/>
      <c r="U420"/>
      <c r="V420"/>
      <c r="W420"/>
      <c r="X420"/>
      <c r="Y420"/>
      <c r="Z420"/>
      <c r="AA420"/>
      <c r="AB420"/>
    </row>
    <row r="421" spans="2:28" s="52" customFormat="1" x14ac:dyDescent="0.15">
      <c r="B421" s="77"/>
      <c r="P421"/>
      <c r="U421"/>
      <c r="V421"/>
      <c r="W421"/>
      <c r="X421"/>
      <c r="Y421"/>
      <c r="Z421"/>
      <c r="AA421"/>
      <c r="AB421"/>
    </row>
    <row r="422" spans="2:28" s="52" customFormat="1" x14ac:dyDescent="0.15">
      <c r="B422" s="77"/>
      <c r="P422"/>
      <c r="U422"/>
      <c r="V422"/>
      <c r="W422"/>
      <c r="X422"/>
      <c r="Y422"/>
      <c r="Z422"/>
      <c r="AA422"/>
      <c r="AB422"/>
    </row>
    <row r="423" spans="2:28" s="52" customFormat="1" x14ac:dyDescent="0.15">
      <c r="B423" s="77"/>
      <c r="P423"/>
      <c r="U423"/>
      <c r="V423"/>
      <c r="W423"/>
      <c r="X423"/>
      <c r="Y423"/>
      <c r="Z423"/>
      <c r="AA423"/>
      <c r="AB423"/>
    </row>
    <row r="424" spans="2:28" s="52" customFormat="1" x14ac:dyDescent="0.15">
      <c r="B424" s="77"/>
      <c r="P424"/>
      <c r="U424"/>
      <c r="V424"/>
      <c r="W424"/>
      <c r="X424"/>
      <c r="Y424"/>
      <c r="Z424"/>
      <c r="AA424"/>
      <c r="AB424"/>
    </row>
    <row r="425" spans="2:28" s="52" customFormat="1" x14ac:dyDescent="0.15">
      <c r="B425" s="77"/>
      <c r="P425"/>
      <c r="U425"/>
      <c r="V425"/>
      <c r="W425"/>
      <c r="X425"/>
      <c r="Y425"/>
      <c r="Z425"/>
      <c r="AA425"/>
      <c r="AB425"/>
    </row>
    <row r="426" spans="2:28" s="52" customFormat="1" x14ac:dyDescent="0.15">
      <c r="B426" s="77"/>
      <c r="P426"/>
      <c r="U426"/>
      <c r="V426"/>
      <c r="W426"/>
      <c r="X426"/>
      <c r="Y426"/>
      <c r="Z426"/>
      <c r="AA426"/>
      <c r="AB426"/>
    </row>
    <row r="427" spans="2:28" s="52" customFormat="1" x14ac:dyDescent="0.15">
      <c r="B427" s="77"/>
      <c r="P427"/>
      <c r="U427"/>
      <c r="V427"/>
      <c r="W427"/>
      <c r="X427"/>
      <c r="Y427"/>
      <c r="Z427"/>
      <c r="AA427"/>
      <c r="AB427"/>
    </row>
    <row r="428" spans="2:28" s="52" customFormat="1" x14ac:dyDescent="0.15">
      <c r="B428" s="77"/>
      <c r="P428"/>
      <c r="U428"/>
      <c r="V428"/>
      <c r="W428"/>
      <c r="X428"/>
      <c r="Y428"/>
      <c r="Z428"/>
      <c r="AA428"/>
      <c r="AB428"/>
    </row>
    <row r="429" spans="2:28" s="52" customFormat="1" x14ac:dyDescent="0.15">
      <c r="B429" s="77"/>
      <c r="P429"/>
      <c r="U429"/>
      <c r="V429"/>
      <c r="W429"/>
      <c r="X429"/>
      <c r="Y429"/>
      <c r="Z429"/>
      <c r="AA429"/>
      <c r="AB429"/>
    </row>
    <row r="430" spans="2:28" s="52" customFormat="1" x14ac:dyDescent="0.15">
      <c r="B430" s="77"/>
      <c r="P430"/>
      <c r="U430"/>
      <c r="V430"/>
      <c r="W430"/>
      <c r="X430"/>
      <c r="Y430"/>
      <c r="Z430"/>
      <c r="AA430"/>
      <c r="AB430"/>
    </row>
    <row r="431" spans="2:28" s="52" customFormat="1" x14ac:dyDescent="0.15">
      <c r="B431" s="77"/>
      <c r="P431"/>
      <c r="U431"/>
      <c r="V431"/>
      <c r="W431"/>
      <c r="X431"/>
      <c r="Y431"/>
      <c r="Z431"/>
      <c r="AA431"/>
      <c r="AB431"/>
    </row>
    <row r="432" spans="2:28" s="52" customFormat="1" x14ac:dyDescent="0.15">
      <c r="B432" s="77"/>
      <c r="P432"/>
      <c r="U432"/>
      <c r="V432"/>
      <c r="W432"/>
      <c r="X432"/>
      <c r="Y432"/>
      <c r="Z432"/>
      <c r="AA432"/>
      <c r="AB432"/>
    </row>
    <row r="433" spans="2:28" s="52" customFormat="1" x14ac:dyDescent="0.15">
      <c r="B433" s="77"/>
      <c r="P433"/>
      <c r="U433"/>
      <c r="V433"/>
      <c r="W433"/>
      <c r="X433"/>
      <c r="Y433"/>
      <c r="Z433"/>
      <c r="AA433"/>
      <c r="AB433"/>
    </row>
    <row r="434" spans="2:28" s="52" customFormat="1" x14ac:dyDescent="0.15">
      <c r="B434" s="77"/>
      <c r="P434"/>
      <c r="U434"/>
      <c r="V434"/>
      <c r="W434"/>
      <c r="X434"/>
      <c r="Y434"/>
      <c r="Z434"/>
      <c r="AA434"/>
      <c r="AB434"/>
    </row>
    <row r="435" spans="2:28" s="52" customFormat="1" x14ac:dyDescent="0.15">
      <c r="B435" s="77"/>
      <c r="P435"/>
      <c r="U435"/>
      <c r="V435"/>
      <c r="W435"/>
      <c r="X435"/>
      <c r="Y435"/>
      <c r="Z435"/>
      <c r="AA435"/>
      <c r="AB435"/>
    </row>
    <row r="436" spans="2:28" s="52" customFormat="1" x14ac:dyDescent="0.15">
      <c r="B436" s="77"/>
      <c r="P436"/>
      <c r="U436"/>
      <c r="V436"/>
      <c r="W436"/>
      <c r="X436"/>
      <c r="Y436"/>
      <c r="Z436"/>
      <c r="AA436"/>
      <c r="AB436"/>
    </row>
    <row r="437" spans="2:28" s="52" customFormat="1" x14ac:dyDescent="0.15">
      <c r="B437" s="77"/>
      <c r="P437"/>
      <c r="U437"/>
      <c r="V437"/>
      <c r="W437"/>
      <c r="X437"/>
      <c r="Y437"/>
      <c r="Z437"/>
      <c r="AA437"/>
      <c r="AB437"/>
    </row>
    <row r="438" spans="2:28" s="52" customFormat="1" x14ac:dyDescent="0.15">
      <c r="B438" s="77"/>
      <c r="P438"/>
      <c r="U438"/>
      <c r="V438"/>
      <c r="W438"/>
      <c r="X438"/>
      <c r="Y438"/>
      <c r="Z438"/>
      <c r="AA438"/>
      <c r="AB438"/>
    </row>
    <row r="439" spans="2:28" s="52" customFormat="1" x14ac:dyDescent="0.15">
      <c r="B439" s="77"/>
      <c r="P439"/>
      <c r="U439"/>
      <c r="V439"/>
      <c r="W439"/>
      <c r="X439"/>
      <c r="Y439"/>
      <c r="Z439"/>
      <c r="AA439"/>
      <c r="AB439"/>
    </row>
    <row r="440" spans="2:28" s="52" customFormat="1" x14ac:dyDescent="0.15">
      <c r="B440" s="77"/>
      <c r="P440"/>
      <c r="U440"/>
      <c r="V440"/>
      <c r="W440"/>
      <c r="X440"/>
      <c r="Y440"/>
      <c r="Z440"/>
      <c r="AA440"/>
      <c r="AB440"/>
    </row>
    <row r="441" spans="2:28" s="52" customFormat="1" x14ac:dyDescent="0.15">
      <c r="B441" s="77"/>
      <c r="P441"/>
      <c r="U441"/>
      <c r="V441"/>
      <c r="W441"/>
      <c r="X441"/>
      <c r="Y441"/>
      <c r="Z441"/>
      <c r="AA441"/>
      <c r="AB441"/>
    </row>
    <row r="442" spans="2:28" s="52" customFormat="1" x14ac:dyDescent="0.15">
      <c r="B442" s="77"/>
      <c r="P442"/>
      <c r="U442"/>
      <c r="V442"/>
      <c r="W442"/>
      <c r="X442"/>
      <c r="Y442"/>
      <c r="Z442"/>
      <c r="AA442"/>
      <c r="AB442"/>
    </row>
    <row r="443" spans="2:28" s="52" customFormat="1" x14ac:dyDescent="0.15">
      <c r="B443" s="77"/>
      <c r="P443"/>
      <c r="U443"/>
      <c r="V443"/>
      <c r="W443"/>
      <c r="X443"/>
      <c r="Y443"/>
      <c r="Z443"/>
      <c r="AA443"/>
      <c r="AB443"/>
    </row>
    <row r="444" spans="2:28" s="52" customFormat="1" x14ac:dyDescent="0.15">
      <c r="B444" s="77"/>
      <c r="P444"/>
      <c r="U444"/>
      <c r="V444"/>
      <c r="W444"/>
      <c r="X444"/>
      <c r="Y444"/>
      <c r="Z444"/>
      <c r="AA444"/>
      <c r="AB444"/>
    </row>
    <row r="445" spans="2:28" s="52" customFormat="1" x14ac:dyDescent="0.15">
      <c r="B445" s="77"/>
      <c r="P445"/>
      <c r="U445"/>
      <c r="V445"/>
      <c r="W445"/>
      <c r="X445"/>
      <c r="Y445"/>
      <c r="Z445"/>
      <c r="AA445"/>
      <c r="AB445"/>
    </row>
    <row r="446" spans="2:28" s="52" customFormat="1" x14ac:dyDescent="0.15">
      <c r="B446" s="77"/>
      <c r="P446"/>
      <c r="U446"/>
      <c r="V446"/>
      <c r="W446"/>
      <c r="X446"/>
      <c r="Y446"/>
      <c r="Z446"/>
      <c r="AA446"/>
      <c r="AB446"/>
    </row>
    <row r="447" spans="2:28" s="52" customFormat="1" x14ac:dyDescent="0.15">
      <c r="B447" s="77"/>
      <c r="P447"/>
      <c r="U447"/>
      <c r="V447"/>
      <c r="W447"/>
      <c r="X447"/>
      <c r="Y447"/>
      <c r="Z447"/>
      <c r="AA447"/>
      <c r="AB447"/>
    </row>
    <row r="448" spans="2:28" s="52" customFormat="1" x14ac:dyDescent="0.15">
      <c r="B448" s="77"/>
      <c r="P448"/>
      <c r="U448"/>
      <c r="V448"/>
      <c r="W448"/>
      <c r="X448"/>
      <c r="Y448"/>
      <c r="Z448"/>
      <c r="AA448"/>
      <c r="AB448"/>
    </row>
    <row r="449" spans="2:28" s="52" customFormat="1" x14ac:dyDescent="0.15">
      <c r="B449" s="77"/>
      <c r="P449"/>
      <c r="U449"/>
      <c r="V449"/>
      <c r="W449"/>
      <c r="X449"/>
      <c r="Y449"/>
      <c r="Z449"/>
      <c r="AA449"/>
      <c r="AB449"/>
    </row>
    <row r="450" spans="2:28" s="52" customFormat="1" x14ac:dyDescent="0.15">
      <c r="B450" s="77"/>
      <c r="P450"/>
      <c r="U450"/>
      <c r="V450"/>
      <c r="W450"/>
      <c r="X450"/>
      <c r="Y450"/>
      <c r="Z450"/>
      <c r="AA450"/>
      <c r="AB450"/>
    </row>
    <row r="451" spans="2:28" s="52" customFormat="1" x14ac:dyDescent="0.15">
      <c r="B451" s="77"/>
      <c r="P451"/>
      <c r="U451"/>
      <c r="V451"/>
      <c r="W451"/>
      <c r="X451"/>
      <c r="Y451"/>
      <c r="Z451"/>
      <c r="AA451"/>
      <c r="AB451"/>
    </row>
    <row r="452" spans="2:28" s="52" customFormat="1" x14ac:dyDescent="0.15">
      <c r="B452" s="77"/>
      <c r="P452"/>
      <c r="U452"/>
      <c r="V452"/>
      <c r="W452"/>
      <c r="X452"/>
      <c r="Y452"/>
      <c r="Z452"/>
      <c r="AA452"/>
      <c r="AB452"/>
    </row>
    <row r="453" spans="2:28" s="52" customFormat="1" x14ac:dyDescent="0.15">
      <c r="B453" s="77"/>
      <c r="P453"/>
      <c r="U453"/>
      <c r="V453"/>
      <c r="W453"/>
      <c r="X453"/>
      <c r="Y453"/>
      <c r="Z453"/>
      <c r="AA453"/>
      <c r="AB453"/>
    </row>
    <row r="454" spans="2:28" s="52" customFormat="1" x14ac:dyDescent="0.15">
      <c r="B454" s="77"/>
      <c r="P454"/>
      <c r="U454"/>
      <c r="V454"/>
      <c r="W454"/>
      <c r="X454"/>
      <c r="Y454"/>
      <c r="Z454"/>
      <c r="AA454"/>
      <c r="AB454"/>
    </row>
    <row r="455" spans="2:28" s="52" customFormat="1" x14ac:dyDescent="0.15">
      <c r="B455" s="77"/>
      <c r="P455"/>
      <c r="U455"/>
      <c r="V455"/>
      <c r="W455"/>
      <c r="X455"/>
      <c r="Y455"/>
      <c r="Z455"/>
      <c r="AA455"/>
      <c r="AB455"/>
    </row>
    <row r="456" spans="2:28" s="52" customFormat="1" x14ac:dyDescent="0.15">
      <c r="B456" s="77"/>
      <c r="P456"/>
      <c r="U456"/>
      <c r="V456"/>
      <c r="W456"/>
      <c r="X456"/>
      <c r="Y456"/>
      <c r="Z456"/>
      <c r="AA456"/>
      <c r="AB456"/>
    </row>
    <row r="457" spans="2:28" s="52" customFormat="1" x14ac:dyDescent="0.15">
      <c r="B457" s="77"/>
      <c r="P457"/>
      <c r="U457"/>
      <c r="V457"/>
      <c r="W457"/>
      <c r="X457"/>
      <c r="Y457"/>
      <c r="Z457"/>
      <c r="AA457"/>
      <c r="AB457"/>
    </row>
    <row r="458" spans="2:28" s="52" customFormat="1" x14ac:dyDescent="0.15">
      <c r="B458" s="77"/>
      <c r="P458"/>
      <c r="U458"/>
      <c r="V458"/>
      <c r="W458"/>
      <c r="X458"/>
      <c r="Y458"/>
      <c r="Z458"/>
      <c r="AA458"/>
      <c r="AB458"/>
    </row>
    <row r="459" spans="2:28" s="52" customFormat="1" x14ac:dyDescent="0.15">
      <c r="B459" s="77"/>
      <c r="P459"/>
      <c r="U459"/>
      <c r="V459"/>
      <c r="W459"/>
      <c r="X459"/>
      <c r="Y459"/>
      <c r="Z459"/>
      <c r="AA459"/>
      <c r="AB459"/>
    </row>
    <row r="460" spans="2:28" s="52" customFormat="1" x14ac:dyDescent="0.15">
      <c r="B460" s="77"/>
      <c r="P460"/>
      <c r="U460"/>
      <c r="V460"/>
      <c r="W460"/>
      <c r="X460"/>
      <c r="Y460"/>
      <c r="Z460"/>
      <c r="AA460"/>
      <c r="AB460"/>
    </row>
    <row r="461" spans="2:28" s="52" customFormat="1" x14ac:dyDescent="0.15">
      <c r="B461" s="77"/>
      <c r="P461"/>
      <c r="U461"/>
      <c r="V461"/>
      <c r="W461"/>
      <c r="X461"/>
      <c r="Y461"/>
      <c r="Z461"/>
      <c r="AA461"/>
      <c r="AB461"/>
    </row>
    <row r="462" spans="2:28" s="52" customFormat="1" x14ac:dyDescent="0.15">
      <c r="B462" s="77"/>
      <c r="P462"/>
      <c r="U462"/>
      <c r="V462"/>
      <c r="W462"/>
      <c r="X462"/>
      <c r="Y462"/>
      <c r="Z462"/>
      <c r="AA462"/>
      <c r="AB462"/>
    </row>
    <row r="463" spans="2:28" s="52" customFormat="1" x14ac:dyDescent="0.15">
      <c r="B463" s="77"/>
      <c r="P463"/>
      <c r="U463"/>
      <c r="V463"/>
      <c r="W463"/>
      <c r="X463"/>
      <c r="Y463"/>
      <c r="Z463"/>
      <c r="AA463"/>
      <c r="AB463"/>
    </row>
    <row r="464" spans="2:28" s="52" customFormat="1" x14ac:dyDescent="0.15">
      <c r="B464" s="77"/>
      <c r="P464"/>
      <c r="U464"/>
      <c r="V464"/>
      <c r="W464"/>
      <c r="X464"/>
      <c r="Y464"/>
      <c r="Z464"/>
      <c r="AA464"/>
      <c r="AB464"/>
    </row>
    <row r="465" spans="2:28" s="52" customFormat="1" x14ac:dyDescent="0.15">
      <c r="B465" s="77"/>
      <c r="P465"/>
      <c r="U465"/>
      <c r="V465"/>
      <c r="W465"/>
      <c r="X465"/>
      <c r="Y465"/>
      <c r="Z465"/>
      <c r="AA465"/>
      <c r="AB465"/>
    </row>
    <row r="466" spans="2:28" s="52" customFormat="1" x14ac:dyDescent="0.15">
      <c r="B466" s="77"/>
      <c r="P466"/>
      <c r="U466"/>
      <c r="V466"/>
      <c r="W466"/>
      <c r="X466"/>
      <c r="Y466"/>
      <c r="Z466"/>
      <c r="AA466"/>
      <c r="AB466"/>
    </row>
    <row r="467" spans="2:28" s="52" customFormat="1" x14ac:dyDescent="0.15">
      <c r="B467" s="77"/>
      <c r="P467"/>
      <c r="U467"/>
      <c r="V467"/>
      <c r="W467"/>
      <c r="X467"/>
      <c r="Y467"/>
      <c r="Z467"/>
      <c r="AA467"/>
      <c r="AB467"/>
    </row>
    <row r="468" spans="2:28" s="52" customFormat="1" x14ac:dyDescent="0.15">
      <c r="B468" s="77"/>
      <c r="P468"/>
      <c r="U468"/>
      <c r="V468"/>
      <c r="W468"/>
      <c r="X468"/>
      <c r="Y468"/>
      <c r="Z468"/>
      <c r="AA468"/>
      <c r="AB468"/>
    </row>
    <row r="469" spans="2:28" s="52" customFormat="1" x14ac:dyDescent="0.15">
      <c r="B469" s="77"/>
      <c r="P469"/>
      <c r="U469"/>
      <c r="V469"/>
      <c r="W469"/>
      <c r="X469"/>
      <c r="Y469"/>
      <c r="Z469"/>
      <c r="AA469"/>
      <c r="AB469"/>
    </row>
    <row r="470" spans="2:28" s="52" customFormat="1" x14ac:dyDescent="0.15">
      <c r="B470" s="77"/>
      <c r="P470"/>
      <c r="U470"/>
      <c r="V470"/>
      <c r="W470"/>
      <c r="X470"/>
      <c r="Y470"/>
      <c r="Z470"/>
      <c r="AA470"/>
      <c r="AB470"/>
    </row>
    <row r="471" spans="2:28" s="52" customFormat="1" x14ac:dyDescent="0.15">
      <c r="B471" s="77"/>
      <c r="P471"/>
      <c r="U471"/>
      <c r="V471"/>
      <c r="W471"/>
      <c r="X471"/>
      <c r="Y471"/>
      <c r="Z471"/>
      <c r="AA471"/>
      <c r="AB471"/>
    </row>
    <row r="472" spans="2:28" s="52" customFormat="1" x14ac:dyDescent="0.15">
      <c r="B472" s="77"/>
      <c r="P472"/>
      <c r="U472"/>
      <c r="V472"/>
      <c r="W472"/>
      <c r="X472"/>
      <c r="Y472"/>
      <c r="Z472"/>
      <c r="AA472"/>
      <c r="AB472"/>
    </row>
    <row r="473" spans="2:28" s="52" customFormat="1" x14ac:dyDescent="0.15">
      <c r="B473" s="77"/>
      <c r="P473"/>
      <c r="U473"/>
      <c r="V473"/>
      <c r="W473"/>
      <c r="X473"/>
      <c r="Y473"/>
      <c r="Z473"/>
      <c r="AA473"/>
      <c r="AB473"/>
    </row>
    <row r="474" spans="2:28" s="52" customFormat="1" x14ac:dyDescent="0.15">
      <c r="B474" s="77"/>
      <c r="P474"/>
      <c r="U474"/>
      <c r="V474"/>
      <c r="W474"/>
      <c r="X474"/>
      <c r="Y474"/>
      <c r="Z474"/>
      <c r="AA474"/>
      <c r="AB474"/>
    </row>
    <row r="475" spans="2:28" s="52" customFormat="1" x14ac:dyDescent="0.15">
      <c r="B475" s="77"/>
      <c r="P475"/>
      <c r="U475"/>
      <c r="V475"/>
      <c r="W475"/>
      <c r="X475"/>
      <c r="Y475"/>
      <c r="Z475"/>
      <c r="AA475"/>
      <c r="AB475"/>
    </row>
    <row r="476" spans="2:28" s="52" customFormat="1" x14ac:dyDescent="0.15">
      <c r="B476" s="77"/>
      <c r="P476"/>
      <c r="U476"/>
      <c r="V476"/>
      <c r="W476"/>
      <c r="X476"/>
      <c r="Y476"/>
      <c r="Z476"/>
      <c r="AA476"/>
      <c r="AB476"/>
    </row>
    <row r="477" spans="2:28" s="52" customFormat="1" x14ac:dyDescent="0.15">
      <c r="B477" s="77"/>
      <c r="P477"/>
      <c r="U477"/>
      <c r="V477"/>
      <c r="W477"/>
      <c r="X477"/>
      <c r="Y477"/>
      <c r="Z477"/>
      <c r="AA477"/>
      <c r="AB477"/>
    </row>
    <row r="478" spans="2:28" s="52" customFormat="1" x14ac:dyDescent="0.15">
      <c r="B478" s="77"/>
      <c r="P478"/>
      <c r="U478"/>
      <c r="V478"/>
      <c r="W478"/>
      <c r="X478"/>
      <c r="Y478"/>
      <c r="Z478"/>
      <c r="AA478"/>
      <c r="AB478"/>
    </row>
    <row r="479" spans="2:28" s="52" customFormat="1" x14ac:dyDescent="0.15">
      <c r="B479" s="77"/>
      <c r="P479"/>
      <c r="U479"/>
      <c r="V479"/>
      <c r="W479"/>
      <c r="X479"/>
      <c r="Y479"/>
      <c r="Z479"/>
      <c r="AA479"/>
      <c r="AB479"/>
    </row>
    <row r="480" spans="2:28" s="52" customFormat="1" x14ac:dyDescent="0.15">
      <c r="B480" s="77"/>
      <c r="P480"/>
      <c r="U480"/>
      <c r="V480"/>
      <c r="W480"/>
      <c r="X480"/>
      <c r="Y480"/>
      <c r="Z480"/>
      <c r="AA480"/>
      <c r="AB480"/>
    </row>
    <row r="481" spans="2:28" s="52" customFormat="1" x14ac:dyDescent="0.15">
      <c r="B481" s="77"/>
      <c r="P481"/>
      <c r="U481"/>
      <c r="V481"/>
      <c r="W481"/>
      <c r="X481"/>
      <c r="Y481"/>
      <c r="Z481"/>
      <c r="AA481"/>
      <c r="AB481"/>
    </row>
    <row r="482" spans="2:28" s="52" customFormat="1" x14ac:dyDescent="0.15">
      <c r="B482" s="77"/>
      <c r="P482"/>
      <c r="U482"/>
      <c r="V482"/>
      <c r="W482"/>
      <c r="X482"/>
      <c r="Y482"/>
      <c r="Z482"/>
      <c r="AA482"/>
      <c r="AB482"/>
    </row>
    <row r="483" spans="2:28" s="52" customFormat="1" x14ac:dyDescent="0.15">
      <c r="B483" s="77"/>
      <c r="P483"/>
      <c r="U483"/>
      <c r="V483"/>
      <c r="W483"/>
      <c r="X483"/>
      <c r="Y483"/>
      <c r="Z483"/>
      <c r="AA483"/>
      <c r="AB483"/>
    </row>
    <row r="484" spans="2:28" s="52" customFormat="1" x14ac:dyDescent="0.15">
      <c r="B484" s="77"/>
      <c r="P484"/>
      <c r="U484"/>
      <c r="V484"/>
      <c r="W484"/>
      <c r="X484"/>
      <c r="Y484"/>
      <c r="Z484"/>
      <c r="AA484"/>
      <c r="AB484"/>
    </row>
    <row r="485" spans="2:28" s="52" customFormat="1" x14ac:dyDescent="0.15">
      <c r="B485" s="77"/>
      <c r="P485"/>
      <c r="U485"/>
      <c r="V485"/>
      <c r="W485"/>
      <c r="X485"/>
      <c r="Y485"/>
      <c r="Z485"/>
      <c r="AA485"/>
      <c r="AB485"/>
    </row>
    <row r="486" spans="2:28" s="52" customFormat="1" x14ac:dyDescent="0.15">
      <c r="B486" s="77"/>
      <c r="P486"/>
      <c r="U486"/>
      <c r="V486"/>
      <c r="W486"/>
      <c r="X486"/>
      <c r="Y486"/>
      <c r="Z486"/>
      <c r="AA486"/>
      <c r="AB486"/>
    </row>
    <row r="487" spans="2:28" s="52" customFormat="1" x14ac:dyDescent="0.15">
      <c r="B487" s="77"/>
      <c r="P487"/>
      <c r="U487"/>
      <c r="V487"/>
      <c r="W487"/>
      <c r="X487"/>
      <c r="Y487"/>
      <c r="Z487"/>
      <c r="AA487"/>
      <c r="AB487"/>
    </row>
    <row r="488" spans="2:28" s="52" customFormat="1" x14ac:dyDescent="0.15">
      <c r="B488" s="77"/>
      <c r="P488"/>
      <c r="U488"/>
      <c r="V488"/>
      <c r="W488"/>
      <c r="X488"/>
      <c r="Y488"/>
      <c r="Z488"/>
      <c r="AA488"/>
      <c r="AB488"/>
    </row>
    <row r="489" spans="2:28" s="52" customFormat="1" x14ac:dyDescent="0.15">
      <c r="B489" s="77"/>
      <c r="P489"/>
      <c r="U489"/>
      <c r="V489"/>
      <c r="W489"/>
      <c r="X489"/>
      <c r="Y489"/>
      <c r="Z489"/>
      <c r="AA489"/>
      <c r="AB489"/>
    </row>
    <row r="490" spans="2:28" s="52" customFormat="1" x14ac:dyDescent="0.15">
      <c r="B490" s="77"/>
      <c r="P490"/>
      <c r="U490"/>
      <c r="V490"/>
      <c r="W490"/>
      <c r="X490"/>
      <c r="Y490"/>
      <c r="Z490"/>
      <c r="AA490"/>
      <c r="AB490"/>
    </row>
    <row r="491" spans="2:28" s="52" customFormat="1" x14ac:dyDescent="0.15">
      <c r="B491" s="77"/>
      <c r="P491"/>
      <c r="U491"/>
      <c r="V491"/>
      <c r="W491"/>
      <c r="X491"/>
      <c r="Y491"/>
      <c r="Z491"/>
      <c r="AA491"/>
      <c r="AB491"/>
    </row>
    <row r="492" spans="2:28" s="52" customFormat="1" x14ac:dyDescent="0.15">
      <c r="B492" s="77"/>
      <c r="P492"/>
      <c r="U492"/>
      <c r="V492"/>
      <c r="W492"/>
      <c r="X492"/>
      <c r="Y492"/>
      <c r="Z492"/>
      <c r="AA492"/>
      <c r="AB492"/>
    </row>
    <row r="493" spans="2:28" s="52" customFormat="1" x14ac:dyDescent="0.15">
      <c r="B493" s="77"/>
      <c r="P493"/>
      <c r="U493"/>
      <c r="V493"/>
      <c r="W493"/>
      <c r="X493"/>
      <c r="Y493"/>
      <c r="Z493"/>
      <c r="AA493"/>
      <c r="AB493"/>
    </row>
    <row r="494" spans="2:28" s="52" customFormat="1" x14ac:dyDescent="0.15">
      <c r="B494" s="77"/>
      <c r="P494"/>
      <c r="U494"/>
      <c r="V494"/>
      <c r="W494"/>
      <c r="X494"/>
      <c r="Y494"/>
      <c r="Z494"/>
      <c r="AA494"/>
      <c r="AB494"/>
    </row>
    <row r="495" spans="2:28" s="52" customFormat="1" x14ac:dyDescent="0.15">
      <c r="B495" s="77"/>
      <c r="P495"/>
      <c r="U495"/>
      <c r="V495"/>
      <c r="W495"/>
      <c r="X495"/>
      <c r="Y495"/>
      <c r="Z495"/>
      <c r="AA495"/>
      <c r="AB495"/>
    </row>
    <row r="496" spans="2:28" s="52" customFormat="1" x14ac:dyDescent="0.15">
      <c r="B496" s="77"/>
      <c r="P496"/>
      <c r="U496"/>
      <c r="V496"/>
      <c r="W496"/>
      <c r="X496"/>
      <c r="Y496"/>
      <c r="Z496"/>
      <c r="AA496"/>
      <c r="AB496"/>
    </row>
    <row r="497" spans="2:28" s="52" customFormat="1" x14ac:dyDescent="0.15">
      <c r="B497" s="77"/>
      <c r="P497"/>
      <c r="U497"/>
      <c r="V497"/>
      <c r="W497"/>
      <c r="X497"/>
      <c r="Y497"/>
      <c r="Z497"/>
      <c r="AA497"/>
      <c r="AB497"/>
    </row>
    <row r="498" spans="2:28" s="52" customFormat="1" x14ac:dyDescent="0.15">
      <c r="B498" s="77"/>
      <c r="P498"/>
      <c r="U498"/>
      <c r="V498"/>
      <c r="W498"/>
      <c r="X498"/>
      <c r="Y498"/>
      <c r="Z498"/>
      <c r="AA498"/>
      <c r="AB498"/>
    </row>
    <row r="499" spans="2:28" s="52" customFormat="1" x14ac:dyDescent="0.15">
      <c r="B499" s="77"/>
      <c r="P499"/>
      <c r="U499"/>
      <c r="V499"/>
      <c r="W499"/>
      <c r="X499"/>
      <c r="Y499"/>
      <c r="Z499"/>
      <c r="AA499"/>
      <c r="AB499"/>
    </row>
    <row r="500" spans="2:28" s="52" customFormat="1" x14ac:dyDescent="0.15">
      <c r="B500" s="77"/>
      <c r="P500"/>
      <c r="U500"/>
      <c r="V500"/>
      <c r="W500"/>
      <c r="X500"/>
      <c r="Y500"/>
      <c r="Z500"/>
      <c r="AA500"/>
      <c r="AB500"/>
    </row>
    <row r="501" spans="2:28" s="52" customFormat="1" x14ac:dyDescent="0.15">
      <c r="B501" s="77"/>
      <c r="P501"/>
      <c r="U501"/>
      <c r="V501"/>
      <c r="W501"/>
      <c r="X501"/>
      <c r="Y501"/>
      <c r="Z501"/>
      <c r="AA501"/>
      <c r="AB501"/>
    </row>
    <row r="502" spans="2:28" s="52" customFormat="1" x14ac:dyDescent="0.15">
      <c r="B502" s="77"/>
      <c r="P502"/>
      <c r="U502"/>
      <c r="V502"/>
      <c r="W502"/>
      <c r="X502"/>
      <c r="Y502"/>
      <c r="Z502"/>
      <c r="AA502"/>
      <c r="AB502"/>
    </row>
    <row r="503" spans="2:28" s="52" customFormat="1" x14ac:dyDescent="0.15">
      <c r="B503" s="77"/>
      <c r="P503"/>
      <c r="U503"/>
      <c r="V503"/>
      <c r="W503"/>
      <c r="X503"/>
      <c r="Y503"/>
      <c r="Z503"/>
      <c r="AA503"/>
      <c r="AB503"/>
    </row>
    <row r="504" spans="2:28" s="52" customFormat="1" x14ac:dyDescent="0.15">
      <c r="B504" s="77"/>
      <c r="P504"/>
      <c r="U504"/>
      <c r="V504"/>
      <c r="W504"/>
      <c r="X504"/>
      <c r="Y504"/>
      <c r="Z504"/>
      <c r="AA504"/>
      <c r="AB504"/>
    </row>
    <row r="505" spans="2:28" s="52" customFormat="1" x14ac:dyDescent="0.15">
      <c r="B505" s="77"/>
      <c r="P505"/>
      <c r="U505"/>
      <c r="V505"/>
      <c r="W505"/>
      <c r="X505"/>
      <c r="Y505"/>
      <c r="Z505"/>
      <c r="AA505"/>
      <c r="AB505"/>
    </row>
    <row r="506" spans="2:28" s="52" customFormat="1" x14ac:dyDescent="0.15">
      <c r="B506" s="77"/>
      <c r="P506"/>
      <c r="U506"/>
      <c r="V506"/>
      <c r="W506"/>
      <c r="X506"/>
      <c r="Y506"/>
      <c r="Z506"/>
      <c r="AA506"/>
      <c r="AB506"/>
    </row>
    <row r="507" spans="2:28" s="52" customFormat="1" x14ac:dyDescent="0.15">
      <c r="B507" s="77"/>
      <c r="P507"/>
      <c r="U507"/>
      <c r="V507"/>
      <c r="W507"/>
      <c r="X507"/>
      <c r="Y507"/>
      <c r="Z507"/>
      <c r="AA507"/>
      <c r="AB507"/>
    </row>
    <row r="508" spans="2:28" s="52" customFormat="1" x14ac:dyDescent="0.15">
      <c r="B508" s="77"/>
      <c r="P508"/>
      <c r="U508"/>
      <c r="V508"/>
      <c r="W508"/>
      <c r="X508"/>
      <c r="Y508"/>
      <c r="Z508"/>
      <c r="AA508"/>
      <c r="AB508"/>
    </row>
    <row r="509" spans="2:28" s="52" customFormat="1" x14ac:dyDescent="0.15">
      <c r="B509" s="77"/>
      <c r="P509"/>
      <c r="U509"/>
      <c r="V509"/>
      <c r="W509"/>
      <c r="X509"/>
      <c r="Y509"/>
      <c r="Z509"/>
      <c r="AA509"/>
      <c r="AB509"/>
    </row>
    <row r="510" spans="2:28" s="52" customFormat="1" x14ac:dyDescent="0.15">
      <c r="B510" s="77"/>
      <c r="P510"/>
      <c r="U510"/>
      <c r="V510"/>
      <c r="W510"/>
      <c r="X510"/>
      <c r="Y510"/>
      <c r="Z510"/>
      <c r="AA510"/>
      <c r="AB510"/>
    </row>
    <row r="511" spans="2:28" s="52" customFormat="1" x14ac:dyDescent="0.15">
      <c r="B511" s="77"/>
      <c r="P511"/>
      <c r="U511"/>
      <c r="V511"/>
      <c r="W511"/>
      <c r="X511"/>
      <c r="Y511"/>
      <c r="Z511"/>
      <c r="AA511"/>
      <c r="AB511"/>
    </row>
    <row r="512" spans="2:28" s="52" customFormat="1" x14ac:dyDescent="0.15">
      <c r="B512" s="77"/>
      <c r="P512"/>
      <c r="U512"/>
      <c r="V512"/>
      <c r="W512"/>
      <c r="X512"/>
      <c r="Y512"/>
      <c r="Z512"/>
      <c r="AA512"/>
      <c r="AB512"/>
    </row>
    <row r="513" spans="2:28" s="52" customFormat="1" x14ac:dyDescent="0.15">
      <c r="B513" s="77"/>
      <c r="P513"/>
      <c r="U513"/>
      <c r="V513"/>
      <c r="W513"/>
      <c r="X513"/>
      <c r="Y513"/>
      <c r="Z513"/>
      <c r="AA513"/>
      <c r="AB513"/>
    </row>
    <row r="514" spans="2:28" s="52" customFormat="1" x14ac:dyDescent="0.15">
      <c r="B514" s="77"/>
      <c r="P514"/>
      <c r="U514"/>
      <c r="V514"/>
      <c r="W514"/>
      <c r="X514"/>
      <c r="Y514"/>
      <c r="Z514"/>
      <c r="AA514"/>
      <c r="AB514"/>
    </row>
    <row r="515" spans="2:28" s="52" customFormat="1" x14ac:dyDescent="0.15">
      <c r="B515" s="77"/>
      <c r="P515"/>
      <c r="U515"/>
      <c r="V515"/>
      <c r="W515"/>
      <c r="X515"/>
      <c r="Y515"/>
      <c r="Z515"/>
      <c r="AA515"/>
      <c r="AB515"/>
    </row>
    <row r="516" spans="2:28" s="52" customFormat="1" x14ac:dyDescent="0.15">
      <c r="B516" s="77"/>
      <c r="P516"/>
      <c r="U516"/>
      <c r="V516"/>
      <c r="W516"/>
      <c r="X516"/>
      <c r="Y516"/>
      <c r="Z516"/>
      <c r="AA516"/>
      <c r="AB516"/>
    </row>
    <row r="517" spans="2:28" s="52" customFormat="1" x14ac:dyDescent="0.15">
      <c r="B517" s="77"/>
      <c r="P517"/>
      <c r="U517"/>
      <c r="V517"/>
      <c r="W517"/>
      <c r="X517"/>
      <c r="Y517"/>
      <c r="Z517"/>
      <c r="AA517"/>
      <c r="AB517"/>
    </row>
    <row r="518" spans="2:28" s="52" customFormat="1" x14ac:dyDescent="0.15">
      <c r="B518" s="77"/>
      <c r="P518"/>
      <c r="U518"/>
      <c r="V518"/>
      <c r="W518"/>
      <c r="X518"/>
      <c r="Y518"/>
      <c r="Z518"/>
      <c r="AA518"/>
      <c r="AB518"/>
    </row>
    <row r="519" spans="2:28" s="52" customFormat="1" x14ac:dyDescent="0.15">
      <c r="B519" s="77"/>
      <c r="P519"/>
      <c r="U519"/>
      <c r="V519"/>
      <c r="W519"/>
      <c r="X519"/>
      <c r="Y519"/>
      <c r="Z519"/>
      <c r="AA519"/>
      <c r="AB519"/>
    </row>
    <row r="520" spans="2:28" s="52" customFormat="1" x14ac:dyDescent="0.15">
      <c r="B520" s="77"/>
      <c r="P520"/>
      <c r="U520"/>
      <c r="V520"/>
      <c r="W520"/>
      <c r="X520"/>
      <c r="Y520"/>
      <c r="Z520"/>
      <c r="AA520"/>
      <c r="AB520"/>
    </row>
    <row r="521" spans="2:28" s="52" customFormat="1" x14ac:dyDescent="0.15">
      <c r="B521" s="77"/>
      <c r="P521"/>
      <c r="U521"/>
      <c r="V521"/>
      <c r="W521"/>
      <c r="X521"/>
      <c r="Y521"/>
      <c r="Z521"/>
      <c r="AA521"/>
      <c r="AB521"/>
    </row>
    <row r="522" spans="2:28" s="52" customFormat="1" x14ac:dyDescent="0.15">
      <c r="B522" s="77"/>
      <c r="P522"/>
      <c r="U522"/>
      <c r="V522"/>
      <c r="W522"/>
      <c r="X522"/>
      <c r="Y522"/>
      <c r="Z522"/>
      <c r="AA522"/>
      <c r="AB522"/>
    </row>
    <row r="523" spans="2:28" s="52" customFormat="1" x14ac:dyDescent="0.15">
      <c r="B523" s="77"/>
      <c r="P523"/>
      <c r="U523"/>
      <c r="V523"/>
      <c r="W523"/>
      <c r="X523"/>
      <c r="Y523"/>
      <c r="Z523"/>
      <c r="AA523"/>
      <c r="AB523"/>
    </row>
    <row r="524" spans="2:28" s="52" customFormat="1" x14ac:dyDescent="0.15">
      <c r="B524" s="77"/>
      <c r="P524"/>
      <c r="U524"/>
      <c r="V524"/>
      <c r="W524"/>
      <c r="X524"/>
      <c r="Y524"/>
      <c r="Z524"/>
      <c r="AA524"/>
      <c r="AB524"/>
    </row>
    <row r="525" spans="2:28" s="52" customFormat="1" x14ac:dyDescent="0.15">
      <c r="B525" s="77"/>
      <c r="P525"/>
      <c r="U525"/>
      <c r="V525"/>
      <c r="W525"/>
      <c r="X525"/>
      <c r="Y525"/>
      <c r="Z525"/>
      <c r="AA525"/>
      <c r="AB525"/>
    </row>
    <row r="526" spans="2:28" s="52" customFormat="1" x14ac:dyDescent="0.15">
      <c r="B526" s="77"/>
      <c r="P526"/>
      <c r="U526"/>
      <c r="V526"/>
      <c r="W526"/>
      <c r="X526"/>
      <c r="Y526"/>
      <c r="Z526"/>
      <c r="AA526"/>
      <c r="AB526"/>
    </row>
    <row r="527" spans="2:28" s="52" customFormat="1" x14ac:dyDescent="0.15">
      <c r="B527" s="77"/>
      <c r="P527"/>
      <c r="U527"/>
      <c r="V527"/>
      <c r="W527"/>
      <c r="X527"/>
      <c r="Y527"/>
      <c r="Z527"/>
      <c r="AA527"/>
      <c r="AB527"/>
    </row>
    <row r="528" spans="2:28" s="52" customFormat="1" x14ac:dyDescent="0.15">
      <c r="B528" s="77"/>
      <c r="P528"/>
      <c r="U528"/>
      <c r="V528"/>
      <c r="W528"/>
      <c r="X528"/>
      <c r="Y528"/>
      <c r="Z528"/>
      <c r="AA528"/>
      <c r="AB528"/>
    </row>
    <row r="529" spans="2:28" s="52" customFormat="1" x14ac:dyDescent="0.15">
      <c r="B529" s="77"/>
      <c r="P529"/>
      <c r="U529"/>
      <c r="V529"/>
      <c r="W529"/>
      <c r="X529"/>
      <c r="Y529"/>
      <c r="Z529"/>
      <c r="AA529"/>
      <c r="AB529"/>
    </row>
    <row r="530" spans="2:28" s="52" customFormat="1" x14ac:dyDescent="0.15">
      <c r="B530" s="77"/>
      <c r="P530"/>
      <c r="U530"/>
      <c r="V530"/>
      <c r="W530"/>
      <c r="X530"/>
      <c r="Y530"/>
      <c r="Z530"/>
      <c r="AA530"/>
      <c r="AB530"/>
    </row>
    <row r="531" spans="2:28" s="52" customFormat="1" x14ac:dyDescent="0.15">
      <c r="B531" s="77"/>
      <c r="P531"/>
      <c r="U531"/>
      <c r="V531"/>
      <c r="W531"/>
      <c r="X531"/>
      <c r="Y531"/>
      <c r="Z531"/>
      <c r="AA531"/>
      <c r="AB531"/>
    </row>
    <row r="532" spans="2:28" s="52" customFormat="1" x14ac:dyDescent="0.15">
      <c r="B532" s="77"/>
      <c r="P532"/>
      <c r="U532"/>
      <c r="V532"/>
      <c r="W532"/>
      <c r="X532"/>
      <c r="Y532"/>
      <c r="Z532"/>
      <c r="AA532"/>
      <c r="AB532"/>
    </row>
    <row r="533" spans="2:28" s="52" customFormat="1" x14ac:dyDescent="0.15">
      <c r="B533" s="77"/>
      <c r="P533"/>
      <c r="U533"/>
      <c r="V533"/>
      <c r="W533"/>
      <c r="X533"/>
      <c r="Y533"/>
      <c r="Z533"/>
      <c r="AA533"/>
      <c r="AB533"/>
    </row>
    <row r="534" spans="2:28" s="52" customFormat="1" x14ac:dyDescent="0.15">
      <c r="B534" s="77"/>
      <c r="P534"/>
      <c r="U534"/>
      <c r="V534"/>
      <c r="W534"/>
      <c r="X534"/>
      <c r="Y534"/>
      <c r="Z534"/>
      <c r="AA534"/>
      <c r="AB534"/>
    </row>
    <row r="535" spans="2:28" s="52" customFormat="1" x14ac:dyDescent="0.15">
      <c r="B535" s="77"/>
      <c r="P535"/>
      <c r="U535"/>
      <c r="V535"/>
      <c r="W535"/>
      <c r="X535"/>
      <c r="Y535"/>
      <c r="Z535"/>
      <c r="AA535"/>
      <c r="AB535"/>
    </row>
    <row r="536" spans="2:28" s="52" customFormat="1" x14ac:dyDescent="0.15">
      <c r="B536" s="77"/>
      <c r="P536"/>
      <c r="U536"/>
      <c r="V536"/>
      <c r="W536"/>
      <c r="X536"/>
      <c r="Y536"/>
      <c r="Z536"/>
      <c r="AA536"/>
      <c r="AB536"/>
    </row>
    <row r="537" spans="2:28" s="52" customFormat="1" x14ac:dyDescent="0.15">
      <c r="B537" s="77"/>
      <c r="P537"/>
      <c r="U537"/>
      <c r="V537"/>
      <c r="W537"/>
      <c r="X537"/>
      <c r="Y537"/>
      <c r="Z537"/>
      <c r="AA537"/>
      <c r="AB537"/>
    </row>
    <row r="538" spans="2:28" s="52" customFormat="1" x14ac:dyDescent="0.15">
      <c r="B538" s="77"/>
      <c r="P538"/>
      <c r="U538"/>
      <c r="V538"/>
      <c r="W538"/>
      <c r="X538"/>
      <c r="Y538"/>
      <c r="Z538"/>
      <c r="AA538"/>
      <c r="AB538"/>
    </row>
    <row r="539" spans="2:28" s="52" customFormat="1" x14ac:dyDescent="0.15">
      <c r="B539" s="77"/>
      <c r="P539"/>
      <c r="U539"/>
      <c r="V539"/>
      <c r="W539"/>
      <c r="X539"/>
      <c r="Y539"/>
      <c r="Z539"/>
      <c r="AA539"/>
      <c r="AB539"/>
    </row>
    <row r="540" spans="2:28" s="52" customFormat="1" x14ac:dyDescent="0.15">
      <c r="B540" s="77"/>
      <c r="P540"/>
      <c r="U540"/>
      <c r="V540"/>
      <c r="W540"/>
      <c r="X540"/>
      <c r="Y540"/>
      <c r="Z540"/>
      <c r="AA540"/>
      <c r="AB540"/>
    </row>
    <row r="541" spans="2:28" s="52" customFormat="1" x14ac:dyDescent="0.15">
      <c r="B541" s="77"/>
      <c r="P541"/>
      <c r="U541"/>
      <c r="V541"/>
      <c r="W541"/>
      <c r="X541"/>
      <c r="Y541"/>
      <c r="Z541"/>
      <c r="AA541"/>
      <c r="AB541"/>
    </row>
    <row r="542" spans="2:28" s="52" customFormat="1" x14ac:dyDescent="0.15">
      <c r="B542" s="77"/>
      <c r="P542"/>
      <c r="U542"/>
      <c r="V542"/>
      <c r="W542"/>
      <c r="X542"/>
      <c r="Y542"/>
      <c r="Z542"/>
      <c r="AA542"/>
      <c r="AB542"/>
    </row>
    <row r="543" spans="2:28" s="52" customFormat="1" x14ac:dyDescent="0.15">
      <c r="B543" s="77"/>
      <c r="P543"/>
      <c r="U543"/>
      <c r="V543"/>
      <c r="W543"/>
      <c r="X543"/>
      <c r="Y543"/>
      <c r="Z543"/>
      <c r="AA543"/>
      <c r="AB543"/>
    </row>
    <row r="544" spans="2:28" s="52" customFormat="1" x14ac:dyDescent="0.15">
      <c r="B544" s="77"/>
      <c r="P544"/>
      <c r="U544"/>
      <c r="V544"/>
      <c r="W544"/>
      <c r="X544"/>
      <c r="Y544"/>
      <c r="Z544"/>
      <c r="AA544"/>
      <c r="AB544"/>
    </row>
    <row r="545" spans="2:28" s="52" customFormat="1" x14ac:dyDescent="0.15">
      <c r="B545" s="77"/>
      <c r="P545"/>
      <c r="U545"/>
      <c r="V545"/>
      <c r="W545"/>
      <c r="X545"/>
      <c r="Y545"/>
      <c r="Z545"/>
      <c r="AA545"/>
      <c r="AB545"/>
    </row>
    <row r="546" spans="2:28" s="52" customFormat="1" x14ac:dyDescent="0.15">
      <c r="B546" s="77"/>
      <c r="P546"/>
      <c r="U546"/>
      <c r="V546"/>
      <c r="W546"/>
      <c r="X546"/>
      <c r="Y546"/>
      <c r="Z546"/>
      <c r="AA546"/>
      <c r="AB546"/>
    </row>
    <row r="547" spans="2:28" s="52" customFormat="1" x14ac:dyDescent="0.15">
      <c r="B547" s="77"/>
      <c r="P547"/>
      <c r="U547"/>
      <c r="V547"/>
      <c r="W547"/>
      <c r="X547"/>
      <c r="Y547"/>
      <c r="Z547"/>
      <c r="AA547"/>
      <c r="AB547"/>
    </row>
    <row r="548" spans="2:28" s="52" customFormat="1" x14ac:dyDescent="0.15">
      <c r="B548" s="77"/>
      <c r="P548"/>
      <c r="U548"/>
      <c r="V548"/>
      <c r="W548"/>
      <c r="X548"/>
      <c r="Y548"/>
      <c r="Z548"/>
      <c r="AA548"/>
      <c r="AB548"/>
    </row>
    <row r="549" spans="2:28" s="52" customFormat="1" x14ac:dyDescent="0.15">
      <c r="B549" s="77"/>
      <c r="P549"/>
      <c r="U549"/>
      <c r="V549"/>
      <c r="W549"/>
      <c r="X549"/>
      <c r="Y549"/>
      <c r="Z549"/>
      <c r="AA549"/>
      <c r="AB549"/>
    </row>
    <row r="550" spans="2:28" s="52" customFormat="1" x14ac:dyDescent="0.15">
      <c r="B550" s="77"/>
      <c r="P550"/>
      <c r="U550"/>
      <c r="V550"/>
      <c r="W550"/>
      <c r="X550"/>
      <c r="Y550"/>
      <c r="Z550"/>
      <c r="AA550"/>
      <c r="AB550"/>
    </row>
    <row r="551" spans="2:28" s="52" customFormat="1" x14ac:dyDescent="0.15">
      <c r="B551" s="77"/>
      <c r="P551"/>
      <c r="U551"/>
      <c r="V551"/>
      <c r="W551"/>
      <c r="X551"/>
      <c r="Y551"/>
      <c r="Z551"/>
      <c r="AA551"/>
      <c r="AB551"/>
    </row>
    <row r="552" spans="2:28" s="52" customFormat="1" x14ac:dyDescent="0.15">
      <c r="B552" s="77"/>
      <c r="P552"/>
      <c r="U552"/>
      <c r="V552"/>
      <c r="W552"/>
      <c r="X552"/>
      <c r="Y552"/>
      <c r="Z552"/>
      <c r="AA552"/>
      <c r="AB552"/>
    </row>
    <row r="553" spans="2:28" s="52" customFormat="1" x14ac:dyDescent="0.15">
      <c r="B553" s="77"/>
      <c r="P553"/>
      <c r="U553"/>
      <c r="V553"/>
      <c r="W553"/>
      <c r="X553"/>
      <c r="Y553"/>
      <c r="Z553"/>
      <c r="AA553"/>
      <c r="AB553"/>
    </row>
    <row r="554" spans="2:28" s="52" customFormat="1" x14ac:dyDescent="0.15">
      <c r="B554" s="77"/>
      <c r="P554"/>
      <c r="U554"/>
      <c r="V554"/>
      <c r="W554"/>
      <c r="X554"/>
      <c r="Y554"/>
      <c r="Z554"/>
      <c r="AA554"/>
      <c r="AB554"/>
    </row>
    <row r="555" spans="2:28" s="52" customFormat="1" x14ac:dyDescent="0.15">
      <c r="B555" s="77"/>
      <c r="P555"/>
      <c r="U555"/>
      <c r="V555"/>
      <c r="W555"/>
      <c r="X555"/>
      <c r="Y555"/>
      <c r="Z555"/>
      <c r="AA555"/>
      <c r="AB555"/>
    </row>
    <row r="556" spans="2:28" s="52" customFormat="1" x14ac:dyDescent="0.15">
      <c r="B556" s="77"/>
      <c r="P556"/>
      <c r="U556"/>
      <c r="V556"/>
      <c r="W556"/>
      <c r="X556"/>
      <c r="Y556"/>
      <c r="Z556"/>
      <c r="AA556"/>
      <c r="AB556"/>
    </row>
    <row r="557" spans="2:28" s="52" customFormat="1" x14ac:dyDescent="0.15">
      <c r="B557" s="77"/>
      <c r="P557"/>
      <c r="U557"/>
      <c r="V557"/>
      <c r="W557"/>
      <c r="X557"/>
      <c r="Y557"/>
      <c r="Z557"/>
      <c r="AA557"/>
      <c r="AB557"/>
    </row>
    <row r="558" spans="2:28" s="52" customFormat="1" x14ac:dyDescent="0.15">
      <c r="B558" s="77"/>
      <c r="P558"/>
      <c r="U558"/>
      <c r="V558"/>
      <c r="W558"/>
      <c r="X558"/>
      <c r="Y558"/>
      <c r="Z558"/>
      <c r="AA558"/>
      <c r="AB558"/>
    </row>
    <row r="559" spans="2:28" s="52" customFormat="1" x14ac:dyDescent="0.15">
      <c r="B559" s="77"/>
      <c r="P559"/>
      <c r="U559"/>
      <c r="V559"/>
      <c r="W559"/>
      <c r="X559"/>
      <c r="Y559"/>
      <c r="Z559"/>
      <c r="AA559"/>
      <c r="AB559"/>
    </row>
    <row r="560" spans="2:28" s="52" customFormat="1" x14ac:dyDescent="0.15">
      <c r="B560" s="77"/>
      <c r="P560"/>
      <c r="U560"/>
      <c r="V560"/>
      <c r="W560"/>
      <c r="X560"/>
      <c r="Y560"/>
      <c r="Z560"/>
      <c r="AA560"/>
      <c r="AB560"/>
    </row>
    <row r="561" spans="2:28" s="52" customFormat="1" x14ac:dyDescent="0.15">
      <c r="B561" s="77"/>
      <c r="P561"/>
      <c r="U561"/>
      <c r="V561"/>
      <c r="W561"/>
      <c r="X561"/>
      <c r="Y561"/>
      <c r="Z561"/>
      <c r="AA561"/>
      <c r="AB561"/>
    </row>
    <row r="562" spans="2:28" s="52" customFormat="1" x14ac:dyDescent="0.15">
      <c r="B562" s="77"/>
      <c r="P562"/>
      <c r="U562"/>
      <c r="V562"/>
      <c r="W562"/>
      <c r="X562"/>
      <c r="Y562"/>
      <c r="Z562"/>
      <c r="AA562"/>
      <c r="AB562"/>
    </row>
    <row r="563" spans="2:28" s="52" customFormat="1" x14ac:dyDescent="0.15">
      <c r="B563" s="77"/>
      <c r="P563"/>
      <c r="U563"/>
      <c r="V563"/>
      <c r="W563"/>
      <c r="X563"/>
      <c r="Y563"/>
      <c r="Z563"/>
      <c r="AA563"/>
      <c r="AB563"/>
    </row>
    <row r="564" spans="2:28" s="52" customFormat="1" x14ac:dyDescent="0.15">
      <c r="B564" s="77"/>
      <c r="P564"/>
      <c r="U564"/>
      <c r="V564"/>
      <c r="W564"/>
      <c r="X564"/>
      <c r="Y564"/>
      <c r="Z564"/>
      <c r="AA564"/>
      <c r="AB564"/>
    </row>
    <row r="565" spans="2:28" s="52" customFormat="1" x14ac:dyDescent="0.15">
      <c r="B565" s="77"/>
      <c r="P565"/>
      <c r="U565"/>
      <c r="V565"/>
      <c r="W565"/>
      <c r="X565"/>
      <c r="Y565"/>
      <c r="Z565"/>
      <c r="AA565"/>
      <c r="AB565"/>
    </row>
    <row r="566" spans="2:28" s="52" customFormat="1" x14ac:dyDescent="0.15">
      <c r="B566" s="77"/>
      <c r="P566"/>
      <c r="U566"/>
      <c r="V566"/>
      <c r="W566"/>
      <c r="X566"/>
      <c r="Y566"/>
      <c r="Z566"/>
      <c r="AA566"/>
      <c r="AB566"/>
    </row>
    <row r="567" spans="2:28" s="52" customFormat="1" x14ac:dyDescent="0.15">
      <c r="B567" s="77"/>
      <c r="P567"/>
      <c r="U567"/>
      <c r="V567"/>
      <c r="W567"/>
      <c r="X567"/>
      <c r="Y567"/>
      <c r="Z567"/>
      <c r="AA567"/>
      <c r="AB567"/>
    </row>
    <row r="568" spans="2:28" s="52" customFormat="1" x14ac:dyDescent="0.15">
      <c r="B568" s="77"/>
      <c r="P568"/>
      <c r="U568"/>
      <c r="V568"/>
      <c r="W568"/>
      <c r="X568"/>
      <c r="Y568"/>
      <c r="Z568"/>
      <c r="AA568"/>
      <c r="AB568"/>
    </row>
    <row r="569" spans="2:28" s="52" customFormat="1" x14ac:dyDescent="0.15">
      <c r="B569" s="77"/>
      <c r="P569"/>
      <c r="U569"/>
      <c r="V569"/>
      <c r="W569"/>
      <c r="X569"/>
      <c r="Y569"/>
      <c r="Z569"/>
      <c r="AA569"/>
      <c r="AB569"/>
    </row>
    <row r="570" spans="2:28" s="52" customFormat="1" x14ac:dyDescent="0.15">
      <c r="B570" s="77"/>
      <c r="P570"/>
      <c r="U570"/>
      <c r="V570"/>
      <c r="W570"/>
      <c r="X570"/>
      <c r="Y570"/>
      <c r="Z570"/>
      <c r="AA570"/>
      <c r="AB570"/>
    </row>
    <row r="571" spans="2:28" s="52" customFormat="1" x14ac:dyDescent="0.15">
      <c r="B571" s="77"/>
      <c r="P571"/>
      <c r="U571"/>
      <c r="V571"/>
      <c r="W571"/>
      <c r="X571"/>
      <c r="Y571"/>
      <c r="Z571"/>
      <c r="AA571"/>
      <c r="AB571"/>
    </row>
    <row r="572" spans="2:28" s="52" customFormat="1" x14ac:dyDescent="0.15">
      <c r="B572" s="77"/>
      <c r="P572"/>
      <c r="U572"/>
      <c r="V572"/>
      <c r="W572"/>
      <c r="X572"/>
      <c r="Y572"/>
      <c r="Z572"/>
      <c r="AA572"/>
      <c r="AB572"/>
    </row>
    <row r="573" spans="2:28" s="52" customFormat="1" x14ac:dyDescent="0.15">
      <c r="B573" s="77"/>
      <c r="P573"/>
      <c r="U573"/>
      <c r="V573"/>
      <c r="W573"/>
      <c r="X573"/>
      <c r="Y573"/>
      <c r="Z573"/>
      <c r="AA573"/>
      <c r="AB573"/>
    </row>
    <row r="574" spans="2:28" s="52" customFormat="1" x14ac:dyDescent="0.15">
      <c r="B574" s="77"/>
      <c r="P574"/>
      <c r="U574"/>
      <c r="V574"/>
      <c r="W574"/>
      <c r="X574"/>
      <c r="Y574"/>
      <c r="Z574"/>
      <c r="AA574"/>
      <c r="AB574"/>
    </row>
    <row r="575" spans="2:28" s="52" customFormat="1" x14ac:dyDescent="0.15">
      <c r="B575" s="77"/>
      <c r="P575"/>
      <c r="U575"/>
      <c r="V575"/>
      <c r="W575"/>
      <c r="X575"/>
      <c r="Y575"/>
      <c r="Z575"/>
      <c r="AA575"/>
      <c r="AB575"/>
    </row>
    <row r="576" spans="2:28" s="52" customFormat="1" x14ac:dyDescent="0.15">
      <c r="B576" s="77"/>
      <c r="P576"/>
      <c r="U576"/>
      <c r="V576"/>
      <c r="W576"/>
      <c r="X576"/>
      <c r="Y576"/>
      <c r="Z576"/>
      <c r="AA576"/>
      <c r="AB576"/>
    </row>
    <row r="577" spans="2:28" s="52" customFormat="1" x14ac:dyDescent="0.15">
      <c r="B577" s="77"/>
      <c r="P577"/>
      <c r="U577"/>
      <c r="V577"/>
      <c r="W577"/>
      <c r="X577"/>
      <c r="Y577"/>
      <c r="Z577"/>
      <c r="AA577"/>
      <c r="AB577"/>
    </row>
    <row r="578" spans="2:28" s="52" customFormat="1" x14ac:dyDescent="0.15">
      <c r="B578" s="77"/>
      <c r="P578"/>
      <c r="U578"/>
      <c r="V578"/>
      <c r="W578"/>
      <c r="X578"/>
      <c r="Y578"/>
      <c r="Z578"/>
      <c r="AA578"/>
      <c r="AB578"/>
    </row>
    <row r="579" spans="2:28" s="52" customFormat="1" x14ac:dyDescent="0.15">
      <c r="B579" s="77"/>
      <c r="P579"/>
      <c r="U579"/>
      <c r="V579"/>
      <c r="W579"/>
      <c r="X579"/>
      <c r="Y579"/>
      <c r="Z579"/>
      <c r="AA579"/>
      <c r="AB579"/>
    </row>
    <row r="580" spans="2:28" s="52" customFormat="1" x14ac:dyDescent="0.15">
      <c r="B580" s="77"/>
      <c r="P580"/>
      <c r="U580"/>
      <c r="V580"/>
      <c r="W580"/>
      <c r="X580"/>
      <c r="Y580"/>
      <c r="Z580"/>
      <c r="AA580"/>
      <c r="AB580"/>
    </row>
    <row r="581" spans="2:28" s="52" customFormat="1" x14ac:dyDescent="0.15">
      <c r="B581" s="77"/>
      <c r="P581"/>
      <c r="U581"/>
      <c r="V581"/>
      <c r="W581"/>
      <c r="X581"/>
      <c r="Y581"/>
      <c r="Z581"/>
      <c r="AA581"/>
      <c r="AB581"/>
    </row>
    <row r="582" spans="2:28" s="52" customFormat="1" x14ac:dyDescent="0.15">
      <c r="B582" s="77"/>
      <c r="P582"/>
      <c r="U582"/>
      <c r="V582"/>
      <c r="W582"/>
      <c r="X582"/>
      <c r="Y582"/>
      <c r="Z582"/>
      <c r="AA582"/>
      <c r="AB582"/>
    </row>
    <row r="583" spans="2:28" s="52" customFormat="1" x14ac:dyDescent="0.15">
      <c r="B583" s="77"/>
      <c r="P583"/>
      <c r="U583"/>
      <c r="V583"/>
      <c r="W583"/>
      <c r="X583"/>
      <c r="Y583"/>
      <c r="Z583"/>
      <c r="AA583"/>
      <c r="AB583"/>
    </row>
    <row r="584" spans="2:28" s="52" customFormat="1" x14ac:dyDescent="0.15">
      <c r="B584" s="77"/>
      <c r="P584"/>
      <c r="U584"/>
      <c r="V584"/>
      <c r="W584"/>
      <c r="X584"/>
      <c r="Y584"/>
      <c r="Z584"/>
      <c r="AA584"/>
      <c r="AB584"/>
    </row>
    <row r="585" spans="2:28" s="52" customFormat="1" x14ac:dyDescent="0.15">
      <c r="B585" s="77"/>
      <c r="P585"/>
      <c r="U585"/>
      <c r="V585"/>
      <c r="W585"/>
      <c r="X585"/>
      <c r="Y585"/>
      <c r="Z585"/>
      <c r="AA585"/>
      <c r="AB585"/>
    </row>
    <row r="586" spans="2:28" s="52" customFormat="1" x14ac:dyDescent="0.15">
      <c r="B586" s="77"/>
      <c r="P586"/>
      <c r="U586"/>
      <c r="V586"/>
      <c r="W586"/>
      <c r="X586"/>
      <c r="Y586"/>
      <c r="Z586"/>
      <c r="AA586"/>
      <c r="AB586"/>
    </row>
    <row r="587" spans="2:28" s="52" customFormat="1" x14ac:dyDescent="0.15">
      <c r="B587" s="77"/>
      <c r="P587"/>
      <c r="U587"/>
      <c r="V587"/>
      <c r="W587"/>
      <c r="X587"/>
      <c r="Y587"/>
      <c r="Z587"/>
      <c r="AA587"/>
      <c r="AB587"/>
    </row>
    <row r="588" spans="2:28" s="52" customFormat="1" x14ac:dyDescent="0.15">
      <c r="B588" s="77"/>
      <c r="P588"/>
      <c r="U588"/>
      <c r="V588"/>
      <c r="W588"/>
      <c r="X588"/>
      <c r="Y588"/>
      <c r="Z588"/>
      <c r="AA588"/>
      <c r="AB588"/>
    </row>
    <row r="589" spans="2:28" s="52" customFormat="1" x14ac:dyDescent="0.15">
      <c r="B589" s="77"/>
      <c r="P589"/>
      <c r="U589"/>
      <c r="V589"/>
      <c r="W589"/>
      <c r="X589"/>
      <c r="Y589"/>
      <c r="Z589"/>
      <c r="AA589"/>
      <c r="AB589"/>
    </row>
    <row r="590" spans="2:28" s="52" customFormat="1" x14ac:dyDescent="0.15">
      <c r="B590" s="77"/>
      <c r="P590"/>
      <c r="U590"/>
      <c r="V590"/>
      <c r="W590"/>
      <c r="X590"/>
      <c r="Y590"/>
      <c r="Z590"/>
      <c r="AA590"/>
      <c r="AB590"/>
    </row>
    <row r="591" spans="2:28" s="52" customFormat="1" x14ac:dyDescent="0.15">
      <c r="B591" s="77"/>
      <c r="P591"/>
      <c r="U591"/>
      <c r="V591"/>
      <c r="W591"/>
      <c r="X591"/>
      <c r="Y591"/>
      <c r="Z591"/>
      <c r="AA591"/>
      <c r="AB591"/>
    </row>
    <row r="592" spans="2:28" s="52" customFormat="1" x14ac:dyDescent="0.15">
      <c r="B592" s="77"/>
      <c r="P592"/>
      <c r="U592"/>
      <c r="V592"/>
      <c r="W592"/>
      <c r="X592"/>
      <c r="Y592"/>
      <c r="Z592"/>
      <c r="AA592"/>
      <c r="AB592"/>
    </row>
    <row r="593" spans="2:28" s="52" customFormat="1" x14ac:dyDescent="0.15">
      <c r="B593" s="77"/>
      <c r="P593"/>
      <c r="U593"/>
      <c r="V593"/>
      <c r="W593"/>
      <c r="X593"/>
      <c r="Y593"/>
      <c r="Z593"/>
      <c r="AA593"/>
      <c r="AB593"/>
    </row>
    <row r="594" spans="2:28" s="52" customFormat="1" x14ac:dyDescent="0.15">
      <c r="B594" s="77"/>
      <c r="P594"/>
      <c r="U594"/>
      <c r="V594"/>
      <c r="W594"/>
      <c r="X594"/>
      <c r="Y594"/>
      <c r="Z594"/>
      <c r="AA594"/>
      <c r="AB594"/>
    </row>
    <row r="595" spans="2:28" s="52" customFormat="1" x14ac:dyDescent="0.15">
      <c r="B595" s="77"/>
      <c r="P595"/>
      <c r="U595"/>
      <c r="V595"/>
      <c r="W595"/>
      <c r="X595"/>
      <c r="Y595"/>
      <c r="Z595"/>
      <c r="AA595"/>
      <c r="AB595"/>
    </row>
    <row r="596" spans="2:28" s="52" customFormat="1" x14ac:dyDescent="0.15">
      <c r="B596" s="77"/>
      <c r="P596"/>
      <c r="U596"/>
      <c r="V596"/>
      <c r="W596"/>
      <c r="X596"/>
      <c r="Y596"/>
      <c r="Z596"/>
      <c r="AA596"/>
      <c r="AB596"/>
    </row>
    <row r="597" spans="2:28" s="52" customFormat="1" x14ac:dyDescent="0.15">
      <c r="B597" s="77"/>
      <c r="P597"/>
      <c r="U597"/>
      <c r="V597"/>
      <c r="W597"/>
      <c r="X597"/>
      <c r="Y597"/>
      <c r="Z597"/>
      <c r="AA597"/>
      <c r="AB597"/>
    </row>
    <row r="598" spans="2:28" s="52" customFormat="1" x14ac:dyDescent="0.15">
      <c r="B598" s="77"/>
      <c r="P598"/>
      <c r="U598"/>
      <c r="V598"/>
      <c r="W598"/>
      <c r="X598"/>
      <c r="Y598"/>
      <c r="Z598"/>
      <c r="AA598"/>
      <c r="AB598"/>
    </row>
    <row r="599" spans="2:28" s="52" customFormat="1" x14ac:dyDescent="0.15">
      <c r="B599" s="77"/>
      <c r="P599"/>
      <c r="U599"/>
      <c r="V599"/>
      <c r="W599"/>
      <c r="X599"/>
      <c r="Y599"/>
      <c r="Z599"/>
      <c r="AA599"/>
      <c r="AB599"/>
    </row>
    <row r="600" spans="2:28" s="52" customFormat="1" x14ac:dyDescent="0.15">
      <c r="B600" s="77"/>
      <c r="P600"/>
      <c r="U600"/>
      <c r="V600"/>
      <c r="W600"/>
      <c r="X600"/>
      <c r="Y600"/>
      <c r="Z600"/>
      <c r="AA600"/>
      <c r="AB600"/>
    </row>
    <row r="601" spans="2:28" s="52" customFormat="1" x14ac:dyDescent="0.15">
      <c r="B601" s="77"/>
      <c r="P601"/>
      <c r="U601"/>
      <c r="V601"/>
      <c r="W601"/>
      <c r="X601"/>
      <c r="Y601"/>
      <c r="Z601"/>
      <c r="AA601"/>
      <c r="AB601"/>
    </row>
    <row r="602" spans="2:28" s="52" customFormat="1" x14ac:dyDescent="0.15">
      <c r="B602" s="77"/>
      <c r="P602"/>
      <c r="U602"/>
      <c r="V602"/>
      <c r="W602"/>
      <c r="X602"/>
      <c r="Y602"/>
      <c r="Z602"/>
      <c r="AA602"/>
      <c r="AB602"/>
    </row>
    <row r="603" spans="2:28" s="52" customFormat="1" x14ac:dyDescent="0.15">
      <c r="B603" s="77"/>
      <c r="P603"/>
      <c r="U603"/>
      <c r="V603"/>
      <c r="W603"/>
      <c r="X603"/>
      <c r="Y603"/>
      <c r="Z603"/>
      <c r="AA603"/>
      <c r="AB603"/>
    </row>
    <row r="604" spans="2:28" s="52" customFormat="1" x14ac:dyDescent="0.15">
      <c r="B604" s="77"/>
      <c r="P604"/>
      <c r="U604"/>
      <c r="V604"/>
      <c r="W604"/>
      <c r="X604"/>
      <c r="Y604"/>
      <c r="Z604"/>
      <c r="AA604"/>
      <c r="AB604"/>
    </row>
    <row r="605" spans="2:28" s="52" customFormat="1" x14ac:dyDescent="0.15">
      <c r="B605" s="77"/>
      <c r="P605"/>
      <c r="U605"/>
      <c r="V605"/>
      <c r="W605"/>
      <c r="X605"/>
      <c r="Y605"/>
      <c r="Z605"/>
      <c r="AA605"/>
      <c r="AB605"/>
    </row>
    <row r="606" spans="2:28" s="52" customFormat="1" x14ac:dyDescent="0.15">
      <c r="B606" s="77"/>
      <c r="P606"/>
      <c r="U606"/>
      <c r="V606"/>
      <c r="W606"/>
      <c r="X606"/>
      <c r="Y606"/>
      <c r="Z606"/>
      <c r="AA606"/>
      <c r="AB606"/>
    </row>
    <row r="607" spans="2:28" s="52" customFormat="1" x14ac:dyDescent="0.15">
      <c r="B607" s="77"/>
      <c r="P607"/>
      <c r="U607"/>
      <c r="V607"/>
      <c r="W607"/>
      <c r="X607"/>
      <c r="Y607"/>
      <c r="Z607"/>
      <c r="AA607"/>
      <c r="AB607"/>
    </row>
    <row r="608" spans="2:28" s="52" customFormat="1" x14ac:dyDescent="0.15">
      <c r="B608" s="77"/>
      <c r="P608"/>
      <c r="U608"/>
      <c r="V608"/>
      <c r="W608"/>
      <c r="X608"/>
      <c r="Y608"/>
      <c r="Z608"/>
      <c r="AA608"/>
      <c r="AB608"/>
    </row>
    <row r="609" spans="2:28" s="52" customFormat="1" x14ac:dyDescent="0.15">
      <c r="B609" s="77"/>
      <c r="P609"/>
      <c r="U609"/>
      <c r="V609"/>
      <c r="W609"/>
      <c r="X609"/>
      <c r="Y609"/>
      <c r="Z609"/>
      <c r="AA609"/>
      <c r="AB609"/>
    </row>
    <row r="610" spans="2:28" s="52" customFormat="1" x14ac:dyDescent="0.15">
      <c r="B610" s="77"/>
      <c r="P610"/>
      <c r="U610"/>
      <c r="V610"/>
      <c r="W610"/>
      <c r="X610"/>
      <c r="Y610"/>
      <c r="Z610"/>
      <c r="AA610"/>
      <c r="AB610"/>
    </row>
    <row r="611" spans="2:28" s="52" customFormat="1" x14ac:dyDescent="0.15">
      <c r="B611" s="77"/>
      <c r="P611"/>
      <c r="U611"/>
      <c r="V611"/>
      <c r="W611"/>
      <c r="X611"/>
      <c r="Y611"/>
      <c r="Z611"/>
      <c r="AA611"/>
      <c r="AB611"/>
    </row>
    <row r="612" spans="2:28" s="52" customFormat="1" x14ac:dyDescent="0.15">
      <c r="B612" s="77"/>
      <c r="P612"/>
      <c r="U612"/>
      <c r="V612"/>
      <c r="W612"/>
      <c r="X612"/>
      <c r="Y612"/>
      <c r="Z612"/>
      <c r="AA612"/>
      <c r="AB612"/>
    </row>
    <row r="613" spans="2:28" s="52" customFormat="1" x14ac:dyDescent="0.15">
      <c r="B613" s="77"/>
      <c r="P613"/>
      <c r="U613"/>
      <c r="V613"/>
      <c r="W613"/>
      <c r="X613"/>
      <c r="Y613"/>
      <c r="Z613"/>
      <c r="AA613"/>
      <c r="AB613"/>
    </row>
    <row r="614" spans="2:28" s="52" customFormat="1" x14ac:dyDescent="0.15">
      <c r="B614" s="77"/>
      <c r="P614"/>
      <c r="U614"/>
      <c r="V614"/>
      <c r="W614"/>
      <c r="X614"/>
      <c r="Y614"/>
      <c r="Z614"/>
      <c r="AA614"/>
      <c r="AB614"/>
    </row>
    <row r="615" spans="2:28" s="52" customFormat="1" x14ac:dyDescent="0.15">
      <c r="B615" s="77"/>
      <c r="P615"/>
      <c r="U615"/>
      <c r="V615"/>
      <c r="W615"/>
      <c r="X615"/>
      <c r="Y615"/>
      <c r="Z615"/>
      <c r="AA615"/>
      <c r="AB615"/>
    </row>
    <row r="616" spans="2:28" s="52" customFormat="1" x14ac:dyDescent="0.15">
      <c r="B616" s="77"/>
      <c r="P616"/>
      <c r="U616"/>
      <c r="V616"/>
      <c r="W616"/>
      <c r="X616"/>
      <c r="Y616"/>
      <c r="Z616"/>
      <c r="AA616"/>
      <c r="AB616"/>
    </row>
    <row r="617" spans="2:28" s="52" customFormat="1" x14ac:dyDescent="0.15">
      <c r="B617" s="77"/>
      <c r="P617"/>
      <c r="U617"/>
      <c r="V617"/>
      <c r="W617"/>
      <c r="X617"/>
      <c r="Y617"/>
      <c r="Z617"/>
      <c r="AA617"/>
      <c r="AB617"/>
    </row>
    <row r="618" spans="2:28" s="52" customFormat="1" x14ac:dyDescent="0.15">
      <c r="B618" s="77"/>
      <c r="P618"/>
      <c r="U618"/>
      <c r="V618"/>
      <c r="W618"/>
      <c r="X618"/>
      <c r="Y618"/>
      <c r="Z618"/>
      <c r="AA618"/>
      <c r="AB618"/>
    </row>
    <row r="619" spans="2:28" s="52" customFormat="1" x14ac:dyDescent="0.15">
      <c r="B619" s="77"/>
      <c r="P619"/>
      <c r="U619"/>
      <c r="V619"/>
      <c r="W619"/>
      <c r="X619"/>
      <c r="Y619"/>
      <c r="Z619"/>
      <c r="AA619"/>
      <c r="AB619"/>
    </row>
    <row r="620" spans="2:28" s="52" customFormat="1" x14ac:dyDescent="0.15">
      <c r="B620" s="77"/>
      <c r="P620"/>
      <c r="U620"/>
      <c r="V620"/>
      <c r="W620"/>
      <c r="X620"/>
      <c r="Y620"/>
      <c r="Z620"/>
      <c r="AA620"/>
      <c r="AB620"/>
    </row>
    <row r="621" spans="2:28" s="52" customFormat="1" x14ac:dyDescent="0.15">
      <c r="B621" s="77"/>
      <c r="P621"/>
      <c r="U621"/>
      <c r="V621"/>
      <c r="W621"/>
      <c r="X621"/>
      <c r="Y621"/>
      <c r="Z621"/>
      <c r="AA621"/>
      <c r="AB621"/>
    </row>
    <row r="622" spans="2:28" s="52" customFormat="1" x14ac:dyDescent="0.15">
      <c r="B622" s="77"/>
      <c r="P622"/>
      <c r="U622"/>
      <c r="V622"/>
      <c r="W622"/>
      <c r="X622"/>
      <c r="Y622"/>
      <c r="Z622"/>
      <c r="AA622"/>
      <c r="AB622"/>
    </row>
    <row r="623" spans="2:28" s="52" customFormat="1" x14ac:dyDescent="0.15">
      <c r="B623" s="77"/>
      <c r="P623"/>
      <c r="U623"/>
      <c r="V623"/>
      <c r="W623"/>
      <c r="X623"/>
      <c r="Y623"/>
      <c r="Z623"/>
      <c r="AA623"/>
      <c r="AB623"/>
    </row>
    <row r="624" spans="2:28" s="52" customFormat="1" x14ac:dyDescent="0.15">
      <c r="B624" s="77"/>
      <c r="P624"/>
      <c r="U624"/>
      <c r="V624"/>
      <c r="W624"/>
      <c r="X624"/>
      <c r="Y624"/>
      <c r="Z624"/>
      <c r="AA624"/>
      <c r="AB624"/>
    </row>
    <row r="625" spans="2:28" s="52" customFormat="1" x14ac:dyDescent="0.15">
      <c r="B625" s="77"/>
      <c r="P625"/>
      <c r="U625"/>
      <c r="V625"/>
      <c r="W625"/>
      <c r="X625"/>
      <c r="Y625"/>
      <c r="Z625"/>
      <c r="AA625"/>
      <c r="AB625"/>
    </row>
    <row r="626" spans="2:28" s="52" customFormat="1" x14ac:dyDescent="0.15">
      <c r="B626" s="77"/>
      <c r="P626"/>
      <c r="U626"/>
      <c r="V626"/>
      <c r="W626"/>
      <c r="X626"/>
      <c r="Y626"/>
      <c r="Z626"/>
      <c r="AA626"/>
      <c r="AB626"/>
    </row>
    <row r="627" spans="2:28" s="52" customFormat="1" x14ac:dyDescent="0.15">
      <c r="B627" s="77"/>
      <c r="P627"/>
      <c r="U627"/>
      <c r="V627"/>
      <c r="W627"/>
      <c r="X627"/>
      <c r="Y627"/>
      <c r="Z627"/>
      <c r="AA627"/>
      <c r="AB627"/>
    </row>
    <row r="628" spans="2:28" s="52" customFormat="1" x14ac:dyDescent="0.15">
      <c r="B628" s="77"/>
      <c r="P628"/>
      <c r="U628"/>
      <c r="V628"/>
      <c r="W628"/>
      <c r="X628"/>
      <c r="Y628"/>
      <c r="Z628"/>
      <c r="AA628"/>
      <c r="AB628"/>
    </row>
    <row r="629" spans="2:28" s="52" customFormat="1" x14ac:dyDescent="0.15">
      <c r="B629" s="77"/>
      <c r="P629"/>
      <c r="U629"/>
      <c r="V629"/>
      <c r="W629"/>
      <c r="X629"/>
      <c r="Y629"/>
      <c r="Z629"/>
      <c r="AA629"/>
      <c r="AB629"/>
    </row>
    <row r="630" spans="2:28" s="52" customFormat="1" x14ac:dyDescent="0.15">
      <c r="B630" s="77"/>
      <c r="P630"/>
      <c r="U630"/>
      <c r="V630"/>
      <c r="W630"/>
      <c r="X630"/>
      <c r="Y630"/>
      <c r="Z630"/>
      <c r="AA630"/>
      <c r="AB630"/>
    </row>
    <row r="631" spans="2:28" s="52" customFormat="1" x14ac:dyDescent="0.15">
      <c r="B631" s="77"/>
      <c r="P631"/>
      <c r="U631"/>
      <c r="V631"/>
      <c r="W631"/>
      <c r="X631"/>
      <c r="Y631"/>
      <c r="Z631"/>
      <c r="AA631"/>
      <c r="AB631"/>
    </row>
    <row r="632" spans="2:28" s="52" customFormat="1" x14ac:dyDescent="0.15">
      <c r="B632" s="77"/>
      <c r="P632"/>
      <c r="U632"/>
      <c r="V632"/>
      <c r="W632"/>
      <c r="X632"/>
      <c r="Y632"/>
      <c r="Z632"/>
      <c r="AA632"/>
      <c r="AB632"/>
    </row>
    <row r="633" spans="2:28" s="52" customFormat="1" x14ac:dyDescent="0.15">
      <c r="B633" s="77"/>
      <c r="P633"/>
      <c r="U633"/>
      <c r="V633"/>
      <c r="W633"/>
      <c r="X633"/>
      <c r="Y633"/>
      <c r="Z633"/>
      <c r="AA633"/>
      <c r="AB633"/>
    </row>
    <row r="634" spans="2:28" s="52" customFormat="1" x14ac:dyDescent="0.15">
      <c r="B634" s="77"/>
      <c r="P634"/>
      <c r="U634"/>
      <c r="V634"/>
      <c r="W634"/>
      <c r="X634"/>
      <c r="Y634"/>
      <c r="Z634"/>
      <c r="AA634"/>
      <c r="AB634"/>
    </row>
    <row r="635" spans="2:28" s="52" customFormat="1" x14ac:dyDescent="0.15">
      <c r="B635" s="77"/>
      <c r="P635"/>
      <c r="U635"/>
      <c r="V635"/>
      <c r="W635"/>
      <c r="X635"/>
      <c r="Y635"/>
      <c r="Z635"/>
      <c r="AA635"/>
      <c r="AB635"/>
    </row>
    <row r="636" spans="2:28" s="52" customFormat="1" x14ac:dyDescent="0.15">
      <c r="B636" s="77"/>
      <c r="P636"/>
      <c r="U636"/>
      <c r="V636"/>
      <c r="W636"/>
      <c r="X636"/>
      <c r="Y636"/>
      <c r="Z636"/>
      <c r="AA636"/>
      <c r="AB636"/>
    </row>
    <row r="637" spans="2:28" s="52" customFormat="1" x14ac:dyDescent="0.15">
      <c r="B637" s="77"/>
      <c r="P637"/>
      <c r="U637"/>
      <c r="V637"/>
      <c r="W637"/>
      <c r="X637"/>
      <c r="Y637"/>
      <c r="Z637"/>
      <c r="AA637"/>
      <c r="AB637"/>
    </row>
    <row r="638" spans="2:28" s="52" customFormat="1" x14ac:dyDescent="0.15">
      <c r="B638" s="77"/>
      <c r="P638"/>
      <c r="U638"/>
      <c r="V638"/>
      <c r="W638"/>
      <c r="X638"/>
      <c r="Y638"/>
      <c r="Z638"/>
      <c r="AA638"/>
      <c r="AB638"/>
    </row>
    <row r="639" spans="2:28" s="52" customFormat="1" x14ac:dyDescent="0.15">
      <c r="B639" s="77"/>
      <c r="P639"/>
      <c r="U639"/>
      <c r="V639"/>
      <c r="W639"/>
      <c r="X639"/>
      <c r="Y639"/>
      <c r="Z639"/>
      <c r="AA639"/>
      <c r="AB639"/>
    </row>
    <row r="640" spans="2:28" s="52" customFormat="1" x14ac:dyDescent="0.15">
      <c r="B640" s="77"/>
      <c r="P640"/>
      <c r="U640"/>
      <c r="V640"/>
      <c r="W640"/>
      <c r="X640"/>
      <c r="Y640"/>
      <c r="Z640"/>
      <c r="AA640"/>
      <c r="AB640"/>
    </row>
    <row r="641" spans="2:28" s="52" customFormat="1" x14ac:dyDescent="0.15">
      <c r="B641" s="77"/>
      <c r="P641"/>
      <c r="U641"/>
      <c r="V641"/>
      <c r="W641"/>
      <c r="X641"/>
      <c r="Y641"/>
      <c r="Z641"/>
      <c r="AA641"/>
      <c r="AB641"/>
    </row>
    <row r="642" spans="2:28" s="52" customFormat="1" x14ac:dyDescent="0.15">
      <c r="B642" s="77"/>
      <c r="P642"/>
      <c r="U642"/>
      <c r="V642"/>
      <c r="W642"/>
      <c r="X642"/>
      <c r="Y642"/>
      <c r="Z642"/>
      <c r="AA642"/>
      <c r="AB642"/>
    </row>
    <row r="643" spans="2:28" s="52" customFormat="1" x14ac:dyDescent="0.15">
      <c r="B643" s="77"/>
      <c r="P643"/>
      <c r="U643"/>
      <c r="V643"/>
      <c r="W643"/>
      <c r="X643"/>
      <c r="Y643"/>
      <c r="Z643"/>
      <c r="AA643"/>
      <c r="AB643"/>
    </row>
    <row r="644" spans="2:28" s="52" customFormat="1" x14ac:dyDescent="0.15">
      <c r="B644" s="77"/>
      <c r="P644"/>
      <c r="U644"/>
      <c r="V644"/>
      <c r="W644"/>
      <c r="X644"/>
      <c r="Y644"/>
      <c r="Z644"/>
      <c r="AA644"/>
      <c r="AB644"/>
    </row>
    <row r="645" spans="2:28" s="52" customFormat="1" x14ac:dyDescent="0.15">
      <c r="B645" s="77"/>
      <c r="P645"/>
      <c r="U645"/>
      <c r="V645"/>
      <c r="W645"/>
      <c r="X645"/>
      <c r="Y645"/>
      <c r="Z645"/>
      <c r="AA645"/>
      <c r="AB645"/>
    </row>
    <row r="646" spans="2:28" s="52" customFormat="1" x14ac:dyDescent="0.15">
      <c r="B646" s="77"/>
      <c r="P646"/>
      <c r="U646"/>
      <c r="V646"/>
      <c r="W646"/>
      <c r="X646"/>
      <c r="Y646"/>
      <c r="Z646"/>
      <c r="AA646"/>
      <c r="AB646"/>
    </row>
    <row r="647" spans="2:28" s="52" customFormat="1" x14ac:dyDescent="0.15">
      <c r="B647" s="77"/>
      <c r="P647"/>
      <c r="U647"/>
      <c r="V647"/>
      <c r="W647"/>
      <c r="X647"/>
      <c r="Y647"/>
      <c r="Z647"/>
      <c r="AA647"/>
      <c r="AB647"/>
    </row>
    <row r="648" spans="2:28" s="52" customFormat="1" x14ac:dyDescent="0.15">
      <c r="B648" s="77"/>
      <c r="P648"/>
      <c r="U648"/>
      <c r="V648"/>
      <c r="W648"/>
      <c r="X648"/>
      <c r="Y648"/>
      <c r="Z648"/>
      <c r="AA648"/>
      <c r="AB648"/>
    </row>
    <row r="649" spans="2:28" s="52" customFormat="1" x14ac:dyDescent="0.15">
      <c r="B649" s="77"/>
      <c r="P649"/>
      <c r="U649"/>
      <c r="V649"/>
      <c r="W649"/>
      <c r="X649"/>
      <c r="Y649"/>
      <c r="Z649"/>
      <c r="AA649"/>
      <c r="AB649"/>
    </row>
    <row r="650" spans="2:28" s="52" customFormat="1" x14ac:dyDescent="0.15">
      <c r="B650" s="77"/>
      <c r="P650"/>
      <c r="U650"/>
      <c r="V650"/>
      <c r="W650"/>
      <c r="X650"/>
      <c r="Y650"/>
      <c r="Z650"/>
      <c r="AA650"/>
      <c r="AB650"/>
    </row>
    <row r="651" spans="2:28" s="52" customFormat="1" x14ac:dyDescent="0.15">
      <c r="B651" s="77"/>
      <c r="P651"/>
      <c r="U651"/>
      <c r="V651"/>
      <c r="W651"/>
      <c r="X651"/>
      <c r="Y651"/>
      <c r="Z651"/>
      <c r="AA651"/>
      <c r="AB651"/>
    </row>
    <row r="652" spans="2:28" s="52" customFormat="1" x14ac:dyDescent="0.15">
      <c r="B652" s="77"/>
      <c r="P652"/>
      <c r="U652"/>
      <c r="V652"/>
      <c r="W652"/>
      <c r="X652"/>
      <c r="Y652"/>
      <c r="Z652"/>
      <c r="AA652"/>
      <c r="AB652"/>
    </row>
    <row r="653" spans="2:28" s="52" customFormat="1" x14ac:dyDescent="0.15">
      <c r="B653" s="77"/>
      <c r="P653"/>
      <c r="U653"/>
      <c r="V653"/>
      <c r="W653"/>
      <c r="X653"/>
      <c r="Y653"/>
      <c r="Z653"/>
      <c r="AA653"/>
      <c r="AB653"/>
    </row>
    <row r="654" spans="2:28" s="52" customFormat="1" x14ac:dyDescent="0.15">
      <c r="B654" s="77"/>
      <c r="P654"/>
      <c r="U654"/>
      <c r="V654"/>
      <c r="W654"/>
      <c r="X654"/>
      <c r="Y654"/>
      <c r="Z654"/>
      <c r="AA654"/>
      <c r="AB654"/>
    </row>
    <row r="655" spans="2:28" s="52" customFormat="1" x14ac:dyDescent="0.15">
      <c r="B655" s="77"/>
      <c r="P655"/>
      <c r="U655"/>
      <c r="V655"/>
      <c r="W655"/>
      <c r="X655"/>
      <c r="Y655"/>
      <c r="Z655"/>
      <c r="AA655"/>
      <c r="AB655"/>
    </row>
    <row r="656" spans="2:28" s="52" customFormat="1" x14ac:dyDescent="0.15">
      <c r="B656" s="77"/>
      <c r="P656"/>
      <c r="U656"/>
      <c r="V656"/>
      <c r="W656"/>
      <c r="X656"/>
      <c r="Y656"/>
      <c r="Z656"/>
      <c r="AA656"/>
      <c r="AB656"/>
    </row>
    <row r="657" spans="2:28" s="52" customFormat="1" x14ac:dyDescent="0.15">
      <c r="B657" s="77"/>
      <c r="P657"/>
      <c r="U657"/>
      <c r="V657"/>
      <c r="W657"/>
      <c r="X657"/>
      <c r="Y657"/>
      <c r="Z657"/>
      <c r="AA657"/>
      <c r="AB657"/>
    </row>
    <row r="658" spans="2:28" s="52" customFormat="1" x14ac:dyDescent="0.15">
      <c r="B658" s="77"/>
      <c r="P658"/>
      <c r="U658"/>
      <c r="V658"/>
      <c r="W658"/>
      <c r="X658"/>
      <c r="Y658"/>
      <c r="Z658"/>
      <c r="AA658"/>
      <c r="AB658"/>
    </row>
    <row r="659" spans="2:28" s="52" customFormat="1" x14ac:dyDescent="0.15">
      <c r="B659" s="77"/>
      <c r="P659"/>
      <c r="U659"/>
      <c r="V659"/>
      <c r="W659"/>
      <c r="X659"/>
      <c r="Y659"/>
      <c r="Z659"/>
      <c r="AA659"/>
      <c r="AB659"/>
    </row>
    <row r="660" spans="2:28" s="52" customFormat="1" x14ac:dyDescent="0.15">
      <c r="B660" s="77"/>
      <c r="P660"/>
      <c r="U660"/>
      <c r="V660"/>
      <c r="W660"/>
      <c r="X660"/>
      <c r="Y660"/>
      <c r="Z660"/>
      <c r="AA660"/>
      <c r="AB660"/>
    </row>
    <row r="661" spans="2:28" s="52" customFormat="1" x14ac:dyDescent="0.15">
      <c r="B661" s="77"/>
      <c r="P661"/>
      <c r="U661"/>
      <c r="V661"/>
      <c r="W661"/>
      <c r="X661"/>
      <c r="Y661"/>
      <c r="Z661"/>
      <c r="AA661"/>
      <c r="AB661"/>
    </row>
    <row r="662" spans="2:28" s="52" customFormat="1" x14ac:dyDescent="0.15">
      <c r="B662" s="77"/>
      <c r="P662"/>
      <c r="U662"/>
      <c r="V662"/>
      <c r="W662"/>
      <c r="X662"/>
      <c r="Y662"/>
      <c r="Z662"/>
      <c r="AA662"/>
      <c r="AB662"/>
    </row>
    <row r="663" spans="2:28" s="52" customFormat="1" x14ac:dyDescent="0.15">
      <c r="B663" s="77"/>
      <c r="P663"/>
      <c r="U663"/>
      <c r="V663"/>
      <c r="W663"/>
      <c r="X663"/>
      <c r="Y663"/>
      <c r="Z663"/>
      <c r="AA663"/>
      <c r="AB663"/>
    </row>
    <row r="664" spans="2:28" s="52" customFormat="1" x14ac:dyDescent="0.15">
      <c r="B664" s="77"/>
      <c r="P664"/>
      <c r="U664"/>
      <c r="V664"/>
      <c r="W664"/>
      <c r="X664"/>
      <c r="Y664"/>
      <c r="Z664"/>
      <c r="AA664"/>
      <c r="AB664"/>
    </row>
    <row r="665" spans="2:28" s="52" customFormat="1" x14ac:dyDescent="0.15">
      <c r="B665" s="77"/>
      <c r="P665"/>
      <c r="U665"/>
      <c r="V665"/>
      <c r="W665"/>
      <c r="X665"/>
      <c r="Y665"/>
      <c r="Z665"/>
      <c r="AA665"/>
      <c r="AB665"/>
    </row>
    <row r="666" spans="2:28" s="52" customFormat="1" x14ac:dyDescent="0.15">
      <c r="B666" s="77"/>
      <c r="P666"/>
      <c r="U666"/>
      <c r="V666"/>
      <c r="W666"/>
      <c r="X666"/>
      <c r="Y666"/>
      <c r="Z666"/>
      <c r="AA666"/>
      <c r="AB666"/>
    </row>
    <row r="667" spans="2:28" s="52" customFormat="1" x14ac:dyDescent="0.15">
      <c r="B667" s="77"/>
      <c r="P667"/>
      <c r="U667"/>
      <c r="V667"/>
      <c r="W667"/>
      <c r="X667"/>
      <c r="Y667"/>
      <c r="Z667"/>
      <c r="AA667"/>
      <c r="AB667"/>
    </row>
    <row r="668" spans="2:28" s="52" customFormat="1" x14ac:dyDescent="0.15">
      <c r="B668" s="77"/>
      <c r="P668"/>
      <c r="U668"/>
      <c r="V668"/>
      <c r="W668"/>
      <c r="X668"/>
      <c r="Y668"/>
      <c r="Z668"/>
      <c r="AA668"/>
      <c r="AB668"/>
    </row>
    <row r="669" spans="2:28" s="52" customFormat="1" x14ac:dyDescent="0.15">
      <c r="B669" s="77"/>
      <c r="P669"/>
      <c r="U669"/>
      <c r="V669"/>
      <c r="W669"/>
      <c r="X669"/>
      <c r="Y669"/>
      <c r="Z669"/>
      <c r="AA669"/>
      <c r="AB669"/>
    </row>
    <row r="670" spans="2:28" s="52" customFormat="1" x14ac:dyDescent="0.15">
      <c r="B670" s="77"/>
      <c r="P670"/>
      <c r="U670"/>
      <c r="V670"/>
      <c r="W670"/>
      <c r="X670"/>
      <c r="Y670"/>
      <c r="Z670"/>
      <c r="AA670"/>
      <c r="AB670"/>
    </row>
    <row r="671" spans="2:28" s="52" customFormat="1" x14ac:dyDescent="0.15">
      <c r="B671" s="77"/>
      <c r="P671"/>
      <c r="U671"/>
      <c r="V671"/>
      <c r="W671"/>
      <c r="X671"/>
      <c r="Y671"/>
      <c r="Z671"/>
      <c r="AA671"/>
      <c r="AB671"/>
    </row>
    <row r="672" spans="2:28" s="52" customFormat="1" x14ac:dyDescent="0.15">
      <c r="B672" s="77"/>
      <c r="P672"/>
      <c r="U672"/>
      <c r="V672"/>
      <c r="W672"/>
      <c r="X672"/>
      <c r="Y672"/>
      <c r="Z672"/>
      <c r="AA672"/>
      <c r="AB672"/>
    </row>
    <row r="673" spans="2:28" s="52" customFormat="1" x14ac:dyDescent="0.15">
      <c r="B673" s="77"/>
      <c r="P673"/>
      <c r="U673"/>
      <c r="V673"/>
      <c r="W673"/>
      <c r="X673"/>
      <c r="Y673"/>
      <c r="Z673"/>
      <c r="AA673"/>
      <c r="AB673"/>
    </row>
    <row r="674" spans="2:28" s="52" customFormat="1" x14ac:dyDescent="0.15">
      <c r="B674" s="77"/>
      <c r="P674"/>
      <c r="U674"/>
      <c r="V674"/>
      <c r="W674"/>
      <c r="X674"/>
      <c r="Y674"/>
      <c r="Z674"/>
      <c r="AA674"/>
      <c r="AB674"/>
    </row>
    <row r="675" spans="2:28" s="52" customFormat="1" x14ac:dyDescent="0.15">
      <c r="B675" s="77"/>
      <c r="P675"/>
      <c r="U675"/>
      <c r="V675"/>
      <c r="W675"/>
      <c r="X675"/>
      <c r="Y675"/>
      <c r="Z675"/>
      <c r="AA675"/>
      <c r="AB675"/>
    </row>
    <row r="676" spans="2:28" s="52" customFormat="1" x14ac:dyDescent="0.15">
      <c r="B676" s="77"/>
      <c r="P676"/>
      <c r="U676"/>
      <c r="V676"/>
      <c r="W676"/>
      <c r="X676"/>
      <c r="Y676"/>
      <c r="Z676"/>
      <c r="AA676"/>
      <c r="AB676"/>
    </row>
    <row r="677" spans="2:28" s="52" customFormat="1" x14ac:dyDescent="0.15">
      <c r="B677" s="77"/>
      <c r="P677"/>
      <c r="U677"/>
      <c r="V677"/>
      <c r="W677"/>
      <c r="X677"/>
      <c r="Y677"/>
      <c r="Z677"/>
      <c r="AA677"/>
      <c r="AB677"/>
    </row>
    <row r="678" spans="2:28" s="52" customFormat="1" x14ac:dyDescent="0.15">
      <c r="B678" s="77"/>
      <c r="P678"/>
      <c r="U678"/>
      <c r="V678"/>
      <c r="W678"/>
      <c r="X678"/>
      <c r="Y678"/>
      <c r="Z678"/>
      <c r="AA678"/>
      <c r="AB678"/>
    </row>
    <row r="679" spans="2:28" s="52" customFormat="1" x14ac:dyDescent="0.15">
      <c r="B679" s="77"/>
      <c r="P679"/>
      <c r="U679"/>
      <c r="V679"/>
      <c r="W679"/>
      <c r="X679"/>
      <c r="Y679"/>
      <c r="Z679"/>
      <c r="AA679"/>
      <c r="AB679"/>
    </row>
    <row r="680" spans="2:28" s="52" customFormat="1" x14ac:dyDescent="0.15">
      <c r="B680" s="77"/>
      <c r="P680"/>
      <c r="U680"/>
      <c r="V680"/>
      <c r="W680"/>
      <c r="X680"/>
      <c r="Y680"/>
      <c r="Z680"/>
      <c r="AA680"/>
      <c r="AB680"/>
    </row>
    <row r="681" spans="2:28" s="52" customFormat="1" x14ac:dyDescent="0.15">
      <c r="B681" s="77"/>
      <c r="P681"/>
      <c r="U681"/>
      <c r="V681"/>
      <c r="W681"/>
      <c r="X681"/>
      <c r="Y681"/>
      <c r="Z681"/>
      <c r="AA681"/>
      <c r="AB681"/>
    </row>
    <row r="682" spans="2:28" s="52" customFormat="1" x14ac:dyDescent="0.15">
      <c r="B682" s="77"/>
      <c r="P682"/>
      <c r="U682"/>
      <c r="V682"/>
      <c r="W682"/>
      <c r="X682"/>
      <c r="Y682"/>
      <c r="Z682"/>
      <c r="AA682"/>
      <c r="AB682"/>
    </row>
    <row r="683" spans="2:28" s="52" customFormat="1" x14ac:dyDescent="0.15">
      <c r="B683" s="77"/>
      <c r="P683"/>
      <c r="U683"/>
      <c r="V683"/>
      <c r="W683"/>
      <c r="X683"/>
      <c r="Y683"/>
      <c r="Z683"/>
      <c r="AA683"/>
      <c r="AB683"/>
    </row>
    <row r="684" spans="2:28" s="52" customFormat="1" x14ac:dyDescent="0.15">
      <c r="B684" s="77"/>
      <c r="P684"/>
      <c r="U684"/>
      <c r="V684"/>
      <c r="W684"/>
      <c r="X684"/>
      <c r="Y684"/>
      <c r="Z684"/>
      <c r="AA684"/>
      <c r="AB684"/>
    </row>
    <row r="685" spans="2:28" s="52" customFormat="1" x14ac:dyDescent="0.15">
      <c r="B685" s="77"/>
      <c r="P685"/>
      <c r="U685"/>
      <c r="V685"/>
      <c r="W685"/>
      <c r="X685"/>
      <c r="Y685"/>
      <c r="Z685"/>
      <c r="AA685"/>
      <c r="AB685"/>
    </row>
    <row r="686" spans="2:28" s="52" customFormat="1" x14ac:dyDescent="0.15">
      <c r="B686" s="77"/>
      <c r="P686"/>
      <c r="U686"/>
      <c r="V686"/>
      <c r="W686"/>
      <c r="X686"/>
      <c r="Y686"/>
      <c r="Z686"/>
      <c r="AA686"/>
      <c r="AB686"/>
    </row>
    <row r="687" spans="2:28" s="52" customFormat="1" x14ac:dyDescent="0.15">
      <c r="B687" s="77"/>
      <c r="P687"/>
      <c r="U687"/>
      <c r="V687"/>
      <c r="W687"/>
      <c r="X687"/>
      <c r="Y687"/>
      <c r="Z687"/>
      <c r="AA687"/>
      <c r="AB687"/>
    </row>
    <row r="688" spans="2:28" s="52" customFormat="1" x14ac:dyDescent="0.15">
      <c r="B688" s="77"/>
      <c r="P688"/>
      <c r="U688"/>
      <c r="V688"/>
      <c r="W688"/>
      <c r="X688"/>
      <c r="Y688"/>
      <c r="Z688"/>
      <c r="AA688"/>
      <c r="AB688"/>
    </row>
    <row r="689" spans="2:28" s="52" customFormat="1" x14ac:dyDescent="0.15">
      <c r="B689" s="77"/>
      <c r="P689"/>
      <c r="U689"/>
      <c r="V689"/>
      <c r="W689"/>
      <c r="X689"/>
      <c r="Y689"/>
      <c r="Z689"/>
      <c r="AA689"/>
      <c r="AB689"/>
    </row>
    <row r="690" spans="2:28" s="52" customFormat="1" x14ac:dyDescent="0.15">
      <c r="B690" s="77"/>
      <c r="P690"/>
      <c r="U690"/>
      <c r="V690"/>
      <c r="W690"/>
      <c r="X690"/>
      <c r="Y690"/>
      <c r="Z690"/>
      <c r="AA690"/>
      <c r="AB690"/>
    </row>
    <row r="691" spans="2:28" s="52" customFormat="1" x14ac:dyDescent="0.15">
      <c r="B691" s="77"/>
      <c r="P691"/>
      <c r="U691"/>
      <c r="V691"/>
      <c r="W691"/>
      <c r="X691"/>
      <c r="Y691"/>
      <c r="Z691"/>
      <c r="AA691"/>
      <c r="AB691"/>
    </row>
    <row r="692" spans="2:28" s="52" customFormat="1" x14ac:dyDescent="0.15">
      <c r="B692" s="77"/>
      <c r="P692"/>
      <c r="U692"/>
      <c r="V692"/>
      <c r="W692"/>
      <c r="X692"/>
      <c r="Y692"/>
      <c r="Z692"/>
      <c r="AA692"/>
      <c r="AB692"/>
    </row>
    <row r="693" spans="2:28" s="52" customFormat="1" x14ac:dyDescent="0.15">
      <c r="B693" s="77"/>
      <c r="P693"/>
      <c r="U693"/>
      <c r="V693"/>
      <c r="W693"/>
      <c r="X693"/>
      <c r="Y693"/>
      <c r="Z693"/>
      <c r="AA693"/>
      <c r="AB693"/>
    </row>
    <row r="694" spans="2:28" s="52" customFormat="1" x14ac:dyDescent="0.15">
      <c r="B694" s="77"/>
      <c r="P694"/>
      <c r="U694"/>
      <c r="V694"/>
      <c r="W694"/>
      <c r="X694"/>
      <c r="Y694"/>
      <c r="Z694"/>
      <c r="AA694"/>
      <c r="AB694"/>
    </row>
    <row r="695" spans="2:28" s="52" customFormat="1" x14ac:dyDescent="0.15">
      <c r="B695" s="77"/>
      <c r="P695"/>
      <c r="U695"/>
      <c r="V695"/>
      <c r="W695"/>
      <c r="X695"/>
      <c r="Y695"/>
      <c r="Z695"/>
      <c r="AA695"/>
      <c r="AB695"/>
    </row>
    <row r="696" spans="2:28" s="52" customFormat="1" x14ac:dyDescent="0.15">
      <c r="B696" s="77"/>
      <c r="P696"/>
      <c r="U696"/>
      <c r="V696"/>
      <c r="W696"/>
      <c r="X696"/>
      <c r="Y696"/>
      <c r="Z696"/>
      <c r="AA696"/>
      <c r="AB696"/>
    </row>
    <row r="697" spans="2:28" s="52" customFormat="1" x14ac:dyDescent="0.15">
      <c r="B697" s="77"/>
      <c r="P697"/>
      <c r="U697"/>
      <c r="V697"/>
      <c r="W697"/>
      <c r="X697"/>
      <c r="Y697"/>
      <c r="Z697"/>
      <c r="AA697"/>
      <c r="AB697"/>
    </row>
    <row r="698" spans="2:28" s="52" customFormat="1" x14ac:dyDescent="0.15">
      <c r="B698" s="77"/>
      <c r="P698"/>
      <c r="U698"/>
      <c r="V698"/>
      <c r="W698"/>
      <c r="X698"/>
      <c r="Y698"/>
      <c r="Z698"/>
      <c r="AA698"/>
      <c r="AB698"/>
    </row>
    <row r="699" spans="2:28" s="52" customFormat="1" x14ac:dyDescent="0.15">
      <c r="B699" s="77"/>
      <c r="P699"/>
      <c r="U699"/>
      <c r="V699"/>
      <c r="W699"/>
      <c r="X699"/>
      <c r="Y699"/>
      <c r="Z699"/>
      <c r="AA699"/>
      <c r="AB699"/>
    </row>
    <row r="700" spans="2:28" s="52" customFormat="1" x14ac:dyDescent="0.15">
      <c r="B700" s="77"/>
      <c r="P700"/>
      <c r="U700"/>
      <c r="V700"/>
      <c r="W700"/>
      <c r="X700"/>
      <c r="Y700"/>
      <c r="Z700"/>
      <c r="AA700"/>
      <c r="AB700"/>
    </row>
    <row r="701" spans="2:28" s="52" customFormat="1" x14ac:dyDescent="0.15">
      <c r="B701" s="77"/>
      <c r="P701"/>
      <c r="U701"/>
      <c r="V701"/>
      <c r="W701"/>
      <c r="X701"/>
      <c r="Y701"/>
      <c r="Z701"/>
      <c r="AA701"/>
      <c r="AB701"/>
    </row>
    <row r="702" spans="2:28" s="52" customFormat="1" x14ac:dyDescent="0.15">
      <c r="B702" s="77"/>
      <c r="P702"/>
      <c r="U702"/>
      <c r="V702"/>
      <c r="W702"/>
      <c r="X702"/>
      <c r="Y702"/>
      <c r="Z702"/>
      <c r="AA702"/>
      <c r="AB702"/>
    </row>
    <row r="703" spans="2:28" s="52" customFormat="1" x14ac:dyDescent="0.15">
      <c r="B703" s="77"/>
      <c r="P703"/>
      <c r="U703"/>
      <c r="V703"/>
      <c r="W703"/>
      <c r="X703"/>
      <c r="Y703"/>
      <c r="Z703"/>
      <c r="AA703"/>
      <c r="AB703"/>
    </row>
    <row r="704" spans="2:28" s="52" customFormat="1" x14ac:dyDescent="0.15">
      <c r="B704" s="77"/>
      <c r="P704"/>
      <c r="U704"/>
      <c r="V704"/>
      <c r="W704"/>
      <c r="X704"/>
      <c r="Y704"/>
      <c r="Z704"/>
      <c r="AA704"/>
      <c r="AB704"/>
    </row>
    <row r="705" spans="2:28" s="52" customFormat="1" x14ac:dyDescent="0.15">
      <c r="B705" s="77"/>
      <c r="P705"/>
      <c r="U705"/>
      <c r="V705"/>
      <c r="W705"/>
      <c r="X705"/>
      <c r="Y705"/>
      <c r="Z705"/>
      <c r="AA705"/>
      <c r="AB705"/>
    </row>
    <row r="706" spans="2:28" s="52" customFormat="1" x14ac:dyDescent="0.15">
      <c r="B706" s="77"/>
      <c r="P706"/>
      <c r="U706"/>
      <c r="V706"/>
      <c r="W706"/>
      <c r="X706"/>
      <c r="Y706"/>
      <c r="Z706"/>
      <c r="AA706"/>
      <c r="AB706"/>
    </row>
    <row r="707" spans="2:28" s="52" customFormat="1" x14ac:dyDescent="0.15">
      <c r="B707" s="77"/>
      <c r="P707"/>
      <c r="U707"/>
      <c r="V707"/>
      <c r="W707"/>
      <c r="X707"/>
      <c r="Y707"/>
      <c r="Z707"/>
      <c r="AA707"/>
      <c r="AB707"/>
    </row>
    <row r="708" spans="2:28" s="52" customFormat="1" x14ac:dyDescent="0.15">
      <c r="B708" s="77"/>
      <c r="P708"/>
      <c r="U708"/>
      <c r="V708"/>
      <c r="W708"/>
      <c r="X708"/>
      <c r="Y708"/>
      <c r="Z708"/>
      <c r="AA708"/>
      <c r="AB708"/>
    </row>
    <row r="709" spans="2:28" s="52" customFormat="1" x14ac:dyDescent="0.15">
      <c r="B709" s="77"/>
      <c r="P709"/>
      <c r="U709"/>
      <c r="V709"/>
      <c r="W709"/>
      <c r="X709"/>
      <c r="Y709"/>
      <c r="Z709"/>
      <c r="AA709"/>
      <c r="AB709"/>
    </row>
    <row r="710" spans="2:28" s="52" customFormat="1" x14ac:dyDescent="0.15">
      <c r="B710" s="77"/>
      <c r="P710"/>
      <c r="U710"/>
      <c r="V710"/>
      <c r="W710"/>
      <c r="X710"/>
      <c r="Y710"/>
      <c r="Z710"/>
      <c r="AA710"/>
      <c r="AB710"/>
    </row>
    <row r="711" spans="2:28" s="52" customFormat="1" x14ac:dyDescent="0.15">
      <c r="B711" s="77"/>
      <c r="P711"/>
      <c r="U711"/>
      <c r="V711"/>
      <c r="W711"/>
      <c r="X711"/>
      <c r="Y711"/>
      <c r="Z711"/>
      <c r="AA711"/>
      <c r="AB711"/>
    </row>
    <row r="712" spans="2:28" s="52" customFormat="1" x14ac:dyDescent="0.15">
      <c r="B712" s="77"/>
      <c r="P712"/>
      <c r="U712"/>
      <c r="V712"/>
      <c r="W712"/>
      <c r="X712"/>
      <c r="Y712"/>
      <c r="Z712"/>
      <c r="AA712"/>
      <c r="AB712"/>
    </row>
    <row r="713" spans="2:28" s="52" customFormat="1" x14ac:dyDescent="0.15">
      <c r="B713" s="77"/>
      <c r="P713"/>
      <c r="U713"/>
      <c r="V713"/>
      <c r="W713"/>
      <c r="X713"/>
      <c r="Y713"/>
      <c r="Z713"/>
      <c r="AA713"/>
      <c r="AB713"/>
    </row>
    <row r="714" spans="2:28" s="52" customFormat="1" x14ac:dyDescent="0.15">
      <c r="B714" s="77"/>
      <c r="P714"/>
      <c r="U714"/>
      <c r="V714"/>
      <c r="W714"/>
      <c r="X714"/>
      <c r="Y714"/>
      <c r="Z714"/>
      <c r="AA714"/>
      <c r="AB714"/>
    </row>
    <row r="715" spans="2:28" s="52" customFormat="1" x14ac:dyDescent="0.15">
      <c r="B715" s="77"/>
      <c r="P715"/>
      <c r="U715"/>
      <c r="V715"/>
      <c r="W715"/>
      <c r="X715"/>
      <c r="Y715"/>
      <c r="Z715"/>
      <c r="AA715"/>
      <c r="AB715"/>
    </row>
    <row r="716" spans="2:28" s="52" customFormat="1" x14ac:dyDescent="0.15">
      <c r="B716" s="77"/>
      <c r="P716"/>
      <c r="U716"/>
      <c r="V716"/>
      <c r="W716"/>
      <c r="X716"/>
      <c r="Y716"/>
      <c r="Z716"/>
      <c r="AA716"/>
      <c r="AB716"/>
    </row>
    <row r="717" spans="2:28" s="52" customFormat="1" x14ac:dyDescent="0.15">
      <c r="B717" s="77"/>
      <c r="P717"/>
      <c r="U717"/>
      <c r="V717"/>
      <c r="W717"/>
      <c r="X717"/>
      <c r="Y717"/>
      <c r="Z717"/>
      <c r="AA717"/>
      <c r="AB717"/>
    </row>
    <row r="718" spans="2:28" s="52" customFormat="1" x14ac:dyDescent="0.15">
      <c r="B718" s="77"/>
      <c r="P718"/>
      <c r="U718"/>
      <c r="V718"/>
      <c r="W718"/>
      <c r="X718"/>
      <c r="Y718"/>
      <c r="Z718"/>
      <c r="AA718"/>
      <c r="AB718"/>
    </row>
    <row r="719" spans="2:28" s="52" customFormat="1" x14ac:dyDescent="0.15">
      <c r="B719" s="77"/>
      <c r="P719"/>
      <c r="U719"/>
      <c r="V719"/>
      <c r="W719"/>
      <c r="X719"/>
      <c r="Y719"/>
      <c r="Z719"/>
      <c r="AA719"/>
      <c r="AB719"/>
    </row>
    <row r="720" spans="2:28" s="52" customFormat="1" x14ac:dyDescent="0.15">
      <c r="B720" s="77"/>
      <c r="P720"/>
      <c r="U720"/>
      <c r="V720"/>
      <c r="W720"/>
      <c r="X720"/>
      <c r="Y720"/>
      <c r="Z720"/>
      <c r="AA720"/>
      <c r="AB720"/>
    </row>
    <row r="721" spans="2:28" s="52" customFormat="1" x14ac:dyDescent="0.15">
      <c r="B721" s="77"/>
      <c r="P721"/>
      <c r="U721"/>
      <c r="V721"/>
      <c r="W721"/>
      <c r="X721"/>
      <c r="Y721"/>
      <c r="Z721"/>
      <c r="AA721"/>
      <c r="AB721"/>
    </row>
    <row r="722" spans="2:28" s="52" customFormat="1" x14ac:dyDescent="0.15">
      <c r="B722" s="77"/>
      <c r="P722"/>
      <c r="U722"/>
      <c r="V722"/>
      <c r="W722"/>
      <c r="X722"/>
      <c r="Y722"/>
      <c r="Z722"/>
      <c r="AA722"/>
      <c r="AB722"/>
    </row>
    <row r="723" spans="2:28" s="52" customFormat="1" x14ac:dyDescent="0.15">
      <c r="B723" s="77"/>
      <c r="P723"/>
      <c r="U723"/>
      <c r="V723"/>
      <c r="W723"/>
      <c r="X723"/>
      <c r="Y723"/>
      <c r="Z723"/>
      <c r="AA723"/>
      <c r="AB723"/>
    </row>
    <row r="724" spans="2:28" s="52" customFormat="1" x14ac:dyDescent="0.15">
      <c r="B724" s="77"/>
      <c r="P724"/>
      <c r="U724"/>
      <c r="V724"/>
      <c r="W724"/>
      <c r="X724"/>
      <c r="Y724"/>
      <c r="Z724"/>
      <c r="AA724"/>
      <c r="AB724"/>
    </row>
    <row r="725" spans="2:28" s="52" customFormat="1" x14ac:dyDescent="0.15">
      <c r="B725" s="77"/>
      <c r="P725"/>
      <c r="U725"/>
      <c r="V725"/>
      <c r="W725"/>
      <c r="X725"/>
      <c r="Y725"/>
      <c r="Z725"/>
      <c r="AA725"/>
      <c r="AB725"/>
    </row>
    <row r="726" spans="2:28" s="52" customFormat="1" x14ac:dyDescent="0.15">
      <c r="B726" s="77"/>
      <c r="P726"/>
      <c r="U726"/>
      <c r="V726"/>
      <c r="W726"/>
      <c r="X726"/>
      <c r="Y726"/>
      <c r="Z726"/>
      <c r="AA726"/>
      <c r="AB726"/>
    </row>
    <row r="727" spans="2:28" s="52" customFormat="1" x14ac:dyDescent="0.15">
      <c r="B727" s="77"/>
      <c r="P727"/>
      <c r="U727"/>
      <c r="V727"/>
      <c r="W727"/>
      <c r="X727"/>
      <c r="Y727"/>
      <c r="Z727"/>
      <c r="AA727"/>
      <c r="AB727"/>
    </row>
    <row r="728" spans="2:28" s="52" customFormat="1" x14ac:dyDescent="0.15">
      <c r="B728" s="77"/>
      <c r="P728"/>
      <c r="U728"/>
      <c r="V728"/>
      <c r="W728"/>
      <c r="X728"/>
      <c r="Y728"/>
      <c r="Z728"/>
      <c r="AA728"/>
      <c r="AB728"/>
    </row>
    <row r="729" spans="2:28" s="52" customFormat="1" x14ac:dyDescent="0.15">
      <c r="B729" s="77"/>
      <c r="P729"/>
      <c r="U729"/>
      <c r="V729"/>
      <c r="W729"/>
      <c r="X729"/>
      <c r="Y729"/>
      <c r="Z729"/>
      <c r="AA729"/>
      <c r="AB729"/>
    </row>
    <row r="730" spans="2:28" s="52" customFormat="1" x14ac:dyDescent="0.15">
      <c r="B730" s="77"/>
      <c r="P730"/>
      <c r="U730"/>
      <c r="V730"/>
      <c r="W730"/>
      <c r="X730"/>
      <c r="Y730"/>
      <c r="Z730"/>
      <c r="AA730"/>
      <c r="AB730"/>
    </row>
    <row r="731" spans="2:28" s="52" customFormat="1" x14ac:dyDescent="0.15">
      <c r="B731" s="77"/>
      <c r="P731"/>
      <c r="U731"/>
      <c r="V731"/>
      <c r="W731"/>
      <c r="X731"/>
      <c r="Y731"/>
      <c r="Z731"/>
      <c r="AA731"/>
      <c r="AB731"/>
    </row>
    <row r="732" spans="2:28" s="52" customFormat="1" x14ac:dyDescent="0.15">
      <c r="B732" s="77"/>
      <c r="P732"/>
      <c r="U732"/>
      <c r="V732"/>
      <c r="W732"/>
      <c r="X732"/>
      <c r="Y732"/>
      <c r="Z732"/>
      <c r="AA732"/>
      <c r="AB732"/>
    </row>
    <row r="733" spans="2:28" s="52" customFormat="1" x14ac:dyDescent="0.15">
      <c r="B733" s="77"/>
      <c r="P733"/>
      <c r="U733"/>
      <c r="V733"/>
      <c r="W733"/>
      <c r="X733"/>
      <c r="Y733"/>
      <c r="Z733"/>
      <c r="AA733"/>
      <c r="AB733"/>
    </row>
    <row r="734" spans="2:28" s="52" customFormat="1" x14ac:dyDescent="0.15">
      <c r="B734" s="77"/>
      <c r="P734"/>
      <c r="U734"/>
      <c r="V734"/>
      <c r="W734"/>
      <c r="X734"/>
      <c r="Y734"/>
      <c r="Z734"/>
      <c r="AA734"/>
      <c r="AB734"/>
    </row>
    <row r="735" spans="2:28" s="52" customFormat="1" x14ac:dyDescent="0.15">
      <c r="B735" s="77"/>
      <c r="P735"/>
      <c r="U735"/>
      <c r="V735"/>
      <c r="W735"/>
      <c r="X735"/>
      <c r="Y735"/>
      <c r="Z735"/>
      <c r="AA735"/>
      <c r="AB735"/>
    </row>
    <row r="736" spans="2:28" s="52" customFormat="1" x14ac:dyDescent="0.15">
      <c r="B736" s="77"/>
      <c r="P736"/>
      <c r="U736"/>
      <c r="V736"/>
      <c r="W736"/>
      <c r="X736"/>
      <c r="Y736"/>
      <c r="Z736"/>
      <c r="AA736"/>
      <c r="AB736"/>
    </row>
    <row r="737" spans="2:28" s="52" customFormat="1" x14ac:dyDescent="0.15">
      <c r="B737" s="77"/>
      <c r="P737"/>
      <c r="U737"/>
      <c r="V737"/>
      <c r="W737"/>
      <c r="X737"/>
      <c r="Y737"/>
      <c r="Z737"/>
      <c r="AA737"/>
      <c r="AB737"/>
    </row>
    <row r="738" spans="2:28" s="52" customFormat="1" x14ac:dyDescent="0.15">
      <c r="B738" s="77"/>
      <c r="P738"/>
      <c r="U738"/>
      <c r="V738"/>
      <c r="W738"/>
      <c r="X738"/>
      <c r="Y738"/>
      <c r="Z738"/>
      <c r="AA738"/>
      <c r="AB738"/>
    </row>
    <row r="739" spans="2:28" s="52" customFormat="1" x14ac:dyDescent="0.15">
      <c r="B739" s="77"/>
      <c r="P739"/>
      <c r="U739"/>
      <c r="V739"/>
      <c r="W739"/>
      <c r="X739"/>
      <c r="Y739"/>
      <c r="Z739"/>
      <c r="AA739"/>
      <c r="AB739"/>
    </row>
    <row r="740" spans="2:28" s="52" customFormat="1" x14ac:dyDescent="0.15">
      <c r="B740" s="77"/>
      <c r="P740"/>
      <c r="U740"/>
      <c r="V740"/>
      <c r="W740"/>
      <c r="X740"/>
      <c r="Y740"/>
      <c r="Z740"/>
      <c r="AA740"/>
      <c r="AB740"/>
    </row>
    <row r="741" spans="2:28" s="52" customFormat="1" x14ac:dyDescent="0.15">
      <c r="B741" s="77"/>
      <c r="P741"/>
      <c r="U741"/>
      <c r="V741"/>
      <c r="W741"/>
      <c r="X741"/>
      <c r="Y741"/>
      <c r="Z741"/>
      <c r="AA741"/>
      <c r="AB741"/>
    </row>
    <row r="742" spans="2:28" s="52" customFormat="1" x14ac:dyDescent="0.15">
      <c r="B742" s="77"/>
      <c r="P742"/>
      <c r="U742"/>
      <c r="V742"/>
      <c r="W742"/>
      <c r="X742"/>
      <c r="Y742"/>
      <c r="Z742"/>
      <c r="AA742"/>
      <c r="AB742"/>
    </row>
    <row r="743" spans="2:28" s="52" customFormat="1" x14ac:dyDescent="0.15">
      <c r="B743" s="77"/>
      <c r="P743"/>
      <c r="U743"/>
      <c r="V743"/>
      <c r="W743"/>
      <c r="X743"/>
      <c r="Y743"/>
      <c r="Z743"/>
      <c r="AA743"/>
      <c r="AB743"/>
    </row>
    <row r="744" spans="2:28" s="52" customFormat="1" x14ac:dyDescent="0.15">
      <c r="B744" s="77"/>
      <c r="P744"/>
      <c r="U744"/>
      <c r="V744"/>
      <c r="W744"/>
      <c r="X744"/>
      <c r="Y744"/>
      <c r="Z744"/>
      <c r="AA744"/>
      <c r="AB744"/>
    </row>
    <row r="745" spans="2:28" s="52" customFormat="1" x14ac:dyDescent="0.15">
      <c r="B745" s="77"/>
      <c r="P745"/>
      <c r="U745"/>
      <c r="V745"/>
      <c r="W745"/>
      <c r="X745"/>
      <c r="Y745"/>
      <c r="Z745"/>
      <c r="AA745"/>
      <c r="AB745"/>
    </row>
    <row r="746" spans="2:28" s="52" customFormat="1" x14ac:dyDescent="0.15">
      <c r="B746" s="77"/>
      <c r="P746"/>
      <c r="U746"/>
      <c r="V746"/>
      <c r="W746"/>
      <c r="X746"/>
      <c r="Y746"/>
      <c r="Z746"/>
      <c r="AA746"/>
      <c r="AB746"/>
    </row>
    <row r="747" spans="2:28" s="52" customFormat="1" x14ac:dyDescent="0.15">
      <c r="B747" s="77"/>
      <c r="P747"/>
      <c r="U747"/>
      <c r="V747"/>
      <c r="W747"/>
      <c r="X747"/>
      <c r="Y747"/>
      <c r="Z747"/>
      <c r="AA747"/>
      <c r="AB747"/>
    </row>
    <row r="748" spans="2:28" s="52" customFormat="1" x14ac:dyDescent="0.15">
      <c r="B748" s="77"/>
      <c r="P748"/>
      <c r="U748"/>
      <c r="V748"/>
      <c r="W748"/>
      <c r="X748"/>
      <c r="Y748"/>
      <c r="Z748"/>
      <c r="AA748"/>
      <c r="AB748"/>
    </row>
    <row r="749" spans="2:28" s="52" customFormat="1" x14ac:dyDescent="0.15">
      <c r="B749" s="77"/>
      <c r="P749"/>
      <c r="U749"/>
      <c r="V749"/>
      <c r="W749"/>
      <c r="X749"/>
      <c r="Y749"/>
      <c r="Z749"/>
      <c r="AA749"/>
      <c r="AB749"/>
    </row>
    <row r="750" spans="2:28" s="52" customFormat="1" x14ac:dyDescent="0.15">
      <c r="B750" s="77"/>
      <c r="P750"/>
      <c r="U750"/>
      <c r="V750"/>
      <c r="W750"/>
      <c r="X750"/>
      <c r="Y750"/>
      <c r="Z750"/>
      <c r="AA750"/>
      <c r="AB750"/>
    </row>
    <row r="751" spans="2:28" s="52" customFormat="1" x14ac:dyDescent="0.15">
      <c r="B751" s="77"/>
      <c r="P751"/>
      <c r="U751"/>
      <c r="V751"/>
      <c r="W751"/>
      <c r="X751"/>
      <c r="Y751"/>
      <c r="Z751"/>
      <c r="AA751"/>
      <c r="AB751"/>
    </row>
    <row r="752" spans="2:28" s="52" customFormat="1" x14ac:dyDescent="0.15">
      <c r="B752" s="77"/>
      <c r="P752"/>
      <c r="U752"/>
      <c r="V752"/>
      <c r="W752"/>
      <c r="X752"/>
      <c r="Y752"/>
      <c r="Z752"/>
      <c r="AA752"/>
      <c r="AB752"/>
    </row>
    <row r="753" spans="2:28" s="52" customFormat="1" x14ac:dyDescent="0.15">
      <c r="B753" s="77"/>
      <c r="P753"/>
      <c r="U753"/>
      <c r="V753"/>
      <c r="W753"/>
      <c r="X753"/>
      <c r="Y753"/>
      <c r="Z753"/>
      <c r="AA753"/>
      <c r="AB753"/>
    </row>
    <row r="754" spans="2:28" s="52" customFormat="1" x14ac:dyDescent="0.15">
      <c r="B754" s="77"/>
      <c r="P754"/>
      <c r="U754"/>
      <c r="V754"/>
      <c r="W754"/>
      <c r="X754"/>
      <c r="Y754"/>
      <c r="Z754"/>
      <c r="AA754"/>
      <c r="AB754"/>
    </row>
    <row r="755" spans="2:28" s="52" customFormat="1" x14ac:dyDescent="0.15">
      <c r="B755" s="77"/>
      <c r="P755"/>
      <c r="U755"/>
      <c r="V755"/>
      <c r="W755"/>
      <c r="X755"/>
      <c r="Y755"/>
      <c r="Z755"/>
      <c r="AA755"/>
      <c r="AB755"/>
    </row>
    <row r="756" spans="2:28" s="52" customFormat="1" x14ac:dyDescent="0.15">
      <c r="B756" s="77"/>
      <c r="P756"/>
      <c r="U756"/>
      <c r="V756"/>
      <c r="W756"/>
      <c r="X756"/>
      <c r="Y756"/>
      <c r="Z756"/>
      <c r="AA756"/>
      <c r="AB756"/>
    </row>
    <row r="757" spans="2:28" s="52" customFormat="1" x14ac:dyDescent="0.15">
      <c r="B757" s="77"/>
      <c r="P757"/>
      <c r="U757"/>
      <c r="V757"/>
      <c r="W757"/>
      <c r="X757"/>
      <c r="Y757"/>
      <c r="Z757"/>
      <c r="AA757"/>
      <c r="AB757"/>
    </row>
    <row r="758" spans="2:28" s="52" customFormat="1" x14ac:dyDescent="0.15">
      <c r="B758" s="77"/>
      <c r="P758"/>
      <c r="U758"/>
      <c r="V758"/>
      <c r="W758"/>
      <c r="X758"/>
      <c r="Y758"/>
      <c r="Z758"/>
      <c r="AA758"/>
      <c r="AB758"/>
    </row>
    <row r="759" spans="2:28" s="52" customFormat="1" x14ac:dyDescent="0.15">
      <c r="B759" s="77"/>
      <c r="P759"/>
      <c r="U759"/>
      <c r="V759"/>
      <c r="W759"/>
      <c r="X759"/>
      <c r="Y759"/>
      <c r="Z759"/>
      <c r="AA759"/>
      <c r="AB759"/>
    </row>
    <row r="760" spans="2:28" s="52" customFormat="1" x14ac:dyDescent="0.15">
      <c r="B760" s="77"/>
      <c r="P760"/>
      <c r="U760"/>
      <c r="V760"/>
      <c r="W760"/>
      <c r="X760"/>
      <c r="Y760"/>
      <c r="Z760"/>
      <c r="AA760"/>
      <c r="AB760"/>
    </row>
    <row r="761" spans="2:28" s="52" customFormat="1" x14ac:dyDescent="0.15">
      <c r="B761" s="77"/>
      <c r="P761"/>
      <c r="U761"/>
      <c r="V761"/>
      <c r="W761"/>
      <c r="X761"/>
      <c r="Y761"/>
      <c r="Z761"/>
      <c r="AA761"/>
      <c r="AB761"/>
    </row>
    <row r="762" spans="2:28" s="52" customFormat="1" x14ac:dyDescent="0.15">
      <c r="B762" s="77"/>
      <c r="P762"/>
      <c r="U762"/>
      <c r="V762"/>
      <c r="W762"/>
      <c r="X762"/>
      <c r="Y762"/>
      <c r="Z762"/>
      <c r="AA762"/>
      <c r="AB762"/>
    </row>
    <row r="763" spans="2:28" s="52" customFormat="1" x14ac:dyDescent="0.15">
      <c r="B763" s="77"/>
      <c r="P763"/>
      <c r="U763"/>
      <c r="V763"/>
      <c r="W763"/>
      <c r="X763"/>
      <c r="Y763"/>
      <c r="Z763"/>
      <c r="AA763"/>
      <c r="AB763"/>
    </row>
    <row r="764" spans="2:28" s="52" customFormat="1" x14ac:dyDescent="0.15">
      <c r="B764" s="77"/>
      <c r="P764"/>
      <c r="U764"/>
      <c r="V764"/>
      <c r="W764"/>
      <c r="X764"/>
      <c r="Y764"/>
      <c r="Z764"/>
      <c r="AA764"/>
      <c r="AB764"/>
    </row>
    <row r="765" spans="2:28" s="52" customFormat="1" x14ac:dyDescent="0.15">
      <c r="B765" s="77"/>
      <c r="P765"/>
      <c r="U765"/>
      <c r="V765"/>
      <c r="W765"/>
      <c r="X765"/>
      <c r="Y765"/>
      <c r="Z765"/>
      <c r="AA765"/>
      <c r="AB765"/>
    </row>
    <row r="766" spans="2:28" s="52" customFormat="1" x14ac:dyDescent="0.15">
      <c r="B766" s="77"/>
      <c r="P766"/>
      <c r="U766"/>
      <c r="V766"/>
      <c r="W766"/>
      <c r="X766"/>
      <c r="Y766"/>
      <c r="Z766"/>
      <c r="AA766"/>
      <c r="AB766"/>
    </row>
    <row r="767" spans="2:28" s="52" customFormat="1" x14ac:dyDescent="0.15">
      <c r="B767" s="77"/>
      <c r="P767"/>
      <c r="U767"/>
      <c r="V767"/>
      <c r="W767"/>
      <c r="X767"/>
      <c r="Y767"/>
      <c r="Z767"/>
      <c r="AA767"/>
      <c r="AB767"/>
    </row>
    <row r="768" spans="2:28" s="52" customFormat="1" x14ac:dyDescent="0.15">
      <c r="B768" s="77"/>
      <c r="P768"/>
      <c r="U768"/>
      <c r="V768"/>
      <c r="W768"/>
      <c r="X768"/>
      <c r="Y768"/>
      <c r="Z768"/>
      <c r="AA768"/>
      <c r="AB768"/>
    </row>
    <row r="769" spans="2:28" s="52" customFormat="1" x14ac:dyDescent="0.15">
      <c r="B769" s="77"/>
      <c r="P769"/>
      <c r="U769"/>
      <c r="V769"/>
      <c r="W769"/>
      <c r="X769"/>
      <c r="Y769"/>
      <c r="Z769"/>
      <c r="AA769"/>
      <c r="AB769"/>
    </row>
    <row r="770" spans="2:28" s="52" customFormat="1" x14ac:dyDescent="0.15">
      <c r="B770" s="77"/>
      <c r="P770"/>
      <c r="U770"/>
      <c r="V770"/>
      <c r="W770"/>
      <c r="X770"/>
      <c r="Y770"/>
      <c r="Z770"/>
      <c r="AA770"/>
      <c r="AB770"/>
    </row>
    <row r="771" spans="2:28" s="52" customFormat="1" x14ac:dyDescent="0.15">
      <c r="B771" s="77"/>
      <c r="P771"/>
      <c r="U771"/>
      <c r="V771"/>
      <c r="W771"/>
      <c r="X771"/>
      <c r="Y771"/>
      <c r="Z771"/>
      <c r="AA771"/>
      <c r="AB771"/>
    </row>
    <row r="772" spans="2:28" s="52" customFormat="1" x14ac:dyDescent="0.15">
      <c r="B772" s="77"/>
      <c r="P772"/>
      <c r="U772"/>
      <c r="V772"/>
      <c r="W772"/>
      <c r="X772"/>
      <c r="Y772"/>
      <c r="Z772"/>
      <c r="AA772"/>
      <c r="AB772"/>
    </row>
    <row r="773" spans="2:28" s="52" customFormat="1" x14ac:dyDescent="0.15">
      <c r="B773" s="77"/>
      <c r="P773"/>
      <c r="U773"/>
      <c r="V773"/>
      <c r="W773"/>
      <c r="X773"/>
      <c r="Y773"/>
      <c r="Z773"/>
      <c r="AA773"/>
      <c r="AB773"/>
    </row>
    <row r="774" spans="2:28" s="52" customFormat="1" x14ac:dyDescent="0.15">
      <c r="B774" s="77"/>
      <c r="P774"/>
      <c r="U774"/>
      <c r="V774"/>
      <c r="W774"/>
      <c r="X774"/>
      <c r="Y774"/>
      <c r="Z774"/>
      <c r="AA774"/>
      <c r="AB774"/>
    </row>
    <row r="775" spans="2:28" s="52" customFormat="1" x14ac:dyDescent="0.15">
      <c r="B775" s="77"/>
      <c r="P775"/>
      <c r="U775"/>
      <c r="V775"/>
      <c r="W775"/>
      <c r="X775"/>
      <c r="Y775"/>
      <c r="Z775"/>
      <c r="AA775"/>
      <c r="AB775"/>
    </row>
    <row r="776" spans="2:28" s="52" customFormat="1" x14ac:dyDescent="0.15">
      <c r="B776" s="77"/>
      <c r="P776"/>
      <c r="U776"/>
      <c r="V776"/>
      <c r="W776"/>
      <c r="X776"/>
      <c r="Y776"/>
      <c r="Z776"/>
      <c r="AA776"/>
      <c r="AB776"/>
    </row>
    <row r="777" spans="2:28" s="52" customFormat="1" x14ac:dyDescent="0.15">
      <c r="B777" s="77"/>
      <c r="P777"/>
      <c r="U777"/>
      <c r="V777"/>
      <c r="W777"/>
      <c r="X777"/>
      <c r="Y777"/>
      <c r="Z777"/>
      <c r="AA777"/>
      <c r="AB777"/>
    </row>
    <row r="778" spans="2:28" s="52" customFormat="1" x14ac:dyDescent="0.15">
      <c r="B778" s="77"/>
      <c r="P778"/>
      <c r="U778"/>
      <c r="V778"/>
      <c r="W778"/>
      <c r="X778"/>
      <c r="Y778"/>
      <c r="Z778"/>
      <c r="AA778"/>
      <c r="AB778"/>
    </row>
    <row r="779" spans="2:28" s="52" customFormat="1" x14ac:dyDescent="0.15">
      <c r="B779" s="77"/>
      <c r="P779"/>
      <c r="U779"/>
      <c r="V779"/>
      <c r="W779"/>
      <c r="X779"/>
      <c r="Y779"/>
      <c r="Z779"/>
      <c r="AA779"/>
      <c r="AB779"/>
    </row>
    <row r="780" spans="2:28" s="52" customFormat="1" x14ac:dyDescent="0.15">
      <c r="B780" s="77"/>
      <c r="P780"/>
      <c r="U780"/>
      <c r="V780"/>
      <c r="W780"/>
      <c r="X780"/>
      <c r="Y780"/>
      <c r="Z780"/>
      <c r="AA780"/>
      <c r="AB780"/>
    </row>
    <row r="781" spans="2:28" s="52" customFormat="1" x14ac:dyDescent="0.15">
      <c r="B781" s="77"/>
      <c r="P781"/>
      <c r="U781"/>
      <c r="V781"/>
      <c r="W781"/>
      <c r="X781"/>
      <c r="Y781"/>
      <c r="Z781"/>
      <c r="AA781"/>
      <c r="AB781"/>
    </row>
    <row r="782" spans="2:28" s="52" customFormat="1" x14ac:dyDescent="0.15">
      <c r="B782" s="77"/>
      <c r="P782"/>
      <c r="U782"/>
      <c r="V782"/>
      <c r="W782"/>
      <c r="X782"/>
      <c r="Y782"/>
      <c r="Z782"/>
      <c r="AA782"/>
      <c r="AB782"/>
    </row>
    <row r="783" spans="2:28" s="52" customFormat="1" x14ac:dyDescent="0.15">
      <c r="B783" s="77"/>
      <c r="P783"/>
      <c r="U783"/>
      <c r="V783"/>
      <c r="W783"/>
      <c r="X783"/>
      <c r="Y783"/>
      <c r="Z783"/>
      <c r="AA783"/>
      <c r="AB783"/>
    </row>
    <row r="784" spans="2:28" s="52" customFormat="1" x14ac:dyDescent="0.15">
      <c r="B784" s="77"/>
      <c r="P784"/>
      <c r="U784"/>
      <c r="V784"/>
      <c r="W784"/>
      <c r="X784"/>
      <c r="Y784"/>
      <c r="Z784"/>
      <c r="AA784"/>
      <c r="AB784"/>
    </row>
    <row r="785" spans="2:28" s="52" customFormat="1" x14ac:dyDescent="0.15">
      <c r="B785" s="77"/>
      <c r="P785"/>
      <c r="U785"/>
      <c r="V785"/>
      <c r="W785"/>
      <c r="X785"/>
      <c r="Y785"/>
      <c r="Z785"/>
      <c r="AA785"/>
      <c r="AB785"/>
    </row>
    <row r="786" spans="2:28" s="52" customFormat="1" x14ac:dyDescent="0.15">
      <c r="B786" s="77"/>
      <c r="P786"/>
      <c r="U786"/>
      <c r="V786"/>
      <c r="W786"/>
      <c r="X786"/>
      <c r="Y786"/>
      <c r="Z786"/>
      <c r="AA786"/>
      <c r="AB786"/>
    </row>
    <row r="787" spans="2:28" s="52" customFormat="1" x14ac:dyDescent="0.15">
      <c r="B787" s="77"/>
      <c r="P787"/>
      <c r="U787"/>
      <c r="V787"/>
      <c r="W787"/>
      <c r="X787"/>
      <c r="Y787"/>
      <c r="Z787"/>
      <c r="AA787"/>
      <c r="AB787"/>
    </row>
    <row r="788" spans="2:28" s="52" customFormat="1" x14ac:dyDescent="0.15">
      <c r="B788" s="77"/>
      <c r="P788"/>
      <c r="U788"/>
      <c r="V788"/>
      <c r="W788"/>
      <c r="X788"/>
      <c r="Y788"/>
      <c r="Z788"/>
      <c r="AA788"/>
      <c r="AB788"/>
    </row>
    <row r="789" spans="2:28" s="52" customFormat="1" x14ac:dyDescent="0.15">
      <c r="B789" s="77"/>
      <c r="P789"/>
      <c r="U789"/>
      <c r="V789"/>
      <c r="W789"/>
      <c r="X789"/>
      <c r="Y789"/>
      <c r="Z789"/>
      <c r="AA789"/>
      <c r="AB789"/>
    </row>
    <row r="790" spans="2:28" s="52" customFormat="1" x14ac:dyDescent="0.15">
      <c r="B790" s="77"/>
      <c r="P790"/>
      <c r="U790"/>
      <c r="V790"/>
      <c r="W790"/>
      <c r="X790"/>
      <c r="Y790"/>
      <c r="Z790"/>
      <c r="AA790"/>
      <c r="AB790"/>
    </row>
    <row r="791" spans="2:28" s="52" customFormat="1" x14ac:dyDescent="0.15">
      <c r="B791" s="77"/>
      <c r="P791"/>
      <c r="U791"/>
      <c r="V791"/>
      <c r="W791"/>
      <c r="X791"/>
      <c r="Y791"/>
      <c r="Z791"/>
      <c r="AA791"/>
      <c r="AB791"/>
    </row>
    <row r="792" spans="2:28" s="52" customFormat="1" x14ac:dyDescent="0.15">
      <c r="B792" s="77"/>
      <c r="P792"/>
      <c r="U792"/>
      <c r="V792"/>
      <c r="W792"/>
      <c r="X792"/>
      <c r="Y792"/>
      <c r="Z792"/>
      <c r="AA792"/>
      <c r="AB792"/>
    </row>
    <row r="793" spans="2:28" s="52" customFormat="1" x14ac:dyDescent="0.15">
      <c r="B793" s="77"/>
      <c r="P793"/>
      <c r="U793"/>
      <c r="V793"/>
      <c r="W793"/>
      <c r="X793"/>
      <c r="Y793"/>
      <c r="Z793"/>
      <c r="AA793"/>
      <c r="AB793"/>
    </row>
    <row r="794" spans="2:28" s="52" customFormat="1" x14ac:dyDescent="0.15">
      <c r="B794" s="77"/>
      <c r="P794"/>
      <c r="U794"/>
      <c r="V794"/>
      <c r="W794"/>
      <c r="X794"/>
      <c r="Y794"/>
      <c r="Z794"/>
      <c r="AA794"/>
      <c r="AB794"/>
    </row>
    <row r="795" spans="2:28" s="52" customFormat="1" x14ac:dyDescent="0.15">
      <c r="B795" s="77"/>
      <c r="P795"/>
      <c r="U795"/>
      <c r="V795"/>
      <c r="W795"/>
      <c r="X795"/>
      <c r="Y795"/>
      <c r="Z795"/>
      <c r="AA795"/>
      <c r="AB795"/>
    </row>
    <row r="796" spans="2:28" s="52" customFormat="1" x14ac:dyDescent="0.15">
      <c r="B796" s="77"/>
      <c r="P796"/>
      <c r="U796"/>
      <c r="V796"/>
      <c r="W796"/>
      <c r="X796"/>
      <c r="Y796"/>
      <c r="Z796"/>
      <c r="AA796"/>
      <c r="AB796"/>
    </row>
    <row r="797" spans="2:28" s="52" customFormat="1" x14ac:dyDescent="0.15">
      <c r="B797" s="77"/>
      <c r="P797"/>
      <c r="U797"/>
      <c r="V797"/>
      <c r="W797"/>
      <c r="X797"/>
      <c r="Y797"/>
      <c r="Z797"/>
      <c r="AA797"/>
      <c r="AB797"/>
    </row>
    <row r="798" spans="2:28" s="52" customFormat="1" x14ac:dyDescent="0.15">
      <c r="B798" s="77"/>
      <c r="P798"/>
      <c r="U798"/>
      <c r="V798"/>
      <c r="W798"/>
      <c r="X798"/>
      <c r="Y798"/>
      <c r="Z798"/>
      <c r="AA798"/>
      <c r="AB798"/>
    </row>
    <row r="799" spans="2:28" s="52" customFormat="1" x14ac:dyDescent="0.15">
      <c r="B799" s="77"/>
      <c r="P799"/>
      <c r="U799"/>
      <c r="V799"/>
      <c r="W799"/>
      <c r="X799"/>
      <c r="Y799"/>
      <c r="Z799"/>
      <c r="AA799"/>
      <c r="AB799"/>
    </row>
    <row r="800" spans="2:28" s="52" customFormat="1" x14ac:dyDescent="0.15">
      <c r="B800" s="77"/>
      <c r="P800"/>
      <c r="U800"/>
      <c r="V800"/>
      <c r="W800"/>
      <c r="X800"/>
      <c r="Y800"/>
      <c r="Z800"/>
      <c r="AA800"/>
      <c r="AB800"/>
    </row>
    <row r="801" spans="2:28" s="52" customFormat="1" x14ac:dyDescent="0.15">
      <c r="B801" s="77"/>
      <c r="P801"/>
      <c r="U801"/>
      <c r="V801"/>
      <c r="W801"/>
      <c r="X801"/>
      <c r="Y801"/>
      <c r="Z801"/>
      <c r="AA801"/>
      <c r="AB801"/>
    </row>
    <row r="802" spans="2:28" s="52" customFormat="1" x14ac:dyDescent="0.15">
      <c r="B802" s="77"/>
      <c r="P802"/>
      <c r="U802"/>
      <c r="V802"/>
      <c r="W802"/>
      <c r="X802"/>
      <c r="Y802"/>
      <c r="Z802"/>
      <c r="AA802"/>
      <c r="AB802"/>
    </row>
    <row r="803" spans="2:28" s="52" customFormat="1" x14ac:dyDescent="0.15">
      <c r="B803" s="77"/>
      <c r="P803"/>
      <c r="U803"/>
      <c r="V803"/>
      <c r="W803"/>
      <c r="X803"/>
      <c r="Y803"/>
      <c r="Z803"/>
      <c r="AA803"/>
      <c r="AB803"/>
    </row>
    <row r="804" spans="2:28" s="52" customFormat="1" x14ac:dyDescent="0.15">
      <c r="B804" s="77"/>
      <c r="P804"/>
      <c r="U804"/>
      <c r="V804"/>
      <c r="W804"/>
      <c r="X804"/>
      <c r="Y804"/>
      <c r="Z804"/>
      <c r="AA804"/>
      <c r="AB804"/>
    </row>
    <row r="805" spans="2:28" s="52" customFormat="1" x14ac:dyDescent="0.15">
      <c r="B805" s="77"/>
      <c r="P805"/>
      <c r="U805"/>
      <c r="V805"/>
      <c r="W805"/>
      <c r="X805"/>
      <c r="Y805"/>
      <c r="Z805"/>
      <c r="AA805"/>
      <c r="AB805"/>
    </row>
    <row r="806" spans="2:28" s="52" customFormat="1" x14ac:dyDescent="0.15">
      <c r="B806" s="77"/>
      <c r="P806"/>
      <c r="U806"/>
      <c r="V806"/>
      <c r="W806"/>
      <c r="X806"/>
      <c r="Y806"/>
      <c r="Z806"/>
      <c r="AA806"/>
      <c r="AB806"/>
    </row>
    <row r="807" spans="2:28" s="52" customFormat="1" x14ac:dyDescent="0.15">
      <c r="B807" s="77"/>
      <c r="P807"/>
      <c r="U807"/>
      <c r="V807"/>
      <c r="W807"/>
      <c r="X807"/>
      <c r="Y807"/>
      <c r="Z807"/>
      <c r="AA807"/>
      <c r="AB807"/>
    </row>
    <row r="808" spans="2:28" s="52" customFormat="1" x14ac:dyDescent="0.15">
      <c r="B808" s="77"/>
      <c r="P808"/>
      <c r="U808"/>
      <c r="V808"/>
      <c r="W808"/>
      <c r="X808"/>
      <c r="Y808"/>
      <c r="Z808"/>
      <c r="AA808"/>
      <c r="AB808"/>
    </row>
    <row r="809" spans="2:28" s="52" customFormat="1" x14ac:dyDescent="0.15">
      <c r="B809" s="77"/>
      <c r="P809"/>
      <c r="U809"/>
      <c r="V809"/>
      <c r="W809"/>
      <c r="X809"/>
      <c r="Y809"/>
      <c r="Z809"/>
      <c r="AA809"/>
      <c r="AB809"/>
    </row>
    <row r="810" spans="2:28" s="52" customFormat="1" x14ac:dyDescent="0.15">
      <c r="B810" s="77"/>
      <c r="P810"/>
      <c r="U810"/>
      <c r="V810"/>
      <c r="W810"/>
      <c r="X810"/>
      <c r="Y810"/>
      <c r="Z810"/>
      <c r="AA810"/>
      <c r="AB810"/>
    </row>
    <row r="811" spans="2:28" s="52" customFormat="1" x14ac:dyDescent="0.15">
      <c r="B811" s="77"/>
      <c r="P811"/>
      <c r="U811"/>
      <c r="V811"/>
      <c r="W811"/>
      <c r="X811"/>
      <c r="Y811"/>
      <c r="Z811"/>
      <c r="AA811"/>
      <c r="AB811"/>
    </row>
    <row r="812" spans="2:28" s="52" customFormat="1" x14ac:dyDescent="0.15">
      <c r="B812" s="77"/>
      <c r="P812"/>
      <c r="U812"/>
      <c r="V812"/>
      <c r="W812"/>
      <c r="X812"/>
      <c r="Y812"/>
      <c r="Z812"/>
      <c r="AA812"/>
      <c r="AB812"/>
    </row>
    <row r="813" spans="2:28" s="52" customFormat="1" x14ac:dyDescent="0.15">
      <c r="B813" s="77"/>
      <c r="P813"/>
      <c r="U813"/>
      <c r="V813"/>
      <c r="W813"/>
      <c r="X813"/>
      <c r="Y813"/>
      <c r="Z813"/>
      <c r="AA813"/>
      <c r="AB813"/>
    </row>
    <row r="814" spans="2:28" s="52" customFormat="1" x14ac:dyDescent="0.15">
      <c r="B814" s="77"/>
      <c r="P814"/>
      <c r="U814"/>
      <c r="V814"/>
      <c r="W814"/>
      <c r="X814"/>
      <c r="Y814"/>
      <c r="Z814"/>
      <c r="AA814"/>
      <c r="AB814"/>
    </row>
    <row r="815" spans="2:28" s="52" customFormat="1" x14ac:dyDescent="0.15">
      <c r="B815" s="77"/>
      <c r="P815"/>
      <c r="U815"/>
      <c r="V815"/>
      <c r="W815"/>
      <c r="X815"/>
      <c r="Y815"/>
      <c r="Z815"/>
      <c r="AA815"/>
      <c r="AB815"/>
    </row>
    <row r="816" spans="2:28" s="52" customFormat="1" x14ac:dyDescent="0.15">
      <c r="B816" s="77"/>
      <c r="P816"/>
      <c r="U816"/>
      <c r="V816"/>
      <c r="W816"/>
      <c r="X816"/>
      <c r="Y816"/>
      <c r="Z816"/>
      <c r="AA816"/>
      <c r="AB816"/>
    </row>
    <row r="817" spans="2:28" s="52" customFormat="1" x14ac:dyDescent="0.15">
      <c r="B817" s="77"/>
      <c r="P817"/>
      <c r="U817"/>
      <c r="V817"/>
      <c r="W817"/>
      <c r="X817"/>
      <c r="Y817"/>
      <c r="Z817"/>
      <c r="AA817"/>
      <c r="AB817"/>
    </row>
    <row r="818" spans="2:28" s="52" customFormat="1" x14ac:dyDescent="0.15">
      <c r="B818" s="77"/>
      <c r="P818"/>
      <c r="U818"/>
      <c r="V818"/>
      <c r="W818"/>
      <c r="X818"/>
      <c r="Y818"/>
      <c r="Z818"/>
      <c r="AA818"/>
      <c r="AB818"/>
    </row>
    <row r="819" spans="2:28" s="52" customFormat="1" x14ac:dyDescent="0.15">
      <c r="B819" s="77"/>
      <c r="P819"/>
      <c r="U819"/>
      <c r="V819"/>
      <c r="W819"/>
      <c r="X819"/>
      <c r="Y819"/>
      <c r="Z819"/>
      <c r="AA819"/>
      <c r="AB819"/>
    </row>
    <row r="820" spans="2:28" s="52" customFormat="1" x14ac:dyDescent="0.15">
      <c r="B820" s="77"/>
      <c r="P820"/>
      <c r="U820"/>
      <c r="V820"/>
      <c r="W820"/>
      <c r="X820"/>
      <c r="Y820"/>
      <c r="Z820"/>
      <c r="AA820"/>
      <c r="AB820"/>
    </row>
    <row r="821" spans="2:28" s="52" customFormat="1" x14ac:dyDescent="0.15">
      <c r="B821" s="77"/>
      <c r="P821"/>
      <c r="U821"/>
      <c r="V821"/>
      <c r="W821"/>
      <c r="X821"/>
      <c r="Y821"/>
      <c r="Z821"/>
      <c r="AA821"/>
      <c r="AB821"/>
    </row>
    <row r="822" spans="2:28" s="52" customFormat="1" x14ac:dyDescent="0.15">
      <c r="B822" s="77"/>
      <c r="P822"/>
      <c r="U822"/>
      <c r="V822"/>
      <c r="W822"/>
      <c r="X822"/>
      <c r="Y822"/>
      <c r="Z822"/>
      <c r="AA822"/>
      <c r="AB822"/>
    </row>
    <row r="823" spans="2:28" s="52" customFormat="1" x14ac:dyDescent="0.15">
      <c r="B823" s="77"/>
      <c r="P823"/>
      <c r="U823"/>
      <c r="V823"/>
      <c r="W823"/>
      <c r="X823"/>
      <c r="Y823"/>
      <c r="Z823"/>
      <c r="AA823"/>
      <c r="AB823"/>
    </row>
    <row r="824" spans="2:28" s="52" customFormat="1" x14ac:dyDescent="0.15">
      <c r="B824" s="77"/>
      <c r="P824"/>
      <c r="U824"/>
      <c r="V824"/>
      <c r="W824"/>
      <c r="X824"/>
      <c r="Y824"/>
      <c r="Z824"/>
      <c r="AA824"/>
      <c r="AB824"/>
    </row>
    <row r="825" spans="2:28" s="52" customFormat="1" x14ac:dyDescent="0.15">
      <c r="B825" s="77"/>
      <c r="P825"/>
      <c r="U825"/>
      <c r="V825"/>
      <c r="W825"/>
      <c r="X825"/>
      <c r="Y825"/>
      <c r="Z825"/>
      <c r="AA825"/>
      <c r="AB825"/>
    </row>
    <row r="826" spans="2:28" s="52" customFormat="1" x14ac:dyDescent="0.15">
      <c r="B826" s="77"/>
      <c r="P826"/>
      <c r="U826"/>
      <c r="V826"/>
      <c r="W826"/>
      <c r="X826"/>
      <c r="Y826"/>
      <c r="Z826"/>
      <c r="AA826"/>
      <c r="AB826"/>
    </row>
    <row r="827" spans="2:28" s="52" customFormat="1" x14ac:dyDescent="0.15">
      <c r="B827" s="77"/>
      <c r="P827"/>
      <c r="U827"/>
      <c r="V827"/>
      <c r="W827"/>
      <c r="X827"/>
      <c r="Y827"/>
      <c r="Z827"/>
      <c r="AA827"/>
      <c r="AB827"/>
    </row>
    <row r="828" spans="2:28" s="52" customFormat="1" x14ac:dyDescent="0.15">
      <c r="B828" s="77"/>
      <c r="P828"/>
      <c r="U828"/>
      <c r="V828"/>
      <c r="W828"/>
      <c r="X828"/>
      <c r="Y828"/>
      <c r="Z828"/>
      <c r="AA828"/>
      <c r="AB828"/>
    </row>
    <row r="829" spans="2:28" s="52" customFormat="1" x14ac:dyDescent="0.15">
      <c r="B829" s="77"/>
      <c r="P829"/>
      <c r="U829"/>
      <c r="V829"/>
      <c r="W829"/>
      <c r="X829"/>
      <c r="Y829"/>
      <c r="Z829"/>
      <c r="AA829"/>
      <c r="AB829"/>
    </row>
    <row r="830" spans="2:28" s="52" customFormat="1" x14ac:dyDescent="0.15">
      <c r="B830" s="77"/>
      <c r="P830"/>
      <c r="U830"/>
      <c r="V830"/>
      <c r="W830"/>
      <c r="X830"/>
      <c r="Y830"/>
      <c r="Z830"/>
      <c r="AA830"/>
      <c r="AB830"/>
    </row>
    <row r="831" spans="2:28" s="52" customFormat="1" x14ac:dyDescent="0.15">
      <c r="B831" s="77"/>
      <c r="P831"/>
      <c r="U831"/>
      <c r="V831"/>
      <c r="W831"/>
      <c r="X831"/>
      <c r="Y831"/>
      <c r="Z831"/>
      <c r="AA831"/>
      <c r="AB831"/>
    </row>
    <row r="832" spans="2:28" s="52" customFormat="1" x14ac:dyDescent="0.15">
      <c r="B832" s="77"/>
      <c r="P832"/>
      <c r="U832"/>
      <c r="V832"/>
      <c r="W832"/>
      <c r="X832"/>
      <c r="Y832"/>
      <c r="Z832"/>
      <c r="AA832"/>
      <c r="AB832"/>
    </row>
    <row r="833" spans="2:28" s="52" customFormat="1" x14ac:dyDescent="0.15">
      <c r="B833" s="77"/>
      <c r="P833"/>
      <c r="U833"/>
      <c r="V833"/>
      <c r="W833"/>
      <c r="X833"/>
      <c r="Y833"/>
      <c r="Z833"/>
      <c r="AA833"/>
      <c r="AB833"/>
    </row>
    <row r="834" spans="2:28" s="52" customFormat="1" x14ac:dyDescent="0.15">
      <c r="B834" s="77"/>
      <c r="P834"/>
      <c r="U834"/>
      <c r="V834"/>
      <c r="W834"/>
      <c r="X834"/>
      <c r="Y834"/>
      <c r="Z834"/>
      <c r="AA834"/>
      <c r="AB834"/>
    </row>
    <row r="835" spans="2:28" s="52" customFormat="1" x14ac:dyDescent="0.15">
      <c r="B835" s="77"/>
      <c r="P835"/>
      <c r="U835"/>
      <c r="V835"/>
      <c r="W835"/>
      <c r="X835"/>
      <c r="Y835"/>
      <c r="Z835"/>
      <c r="AA835"/>
      <c r="AB835"/>
    </row>
    <row r="836" spans="2:28" s="52" customFormat="1" x14ac:dyDescent="0.15">
      <c r="B836" s="77"/>
      <c r="P836"/>
      <c r="U836"/>
      <c r="V836"/>
      <c r="W836"/>
      <c r="X836"/>
      <c r="Y836"/>
      <c r="Z836"/>
      <c r="AA836"/>
      <c r="AB836"/>
    </row>
    <row r="837" spans="2:28" s="52" customFormat="1" x14ac:dyDescent="0.15">
      <c r="B837" s="77"/>
      <c r="P837"/>
      <c r="U837"/>
      <c r="V837"/>
      <c r="W837"/>
      <c r="X837"/>
      <c r="Y837"/>
      <c r="Z837"/>
      <c r="AA837"/>
      <c r="AB837"/>
    </row>
    <row r="838" spans="2:28" s="52" customFormat="1" x14ac:dyDescent="0.15">
      <c r="B838" s="77"/>
      <c r="P838"/>
      <c r="U838"/>
      <c r="V838"/>
      <c r="W838"/>
      <c r="X838"/>
      <c r="Y838"/>
      <c r="Z838"/>
      <c r="AA838"/>
      <c r="AB838"/>
    </row>
    <row r="839" spans="2:28" s="52" customFormat="1" x14ac:dyDescent="0.15">
      <c r="B839" s="77"/>
      <c r="P839"/>
      <c r="U839"/>
      <c r="V839"/>
      <c r="W839"/>
      <c r="X839"/>
      <c r="Y839"/>
      <c r="Z839"/>
      <c r="AA839"/>
      <c r="AB839"/>
    </row>
    <row r="840" spans="2:28" s="52" customFormat="1" x14ac:dyDescent="0.15">
      <c r="B840" s="77"/>
      <c r="P840"/>
      <c r="U840"/>
      <c r="V840"/>
      <c r="W840"/>
      <c r="X840"/>
      <c r="Y840"/>
      <c r="Z840"/>
      <c r="AA840"/>
      <c r="AB840"/>
    </row>
    <row r="841" spans="2:28" s="52" customFormat="1" x14ac:dyDescent="0.15">
      <c r="B841" s="77"/>
      <c r="P841"/>
      <c r="U841"/>
      <c r="V841"/>
      <c r="W841"/>
      <c r="X841"/>
      <c r="Y841"/>
      <c r="Z841"/>
      <c r="AA841"/>
      <c r="AB841"/>
    </row>
    <row r="842" spans="2:28" s="52" customFormat="1" x14ac:dyDescent="0.15">
      <c r="B842" s="77"/>
      <c r="P842"/>
      <c r="U842"/>
      <c r="V842"/>
      <c r="W842"/>
      <c r="X842"/>
      <c r="Y842"/>
      <c r="Z842"/>
      <c r="AA842"/>
      <c r="AB842"/>
    </row>
    <row r="843" spans="2:28" s="52" customFormat="1" x14ac:dyDescent="0.15">
      <c r="B843" s="77"/>
      <c r="P843"/>
      <c r="U843"/>
      <c r="V843"/>
      <c r="W843"/>
      <c r="X843"/>
      <c r="Y843"/>
      <c r="Z843"/>
      <c r="AA843"/>
      <c r="AB843"/>
    </row>
    <row r="844" spans="2:28" s="52" customFormat="1" x14ac:dyDescent="0.15">
      <c r="B844" s="77"/>
      <c r="P844"/>
      <c r="U844"/>
      <c r="V844"/>
      <c r="W844"/>
      <c r="X844"/>
      <c r="Y844"/>
      <c r="Z844"/>
      <c r="AA844"/>
      <c r="AB844"/>
    </row>
    <row r="845" spans="2:28" s="52" customFormat="1" x14ac:dyDescent="0.15">
      <c r="B845" s="77"/>
      <c r="P845"/>
      <c r="U845"/>
      <c r="V845"/>
      <c r="W845"/>
      <c r="X845"/>
      <c r="Y845"/>
      <c r="Z845"/>
      <c r="AA845"/>
      <c r="AB845"/>
    </row>
    <row r="846" spans="2:28" s="52" customFormat="1" x14ac:dyDescent="0.15">
      <c r="B846" s="77"/>
      <c r="P846"/>
      <c r="U846"/>
      <c r="V846"/>
      <c r="W846"/>
      <c r="X846"/>
      <c r="Y846"/>
      <c r="Z846"/>
      <c r="AA846"/>
      <c r="AB846"/>
    </row>
    <row r="847" spans="2:28" s="52" customFormat="1" x14ac:dyDescent="0.15">
      <c r="B847" s="77"/>
      <c r="P847"/>
      <c r="U847"/>
      <c r="V847"/>
      <c r="W847"/>
      <c r="X847"/>
      <c r="Y847"/>
      <c r="Z847"/>
      <c r="AA847"/>
      <c r="AB847"/>
    </row>
    <row r="848" spans="2:28" s="52" customFormat="1" x14ac:dyDescent="0.15">
      <c r="B848" s="77"/>
      <c r="P848"/>
      <c r="U848"/>
      <c r="V848"/>
      <c r="W848"/>
      <c r="X848"/>
      <c r="Y848"/>
      <c r="Z848"/>
      <c r="AA848"/>
      <c r="AB848"/>
    </row>
    <row r="849" spans="2:28" s="52" customFormat="1" x14ac:dyDescent="0.15">
      <c r="B849" s="77"/>
      <c r="P849"/>
      <c r="U849"/>
      <c r="V849"/>
      <c r="W849"/>
      <c r="X849"/>
      <c r="Y849"/>
      <c r="Z849"/>
      <c r="AA849"/>
      <c r="AB849"/>
    </row>
    <row r="850" spans="2:28" s="52" customFormat="1" x14ac:dyDescent="0.15">
      <c r="B850" s="77"/>
      <c r="P850"/>
      <c r="U850"/>
      <c r="V850"/>
      <c r="W850"/>
      <c r="X850"/>
      <c r="Y850"/>
      <c r="Z850"/>
      <c r="AA850"/>
      <c r="AB850"/>
    </row>
    <row r="851" spans="2:28" s="52" customFormat="1" x14ac:dyDescent="0.15">
      <c r="B851" s="77"/>
      <c r="P851"/>
      <c r="U851"/>
      <c r="V851"/>
      <c r="W851"/>
      <c r="X851"/>
      <c r="Y851"/>
      <c r="Z851"/>
      <c r="AA851"/>
      <c r="AB851"/>
    </row>
    <row r="852" spans="2:28" s="52" customFormat="1" x14ac:dyDescent="0.15">
      <c r="B852" s="77"/>
      <c r="P852"/>
      <c r="U852"/>
      <c r="V852"/>
      <c r="W852"/>
      <c r="X852"/>
      <c r="Y852"/>
      <c r="Z852"/>
      <c r="AA852"/>
      <c r="AB852"/>
    </row>
    <row r="853" spans="2:28" s="52" customFormat="1" x14ac:dyDescent="0.15">
      <c r="B853" s="77"/>
      <c r="P853"/>
      <c r="U853"/>
      <c r="V853"/>
      <c r="W853"/>
      <c r="X853"/>
      <c r="Y853"/>
      <c r="Z853"/>
      <c r="AA853"/>
      <c r="AB853"/>
    </row>
    <row r="854" spans="2:28" s="52" customFormat="1" x14ac:dyDescent="0.15">
      <c r="B854" s="77"/>
      <c r="P854"/>
      <c r="U854"/>
      <c r="V854"/>
      <c r="W854"/>
      <c r="X854"/>
      <c r="Y854"/>
      <c r="Z854"/>
      <c r="AA854"/>
      <c r="AB854"/>
    </row>
    <row r="855" spans="2:28" s="52" customFormat="1" x14ac:dyDescent="0.15">
      <c r="B855" s="77"/>
      <c r="P855"/>
      <c r="U855"/>
      <c r="V855"/>
      <c r="W855"/>
      <c r="X855"/>
      <c r="Y855"/>
      <c r="Z855"/>
      <c r="AA855"/>
      <c r="AB855"/>
    </row>
    <row r="856" spans="2:28" s="52" customFormat="1" x14ac:dyDescent="0.15">
      <c r="B856" s="77"/>
      <c r="P856"/>
      <c r="U856"/>
      <c r="V856"/>
      <c r="W856"/>
      <c r="X856"/>
      <c r="Y856"/>
      <c r="Z856"/>
      <c r="AA856"/>
      <c r="AB856"/>
    </row>
    <row r="857" spans="2:28" s="52" customFormat="1" x14ac:dyDescent="0.15">
      <c r="B857" s="77"/>
      <c r="P857"/>
      <c r="U857"/>
      <c r="V857"/>
      <c r="W857"/>
      <c r="X857"/>
      <c r="Y857"/>
      <c r="Z857"/>
      <c r="AA857"/>
      <c r="AB857"/>
    </row>
    <row r="858" spans="2:28" s="52" customFormat="1" x14ac:dyDescent="0.15">
      <c r="B858" s="77"/>
      <c r="P858"/>
      <c r="U858"/>
      <c r="V858"/>
      <c r="W858"/>
      <c r="X858"/>
      <c r="Y858"/>
      <c r="Z858"/>
      <c r="AA858"/>
      <c r="AB858"/>
    </row>
    <row r="859" spans="2:28" s="52" customFormat="1" x14ac:dyDescent="0.15">
      <c r="B859" s="77"/>
      <c r="P859"/>
      <c r="U859"/>
      <c r="V859"/>
      <c r="W859"/>
      <c r="X859"/>
      <c r="Y859"/>
      <c r="Z859"/>
      <c r="AA859"/>
      <c r="AB859"/>
    </row>
    <row r="860" spans="2:28" s="52" customFormat="1" x14ac:dyDescent="0.15">
      <c r="B860" s="77"/>
      <c r="P860"/>
      <c r="U860"/>
      <c r="V860"/>
      <c r="W860"/>
      <c r="X860"/>
      <c r="Y860"/>
      <c r="Z860"/>
      <c r="AA860"/>
      <c r="AB860"/>
    </row>
    <row r="861" spans="2:28" s="52" customFormat="1" x14ac:dyDescent="0.15">
      <c r="B861" s="77"/>
      <c r="P861"/>
      <c r="U861"/>
      <c r="V861"/>
      <c r="W861"/>
      <c r="X861"/>
      <c r="Y861"/>
      <c r="Z861"/>
      <c r="AA861"/>
      <c r="AB861"/>
    </row>
    <row r="862" spans="2:28" s="52" customFormat="1" x14ac:dyDescent="0.15">
      <c r="B862" s="77"/>
      <c r="P862"/>
      <c r="U862"/>
      <c r="V862"/>
      <c r="W862"/>
      <c r="X862"/>
      <c r="Y862"/>
      <c r="Z862"/>
      <c r="AA862"/>
      <c r="AB862"/>
    </row>
    <row r="863" spans="2:28" s="52" customFormat="1" x14ac:dyDescent="0.15">
      <c r="B863" s="77"/>
      <c r="P863"/>
      <c r="U863"/>
      <c r="V863"/>
      <c r="W863"/>
      <c r="X863"/>
      <c r="Y863"/>
      <c r="Z863"/>
      <c r="AA863"/>
      <c r="AB863"/>
    </row>
    <row r="864" spans="2:28" s="52" customFormat="1" x14ac:dyDescent="0.15">
      <c r="B864" s="77"/>
      <c r="P864"/>
      <c r="U864"/>
      <c r="V864"/>
      <c r="W864"/>
      <c r="X864"/>
      <c r="Y864"/>
      <c r="Z864"/>
      <c r="AA864"/>
      <c r="AB864"/>
    </row>
    <row r="865" spans="2:28" s="52" customFormat="1" x14ac:dyDescent="0.15">
      <c r="B865" s="77"/>
      <c r="P865"/>
      <c r="U865"/>
      <c r="V865"/>
      <c r="W865"/>
      <c r="X865"/>
      <c r="Y865"/>
      <c r="Z865"/>
      <c r="AA865"/>
      <c r="AB865"/>
    </row>
    <row r="866" spans="2:28" s="52" customFormat="1" x14ac:dyDescent="0.15">
      <c r="B866" s="77"/>
      <c r="P866"/>
      <c r="U866"/>
      <c r="V866"/>
      <c r="W866"/>
      <c r="X866"/>
      <c r="Y866"/>
      <c r="Z866"/>
      <c r="AA866"/>
      <c r="AB866"/>
    </row>
    <row r="867" spans="2:28" s="52" customFormat="1" x14ac:dyDescent="0.15">
      <c r="B867" s="77"/>
      <c r="P867"/>
      <c r="U867"/>
      <c r="V867"/>
      <c r="W867"/>
      <c r="X867"/>
      <c r="Y867"/>
      <c r="Z867"/>
      <c r="AA867"/>
      <c r="AB867"/>
    </row>
    <row r="868" spans="2:28" s="52" customFormat="1" x14ac:dyDescent="0.15">
      <c r="B868" s="77"/>
      <c r="P868"/>
      <c r="U868"/>
      <c r="V868"/>
      <c r="W868"/>
      <c r="X868"/>
      <c r="Y868"/>
      <c r="Z868"/>
      <c r="AA868"/>
      <c r="AB868"/>
    </row>
    <row r="869" spans="2:28" s="52" customFormat="1" x14ac:dyDescent="0.15">
      <c r="B869" s="77"/>
      <c r="P869"/>
      <c r="U869"/>
      <c r="V869"/>
      <c r="W869"/>
      <c r="X869"/>
      <c r="Y869"/>
      <c r="Z869"/>
      <c r="AA869"/>
      <c r="AB869"/>
    </row>
    <row r="870" spans="2:28" s="52" customFormat="1" x14ac:dyDescent="0.15">
      <c r="B870" s="77"/>
      <c r="P870"/>
      <c r="U870"/>
      <c r="V870"/>
      <c r="W870"/>
      <c r="X870"/>
      <c r="Y870"/>
      <c r="Z870"/>
      <c r="AA870"/>
      <c r="AB870"/>
    </row>
    <row r="871" spans="2:28" s="52" customFormat="1" x14ac:dyDescent="0.15">
      <c r="B871" s="77"/>
      <c r="P871"/>
      <c r="U871"/>
      <c r="V871"/>
      <c r="W871"/>
      <c r="X871"/>
      <c r="Y871"/>
      <c r="Z871"/>
      <c r="AA871"/>
      <c r="AB871"/>
    </row>
    <row r="872" spans="2:28" s="52" customFormat="1" x14ac:dyDescent="0.15">
      <c r="B872" s="77"/>
      <c r="P872"/>
      <c r="U872"/>
      <c r="V872"/>
      <c r="W872"/>
      <c r="X872"/>
      <c r="Y872"/>
      <c r="Z872"/>
      <c r="AA872"/>
      <c r="AB872"/>
    </row>
    <row r="873" spans="2:28" s="52" customFormat="1" x14ac:dyDescent="0.15">
      <c r="B873" s="77"/>
      <c r="P873"/>
      <c r="U873"/>
      <c r="V873"/>
      <c r="W873"/>
      <c r="X873"/>
      <c r="Y873"/>
      <c r="Z873"/>
      <c r="AA873"/>
      <c r="AB873"/>
    </row>
    <row r="874" spans="2:28" s="52" customFormat="1" x14ac:dyDescent="0.15">
      <c r="B874" s="77"/>
      <c r="P874"/>
      <c r="U874"/>
      <c r="V874"/>
      <c r="W874"/>
      <c r="X874"/>
      <c r="Y874"/>
      <c r="Z874"/>
      <c r="AA874"/>
      <c r="AB874"/>
    </row>
    <row r="875" spans="2:28" s="52" customFormat="1" x14ac:dyDescent="0.15">
      <c r="B875" s="77"/>
      <c r="P875"/>
      <c r="U875"/>
      <c r="V875"/>
      <c r="W875"/>
      <c r="X875"/>
      <c r="Y875"/>
      <c r="Z875"/>
      <c r="AA875"/>
      <c r="AB875"/>
    </row>
    <row r="876" spans="2:28" s="52" customFormat="1" x14ac:dyDescent="0.15">
      <c r="B876" s="77"/>
      <c r="P876"/>
      <c r="U876"/>
      <c r="V876"/>
      <c r="W876"/>
      <c r="X876"/>
      <c r="Y876"/>
      <c r="Z876"/>
      <c r="AA876"/>
      <c r="AB876"/>
    </row>
    <row r="877" spans="2:28" s="52" customFormat="1" x14ac:dyDescent="0.15">
      <c r="B877" s="77"/>
      <c r="P877"/>
      <c r="U877"/>
      <c r="V877"/>
      <c r="W877"/>
      <c r="X877"/>
      <c r="Y877"/>
      <c r="Z877"/>
      <c r="AA877"/>
      <c r="AB877"/>
    </row>
    <row r="878" spans="2:28" s="52" customFormat="1" x14ac:dyDescent="0.15">
      <c r="B878" s="77"/>
      <c r="P878"/>
      <c r="U878"/>
      <c r="V878"/>
      <c r="W878"/>
      <c r="X878"/>
      <c r="Y878"/>
      <c r="Z878"/>
      <c r="AA878"/>
      <c r="AB878"/>
    </row>
    <row r="879" spans="2:28" s="52" customFormat="1" x14ac:dyDescent="0.15">
      <c r="B879" s="77"/>
      <c r="P879"/>
      <c r="U879"/>
      <c r="V879"/>
      <c r="W879"/>
      <c r="X879"/>
      <c r="Y879"/>
      <c r="Z879"/>
      <c r="AA879"/>
      <c r="AB879"/>
    </row>
    <row r="880" spans="2:28" s="52" customFormat="1" x14ac:dyDescent="0.15">
      <c r="B880" s="77"/>
      <c r="P880"/>
      <c r="U880"/>
      <c r="V880"/>
      <c r="W880"/>
      <c r="X880"/>
      <c r="Y880"/>
      <c r="Z880"/>
      <c r="AA880"/>
      <c r="AB880"/>
    </row>
    <row r="881" spans="2:28" s="52" customFormat="1" x14ac:dyDescent="0.15">
      <c r="B881" s="77"/>
      <c r="P881"/>
      <c r="U881"/>
      <c r="V881"/>
      <c r="W881"/>
      <c r="X881"/>
      <c r="Y881"/>
      <c r="Z881"/>
      <c r="AA881"/>
      <c r="AB881"/>
    </row>
    <row r="882" spans="2:28" s="52" customFormat="1" x14ac:dyDescent="0.15">
      <c r="B882" s="77"/>
      <c r="P882"/>
      <c r="U882"/>
      <c r="V882"/>
      <c r="W882"/>
      <c r="X882"/>
      <c r="Y882"/>
      <c r="Z882"/>
      <c r="AA882"/>
      <c r="AB882"/>
    </row>
    <row r="883" spans="2:28" s="52" customFormat="1" x14ac:dyDescent="0.15">
      <c r="B883" s="77"/>
      <c r="P883"/>
      <c r="U883"/>
      <c r="V883"/>
      <c r="W883"/>
      <c r="X883"/>
      <c r="Y883"/>
      <c r="Z883"/>
      <c r="AA883"/>
      <c r="AB883"/>
    </row>
    <row r="884" spans="2:28" s="52" customFormat="1" x14ac:dyDescent="0.15">
      <c r="B884" s="77"/>
      <c r="P884"/>
      <c r="U884"/>
      <c r="V884"/>
      <c r="W884"/>
      <c r="X884"/>
      <c r="Y884"/>
      <c r="Z884"/>
      <c r="AA884"/>
      <c r="AB884"/>
    </row>
    <row r="885" spans="2:28" s="52" customFormat="1" x14ac:dyDescent="0.15">
      <c r="B885" s="77"/>
      <c r="P885"/>
      <c r="U885"/>
      <c r="V885"/>
      <c r="W885"/>
      <c r="X885"/>
      <c r="Y885"/>
      <c r="Z885"/>
      <c r="AA885"/>
      <c r="AB885"/>
    </row>
    <row r="886" spans="2:28" s="52" customFormat="1" x14ac:dyDescent="0.15">
      <c r="B886" s="77"/>
      <c r="P886"/>
      <c r="U886"/>
      <c r="V886"/>
      <c r="W886"/>
      <c r="X886"/>
      <c r="Y886"/>
      <c r="Z886"/>
      <c r="AA886"/>
      <c r="AB886"/>
    </row>
    <row r="887" spans="2:28" s="52" customFormat="1" x14ac:dyDescent="0.15">
      <c r="B887" s="77"/>
      <c r="P887"/>
      <c r="U887"/>
      <c r="V887"/>
      <c r="W887"/>
      <c r="X887"/>
      <c r="Y887"/>
      <c r="Z887"/>
      <c r="AA887"/>
      <c r="AB887"/>
    </row>
    <row r="888" spans="2:28" s="52" customFormat="1" x14ac:dyDescent="0.15">
      <c r="B888" s="77"/>
      <c r="P888"/>
      <c r="U888"/>
      <c r="V888"/>
      <c r="W888"/>
      <c r="X888"/>
      <c r="Y888"/>
      <c r="Z888"/>
      <c r="AA888"/>
      <c r="AB888"/>
    </row>
    <row r="889" spans="2:28" s="52" customFormat="1" x14ac:dyDescent="0.15">
      <c r="B889" s="77"/>
      <c r="P889"/>
      <c r="U889"/>
      <c r="V889"/>
      <c r="W889"/>
      <c r="X889"/>
      <c r="Y889"/>
      <c r="Z889"/>
      <c r="AA889"/>
      <c r="AB889"/>
    </row>
    <row r="890" spans="2:28" s="52" customFormat="1" x14ac:dyDescent="0.15">
      <c r="B890" s="77"/>
      <c r="P890"/>
      <c r="U890"/>
      <c r="V890"/>
      <c r="W890"/>
      <c r="X890"/>
      <c r="Y890"/>
      <c r="Z890"/>
      <c r="AA890"/>
      <c r="AB890"/>
    </row>
    <row r="891" spans="2:28" s="52" customFormat="1" x14ac:dyDescent="0.15">
      <c r="B891" s="77"/>
      <c r="P891"/>
      <c r="U891"/>
      <c r="V891"/>
      <c r="W891"/>
      <c r="X891"/>
      <c r="Y891"/>
      <c r="Z891"/>
      <c r="AA891"/>
      <c r="AB891"/>
    </row>
    <row r="892" spans="2:28" s="52" customFormat="1" x14ac:dyDescent="0.15">
      <c r="B892" s="77"/>
      <c r="P892"/>
      <c r="U892"/>
      <c r="V892"/>
      <c r="W892"/>
      <c r="X892"/>
      <c r="Y892"/>
      <c r="Z892"/>
      <c r="AA892"/>
      <c r="AB892"/>
    </row>
    <row r="893" spans="2:28" s="52" customFormat="1" x14ac:dyDescent="0.15">
      <c r="B893" s="77"/>
      <c r="P893"/>
      <c r="U893"/>
      <c r="V893"/>
      <c r="W893"/>
      <c r="X893"/>
      <c r="Y893"/>
      <c r="Z893"/>
      <c r="AA893"/>
      <c r="AB893"/>
    </row>
    <row r="894" spans="2:28" s="52" customFormat="1" x14ac:dyDescent="0.15">
      <c r="B894" s="77"/>
      <c r="P894"/>
      <c r="U894"/>
      <c r="V894"/>
      <c r="W894"/>
      <c r="X894"/>
      <c r="Y894"/>
      <c r="Z894"/>
      <c r="AA894"/>
      <c r="AB894"/>
    </row>
    <row r="895" spans="2:28" s="52" customFormat="1" x14ac:dyDescent="0.15">
      <c r="B895" s="77"/>
      <c r="P895"/>
      <c r="U895"/>
      <c r="V895"/>
      <c r="W895"/>
      <c r="X895"/>
      <c r="Y895"/>
      <c r="Z895"/>
      <c r="AA895"/>
      <c r="AB895"/>
    </row>
    <row r="896" spans="2:28" s="52" customFormat="1" x14ac:dyDescent="0.15">
      <c r="B896" s="77"/>
      <c r="P896"/>
      <c r="U896"/>
      <c r="V896"/>
      <c r="W896"/>
      <c r="X896"/>
      <c r="Y896"/>
      <c r="Z896"/>
      <c r="AA896"/>
      <c r="AB896"/>
    </row>
    <row r="897" spans="2:28" s="52" customFormat="1" x14ac:dyDescent="0.15">
      <c r="B897" s="77"/>
      <c r="P897"/>
      <c r="U897"/>
      <c r="V897"/>
      <c r="W897"/>
      <c r="X897"/>
      <c r="Y897"/>
      <c r="Z897"/>
      <c r="AA897"/>
      <c r="AB897"/>
    </row>
    <row r="898" spans="2:28" s="52" customFormat="1" x14ac:dyDescent="0.15">
      <c r="B898" s="77"/>
      <c r="P898"/>
      <c r="U898"/>
      <c r="V898"/>
      <c r="W898"/>
      <c r="X898"/>
      <c r="Y898"/>
      <c r="Z898"/>
      <c r="AA898"/>
      <c r="AB898"/>
    </row>
    <row r="899" spans="2:28" s="52" customFormat="1" x14ac:dyDescent="0.15">
      <c r="B899" s="77"/>
      <c r="P899"/>
      <c r="U899"/>
      <c r="V899"/>
      <c r="W899"/>
      <c r="X899"/>
      <c r="Y899"/>
      <c r="Z899"/>
      <c r="AA899"/>
      <c r="AB899"/>
    </row>
    <row r="900" spans="2:28" s="52" customFormat="1" x14ac:dyDescent="0.15">
      <c r="B900" s="77"/>
      <c r="P900"/>
      <c r="U900"/>
      <c r="V900"/>
      <c r="W900"/>
      <c r="X900"/>
      <c r="Y900"/>
      <c r="Z900"/>
      <c r="AA900"/>
      <c r="AB900"/>
    </row>
    <row r="901" spans="2:28" s="52" customFormat="1" x14ac:dyDescent="0.15">
      <c r="B901" s="77"/>
      <c r="P901"/>
      <c r="U901"/>
      <c r="V901"/>
      <c r="W901"/>
      <c r="X901"/>
      <c r="Y901"/>
      <c r="Z901"/>
      <c r="AA901"/>
      <c r="AB901"/>
    </row>
    <row r="902" spans="2:28" s="52" customFormat="1" x14ac:dyDescent="0.15">
      <c r="B902" s="77"/>
      <c r="P902"/>
      <c r="U902"/>
      <c r="V902"/>
      <c r="W902"/>
      <c r="X902"/>
      <c r="Y902"/>
      <c r="Z902"/>
      <c r="AA902"/>
      <c r="AB902"/>
    </row>
    <row r="903" spans="2:28" s="52" customFormat="1" x14ac:dyDescent="0.15">
      <c r="B903" s="77"/>
      <c r="P903"/>
      <c r="U903"/>
      <c r="V903"/>
      <c r="W903"/>
      <c r="X903"/>
      <c r="Y903"/>
      <c r="Z903"/>
      <c r="AA903"/>
      <c r="AB903"/>
    </row>
    <row r="904" spans="2:28" s="52" customFormat="1" x14ac:dyDescent="0.15">
      <c r="B904" s="77"/>
      <c r="P904"/>
      <c r="U904"/>
      <c r="V904"/>
      <c r="W904"/>
      <c r="X904"/>
      <c r="Y904"/>
      <c r="Z904"/>
      <c r="AA904"/>
      <c r="AB904"/>
    </row>
    <row r="905" spans="2:28" s="52" customFormat="1" x14ac:dyDescent="0.15">
      <c r="B905" s="77"/>
      <c r="P905"/>
      <c r="U905"/>
      <c r="V905"/>
      <c r="W905"/>
      <c r="X905"/>
      <c r="Y905"/>
      <c r="Z905"/>
      <c r="AA905"/>
      <c r="AB905"/>
    </row>
    <row r="906" spans="2:28" s="52" customFormat="1" x14ac:dyDescent="0.15">
      <c r="B906" s="77"/>
      <c r="P906"/>
      <c r="U906"/>
      <c r="V906"/>
      <c r="W906"/>
      <c r="X906"/>
      <c r="Y906"/>
      <c r="Z906"/>
      <c r="AA906"/>
      <c r="AB906"/>
    </row>
    <row r="907" spans="2:28" s="52" customFormat="1" x14ac:dyDescent="0.15">
      <c r="B907" s="77"/>
      <c r="P907"/>
      <c r="U907"/>
      <c r="V907"/>
      <c r="W907"/>
      <c r="X907"/>
      <c r="Y907"/>
      <c r="Z907"/>
      <c r="AA907"/>
      <c r="AB907"/>
    </row>
    <row r="908" spans="2:28" s="52" customFormat="1" x14ac:dyDescent="0.15">
      <c r="B908" s="77"/>
      <c r="P908"/>
      <c r="U908"/>
      <c r="V908"/>
      <c r="W908"/>
      <c r="X908"/>
      <c r="Y908"/>
      <c r="Z908"/>
      <c r="AA908"/>
      <c r="AB908"/>
    </row>
    <row r="909" spans="2:28" s="52" customFormat="1" x14ac:dyDescent="0.15">
      <c r="B909" s="77"/>
      <c r="P909"/>
      <c r="U909"/>
      <c r="V909"/>
      <c r="W909"/>
      <c r="X909"/>
      <c r="Y909"/>
      <c r="Z909"/>
      <c r="AA909"/>
      <c r="AB909"/>
    </row>
    <row r="910" spans="2:28" s="52" customFormat="1" x14ac:dyDescent="0.15">
      <c r="B910" s="77"/>
      <c r="P910"/>
      <c r="U910"/>
      <c r="V910"/>
      <c r="W910"/>
      <c r="X910"/>
      <c r="Y910"/>
      <c r="Z910"/>
      <c r="AA910"/>
      <c r="AB910"/>
    </row>
    <row r="911" spans="2:28" s="52" customFormat="1" x14ac:dyDescent="0.15">
      <c r="B911" s="77"/>
      <c r="P911"/>
      <c r="U911"/>
      <c r="V911"/>
      <c r="W911"/>
      <c r="X911"/>
      <c r="Y911"/>
      <c r="Z911"/>
      <c r="AA911"/>
      <c r="AB911"/>
    </row>
    <row r="912" spans="2:28" s="52" customFormat="1" x14ac:dyDescent="0.15">
      <c r="B912" s="77"/>
      <c r="P912"/>
      <c r="U912"/>
      <c r="V912"/>
      <c r="W912"/>
      <c r="X912"/>
      <c r="Y912"/>
      <c r="Z912"/>
      <c r="AA912"/>
      <c r="AB912"/>
    </row>
    <row r="913" spans="2:28" s="52" customFormat="1" x14ac:dyDescent="0.15">
      <c r="B913" s="77"/>
      <c r="P913"/>
      <c r="U913"/>
      <c r="V913"/>
      <c r="W913"/>
      <c r="X913"/>
      <c r="Y913"/>
      <c r="Z913"/>
      <c r="AA913"/>
      <c r="AB913"/>
    </row>
    <row r="914" spans="2:28" s="52" customFormat="1" x14ac:dyDescent="0.15">
      <c r="B914" s="77"/>
      <c r="P914"/>
      <c r="U914"/>
      <c r="V914"/>
      <c r="W914"/>
      <c r="X914"/>
      <c r="Y914"/>
      <c r="Z914"/>
      <c r="AA914"/>
      <c r="AB914"/>
    </row>
    <row r="915" spans="2:28" s="52" customFormat="1" x14ac:dyDescent="0.15">
      <c r="B915" s="77"/>
      <c r="P915"/>
      <c r="U915"/>
      <c r="V915"/>
      <c r="W915"/>
      <c r="X915"/>
      <c r="Y915"/>
      <c r="Z915"/>
      <c r="AA915"/>
      <c r="AB915"/>
    </row>
    <row r="916" spans="2:28" s="52" customFormat="1" x14ac:dyDescent="0.15">
      <c r="B916" s="77"/>
      <c r="P916"/>
      <c r="U916"/>
      <c r="V916"/>
      <c r="W916"/>
      <c r="X916"/>
      <c r="Y916"/>
      <c r="Z916"/>
      <c r="AA916"/>
      <c r="AB916"/>
    </row>
    <row r="917" spans="2:28" s="52" customFormat="1" x14ac:dyDescent="0.15">
      <c r="B917" s="77"/>
      <c r="P917"/>
      <c r="U917"/>
      <c r="V917"/>
      <c r="W917"/>
      <c r="X917"/>
      <c r="Y917"/>
      <c r="Z917"/>
      <c r="AA917"/>
      <c r="AB917"/>
    </row>
    <row r="918" spans="2:28" s="52" customFormat="1" x14ac:dyDescent="0.15">
      <c r="B918" s="77"/>
      <c r="P918"/>
      <c r="U918"/>
      <c r="V918"/>
      <c r="W918"/>
      <c r="X918"/>
      <c r="Y918"/>
      <c r="Z918"/>
      <c r="AA918"/>
      <c r="AB918"/>
    </row>
    <row r="919" spans="2:28" s="52" customFormat="1" x14ac:dyDescent="0.15">
      <c r="B919" s="77"/>
      <c r="P919"/>
      <c r="U919"/>
      <c r="V919"/>
      <c r="W919"/>
      <c r="X919"/>
      <c r="Y919"/>
      <c r="Z919"/>
      <c r="AA919"/>
      <c r="AB919"/>
    </row>
    <row r="920" spans="2:28" s="52" customFormat="1" x14ac:dyDescent="0.15">
      <c r="B920" s="77"/>
      <c r="P920"/>
      <c r="U920"/>
      <c r="V920"/>
      <c r="W920"/>
      <c r="X920"/>
      <c r="Y920"/>
      <c r="Z920"/>
      <c r="AA920"/>
      <c r="AB920"/>
    </row>
    <row r="921" spans="2:28" s="52" customFormat="1" x14ac:dyDescent="0.15">
      <c r="B921" s="77"/>
      <c r="P921"/>
      <c r="U921"/>
      <c r="V921"/>
      <c r="W921"/>
      <c r="X921"/>
      <c r="Y921"/>
      <c r="Z921"/>
      <c r="AA921"/>
      <c r="AB921"/>
    </row>
    <row r="922" spans="2:28" s="52" customFormat="1" x14ac:dyDescent="0.15">
      <c r="B922" s="77"/>
      <c r="P922"/>
      <c r="U922"/>
      <c r="V922"/>
      <c r="W922"/>
      <c r="X922"/>
      <c r="Y922"/>
      <c r="Z922"/>
      <c r="AA922"/>
      <c r="AB922"/>
    </row>
    <row r="923" spans="2:28" s="52" customFormat="1" x14ac:dyDescent="0.15">
      <c r="B923" s="77"/>
      <c r="P923"/>
      <c r="U923"/>
      <c r="V923"/>
      <c r="W923"/>
      <c r="X923"/>
      <c r="Y923"/>
      <c r="Z923"/>
      <c r="AA923"/>
      <c r="AB923"/>
    </row>
    <row r="924" spans="2:28" s="52" customFormat="1" x14ac:dyDescent="0.15">
      <c r="B924" s="77"/>
      <c r="P924"/>
      <c r="U924"/>
      <c r="V924"/>
      <c r="W924"/>
      <c r="X924"/>
      <c r="Y924"/>
      <c r="Z924"/>
      <c r="AA924"/>
      <c r="AB924"/>
    </row>
    <row r="925" spans="2:28" s="52" customFormat="1" x14ac:dyDescent="0.15">
      <c r="B925" s="77"/>
      <c r="P925"/>
      <c r="U925"/>
      <c r="V925"/>
      <c r="W925"/>
      <c r="X925"/>
      <c r="Y925"/>
      <c r="Z925"/>
      <c r="AA925"/>
      <c r="AB925"/>
    </row>
    <row r="926" spans="2:28" s="52" customFormat="1" x14ac:dyDescent="0.15">
      <c r="B926" s="77"/>
      <c r="P926"/>
      <c r="U926"/>
      <c r="V926"/>
      <c r="W926"/>
      <c r="X926"/>
      <c r="Y926"/>
      <c r="Z926"/>
      <c r="AA926"/>
      <c r="AB926"/>
    </row>
    <row r="927" spans="2:28" s="52" customFormat="1" x14ac:dyDescent="0.15">
      <c r="B927" s="77"/>
      <c r="P927"/>
      <c r="U927"/>
      <c r="V927"/>
      <c r="W927"/>
      <c r="X927"/>
      <c r="Y927"/>
      <c r="Z927"/>
      <c r="AA927"/>
      <c r="AB927"/>
    </row>
    <row r="928" spans="2:28" s="52" customFormat="1" x14ac:dyDescent="0.15">
      <c r="B928" s="77"/>
      <c r="P928"/>
      <c r="U928"/>
      <c r="V928"/>
      <c r="W928"/>
      <c r="X928"/>
      <c r="Y928"/>
      <c r="Z928"/>
      <c r="AA928"/>
      <c r="AB928"/>
    </row>
    <row r="929" spans="2:28" s="52" customFormat="1" x14ac:dyDescent="0.15">
      <c r="B929" s="77"/>
      <c r="P929"/>
      <c r="U929"/>
      <c r="V929"/>
      <c r="W929"/>
      <c r="X929"/>
      <c r="Y929"/>
      <c r="Z929"/>
      <c r="AA929"/>
      <c r="AB929"/>
    </row>
    <row r="930" spans="2:28" s="52" customFormat="1" x14ac:dyDescent="0.15">
      <c r="B930" s="77"/>
      <c r="P930"/>
      <c r="U930"/>
      <c r="V930"/>
      <c r="W930"/>
      <c r="X930"/>
      <c r="Y930"/>
      <c r="Z930"/>
      <c r="AA930"/>
      <c r="AB930"/>
    </row>
    <row r="931" spans="2:28" s="52" customFormat="1" x14ac:dyDescent="0.15">
      <c r="B931" s="77"/>
      <c r="P931"/>
      <c r="U931"/>
      <c r="V931"/>
      <c r="W931"/>
      <c r="X931"/>
      <c r="Y931"/>
      <c r="Z931"/>
      <c r="AA931"/>
      <c r="AB931"/>
    </row>
    <row r="932" spans="2:28" s="52" customFormat="1" x14ac:dyDescent="0.15">
      <c r="B932" s="77"/>
      <c r="P932"/>
      <c r="U932"/>
      <c r="V932"/>
      <c r="W932"/>
      <c r="X932"/>
      <c r="Y932"/>
      <c r="Z932"/>
      <c r="AA932"/>
      <c r="AB932"/>
    </row>
    <row r="933" spans="2:28" s="52" customFormat="1" x14ac:dyDescent="0.15">
      <c r="B933" s="77"/>
      <c r="P933"/>
      <c r="U933"/>
      <c r="V933"/>
      <c r="W933"/>
      <c r="X933"/>
      <c r="Y933"/>
      <c r="Z933"/>
      <c r="AA933"/>
      <c r="AB933"/>
    </row>
    <row r="934" spans="2:28" s="52" customFormat="1" x14ac:dyDescent="0.15">
      <c r="B934" s="77"/>
      <c r="P934"/>
      <c r="U934"/>
      <c r="V934"/>
      <c r="W934"/>
      <c r="X934"/>
      <c r="Y934"/>
      <c r="Z934"/>
      <c r="AA934"/>
      <c r="AB934"/>
    </row>
    <row r="935" spans="2:28" s="52" customFormat="1" x14ac:dyDescent="0.15">
      <c r="B935" s="77"/>
      <c r="P935"/>
      <c r="U935"/>
      <c r="V935"/>
      <c r="W935"/>
      <c r="X935"/>
      <c r="Y935"/>
      <c r="Z935"/>
      <c r="AA935"/>
      <c r="AB935"/>
    </row>
    <row r="936" spans="2:28" s="52" customFormat="1" x14ac:dyDescent="0.15">
      <c r="B936" s="77"/>
      <c r="P936"/>
      <c r="U936"/>
      <c r="V936"/>
      <c r="W936"/>
      <c r="X936"/>
      <c r="Y936"/>
      <c r="Z936"/>
      <c r="AA936"/>
      <c r="AB936"/>
    </row>
    <row r="937" spans="2:28" s="52" customFormat="1" x14ac:dyDescent="0.15">
      <c r="B937" s="77"/>
      <c r="P937"/>
      <c r="U937"/>
      <c r="V937"/>
      <c r="W937"/>
      <c r="X937"/>
      <c r="Y937"/>
      <c r="Z937"/>
      <c r="AA937"/>
      <c r="AB937"/>
    </row>
    <row r="938" spans="2:28" s="52" customFormat="1" x14ac:dyDescent="0.15">
      <c r="B938" s="77"/>
      <c r="P938"/>
      <c r="U938"/>
      <c r="V938"/>
      <c r="W938"/>
      <c r="X938"/>
      <c r="Y938"/>
      <c r="Z938"/>
      <c r="AA938"/>
      <c r="AB938"/>
    </row>
    <row r="939" spans="2:28" s="52" customFormat="1" x14ac:dyDescent="0.15">
      <c r="B939" s="77"/>
      <c r="P939"/>
      <c r="U939"/>
      <c r="V939"/>
      <c r="W939"/>
      <c r="X939"/>
      <c r="Y939"/>
      <c r="Z939"/>
      <c r="AA939"/>
      <c r="AB939"/>
    </row>
    <row r="940" spans="2:28" s="52" customFormat="1" x14ac:dyDescent="0.15">
      <c r="B940" s="77"/>
      <c r="P940"/>
      <c r="U940"/>
      <c r="V940"/>
      <c r="W940"/>
      <c r="X940"/>
      <c r="Y940"/>
      <c r="Z940"/>
      <c r="AA940"/>
      <c r="AB940"/>
    </row>
    <row r="941" spans="2:28" s="52" customFormat="1" x14ac:dyDescent="0.15">
      <c r="B941" s="77"/>
      <c r="P941"/>
      <c r="U941"/>
      <c r="V941"/>
      <c r="W941"/>
      <c r="X941"/>
      <c r="Y941"/>
      <c r="Z941"/>
      <c r="AA941"/>
      <c r="AB941"/>
    </row>
    <row r="942" spans="2:28" s="52" customFormat="1" x14ac:dyDescent="0.15">
      <c r="B942" s="77"/>
      <c r="P942"/>
      <c r="U942"/>
      <c r="V942"/>
      <c r="W942"/>
      <c r="X942"/>
      <c r="Y942"/>
      <c r="Z942"/>
      <c r="AA942"/>
      <c r="AB942"/>
    </row>
    <row r="943" spans="2:28" s="52" customFormat="1" x14ac:dyDescent="0.15">
      <c r="B943" s="77"/>
      <c r="P943"/>
      <c r="U943"/>
      <c r="V943"/>
      <c r="W943"/>
      <c r="X943"/>
      <c r="Y943"/>
      <c r="Z943"/>
      <c r="AA943"/>
      <c r="AB943"/>
    </row>
    <row r="944" spans="2:28" s="52" customFormat="1" x14ac:dyDescent="0.15">
      <c r="B944" s="77"/>
      <c r="P944"/>
      <c r="U944"/>
      <c r="V944"/>
      <c r="W944"/>
      <c r="X944"/>
      <c r="Y944"/>
      <c r="Z944"/>
      <c r="AA944"/>
      <c r="AB944"/>
    </row>
    <row r="945" spans="2:28" s="52" customFormat="1" x14ac:dyDescent="0.15">
      <c r="B945" s="77"/>
      <c r="P945"/>
      <c r="U945"/>
      <c r="V945"/>
      <c r="W945"/>
      <c r="X945"/>
      <c r="Y945"/>
      <c r="Z945"/>
      <c r="AA945"/>
      <c r="AB945"/>
    </row>
    <row r="946" spans="2:28" s="52" customFormat="1" x14ac:dyDescent="0.15">
      <c r="B946" s="77"/>
      <c r="P946"/>
      <c r="U946"/>
      <c r="V946"/>
      <c r="W946"/>
      <c r="X946"/>
      <c r="Y946"/>
      <c r="Z946"/>
      <c r="AA946"/>
      <c r="AB946"/>
    </row>
    <row r="947" spans="2:28" s="52" customFormat="1" x14ac:dyDescent="0.15">
      <c r="B947" s="77"/>
      <c r="P947"/>
      <c r="U947"/>
      <c r="V947"/>
      <c r="W947"/>
      <c r="X947"/>
      <c r="Y947"/>
      <c r="Z947"/>
      <c r="AA947"/>
      <c r="AB947"/>
    </row>
    <row r="948" spans="2:28" s="52" customFormat="1" x14ac:dyDescent="0.15">
      <c r="B948" s="77"/>
      <c r="P948"/>
      <c r="U948"/>
      <c r="V948"/>
      <c r="W948"/>
      <c r="X948"/>
      <c r="Y948"/>
      <c r="Z948"/>
      <c r="AA948"/>
      <c r="AB948"/>
    </row>
    <row r="949" spans="2:28" s="52" customFormat="1" x14ac:dyDescent="0.15">
      <c r="B949" s="77"/>
      <c r="P949"/>
      <c r="U949"/>
      <c r="V949"/>
      <c r="W949"/>
      <c r="X949"/>
      <c r="Y949"/>
      <c r="Z949"/>
      <c r="AA949"/>
      <c r="AB949"/>
    </row>
    <row r="950" spans="2:28" s="52" customFormat="1" x14ac:dyDescent="0.15">
      <c r="B950" s="77"/>
      <c r="P950"/>
      <c r="U950"/>
      <c r="V950"/>
      <c r="W950"/>
      <c r="X950"/>
      <c r="Y950"/>
      <c r="Z950"/>
      <c r="AA950"/>
      <c r="AB950"/>
    </row>
    <row r="951" spans="2:28" s="52" customFormat="1" x14ac:dyDescent="0.15">
      <c r="B951" s="77"/>
      <c r="P951"/>
      <c r="U951"/>
      <c r="V951"/>
      <c r="W951"/>
      <c r="X951"/>
      <c r="Y951"/>
      <c r="Z951"/>
      <c r="AA951"/>
      <c r="AB951"/>
    </row>
    <row r="952" spans="2:28" s="52" customFormat="1" x14ac:dyDescent="0.15">
      <c r="B952" s="77"/>
      <c r="P952"/>
      <c r="U952"/>
      <c r="V952"/>
      <c r="W952"/>
      <c r="X952"/>
      <c r="Y952"/>
      <c r="Z952"/>
      <c r="AA952"/>
      <c r="AB952"/>
    </row>
    <row r="953" spans="2:28" s="52" customFormat="1" x14ac:dyDescent="0.15">
      <c r="B953" s="77"/>
      <c r="P953"/>
      <c r="U953"/>
      <c r="V953"/>
      <c r="W953"/>
      <c r="X953"/>
      <c r="Y953"/>
      <c r="Z953"/>
      <c r="AA953"/>
      <c r="AB953"/>
    </row>
    <row r="954" spans="2:28" s="52" customFormat="1" x14ac:dyDescent="0.15">
      <c r="B954" s="77"/>
      <c r="P954"/>
      <c r="U954"/>
      <c r="V954"/>
      <c r="W954"/>
      <c r="X954"/>
      <c r="Y954"/>
      <c r="Z954"/>
      <c r="AA954"/>
      <c r="AB954"/>
    </row>
    <row r="955" spans="2:28" s="52" customFormat="1" x14ac:dyDescent="0.15">
      <c r="B955" s="77"/>
      <c r="P955"/>
      <c r="U955"/>
      <c r="V955"/>
      <c r="W955"/>
      <c r="X955"/>
      <c r="Y955"/>
      <c r="Z955"/>
      <c r="AA955"/>
      <c r="AB955"/>
    </row>
    <row r="956" spans="2:28" s="52" customFormat="1" x14ac:dyDescent="0.15">
      <c r="B956" s="77"/>
      <c r="P956"/>
      <c r="U956"/>
      <c r="V956"/>
      <c r="W956"/>
      <c r="X956"/>
      <c r="Y956"/>
      <c r="Z956"/>
      <c r="AA956"/>
      <c r="AB956"/>
    </row>
    <row r="957" spans="2:28" s="52" customFormat="1" x14ac:dyDescent="0.15">
      <c r="B957" s="77"/>
      <c r="P957"/>
      <c r="U957"/>
      <c r="V957"/>
      <c r="W957"/>
      <c r="X957"/>
      <c r="Y957"/>
      <c r="Z957"/>
      <c r="AA957"/>
      <c r="AB957"/>
    </row>
    <row r="958" spans="2:28" s="52" customFormat="1" x14ac:dyDescent="0.15">
      <c r="B958" s="77"/>
      <c r="P958"/>
      <c r="U958"/>
      <c r="V958"/>
      <c r="W958"/>
      <c r="X958"/>
      <c r="Y958"/>
      <c r="Z958"/>
      <c r="AA958"/>
      <c r="AB958"/>
    </row>
    <row r="959" spans="2:28" s="52" customFormat="1" x14ac:dyDescent="0.15">
      <c r="B959" s="77"/>
      <c r="P959"/>
      <c r="U959"/>
      <c r="V959"/>
      <c r="W959"/>
      <c r="X959"/>
      <c r="Y959"/>
      <c r="Z959"/>
      <c r="AA959"/>
      <c r="AB959"/>
    </row>
    <row r="960" spans="2:28" s="52" customFormat="1" x14ac:dyDescent="0.15">
      <c r="B960" s="77"/>
      <c r="P960"/>
      <c r="U960"/>
      <c r="V960"/>
      <c r="W960"/>
      <c r="X960"/>
      <c r="Y960"/>
      <c r="Z960"/>
      <c r="AA960"/>
      <c r="AB960"/>
    </row>
    <row r="961" spans="2:28" s="52" customFormat="1" x14ac:dyDescent="0.15">
      <c r="B961" s="77"/>
      <c r="P961"/>
      <c r="U961"/>
      <c r="V961"/>
      <c r="W961"/>
      <c r="X961"/>
      <c r="Y961"/>
      <c r="Z961"/>
      <c r="AA961"/>
      <c r="AB961"/>
    </row>
    <row r="962" spans="2:28" s="52" customFormat="1" x14ac:dyDescent="0.15">
      <c r="B962" s="77"/>
      <c r="P962"/>
      <c r="U962"/>
      <c r="V962"/>
      <c r="W962"/>
      <c r="X962"/>
      <c r="Y962"/>
      <c r="Z962"/>
      <c r="AA962"/>
      <c r="AB962"/>
    </row>
    <row r="963" spans="2:28" s="52" customFormat="1" x14ac:dyDescent="0.15">
      <c r="B963" s="77"/>
      <c r="P963"/>
      <c r="U963"/>
      <c r="V963"/>
      <c r="W963"/>
      <c r="X963"/>
      <c r="Y963"/>
      <c r="Z963"/>
      <c r="AA963"/>
      <c r="AB963"/>
    </row>
    <row r="964" spans="2:28" s="52" customFormat="1" x14ac:dyDescent="0.15">
      <c r="B964" s="77"/>
      <c r="P964"/>
      <c r="U964"/>
      <c r="V964"/>
      <c r="W964"/>
      <c r="X964"/>
      <c r="Y964"/>
      <c r="Z964"/>
      <c r="AA964"/>
      <c r="AB964"/>
    </row>
    <row r="965" spans="2:28" s="52" customFormat="1" x14ac:dyDescent="0.15">
      <c r="B965" s="77"/>
      <c r="P965"/>
      <c r="U965"/>
      <c r="V965"/>
      <c r="W965"/>
      <c r="X965"/>
      <c r="Y965"/>
      <c r="Z965"/>
      <c r="AA965"/>
      <c r="AB965"/>
    </row>
    <row r="966" spans="2:28" s="52" customFormat="1" x14ac:dyDescent="0.15">
      <c r="B966" s="77"/>
      <c r="P966"/>
      <c r="U966"/>
      <c r="V966"/>
      <c r="W966"/>
      <c r="X966"/>
      <c r="Y966"/>
      <c r="Z966"/>
      <c r="AA966"/>
      <c r="AB966"/>
    </row>
    <row r="967" spans="2:28" s="52" customFormat="1" x14ac:dyDescent="0.15">
      <c r="B967" s="77"/>
      <c r="P967"/>
      <c r="U967"/>
      <c r="V967"/>
      <c r="W967"/>
      <c r="X967"/>
      <c r="Y967"/>
      <c r="Z967"/>
      <c r="AA967"/>
      <c r="AB967"/>
    </row>
    <row r="968" spans="2:28" s="52" customFormat="1" x14ac:dyDescent="0.15">
      <c r="B968" s="77"/>
      <c r="P968"/>
      <c r="U968"/>
      <c r="V968"/>
      <c r="W968"/>
      <c r="X968"/>
      <c r="Y968"/>
      <c r="Z968"/>
      <c r="AA968"/>
      <c r="AB968"/>
    </row>
    <row r="969" spans="2:28" s="52" customFormat="1" x14ac:dyDescent="0.15">
      <c r="B969" s="77"/>
      <c r="P969"/>
      <c r="U969"/>
      <c r="V969"/>
      <c r="W969"/>
      <c r="X969"/>
      <c r="Y969"/>
      <c r="Z969"/>
      <c r="AA969"/>
      <c r="AB969"/>
    </row>
    <row r="970" spans="2:28" s="52" customFormat="1" x14ac:dyDescent="0.15">
      <c r="B970" s="77"/>
      <c r="P970"/>
      <c r="U970"/>
      <c r="V970"/>
      <c r="W970"/>
      <c r="X970"/>
      <c r="Y970"/>
      <c r="Z970"/>
      <c r="AA970"/>
      <c r="AB970"/>
    </row>
    <row r="971" spans="2:28" s="52" customFormat="1" x14ac:dyDescent="0.15">
      <c r="B971" s="77"/>
      <c r="P971"/>
      <c r="U971"/>
      <c r="V971"/>
      <c r="W971"/>
      <c r="X971"/>
      <c r="Y971"/>
      <c r="Z971"/>
      <c r="AA971"/>
      <c r="AB971"/>
    </row>
    <row r="972" spans="2:28" s="52" customFormat="1" x14ac:dyDescent="0.15">
      <c r="B972" s="77"/>
      <c r="P972"/>
      <c r="U972"/>
      <c r="V972"/>
      <c r="W972"/>
      <c r="X972"/>
      <c r="Y972"/>
      <c r="Z972"/>
      <c r="AA972"/>
      <c r="AB972"/>
    </row>
    <row r="973" spans="2:28" s="52" customFormat="1" x14ac:dyDescent="0.15">
      <c r="B973" s="77"/>
      <c r="P973"/>
      <c r="U973"/>
      <c r="V973"/>
      <c r="W973"/>
      <c r="X973"/>
      <c r="Y973"/>
      <c r="Z973"/>
      <c r="AA973"/>
      <c r="AB973"/>
    </row>
    <row r="974" spans="2:28" s="52" customFormat="1" x14ac:dyDescent="0.15">
      <c r="B974" s="77"/>
      <c r="P974"/>
      <c r="U974"/>
      <c r="V974"/>
      <c r="W974"/>
      <c r="X974"/>
      <c r="Y974"/>
      <c r="Z974"/>
      <c r="AA974"/>
      <c r="AB974"/>
    </row>
    <row r="975" spans="2:28" s="52" customFormat="1" x14ac:dyDescent="0.15">
      <c r="B975" s="77"/>
      <c r="P975"/>
      <c r="U975"/>
      <c r="V975"/>
      <c r="W975"/>
      <c r="X975"/>
      <c r="Y975"/>
      <c r="Z975"/>
      <c r="AA975"/>
      <c r="AB975"/>
    </row>
    <row r="976" spans="2:28" s="52" customFormat="1" x14ac:dyDescent="0.15">
      <c r="B976" s="77"/>
      <c r="P976"/>
      <c r="U976"/>
      <c r="V976"/>
      <c r="W976"/>
      <c r="X976"/>
      <c r="Y976"/>
      <c r="Z976"/>
      <c r="AA976"/>
      <c r="AB976"/>
    </row>
    <row r="977" spans="2:28" s="52" customFormat="1" x14ac:dyDescent="0.15">
      <c r="B977" s="77"/>
      <c r="P977"/>
      <c r="U977"/>
      <c r="V977"/>
      <c r="W977"/>
      <c r="X977"/>
      <c r="Y977"/>
      <c r="Z977"/>
      <c r="AA977"/>
      <c r="AB977"/>
    </row>
    <row r="978" spans="2:28" s="52" customFormat="1" x14ac:dyDescent="0.15">
      <c r="B978" s="77"/>
      <c r="P978"/>
      <c r="U978"/>
      <c r="V978"/>
      <c r="W978"/>
      <c r="X978"/>
      <c r="Y978"/>
      <c r="Z978"/>
      <c r="AA978"/>
      <c r="AB978"/>
    </row>
    <row r="979" spans="2:28" s="52" customFormat="1" x14ac:dyDescent="0.15">
      <c r="B979" s="77"/>
      <c r="P979"/>
      <c r="U979"/>
      <c r="V979"/>
      <c r="W979"/>
      <c r="X979"/>
      <c r="Y979"/>
      <c r="Z979"/>
      <c r="AA979"/>
      <c r="AB979"/>
    </row>
    <row r="980" spans="2:28" s="52" customFormat="1" x14ac:dyDescent="0.15">
      <c r="B980" s="77"/>
      <c r="P980"/>
      <c r="U980"/>
      <c r="V980"/>
      <c r="W980"/>
      <c r="X980"/>
      <c r="Y980"/>
      <c r="Z980"/>
      <c r="AA980"/>
      <c r="AB980"/>
    </row>
    <row r="981" spans="2:28" s="52" customFormat="1" x14ac:dyDescent="0.15">
      <c r="B981" s="77"/>
      <c r="P981"/>
      <c r="U981"/>
      <c r="V981"/>
      <c r="W981"/>
      <c r="X981"/>
      <c r="Y981"/>
      <c r="Z981"/>
      <c r="AA981"/>
      <c r="AB981"/>
    </row>
    <row r="982" spans="2:28" s="52" customFormat="1" x14ac:dyDescent="0.15">
      <c r="B982" s="77"/>
      <c r="P982"/>
      <c r="U982"/>
      <c r="V982"/>
      <c r="W982"/>
      <c r="X982"/>
      <c r="Y982"/>
      <c r="Z982"/>
      <c r="AA982"/>
      <c r="AB982"/>
    </row>
    <row r="983" spans="2:28" s="52" customFormat="1" x14ac:dyDescent="0.15">
      <c r="B983" s="77"/>
      <c r="P983"/>
      <c r="U983"/>
      <c r="V983"/>
      <c r="W983"/>
      <c r="X983"/>
      <c r="Y983"/>
      <c r="Z983"/>
      <c r="AA983"/>
      <c r="AB983"/>
    </row>
    <row r="984" spans="2:28" s="52" customFormat="1" x14ac:dyDescent="0.15">
      <c r="B984" s="77"/>
      <c r="P984"/>
      <c r="U984"/>
      <c r="V984"/>
      <c r="W984"/>
      <c r="X984"/>
      <c r="Y984"/>
      <c r="Z984"/>
      <c r="AA984"/>
      <c r="AB984"/>
    </row>
    <row r="985" spans="2:28" s="52" customFormat="1" x14ac:dyDescent="0.15">
      <c r="B985" s="77"/>
      <c r="P985"/>
      <c r="U985"/>
      <c r="V985"/>
      <c r="W985"/>
      <c r="X985"/>
      <c r="Y985"/>
      <c r="Z985"/>
      <c r="AA985"/>
      <c r="AB985"/>
    </row>
    <row r="986" spans="2:28" s="52" customFormat="1" x14ac:dyDescent="0.15">
      <c r="B986" s="77"/>
      <c r="P986"/>
      <c r="U986"/>
      <c r="V986"/>
      <c r="W986"/>
      <c r="X986"/>
      <c r="Y986"/>
      <c r="Z986"/>
      <c r="AA986"/>
      <c r="AB986"/>
    </row>
    <row r="987" spans="2:28" s="52" customFormat="1" x14ac:dyDescent="0.15">
      <c r="B987" s="77"/>
      <c r="P987"/>
      <c r="U987"/>
      <c r="V987"/>
      <c r="W987"/>
      <c r="X987"/>
      <c r="Y987"/>
      <c r="Z987"/>
      <c r="AA987"/>
      <c r="AB987"/>
    </row>
    <row r="988" spans="2:28" s="52" customFormat="1" x14ac:dyDescent="0.15">
      <c r="B988" s="77"/>
      <c r="P988"/>
      <c r="U988"/>
      <c r="V988"/>
      <c r="W988"/>
      <c r="X988"/>
      <c r="Y988"/>
      <c r="Z988"/>
      <c r="AA988"/>
      <c r="AB988"/>
    </row>
    <row r="989" spans="2:28" s="52" customFormat="1" x14ac:dyDescent="0.15">
      <c r="B989" s="77"/>
      <c r="P989"/>
      <c r="U989"/>
      <c r="V989"/>
      <c r="W989"/>
      <c r="X989"/>
      <c r="Y989"/>
      <c r="Z989"/>
      <c r="AA989"/>
      <c r="AB989"/>
    </row>
    <row r="990" spans="2:28" s="52" customFormat="1" x14ac:dyDescent="0.15">
      <c r="B990" s="77"/>
      <c r="P990"/>
      <c r="U990"/>
      <c r="V990"/>
      <c r="W990"/>
      <c r="X990"/>
      <c r="Y990"/>
      <c r="Z990"/>
      <c r="AA990"/>
      <c r="AB990"/>
    </row>
    <row r="991" spans="2:28" s="52" customFormat="1" x14ac:dyDescent="0.15">
      <c r="B991" s="77"/>
      <c r="P991"/>
      <c r="U991"/>
      <c r="V991"/>
      <c r="W991"/>
      <c r="X991"/>
      <c r="Y991"/>
      <c r="Z991"/>
      <c r="AA991"/>
      <c r="AB991"/>
    </row>
    <row r="992" spans="2:28" s="52" customFormat="1" x14ac:dyDescent="0.15">
      <c r="B992" s="77"/>
      <c r="P992"/>
      <c r="U992"/>
      <c r="V992"/>
      <c r="W992"/>
      <c r="X992"/>
      <c r="Y992"/>
      <c r="Z992"/>
      <c r="AA992"/>
      <c r="AB992"/>
    </row>
    <row r="993" spans="2:28" s="52" customFormat="1" x14ac:dyDescent="0.15">
      <c r="B993" s="77"/>
      <c r="P993"/>
      <c r="U993"/>
      <c r="V993"/>
      <c r="W993"/>
      <c r="X993"/>
      <c r="Y993"/>
      <c r="Z993"/>
      <c r="AA993"/>
      <c r="AB993"/>
    </row>
    <row r="994" spans="2:28" s="52" customFormat="1" x14ac:dyDescent="0.15">
      <c r="B994" s="77"/>
      <c r="P994"/>
      <c r="U994"/>
      <c r="V994"/>
      <c r="W994"/>
      <c r="X994"/>
      <c r="Y994"/>
      <c r="Z994"/>
      <c r="AA994"/>
      <c r="AB994"/>
    </row>
    <row r="995" spans="2:28" s="52" customFormat="1" x14ac:dyDescent="0.15">
      <c r="B995" s="77"/>
      <c r="P995"/>
      <c r="U995"/>
      <c r="V995"/>
      <c r="W995"/>
      <c r="X995"/>
      <c r="Y995"/>
      <c r="Z995"/>
      <c r="AA995"/>
      <c r="AB995"/>
    </row>
    <row r="996" spans="2:28" s="52" customFormat="1" x14ac:dyDescent="0.15">
      <c r="B996" s="77"/>
      <c r="P996"/>
      <c r="U996"/>
      <c r="V996"/>
      <c r="W996"/>
      <c r="X996"/>
      <c r="Y996"/>
      <c r="Z996"/>
      <c r="AA996"/>
      <c r="AB996"/>
    </row>
    <row r="997" spans="2:28" s="52" customFormat="1" x14ac:dyDescent="0.15">
      <c r="B997" s="77"/>
      <c r="P997"/>
      <c r="U997"/>
      <c r="V997"/>
      <c r="W997"/>
      <c r="X997"/>
      <c r="Y997"/>
      <c r="Z997"/>
      <c r="AA997"/>
      <c r="AB997"/>
    </row>
    <row r="998" spans="2:28" s="52" customFormat="1" x14ac:dyDescent="0.15">
      <c r="B998" s="77"/>
      <c r="P998"/>
      <c r="U998"/>
      <c r="V998"/>
      <c r="W998"/>
      <c r="X998"/>
      <c r="Y998"/>
      <c r="Z998"/>
      <c r="AA998"/>
      <c r="AB998"/>
    </row>
    <row r="999" spans="2:28" s="52" customFormat="1" x14ac:dyDescent="0.15">
      <c r="B999" s="77"/>
      <c r="P999"/>
      <c r="U999"/>
      <c r="V999"/>
      <c r="W999"/>
      <c r="X999"/>
      <c r="Y999"/>
      <c r="Z999"/>
      <c r="AA999"/>
      <c r="AB999"/>
    </row>
    <row r="1000" spans="2:28" s="52" customFormat="1" x14ac:dyDescent="0.15">
      <c r="B1000" s="77"/>
      <c r="P1000"/>
      <c r="U1000"/>
      <c r="V1000"/>
      <c r="W1000"/>
      <c r="X1000"/>
      <c r="Y1000"/>
      <c r="Z1000"/>
      <c r="AA1000"/>
      <c r="AB1000"/>
    </row>
    <row r="1001" spans="2:28" s="52" customFormat="1" x14ac:dyDescent="0.15">
      <c r="B1001" s="77"/>
      <c r="P1001"/>
      <c r="U1001"/>
      <c r="V1001"/>
      <c r="W1001"/>
      <c r="X1001"/>
      <c r="Y1001"/>
      <c r="Z1001"/>
      <c r="AA1001"/>
      <c r="AB1001"/>
    </row>
    <row r="1002" spans="2:28" s="52" customFormat="1" x14ac:dyDescent="0.15">
      <c r="B1002" s="77"/>
      <c r="P1002"/>
      <c r="U1002"/>
      <c r="V1002"/>
      <c r="W1002"/>
      <c r="X1002"/>
      <c r="Y1002"/>
      <c r="Z1002"/>
      <c r="AA1002"/>
      <c r="AB1002"/>
    </row>
    <row r="1003" spans="2:28" s="52" customFormat="1" x14ac:dyDescent="0.15">
      <c r="B1003" s="77"/>
      <c r="P1003"/>
      <c r="U1003"/>
      <c r="V1003"/>
      <c r="W1003"/>
      <c r="X1003"/>
      <c r="Y1003"/>
      <c r="Z1003"/>
      <c r="AA1003"/>
      <c r="AB1003"/>
    </row>
    <row r="1004" spans="2:28" s="52" customFormat="1" x14ac:dyDescent="0.15">
      <c r="B1004" s="77"/>
      <c r="P1004"/>
      <c r="U1004"/>
      <c r="V1004"/>
      <c r="W1004"/>
      <c r="X1004"/>
      <c r="Y1004"/>
      <c r="Z1004"/>
      <c r="AA1004"/>
      <c r="AB1004"/>
    </row>
    <row r="1005" spans="2:28" s="52" customFormat="1" x14ac:dyDescent="0.15">
      <c r="B1005" s="77"/>
      <c r="P1005"/>
      <c r="U1005"/>
      <c r="V1005"/>
      <c r="W1005"/>
      <c r="X1005"/>
      <c r="Y1005"/>
      <c r="Z1005"/>
      <c r="AA1005"/>
      <c r="AB1005"/>
    </row>
    <row r="1006" spans="2:28" s="52" customFormat="1" x14ac:dyDescent="0.15">
      <c r="B1006" s="77"/>
      <c r="P1006"/>
      <c r="U1006"/>
      <c r="V1006"/>
      <c r="W1006"/>
      <c r="X1006"/>
      <c r="Y1006"/>
      <c r="Z1006"/>
      <c r="AA1006"/>
      <c r="AB1006"/>
    </row>
    <row r="1007" spans="2:28" s="52" customFormat="1" x14ac:dyDescent="0.15">
      <c r="B1007" s="77"/>
      <c r="P1007"/>
      <c r="U1007"/>
      <c r="V1007"/>
      <c r="W1007"/>
      <c r="X1007"/>
      <c r="Y1007"/>
      <c r="Z1007"/>
      <c r="AA1007"/>
      <c r="AB1007"/>
    </row>
    <row r="1008" spans="2:28" s="52" customFormat="1" x14ac:dyDescent="0.15">
      <c r="B1008" s="77"/>
      <c r="P1008"/>
      <c r="U1008"/>
      <c r="V1008"/>
      <c r="W1008"/>
      <c r="X1008"/>
      <c r="Y1008"/>
      <c r="Z1008"/>
      <c r="AA1008"/>
      <c r="AB1008"/>
    </row>
    <row r="1009" spans="2:28" s="52" customFormat="1" x14ac:dyDescent="0.15">
      <c r="B1009" s="77"/>
      <c r="P1009"/>
      <c r="U1009"/>
      <c r="V1009"/>
      <c r="W1009"/>
      <c r="X1009"/>
      <c r="Y1009"/>
      <c r="Z1009"/>
      <c r="AA1009"/>
      <c r="AB1009"/>
    </row>
    <row r="1010" spans="2:28" s="52" customFormat="1" x14ac:dyDescent="0.15">
      <c r="B1010" s="77"/>
      <c r="P1010"/>
      <c r="U1010"/>
      <c r="V1010"/>
      <c r="W1010"/>
      <c r="X1010"/>
      <c r="Y1010"/>
      <c r="Z1010"/>
      <c r="AA1010"/>
      <c r="AB1010"/>
    </row>
    <row r="1011" spans="2:28" s="52" customFormat="1" x14ac:dyDescent="0.15">
      <c r="B1011" s="77"/>
      <c r="P1011"/>
      <c r="U1011"/>
      <c r="V1011"/>
      <c r="W1011"/>
      <c r="X1011"/>
      <c r="Y1011"/>
      <c r="Z1011"/>
      <c r="AA1011"/>
      <c r="AB1011"/>
    </row>
    <row r="1012" spans="2:28" s="52" customFormat="1" x14ac:dyDescent="0.15">
      <c r="B1012" s="77"/>
      <c r="P1012"/>
      <c r="U1012"/>
      <c r="V1012"/>
      <c r="W1012"/>
      <c r="X1012"/>
      <c r="Y1012"/>
      <c r="Z1012"/>
      <c r="AA1012"/>
      <c r="AB1012"/>
    </row>
    <row r="1013" spans="2:28" s="52" customFormat="1" x14ac:dyDescent="0.15">
      <c r="B1013" s="77"/>
      <c r="P1013"/>
      <c r="U1013"/>
      <c r="V1013"/>
      <c r="W1013"/>
      <c r="X1013"/>
      <c r="Y1013"/>
      <c r="Z1013"/>
      <c r="AA1013"/>
      <c r="AB1013"/>
    </row>
    <row r="1014" spans="2:28" s="52" customFormat="1" x14ac:dyDescent="0.15">
      <c r="B1014" s="77"/>
      <c r="P1014"/>
      <c r="U1014"/>
      <c r="V1014"/>
      <c r="W1014"/>
      <c r="X1014"/>
      <c r="Y1014"/>
      <c r="Z1014"/>
      <c r="AA1014"/>
      <c r="AB1014"/>
    </row>
    <row r="1015" spans="2:28" s="52" customFormat="1" x14ac:dyDescent="0.15">
      <c r="B1015" s="77"/>
      <c r="P1015"/>
      <c r="U1015"/>
      <c r="V1015"/>
      <c r="W1015"/>
      <c r="X1015"/>
      <c r="Y1015"/>
      <c r="Z1015"/>
      <c r="AA1015"/>
      <c r="AB1015"/>
    </row>
    <row r="1016" spans="2:28" s="52" customFormat="1" x14ac:dyDescent="0.15">
      <c r="B1016" s="77"/>
      <c r="P1016"/>
      <c r="U1016"/>
      <c r="V1016"/>
      <c r="W1016"/>
      <c r="X1016"/>
      <c r="Y1016"/>
      <c r="Z1016"/>
      <c r="AA1016"/>
      <c r="AB1016"/>
    </row>
    <row r="1017" spans="2:28" s="52" customFormat="1" x14ac:dyDescent="0.15">
      <c r="B1017" s="77"/>
      <c r="P1017"/>
      <c r="U1017"/>
      <c r="V1017"/>
      <c r="W1017"/>
      <c r="X1017"/>
      <c r="Y1017"/>
      <c r="Z1017"/>
      <c r="AA1017"/>
      <c r="AB1017"/>
    </row>
    <row r="1018" spans="2:28" s="52" customFormat="1" x14ac:dyDescent="0.15">
      <c r="B1018" s="77"/>
      <c r="P1018"/>
      <c r="U1018"/>
      <c r="V1018"/>
      <c r="W1018"/>
      <c r="X1018"/>
      <c r="Y1018"/>
      <c r="Z1018"/>
      <c r="AA1018"/>
      <c r="AB1018"/>
    </row>
    <row r="1019" spans="2:28" s="52" customFormat="1" x14ac:dyDescent="0.15">
      <c r="B1019" s="77"/>
      <c r="P1019"/>
      <c r="U1019"/>
      <c r="V1019"/>
      <c r="W1019"/>
      <c r="X1019"/>
      <c r="Y1019"/>
      <c r="Z1019"/>
      <c r="AA1019"/>
      <c r="AB1019"/>
    </row>
    <row r="1020" spans="2:28" s="52" customFormat="1" x14ac:dyDescent="0.15">
      <c r="B1020" s="77"/>
      <c r="P1020"/>
      <c r="U1020"/>
      <c r="V1020"/>
      <c r="W1020"/>
      <c r="X1020"/>
      <c r="Y1020"/>
      <c r="Z1020"/>
      <c r="AA1020"/>
      <c r="AB1020"/>
    </row>
    <row r="1021" spans="2:28" s="52" customFormat="1" x14ac:dyDescent="0.15">
      <c r="B1021" s="77"/>
      <c r="P1021"/>
      <c r="U1021"/>
      <c r="V1021"/>
      <c r="W1021"/>
      <c r="X1021"/>
      <c r="Y1021"/>
      <c r="Z1021"/>
      <c r="AA1021"/>
      <c r="AB1021"/>
    </row>
    <row r="1022" spans="2:28" s="52" customFormat="1" x14ac:dyDescent="0.15">
      <c r="B1022" s="77"/>
      <c r="P1022"/>
      <c r="U1022"/>
      <c r="V1022"/>
      <c r="W1022"/>
      <c r="X1022"/>
      <c r="Y1022"/>
      <c r="Z1022"/>
      <c r="AA1022"/>
      <c r="AB1022"/>
    </row>
    <row r="1023" spans="2:28" s="52" customFormat="1" x14ac:dyDescent="0.15">
      <c r="B1023" s="77"/>
      <c r="P1023"/>
      <c r="U1023"/>
      <c r="V1023"/>
      <c r="W1023"/>
      <c r="X1023"/>
      <c r="Y1023"/>
      <c r="Z1023"/>
      <c r="AA1023"/>
      <c r="AB1023"/>
    </row>
    <row r="1024" spans="2:28" s="52" customFormat="1" x14ac:dyDescent="0.15">
      <c r="B1024" s="77"/>
      <c r="P1024"/>
      <c r="U1024"/>
      <c r="V1024"/>
      <c r="W1024"/>
      <c r="X1024"/>
      <c r="Y1024"/>
      <c r="Z1024"/>
      <c r="AA1024"/>
      <c r="AB1024"/>
    </row>
    <row r="1025" spans="2:28" s="52" customFormat="1" x14ac:dyDescent="0.15">
      <c r="B1025" s="77"/>
      <c r="P1025"/>
      <c r="U1025"/>
      <c r="V1025"/>
      <c r="W1025"/>
      <c r="X1025"/>
      <c r="Y1025"/>
      <c r="Z1025"/>
      <c r="AA1025"/>
      <c r="AB1025"/>
    </row>
    <row r="1026" spans="2:28" s="52" customFormat="1" x14ac:dyDescent="0.15">
      <c r="B1026" s="77"/>
      <c r="P1026"/>
      <c r="U1026"/>
      <c r="V1026"/>
      <c r="W1026"/>
      <c r="X1026"/>
      <c r="Y1026"/>
      <c r="Z1026"/>
      <c r="AA1026"/>
      <c r="AB1026"/>
    </row>
    <row r="1027" spans="2:28" s="52" customFormat="1" x14ac:dyDescent="0.15">
      <c r="B1027" s="77"/>
      <c r="P1027"/>
      <c r="U1027"/>
      <c r="V1027"/>
      <c r="W1027"/>
      <c r="X1027"/>
      <c r="Y1027"/>
      <c r="Z1027"/>
      <c r="AA1027"/>
      <c r="AB1027"/>
    </row>
    <row r="1028" spans="2:28" s="52" customFormat="1" x14ac:dyDescent="0.15">
      <c r="B1028" s="77"/>
      <c r="P1028"/>
      <c r="U1028"/>
      <c r="V1028"/>
      <c r="W1028"/>
      <c r="X1028"/>
      <c r="Y1028"/>
      <c r="Z1028"/>
      <c r="AA1028"/>
      <c r="AB1028"/>
    </row>
    <row r="1029" spans="2:28" s="52" customFormat="1" x14ac:dyDescent="0.15">
      <c r="B1029" s="77"/>
      <c r="P1029"/>
      <c r="U1029"/>
      <c r="V1029"/>
      <c r="W1029"/>
      <c r="X1029"/>
      <c r="Y1029"/>
      <c r="Z1029"/>
      <c r="AA1029"/>
      <c r="AB1029"/>
    </row>
    <row r="1030" spans="2:28" s="52" customFormat="1" x14ac:dyDescent="0.15">
      <c r="B1030" s="77"/>
      <c r="P1030"/>
      <c r="U1030"/>
      <c r="V1030"/>
      <c r="W1030"/>
      <c r="X1030"/>
      <c r="Y1030"/>
      <c r="Z1030"/>
      <c r="AA1030"/>
      <c r="AB1030"/>
    </row>
    <row r="1031" spans="2:28" s="52" customFormat="1" x14ac:dyDescent="0.15">
      <c r="B1031" s="77"/>
      <c r="P1031"/>
      <c r="U1031"/>
      <c r="V1031"/>
      <c r="W1031"/>
      <c r="X1031"/>
      <c r="Y1031"/>
      <c r="Z1031"/>
      <c r="AA1031"/>
      <c r="AB1031"/>
    </row>
    <row r="1032" spans="2:28" s="52" customFormat="1" x14ac:dyDescent="0.15">
      <c r="B1032" s="77"/>
      <c r="P1032"/>
      <c r="U1032"/>
      <c r="V1032"/>
      <c r="W1032"/>
      <c r="X1032"/>
      <c r="Y1032"/>
      <c r="Z1032"/>
      <c r="AA1032"/>
      <c r="AB1032"/>
    </row>
    <row r="1033" spans="2:28" s="52" customFormat="1" x14ac:dyDescent="0.15">
      <c r="B1033" s="77"/>
      <c r="P1033"/>
      <c r="U1033"/>
      <c r="V1033"/>
      <c r="W1033"/>
      <c r="X1033"/>
      <c r="Y1033"/>
      <c r="Z1033"/>
      <c r="AA1033"/>
      <c r="AB1033"/>
    </row>
    <row r="1034" spans="2:28" s="52" customFormat="1" x14ac:dyDescent="0.15">
      <c r="B1034" s="77"/>
      <c r="P1034"/>
      <c r="U1034"/>
      <c r="V1034"/>
      <c r="W1034"/>
      <c r="X1034"/>
      <c r="Y1034"/>
      <c r="Z1034"/>
      <c r="AA1034"/>
      <c r="AB1034"/>
    </row>
    <row r="1035" spans="2:28" s="52" customFormat="1" x14ac:dyDescent="0.15">
      <c r="B1035" s="77"/>
      <c r="P1035"/>
      <c r="U1035"/>
      <c r="V1035"/>
      <c r="W1035"/>
      <c r="X1035"/>
      <c r="Y1035"/>
      <c r="Z1035"/>
      <c r="AA1035"/>
      <c r="AB1035"/>
    </row>
    <row r="1036" spans="2:28" s="52" customFormat="1" x14ac:dyDescent="0.15">
      <c r="B1036" s="77"/>
      <c r="P1036"/>
      <c r="U1036"/>
      <c r="V1036"/>
      <c r="W1036"/>
      <c r="X1036"/>
      <c r="Y1036"/>
      <c r="Z1036"/>
      <c r="AA1036"/>
      <c r="AB1036"/>
    </row>
    <row r="1037" spans="2:28" s="52" customFormat="1" x14ac:dyDescent="0.15">
      <c r="B1037" s="77"/>
      <c r="P1037"/>
      <c r="U1037"/>
      <c r="V1037"/>
      <c r="W1037"/>
      <c r="X1037"/>
      <c r="Y1037"/>
      <c r="Z1037"/>
      <c r="AA1037"/>
      <c r="AB1037"/>
    </row>
    <row r="1038" spans="2:28" s="52" customFormat="1" x14ac:dyDescent="0.15">
      <c r="B1038" s="77"/>
      <c r="P1038"/>
      <c r="U1038"/>
      <c r="V1038"/>
      <c r="W1038"/>
      <c r="X1038"/>
      <c r="Y1038"/>
      <c r="Z1038"/>
      <c r="AA1038"/>
      <c r="AB1038"/>
    </row>
    <row r="1039" spans="2:28" s="52" customFormat="1" x14ac:dyDescent="0.15">
      <c r="B1039" s="77"/>
      <c r="P1039"/>
      <c r="U1039"/>
      <c r="V1039"/>
      <c r="W1039"/>
      <c r="X1039"/>
      <c r="Y1039"/>
      <c r="Z1039"/>
      <c r="AA1039"/>
      <c r="AB1039"/>
    </row>
    <row r="1040" spans="2:28" s="52" customFormat="1" x14ac:dyDescent="0.15">
      <c r="B1040" s="77"/>
      <c r="P1040"/>
      <c r="U1040"/>
      <c r="V1040"/>
      <c r="W1040"/>
      <c r="X1040"/>
      <c r="Y1040"/>
      <c r="Z1040"/>
      <c r="AA1040"/>
      <c r="AB1040"/>
    </row>
    <row r="1041" spans="2:28" s="52" customFormat="1" x14ac:dyDescent="0.15">
      <c r="B1041" s="77"/>
      <c r="P1041"/>
      <c r="U1041"/>
      <c r="V1041"/>
      <c r="W1041"/>
      <c r="X1041"/>
      <c r="Y1041"/>
      <c r="Z1041"/>
      <c r="AA1041"/>
      <c r="AB1041"/>
    </row>
    <row r="1042" spans="2:28" s="52" customFormat="1" x14ac:dyDescent="0.15">
      <c r="B1042" s="77"/>
      <c r="P1042"/>
      <c r="U1042"/>
      <c r="V1042"/>
      <c r="W1042"/>
      <c r="X1042"/>
      <c r="Y1042"/>
      <c r="Z1042"/>
      <c r="AA1042"/>
      <c r="AB1042"/>
    </row>
    <row r="1043" spans="2:28" s="52" customFormat="1" x14ac:dyDescent="0.15">
      <c r="B1043" s="77"/>
      <c r="P1043"/>
      <c r="U1043"/>
      <c r="V1043"/>
      <c r="W1043"/>
      <c r="X1043"/>
      <c r="Y1043"/>
      <c r="Z1043"/>
      <c r="AA1043"/>
      <c r="AB1043"/>
    </row>
    <row r="1044" spans="2:28" s="52" customFormat="1" x14ac:dyDescent="0.15">
      <c r="B1044" s="77"/>
      <c r="P1044"/>
      <c r="U1044"/>
      <c r="V1044"/>
      <c r="W1044"/>
      <c r="X1044"/>
      <c r="Y1044"/>
      <c r="Z1044"/>
      <c r="AA1044"/>
      <c r="AB1044"/>
    </row>
    <row r="1045" spans="2:28" s="52" customFormat="1" x14ac:dyDescent="0.15">
      <c r="B1045" s="77"/>
      <c r="P1045"/>
      <c r="U1045"/>
      <c r="V1045"/>
      <c r="W1045"/>
      <c r="X1045"/>
      <c r="Y1045"/>
      <c r="Z1045"/>
      <c r="AA1045"/>
      <c r="AB1045"/>
    </row>
    <row r="1046" spans="2:28" s="52" customFormat="1" x14ac:dyDescent="0.15">
      <c r="B1046" s="77"/>
      <c r="P1046"/>
      <c r="U1046"/>
      <c r="V1046"/>
      <c r="W1046"/>
      <c r="X1046"/>
      <c r="Y1046"/>
      <c r="Z1046"/>
      <c r="AA1046"/>
      <c r="AB1046"/>
    </row>
    <row r="1047" spans="2:28" s="52" customFormat="1" x14ac:dyDescent="0.15">
      <c r="B1047" s="77"/>
      <c r="P1047"/>
      <c r="U1047"/>
      <c r="V1047"/>
      <c r="W1047"/>
      <c r="X1047"/>
      <c r="Y1047"/>
      <c r="Z1047"/>
      <c r="AA1047"/>
      <c r="AB1047"/>
    </row>
    <row r="1048" spans="2:28" s="52" customFormat="1" x14ac:dyDescent="0.15">
      <c r="B1048" s="77"/>
      <c r="P1048"/>
      <c r="U1048"/>
      <c r="V1048"/>
      <c r="W1048"/>
      <c r="X1048"/>
      <c r="Y1048"/>
      <c r="Z1048"/>
      <c r="AA1048"/>
      <c r="AB1048"/>
    </row>
    <row r="1049" spans="2:28" s="52" customFormat="1" x14ac:dyDescent="0.15">
      <c r="B1049" s="77"/>
      <c r="P1049"/>
      <c r="U1049"/>
      <c r="V1049"/>
      <c r="W1049"/>
      <c r="X1049"/>
      <c r="Y1049"/>
      <c r="Z1049"/>
      <c r="AA1049"/>
      <c r="AB1049"/>
    </row>
    <row r="1050" spans="2:28" s="52" customFormat="1" x14ac:dyDescent="0.15">
      <c r="B1050" s="77"/>
      <c r="P1050"/>
      <c r="U1050"/>
      <c r="V1050"/>
      <c r="W1050"/>
      <c r="X1050"/>
      <c r="Y1050"/>
      <c r="Z1050"/>
      <c r="AA1050"/>
      <c r="AB1050"/>
    </row>
    <row r="1051" spans="2:28" s="52" customFormat="1" x14ac:dyDescent="0.15">
      <c r="B1051" s="77"/>
      <c r="P1051"/>
      <c r="U1051"/>
      <c r="V1051"/>
      <c r="W1051"/>
      <c r="X1051"/>
      <c r="Y1051"/>
      <c r="Z1051"/>
      <c r="AA1051"/>
      <c r="AB1051"/>
    </row>
    <row r="1052" spans="2:28" s="52" customFormat="1" x14ac:dyDescent="0.15">
      <c r="B1052" s="77"/>
      <c r="P1052"/>
      <c r="U1052"/>
      <c r="V1052"/>
      <c r="W1052"/>
      <c r="X1052"/>
      <c r="Y1052"/>
      <c r="Z1052"/>
      <c r="AA1052"/>
      <c r="AB1052"/>
    </row>
    <row r="1053" spans="2:28" s="52" customFormat="1" x14ac:dyDescent="0.15">
      <c r="B1053" s="77"/>
      <c r="P1053"/>
      <c r="U1053"/>
      <c r="V1053"/>
      <c r="W1053"/>
      <c r="X1053"/>
      <c r="Y1053"/>
      <c r="Z1053"/>
      <c r="AA1053"/>
      <c r="AB1053"/>
    </row>
    <row r="1054" spans="2:28" s="52" customFormat="1" x14ac:dyDescent="0.15">
      <c r="B1054" s="77"/>
      <c r="P1054"/>
      <c r="U1054"/>
      <c r="V1054"/>
      <c r="W1054"/>
      <c r="X1054"/>
      <c r="Y1054"/>
      <c r="Z1054"/>
      <c r="AA1054"/>
      <c r="AB1054"/>
    </row>
    <row r="1055" spans="2:28" s="52" customFormat="1" x14ac:dyDescent="0.15">
      <c r="B1055" s="77"/>
      <c r="P1055"/>
      <c r="U1055"/>
      <c r="V1055"/>
      <c r="W1055"/>
      <c r="X1055"/>
      <c r="Y1055"/>
      <c r="Z1055"/>
      <c r="AA1055"/>
      <c r="AB1055"/>
    </row>
    <row r="1056" spans="2:28" s="52" customFormat="1" x14ac:dyDescent="0.15">
      <c r="B1056" s="77"/>
      <c r="P1056"/>
      <c r="U1056"/>
      <c r="V1056"/>
      <c r="W1056"/>
      <c r="X1056"/>
      <c r="Y1056"/>
      <c r="Z1056"/>
      <c r="AA1056"/>
      <c r="AB1056"/>
    </row>
    <row r="1057" spans="2:28" s="52" customFormat="1" x14ac:dyDescent="0.15">
      <c r="B1057" s="77"/>
      <c r="P1057"/>
      <c r="U1057"/>
      <c r="V1057"/>
      <c r="W1057"/>
      <c r="X1057"/>
      <c r="Y1057"/>
      <c r="Z1057"/>
      <c r="AA1057"/>
      <c r="AB1057"/>
    </row>
    <row r="1058" spans="2:28" s="52" customFormat="1" x14ac:dyDescent="0.15">
      <c r="B1058" s="77"/>
      <c r="P1058"/>
      <c r="U1058"/>
      <c r="V1058"/>
      <c r="W1058"/>
      <c r="X1058"/>
      <c r="Y1058"/>
      <c r="Z1058"/>
      <c r="AA1058"/>
      <c r="AB1058"/>
    </row>
    <row r="1059" spans="2:28" s="52" customFormat="1" x14ac:dyDescent="0.15">
      <c r="B1059" s="77"/>
      <c r="P1059"/>
      <c r="U1059"/>
      <c r="V1059"/>
      <c r="W1059"/>
      <c r="X1059"/>
      <c r="Y1059"/>
      <c r="Z1059"/>
      <c r="AA1059"/>
      <c r="AB1059"/>
    </row>
    <row r="1060" spans="2:28" s="52" customFormat="1" x14ac:dyDescent="0.15">
      <c r="B1060" s="77"/>
      <c r="P1060"/>
      <c r="U1060"/>
      <c r="V1060"/>
      <c r="W1060"/>
      <c r="X1060"/>
      <c r="Y1060"/>
      <c r="Z1060"/>
      <c r="AA1060"/>
      <c r="AB1060"/>
    </row>
    <row r="1061" spans="2:28" s="52" customFormat="1" x14ac:dyDescent="0.15">
      <c r="B1061" s="77"/>
      <c r="P1061"/>
      <c r="U1061"/>
      <c r="V1061"/>
      <c r="W1061"/>
      <c r="X1061"/>
      <c r="Y1061"/>
      <c r="Z1061"/>
      <c r="AA1061"/>
      <c r="AB1061"/>
    </row>
    <row r="1062" spans="2:28" s="52" customFormat="1" x14ac:dyDescent="0.15">
      <c r="B1062" s="77"/>
      <c r="P1062"/>
      <c r="U1062"/>
      <c r="V1062"/>
      <c r="W1062"/>
      <c r="X1062"/>
      <c r="Y1062"/>
      <c r="Z1062"/>
      <c r="AA1062"/>
      <c r="AB1062"/>
    </row>
    <row r="1063" spans="2:28" s="52" customFormat="1" x14ac:dyDescent="0.15">
      <c r="B1063" s="77"/>
      <c r="P1063"/>
      <c r="U1063"/>
      <c r="V1063"/>
      <c r="W1063"/>
      <c r="X1063"/>
      <c r="Y1063"/>
      <c r="Z1063"/>
      <c r="AA1063"/>
      <c r="AB1063"/>
    </row>
    <row r="1064" spans="2:28" s="52" customFormat="1" x14ac:dyDescent="0.15">
      <c r="B1064" s="77"/>
      <c r="P1064"/>
      <c r="U1064"/>
      <c r="V1064"/>
      <c r="W1064"/>
      <c r="X1064"/>
      <c r="Y1064"/>
      <c r="Z1064"/>
      <c r="AA1064"/>
      <c r="AB1064"/>
    </row>
    <row r="1065" spans="2:28" s="52" customFormat="1" x14ac:dyDescent="0.15">
      <c r="B1065" s="77"/>
      <c r="P1065"/>
      <c r="U1065"/>
      <c r="V1065"/>
      <c r="W1065"/>
      <c r="X1065"/>
      <c r="Y1065"/>
      <c r="Z1065"/>
      <c r="AA1065"/>
      <c r="AB1065"/>
    </row>
    <row r="1066" spans="2:28" s="52" customFormat="1" x14ac:dyDescent="0.15">
      <c r="B1066" s="77"/>
      <c r="P1066"/>
      <c r="U1066"/>
      <c r="V1066"/>
      <c r="W1066"/>
      <c r="X1066"/>
      <c r="Y1066"/>
      <c r="Z1066"/>
      <c r="AA1066"/>
      <c r="AB1066"/>
    </row>
    <row r="1067" spans="2:28" s="52" customFormat="1" x14ac:dyDescent="0.15">
      <c r="B1067" s="77"/>
      <c r="P1067"/>
      <c r="U1067"/>
      <c r="V1067"/>
      <c r="W1067"/>
      <c r="X1067"/>
      <c r="Y1067"/>
      <c r="Z1067"/>
      <c r="AA1067"/>
      <c r="AB1067"/>
    </row>
    <row r="1068" spans="2:28" s="52" customFormat="1" x14ac:dyDescent="0.15">
      <c r="B1068" s="77"/>
      <c r="P1068"/>
      <c r="U1068"/>
      <c r="V1068"/>
      <c r="W1068"/>
      <c r="X1068"/>
      <c r="Y1068"/>
      <c r="Z1068"/>
      <c r="AA1068"/>
      <c r="AB1068"/>
    </row>
    <row r="1069" spans="2:28" s="52" customFormat="1" x14ac:dyDescent="0.15">
      <c r="B1069" s="77"/>
      <c r="P1069"/>
      <c r="U1069"/>
      <c r="V1069"/>
      <c r="W1069"/>
      <c r="X1069"/>
      <c r="Y1069"/>
      <c r="Z1069"/>
      <c r="AA1069"/>
      <c r="AB1069"/>
    </row>
    <row r="1070" spans="2:28" s="52" customFormat="1" x14ac:dyDescent="0.15">
      <c r="B1070" s="77"/>
      <c r="P1070"/>
      <c r="U1070"/>
      <c r="V1070"/>
      <c r="W1070"/>
      <c r="X1070"/>
      <c r="Y1070"/>
      <c r="Z1070"/>
      <c r="AA1070"/>
      <c r="AB1070"/>
    </row>
    <row r="1071" spans="2:28" s="52" customFormat="1" x14ac:dyDescent="0.15">
      <c r="B1071" s="77"/>
      <c r="P1071"/>
      <c r="U1071"/>
      <c r="V1071"/>
      <c r="W1071"/>
      <c r="X1071"/>
      <c r="Y1071"/>
      <c r="Z1071"/>
      <c r="AA1071"/>
      <c r="AB1071"/>
    </row>
    <row r="1072" spans="2:28" s="52" customFormat="1" x14ac:dyDescent="0.15">
      <c r="B1072" s="77"/>
      <c r="P1072"/>
      <c r="U1072"/>
      <c r="V1072"/>
      <c r="W1072"/>
      <c r="X1072"/>
      <c r="Y1072"/>
      <c r="Z1072"/>
      <c r="AA1072"/>
      <c r="AB1072"/>
    </row>
    <row r="1073" spans="2:28" s="52" customFormat="1" x14ac:dyDescent="0.15">
      <c r="B1073" s="77"/>
      <c r="P1073"/>
      <c r="U1073"/>
      <c r="V1073"/>
      <c r="W1073"/>
      <c r="X1073"/>
      <c r="Y1073"/>
      <c r="Z1073"/>
      <c r="AA1073"/>
      <c r="AB1073"/>
    </row>
    <row r="1074" spans="2:28" s="52" customFormat="1" x14ac:dyDescent="0.15">
      <c r="B1074" s="77"/>
      <c r="P1074"/>
      <c r="U1074"/>
      <c r="V1074"/>
      <c r="W1074"/>
      <c r="X1074"/>
      <c r="Y1074"/>
      <c r="Z1074"/>
      <c r="AA1074"/>
      <c r="AB1074"/>
    </row>
    <row r="1075" spans="2:28" s="52" customFormat="1" x14ac:dyDescent="0.15">
      <c r="B1075" s="77"/>
      <c r="P1075"/>
      <c r="U1075"/>
      <c r="V1075"/>
      <c r="W1075"/>
      <c r="X1075"/>
      <c r="Y1075"/>
      <c r="Z1075"/>
      <c r="AA1075"/>
      <c r="AB1075"/>
    </row>
    <row r="1076" spans="2:28" s="52" customFormat="1" x14ac:dyDescent="0.15">
      <c r="B1076" s="77"/>
      <c r="P1076"/>
      <c r="U1076"/>
      <c r="V1076"/>
      <c r="W1076"/>
      <c r="X1076"/>
      <c r="Y1076"/>
      <c r="Z1076"/>
      <c r="AA1076"/>
      <c r="AB1076"/>
    </row>
    <row r="1077" spans="2:28" s="52" customFormat="1" x14ac:dyDescent="0.15">
      <c r="B1077" s="77"/>
      <c r="P1077"/>
      <c r="U1077"/>
      <c r="V1077"/>
      <c r="W1077"/>
      <c r="X1077"/>
      <c r="Y1077"/>
      <c r="Z1077"/>
      <c r="AA1077"/>
      <c r="AB1077"/>
    </row>
    <row r="1078" spans="2:28" s="52" customFormat="1" x14ac:dyDescent="0.15">
      <c r="B1078" s="77"/>
      <c r="P1078"/>
      <c r="U1078"/>
      <c r="V1078"/>
      <c r="W1078"/>
      <c r="X1078"/>
      <c r="Y1078"/>
      <c r="Z1078"/>
      <c r="AA1078"/>
      <c r="AB1078"/>
    </row>
    <row r="1079" spans="2:28" s="52" customFormat="1" x14ac:dyDescent="0.15">
      <c r="B1079" s="77"/>
      <c r="P1079"/>
      <c r="U1079"/>
      <c r="V1079"/>
      <c r="W1079"/>
      <c r="X1079"/>
      <c r="Y1079"/>
      <c r="Z1079"/>
      <c r="AA1079"/>
      <c r="AB1079"/>
    </row>
    <row r="1080" spans="2:28" s="52" customFormat="1" x14ac:dyDescent="0.15">
      <c r="B1080" s="77"/>
      <c r="P1080"/>
      <c r="U1080"/>
      <c r="V1080"/>
      <c r="W1080"/>
      <c r="X1080"/>
      <c r="Y1080"/>
      <c r="Z1080"/>
      <c r="AA1080"/>
      <c r="AB1080"/>
    </row>
    <row r="1081" spans="2:28" s="52" customFormat="1" x14ac:dyDescent="0.15">
      <c r="B1081" s="77"/>
      <c r="P1081"/>
      <c r="U1081"/>
      <c r="V1081"/>
      <c r="W1081"/>
      <c r="X1081"/>
      <c r="Y1081"/>
      <c r="Z1081"/>
      <c r="AA1081"/>
      <c r="AB1081"/>
    </row>
    <row r="1082" spans="2:28" s="52" customFormat="1" x14ac:dyDescent="0.15">
      <c r="B1082" s="77"/>
      <c r="P1082"/>
      <c r="U1082"/>
      <c r="V1082"/>
      <c r="W1082"/>
      <c r="X1082"/>
      <c r="Y1082"/>
      <c r="Z1082"/>
      <c r="AA1082"/>
      <c r="AB1082"/>
    </row>
    <row r="1083" spans="2:28" s="52" customFormat="1" x14ac:dyDescent="0.15">
      <c r="B1083" s="77"/>
      <c r="P1083"/>
      <c r="U1083"/>
      <c r="V1083"/>
      <c r="W1083"/>
      <c r="X1083"/>
      <c r="Y1083"/>
      <c r="Z1083"/>
      <c r="AA1083"/>
      <c r="AB1083"/>
    </row>
    <row r="1084" spans="2:28" s="52" customFormat="1" x14ac:dyDescent="0.15">
      <c r="B1084" s="77"/>
      <c r="P1084"/>
      <c r="U1084"/>
      <c r="V1084"/>
      <c r="W1084"/>
      <c r="X1084"/>
      <c r="Y1084"/>
      <c r="Z1084"/>
      <c r="AA1084"/>
      <c r="AB1084"/>
    </row>
    <row r="1085" spans="2:28" s="52" customFormat="1" x14ac:dyDescent="0.15">
      <c r="B1085" s="77"/>
      <c r="P1085"/>
      <c r="U1085"/>
      <c r="V1085"/>
      <c r="W1085"/>
      <c r="X1085"/>
      <c r="Y1085"/>
      <c r="Z1085"/>
      <c r="AA1085"/>
      <c r="AB1085"/>
    </row>
    <row r="1086" spans="2:28" s="52" customFormat="1" x14ac:dyDescent="0.15">
      <c r="B1086" s="77"/>
      <c r="P1086"/>
      <c r="U1086"/>
      <c r="V1086"/>
      <c r="W1086"/>
      <c r="X1086"/>
      <c r="Y1086"/>
      <c r="Z1086"/>
      <c r="AA1086"/>
      <c r="AB1086"/>
    </row>
    <row r="1087" spans="2:28" s="52" customFormat="1" x14ac:dyDescent="0.15">
      <c r="B1087" s="77"/>
      <c r="P1087"/>
      <c r="U1087"/>
      <c r="V1087"/>
      <c r="W1087"/>
      <c r="X1087"/>
      <c r="Y1087"/>
      <c r="Z1087"/>
      <c r="AA1087"/>
      <c r="AB1087"/>
    </row>
    <row r="1088" spans="2:28" s="52" customFormat="1" x14ac:dyDescent="0.15">
      <c r="B1088" s="77"/>
      <c r="P1088"/>
      <c r="U1088"/>
      <c r="V1088"/>
      <c r="W1088"/>
      <c r="X1088"/>
      <c r="Y1088"/>
      <c r="Z1088"/>
      <c r="AA1088"/>
      <c r="AB1088"/>
    </row>
    <row r="1089" spans="2:28" s="52" customFormat="1" x14ac:dyDescent="0.15">
      <c r="B1089" s="77"/>
      <c r="P1089"/>
      <c r="U1089"/>
      <c r="V1089"/>
      <c r="W1089"/>
      <c r="X1089"/>
      <c r="Y1089"/>
      <c r="Z1089"/>
      <c r="AA1089"/>
      <c r="AB1089"/>
    </row>
    <row r="1090" spans="2:28" s="52" customFormat="1" x14ac:dyDescent="0.15">
      <c r="B1090" s="77"/>
      <c r="P1090"/>
      <c r="U1090"/>
      <c r="V1090"/>
      <c r="W1090"/>
      <c r="X1090"/>
      <c r="Y1090"/>
      <c r="Z1090"/>
      <c r="AA1090"/>
      <c r="AB1090"/>
    </row>
    <row r="1091" spans="2:28" s="52" customFormat="1" x14ac:dyDescent="0.15">
      <c r="B1091" s="77"/>
      <c r="P1091"/>
      <c r="U1091"/>
      <c r="V1091"/>
      <c r="W1091"/>
      <c r="X1091"/>
      <c r="Y1091"/>
      <c r="Z1091"/>
      <c r="AA1091"/>
      <c r="AB1091"/>
    </row>
    <row r="1092" spans="2:28" s="52" customFormat="1" x14ac:dyDescent="0.15">
      <c r="B1092" s="77"/>
      <c r="P1092"/>
      <c r="U1092"/>
      <c r="V1092"/>
      <c r="W1092"/>
      <c r="X1092"/>
      <c r="Y1092"/>
      <c r="Z1092"/>
      <c r="AA1092"/>
      <c r="AB1092"/>
    </row>
    <row r="1093" spans="2:28" s="52" customFormat="1" x14ac:dyDescent="0.15">
      <c r="B1093" s="77"/>
      <c r="P1093"/>
      <c r="U1093"/>
      <c r="V1093"/>
      <c r="W1093"/>
      <c r="X1093"/>
      <c r="Y1093"/>
      <c r="Z1093"/>
      <c r="AA1093"/>
      <c r="AB1093"/>
    </row>
    <row r="1094" spans="2:28" s="52" customFormat="1" x14ac:dyDescent="0.15">
      <c r="B1094" s="77"/>
      <c r="P1094"/>
      <c r="U1094"/>
      <c r="V1094"/>
      <c r="W1094"/>
      <c r="X1094"/>
      <c r="Y1094"/>
      <c r="Z1094"/>
      <c r="AA1094"/>
      <c r="AB1094"/>
    </row>
    <row r="1095" spans="2:28" s="52" customFormat="1" x14ac:dyDescent="0.15">
      <c r="B1095" s="77"/>
      <c r="P1095"/>
      <c r="U1095"/>
      <c r="V1095"/>
      <c r="W1095"/>
      <c r="X1095"/>
      <c r="Y1095"/>
      <c r="Z1095"/>
      <c r="AA1095"/>
      <c r="AB1095"/>
    </row>
    <row r="1096" spans="2:28" s="52" customFormat="1" x14ac:dyDescent="0.15">
      <c r="B1096" s="77"/>
      <c r="P1096"/>
      <c r="U1096"/>
      <c r="V1096"/>
      <c r="W1096"/>
      <c r="X1096"/>
      <c r="Y1096"/>
      <c r="Z1096"/>
      <c r="AA1096"/>
      <c r="AB1096"/>
    </row>
    <row r="1097" spans="2:28" s="52" customFormat="1" x14ac:dyDescent="0.15">
      <c r="B1097" s="77"/>
      <c r="P1097"/>
      <c r="U1097"/>
      <c r="V1097"/>
      <c r="W1097"/>
      <c r="X1097"/>
      <c r="Y1097"/>
      <c r="Z1097"/>
      <c r="AA1097"/>
      <c r="AB1097"/>
    </row>
    <row r="1098" spans="2:28" s="52" customFormat="1" x14ac:dyDescent="0.15">
      <c r="B1098" s="77"/>
      <c r="P1098"/>
      <c r="U1098"/>
      <c r="V1098"/>
      <c r="W1098"/>
      <c r="X1098"/>
      <c r="Y1098"/>
      <c r="Z1098"/>
      <c r="AA1098"/>
      <c r="AB1098"/>
    </row>
    <row r="1099" spans="2:28" s="52" customFormat="1" x14ac:dyDescent="0.15">
      <c r="B1099" s="77"/>
      <c r="P1099"/>
      <c r="U1099"/>
      <c r="V1099"/>
      <c r="W1099"/>
      <c r="X1099"/>
      <c r="Y1099"/>
      <c r="Z1099"/>
      <c r="AA1099"/>
      <c r="AB1099"/>
    </row>
    <row r="1100" spans="2:28" s="52" customFormat="1" x14ac:dyDescent="0.15">
      <c r="B1100" s="77"/>
      <c r="P1100"/>
      <c r="U1100"/>
      <c r="V1100"/>
      <c r="W1100"/>
      <c r="X1100"/>
      <c r="Y1100"/>
      <c r="Z1100"/>
      <c r="AA1100"/>
      <c r="AB1100"/>
    </row>
    <row r="1101" spans="2:28" s="52" customFormat="1" x14ac:dyDescent="0.15">
      <c r="B1101" s="77"/>
      <c r="P1101"/>
      <c r="U1101"/>
      <c r="V1101"/>
      <c r="W1101"/>
      <c r="X1101"/>
      <c r="Y1101"/>
      <c r="Z1101"/>
      <c r="AA1101"/>
      <c r="AB1101"/>
    </row>
    <row r="1102" spans="2:28" s="52" customFormat="1" x14ac:dyDescent="0.15">
      <c r="B1102" s="77"/>
      <c r="P1102"/>
      <c r="U1102"/>
      <c r="V1102"/>
      <c r="W1102"/>
      <c r="X1102"/>
      <c r="Y1102"/>
      <c r="Z1102"/>
      <c r="AA1102"/>
      <c r="AB1102"/>
    </row>
    <row r="1103" spans="2:28" s="52" customFormat="1" x14ac:dyDescent="0.15">
      <c r="B1103" s="77"/>
      <c r="P1103"/>
      <c r="U1103"/>
      <c r="V1103"/>
      <c r="W1103"/>
      <c r="X1103"/>
      <c r="Y1103"/>
      <c r="Z1103"/>
      <c r="AA1103"/>
      <c r="AB1103"/>
    </row>
    <row r="1104" spans="2:28" s="52" customFormat="1" x14ac:dyDescent="0.15">
      <c r="B1104" s="77"/>
      <c r="P1104"/>
      <c r="U1104"/>
      <c r="V1104"/>
      <c r="W1104"/>
      <c r="X1104"/>
      <c r="Y1104"/>
      <c r="Z1104"/>
      <c r="AA1104"/>
      <c r="AB1104"/>
    </row>
    <row r="1105" spans="2:28" s="52" customFormat="1" x14ac:dyDescent="0.15">
      <c r="B1105" s="77"/>
      <c r="P1105"/>
      <c r="U1105"/>
      <c r="V1105"/>
      <c r="W1105"/>
      <c r="X1105"/>
      <c r="Y1105"/>
      <c r="Z1105"/>
      <c r="AA1105"/>
      <c r="AB1105"/>
    </row>
    <row r="1106" spans="2:28" s="52" customFormat="1" x14ac:dyDescent="0.15">
      <c r="B1106" s="77"/>
      <c r="P1106"/>
      <c r="U1106"/>
      <c r="V1106"/>
      <c r="W1106"/>
      <c r="X1106"/>
      <c r="Y1106"/>
      <c r="Z1106"/>
      <c r="AA1106"/>
      <c r="AB1106"/>
    </row>
    <row r="1107" spans="2:28" s="52" customFormat="1" x14ac:dyDescent="0.15">
      <c r="B1107" s="77"/>
      <c r="P1107"/>
      <c r="U1107"/>
      <c r="V1107"/>
      <c r="W1107"/>
      <c r="X1107"/>
      <c r="Y1107"/>
      <c r="Z1107"/>
      <c r="AA1107"/>
      <c r="AB1107"/>
    </row>
    <row r="1108" spans="2:28" s="52" customFormat="1" x14ac:dyDescent="0.15">
      <c r="B1108" s="77"/>
      <c r="P1108"/>
      <c r="U1108"/>
      <c r="V1108"/>
      <c r="W1108"/>
      <c r="X1108"/>
      <c r="Y1108"/>
      <c r="Z1108"/>
      <c r="AA1108"/>
      <c r="AB1108"/>
    </row>
    <row r="1109" spans="2:28" s="52" customFormat="1" x14ac:dyDescent="0.15">
      <c r="B1109" s="77"/>
      <c r="P1109"/>
      <c r="U1109"/>
      <c r="V1109"/>
      <c r="W1109"/>
      <c r="X1109"/>
      <c r="Y1109"/>
      <c r="Z1109"/>
      <c r="AA1109"/>
      <c r="AB1109"/>
    </row>
    <row r="1110" spans="2:28" s="52" customFormat="1" x14ac:dyDescent="0.15">
      <c r="B1110" s="77"/>
      <c r="P1110"/>
      <c r="U1110"/>
      <c r="V1110"/>
      <c r="W1110"/>
      <c r="X1110"/>
      <c r="Y1110"/>
      <c r="Z1110"/>
      <c r="AA1110"/>
      <c r="AB1110"/>
    </row>
    <row r="1111" spans="2:28" s="52" customFormat="1" x14ac:dyDescent="0.15">
      <c r="B1111" s="77"/>
      <c r="P1111"/>
      <c r="U1111"/>
      <c r="V1111"/>
      <c r="W1111"/>
      <c r="X1111"/>
      <c r="Y1111"/>
      <c r="Z1111"/>
      <c r="AA1111"/>
      <c r="AB1111"/>
    </row>
    <row r="1112" spans="2:28" s="52" customFormat="1" x14ac:dyDescent="0.15">
      <c r="B1112" s="77"/>
      <c r="P1112"/>
      <c r="U1112"/>
      <c r="V1112"/>
      <c r="W1112"/>
      <c r="X1112"/>
      <c r="Y1112"/>
      <c r="Z1112"/>
      <c r="AA1112"/>
      <c r="AB1112"/>
    </row>
    <row r="1113" spans="2:28" s="52" customFormat="1" x14ac:dyDescent="0.15">
      <c r="B1113" s="77"/>
      <c r="P1113"/>
      <c r="U1113"/>
      <c r="V1113"/>
      <c r="W1113"/>
      <c r="X1113"/>
      <c r="Y1113"/>
      <c r="Z1113"/>
      <c r="AA1113"/>
      <c r="AB1113"/>
    </row>
    <row r="1114" spans="2:28" s="52" customFormat="1" x14ac:dyDescent="0.15">
      <c r="B1114" s="77"/>
      <c r="P1114"/>
      <c r="U1114"/>
      <c r="V1114"/>
      <c r="W1114"/>
      <c r="X1114"/>
      <c r="Y1114"/>
      <c r="Z1114"/>
      <c r="AA1114"/>
      <c r="AB1114"/>
    </row>
    <row r="1115" spans="2:28" s="52" customFormat="1" x14ac:dyDescent="0.15">
      <c r="B1115" s="77"/>
      <c r="P1115"/>
      <c r="U1115"/>
      <c r="V1115"/>
      <c r="W1115"/>
      <c r="X1115"/>
      <c r="Y1115"/>
      <c r="Z1115"/>
      <c r="AA1115"/>
      <c r="AB1115"/>
    </row>
    <row r="1116" spans="2:28" s="52" customFormat="1" x14ac:dyDescent="0.15">
      <c r="B1116" s="77"/>
      <c r="P1116"/>
      <c r="U1116"/>
      <c r="V1116"/>
      <c r="W1116"/>
      <c r="X1116"/>
      <c r="Y1116"/>
      <c r="Z1116"/>
      <c r="AA1116"/>
      <c r="AB1116"/>
    </row>
    <row r="1117" spans="2:28" s="52" customFormat="1" x14ac:dyDescent="0.15">
      <c r="B1117" s="77"/>
      <c r="P1117"/>
      <c r="U1117"/>
      <c r="V1117"/>
      <c r="W1117"/>
      <c r="X1117"/>
      <c r="Y1117"/>
      <c r="Z1117"/>
      <c r="AA1117"/>
      <c r="AB1117"/>
    </row>
    <row r="1118" spans="2:28" s="52" customFormat="1" x14ac:dyDescent="0.15">
      <c r="B1118" s="77"/>
      <c r="P1118"/>
      <c r="U1118"/>
      <c r="V1118"/>
      <c r="W1118"/>
      <c r="X1118"/>
      <c r="Y1118"/>
      <c r="Z1118"/>
      <c r="AA1118"/>
      <c r="AB1118"/>
    </row>
    <row r="1119" spans="2:28" s="52" customFormat="1" x14ac:dyDescent="0.15">
      <c r="B1119" s="77"/>
      <c r="P1119"/>
      <c r="U1119"/>
      <c r="V1119"/>
      <c r="W1119"/>
      <c r="X1119"/>
      <c r="Y1119"/>
      <c r="Z1119"/>
      <c r="AA1119"/>
      <c r="AB1119"/>
    </row>
    <row r="1120" spans="2:28" s="52" customFormat="1" x14ac:dyDescent="0.15">
      <c r="B1120" s="77"/>
      <c r="P1120"/>
      <c r="U1120"/>
      <c r="V1120"/>
      <c r="W1120"/>
      <c r="X1120"/>
      <c r="Y1120"/>
      <c r="Z1120"/>
      <c r="AA1120"/>
      <c r="AB1120"/>
    </row>
    <row r="1121" spans="2:28" s="52" customFormat="1" x14ac:dyDescent="0.15">
      <c r="B1121" s="77"/>
      <c r="P1121"/>
      <c r="U1121"/>
      <c r="V1121"/>
      <c r="W1121"/>
      <c r="X1121"/>
      <c r="Y1121"/>
      <c r="Z1121"/>
      <c r="AA1121"/>
      <c r="AB1121"/>
    </row>
    <row r="1122" spans="2:28" s="52" customFormat="1" x14ac:dyDescent="0.15">
      <c r="B1122" s="77"/>
      <c r="P1122"/>
      <c r="U1122"/>
      <c r="V1122"/>
      <c r="W1122"/>
      <c r="X1122"/>
      <c r="Y1122"/>
      <c r="Z1122"/>
      <c r="AA1122"/>
      <c r="AB1122"/>
    </row>
    <row r="1123" spans="2:28" s="52" customFormat="1" x14ac:dyDescent="0.15">
      <c r="B1123" s="77"/>
      <c r="P1123"/>
      <c r="U1123"/>
      <c r="V1123"/>
      <c r="W1123"/>
      <c r="X1123"/>
      <c r="Y1123"/>
      <c r="Z1123"/>
      <c r="AA1123"/>
      <c r="AB1123"/>
    </row>
    <row r="1124" spans="2:28" s="52" customFormat="1" x14ac:dyDescent="0.15">
      <c r="B1124" s="77"/>
      <c r="P1124"/>
      <c r="U1124"/>
      <c r="V1124"/>
      <c r="W1124"/>
      <c r="X1124"/>
      <c r="Y1124"/>
      <c r="Z1124"/>
      <c r="AA1124"/>
      <c r="AB1124"/>
    </row>
    <row r="1125" spans="2:28" s="52" customFormat="1" x14ac:dyDescent="0.15">
      <c r="B1125" s="77"/>
      <c r="P1125"/>
      <c r="U1125"/>
      <c r="V1125"/>
      <c r="W1125"/>
      <c r="X1125"/>
      <c r="Y1125"/>
      <c r="Z1125"/>
      <c r="AA1125"/>
      <c r="AB1125"/>
    </row>
    <row r="1126" spans="2:28" s="52" customFormat="1" x14ac:dyDescent="0.15">
      <c r="B1126" s="77"/>
      <c r="P1126"/>
      <c r="U1126"/>
      <c r="V1126"/>
      <c r="W1126"/>
      <c r="X1126"/>
      <c r="Y1126"/>
      <c r="Z1126"/>
      <c r="AA1126"/>
      <c r="AB1126"/>
    </row>
    <row r="1127" spans="2:28" s="52" customFormat="1" x14ac:dyDescent="0.15">
      <c r="B1127" s="77"/>
      <c r="P1127"/>
      <c r="U1127"/>
      <c r="V1127"/>
      <c r="W1127"/>
      <c r="X1127"/>
      <c r="Y1127"/>
      <c r="Z1127"/>
      <c r="AA1127"/>
      <c r="AB1127"/>
    </row>
    <row r="1128" spans="2:28" s="52" customFormat="1" x14ac:dyDescent="0.15">
      <c r="B1128" s="77"/>
      <c r="P1128"/>
      <c r="U1128"/>
      <c r="V1128"/>
      <c r="W1128"/>
      <c r="X1128"/>
      <c r="Y1128"/>
      <c r="Z1128"/>
      <c r="AA1128"/>
      <c r="AB1128"/>
    </row>
    <row r="1129" spans="2:28" s="52" customFormat="1" x14ac:dyDescent="0.15">
      <c r="B1129" s="77"/>
      <c r="P1129"/>
      <c r="U1129"/>
      <c r="V1129"/>
      <c r="W1129"/>
      <c r="X1129"/>
      <c r="Y1129"/>
      <c r="Z1129"/>
      <c r="AA1129"/>
      <c r="AB1129"/>
    </row>
    <row r="1130" spans="2:28" s="52" customFormat="1" x14ac:dyDescent="0.15">
      <c r="B1130" s="77"/>
      <c r="P1130"/>
      <c r="U1130"/>
      <c r="V1130"/>
      <c r="W1130"/>
      <c r="X1130"/>
      <c r="Y1130"/>
      <c r="Z1130"/>
      <c r="AA1130"/>
      <c r="AB1130"/>
    </row>
    <row r="1131" spans="2:28" s="52" customFormat="1" x14ac:dyDescent="0.15">
      <c r="B1131" s="77"/>
      <c r="P1131"/>
      <c r="U1131"/>
      <c r="V1131"/>
      <c r="W1131"/>
      <c r="X1131"/>
      <c r="Y1131"/>
      <c r="Z1131"/>
      <c r="AA1131"/>
      <c r="AB1131"/>
    </row>
    <row r="1132" spans="2:28" s="52" customFormat="1" x14ac:dyDescent="0.15">
      <c r="B1132" s="77"/>
      <c r="P1132"/>
      <c r="U1132"/>
      <c r="V1132"/>
      <c r="W1132"/>
      <c r="X1132"/>
      <c r="Y1132"/>
      <c r="Z1132"/>
      <c r="AA1132"/>
      <c r="AB1132"/>
    </row>
    <row r="1133" spans="2:28" s="52" customFormat="1" x14ac:dyDescent="0.15">
      <c r="B1133" s="77"/>
      <c r="P1133"/>
      <c r="U1133"/>
      <c r="V1133"/>
      <c r="W1133"/>
      <c r="X1133"/>
      <c r="Y1133"/>
      <c r="Z1133"/>
      <c r="AA1133"/>
      <c r="AB1133"/>
    </row>
    <row r="1134" spans="2:28" s="52" customFormat="1" x14ac:dyDescent="0.15">
      <c r="B1134" s="77"/>
      <c r="P1134"/>
      <c r="U1134"/>
      <c r="V1134"/>
      <c r="W1134"/>
      <c r="X1134"/>
      <c r="Y1134"/>
      <c r="Z1134"/>
      <c r="AA1134"/>
      <c r="AB1134"/>
    </row>
    <row r="1135" spans="2:28" s="52" customFormat="1" x14ac:dyDescent="0.15">
      <c r="B1135" s="77"/>
      <c r="P1135"/>
      <c r="U1135"/>
      <c r="V1135"/>
      <c r="W1135"/>
      <c r="X1135"/>
      <c r="Y1135"/>
      <c r="Z1135"/>
      <c r="AA1135"/>
      <c r="AB1135"/>
    </row>
    <row r="1136" spans="2:28" s="52" customFormat="1" x14ac:dyDescent="0.15">
      <c r="B1136" s="77"/>
      <c r="P1136"/>
      <c r="U1136"/>
      <c r="V1136"/>
      <c r="W1136"/>
      <c r="X1136"/>
      <c r="Y1136"/>
      <c r="Z1136"/>
      <c r="AA1136"/>
      <c r="AB1136"/>
    </row>
    <row r="1137" spans="2:28" s="52" customFormat="1" x14ac:dyDescent="0.15">
      <c r="B1137" s="77"/>
      <c r="P1137"/>
      <c r="U1137"/>
      <c r="V1137"/>
      <c r="W1137"/>
      <c r="X1137"/>
      <c r="Y1137"/>
      <c r="Z1137"/>
      <c r="AA1137"/>
      <c r="AB1137"/>
    </row>
    <row r="1138" spans="2:28" s="52" customFormat="1" x14ac:dyDescent="0.15">
      <c r="B1138" s="77"/>
      <c r="P1138"/>
      <c r="U1138"/>
      <c r="V1138"/>
      <c r="W1138"/>
      <c r="X1138"/>
      <c r="Y1138"/>
      <c r="Z1138"/>
      <c r="AA1138"/>
      <c r="AB1138"/>
    </row>
    <row r="1139" spans="2:28" s="52" customFormat="1" x14ac:dyDescent="0.15">
      <c r="B1139" s="77"/>
      <c r="P1139"/>
      <c r="U1139"/>
      <c r="V1139"/>
      <c r="W1139"/>
      <c r="X1139"/>
      <c r="Y1139"/>
      <c r="Z1139"/>
      <c r="AA1139"/>
      <c r="AB1139"/>
    </row>
    <row r="1140" spans="2:28" s="52" customFormat="1" x14ac:dyDescent="0.15">
      <c r="B1140" s="77"/>
      <c r="P1140"/>
      <c r="U1140"/>
      <c r="V1140"/>
      <c r="W1140"/>
      <c r="X1140"/>
      <c r="Y1140"/>
      <c r="Z1140"/>
      <c r="AA1140"/>
      <c r="AB1140"/>
    </row>
    <row r="1141" spans="2:28" s="52" customFormat="1" x14ac:dyDescent="0.15">
      <c r="B1141" s="77"/>
      <c r="P1141"/>
      <c r="U1141"/>
      <c r="V1141"/>
      <c r="W1141"/>
      <c r="X1141"/>
      <c r="Y1141"/>
      <c r="Z1141"/>
      <c r="AA1141"/>
      <c r="AB1141"/>
    </row>
    <row r="1142" spans="2:28" s="52" customFormat="1" x14ac:dyDescent="0.15">
      <c r="B1142" s="77"/>
      <c r="P1142"/>
      <c r="U1142"/>
      <c r="V1142"/>
      <c r="W1142"/>
      <c r="X1142"/>
      <c r="Y1142"/>
      <c r="Z1142"/>
      <c r="AA1142"/>
      <c r="AB1142"/>
    </row>
    <row r="1143" spans="2:28" s="52" customFormat="1" x14ac:dyDescent="0.15">
      <c r="B1143" s="77"/>
      <c r="P1143"/>
      <c r="U1143"/>
      <c r="V1143"/>
      <c r="W1143"/>
      <c r="X1143"/>
      <c r="Y1143"/>
      <c r="Z1143"/>
      <c r="AA1143"/>
      <c r="AB1143"/>
    </row>
    <row r="1144" spans="2:28" s="52" customFormat="1" x14ac:dyDescent="0.15">
      <c r="B1144" s="77"/>
      <c r="P1144"/>
      <c r="U1144"/>
      <c r="V1144"/>
      <c r="W1144"/>
      <c r="X1144"/>
      <c r="Y1144"/>
      <c r="Z1144"/>
      <c r="AA1144"/>
      <c r="AB1144"/>
    </row>
    <row r="1145" spans="2:28" s="52" customFormat="1" x14ac:dyDescent="0.15">
      <c r="B1145" s="77"/>
      <c r="P1145"/>
      <c r="U1145"/>
      <c r="V1145"/>
      <c r="W1145"/>
      <c r="X1145"/>
      <c r="Y1145"/>
      <c r="Z1145"/>
      <c r="AA1145"/>
      <c r="AB1145"/>
    </row>
    <row r="1146" spans="2:28" s="52" customFormat="1" x14ac:dyDescent="0.15">
      <c r="B1146" s="77"/>
      <c r="P1146"/>
      <c r="U1146"/>
      <c r="V1146"/>
      <c r="W1146"/>
      <c r="X1146"/>
      <c r="Y1146"/>
      <c r="Z1146"/>
      <c r="AA1146"/>
      <c r="AB1146"/>
    </row>
    <row r="1147" spans="2:28" s="52" customFormat="1" x14ac:dyDescent="0.15">
      <c r="B1147" s="77"/>
      <c r="P1147"/>
      <c r="U1147"/>
      <c r="V1147"/>
      <c r="W1147"/>
      <c r="X1147"/>
      <c r="Y1147"/>
      <c r="Z1147"/>
      <c r="AA1147"/>
      <c r="AB1147"/>
    </row>
    <row r="1148" spans="2:28" s="52" customFormat="1" x14ac:dyDescent="0.15">
      <c r="B1148" s="77"/>
      <c r="P1148"/>
      <c r="U1148"/>
      <c r="V1148"/>
      <c r="W1148"/>
      <c r="X1148"/>
      <c r="Y1148"/>
      <c r="Z1148"/>
      <c r="AA1148"/>
      <c r="AB1148"/>
    </row>
    <row r="1149" spans="2:28" s="52" customFormat="1" x14ac:dyDescent="0.15">
      <c r="B1149" s="77"/>
      <c r="P1149"/>
      <c r="U1149"/>
      <c r="V1149"/>
      <c r="W1149"/>
      <c r="X1149"/>
      <c r="Y1149"/>
      <c r="Z1149"/>
      <c r="AA1149"/>
      <c r="AB1149"/>
    </row>
    <row r="1150" spans="2:28" s="52" customFormat="1" x14ac:dyDescent="0.15">
      <c r="B1150" s="77"/>
      <c r="P1150"/>
      <c r="U1150"/>
      <c r="V1150"/>
      <c r="W1150"/>
      <c r="X1150"/>
      <c r="Y1150"/>
      <c r="Z1150"/>
      <c r="AA1150"/>
      <c r="AB1150"/>
    </row>
    <row r="1151" spans="2:28" s="52" customFormat="1" x14ac:dyDescent="0.15">
      <c r="B1151" s="77"/>
      <c r="P1151"/>
      <c r="U1151"/>
      <c r="V1151"/>
      <c r="W1151"/>
      <c r="X1151"/>
      <c r="Y1151"/>
      <c r="Z1151"/>
      <c r="AA1151"/>
      <c r="AB1151"/>
    </row>
    <row r="1152" spans="2:28" s="52" customFormat="1" x14ac:dyDescent="0.15">
      <c r="B1152" s="77"/>
      <c r="P1152"/>
      <c r="U1152"/>
      <c r="V1152"/>
      <c r="W1152"/>
      <c r="X1152"/>
      <c r="Y1152"/>
      <c r="Z1152"/>
      <c r="AA1152"/>
      <c r="AB1152"/>
    </row>
    <row r="1153" spans="2:28" s="52" customFormat="1" x14ac:dyDescent="0.15">
      <c r="B1153" s="77"/>
      <c r="P1153"/>
      <c r="U1153"/>
      <c r="V1153"/>
      <c r="W1153"/>
      <c r="X1153"/>
      <c r="Y1153"/>
      <c r="Z1153"/>
      <c r="AA1153"/>
      <c r="AB1153"/>
    </row>
    <row r="1154" spans="2:28" s="52" customFormat="1" x14ac:dyDescent="0.15">
      <c r="B1154" s="77"/>
      <c r="P1154"/>
      <c r="U1154"/>
      <c r="V1154"/>
      <c r="W1154"/>
      <c r="X1154"/>
      <c r="Y1154"/>
      <c r="Z1154"/>
      <c r="AA1154"/>
      <c r="AB1154"/>
    </row>
    <row r="1155" spans="2:28" s="52" customFormat="1" x14ac:dyDescent="0.15">
      <c r="B1155" s="77"/>
      <c r="P1155"/>
      <c r="U1155"/>
      <c r="V1155"/>
      <c r="W1155"/>
      <c r="X1155"/>
      <c r="Y1155"/>
      <c r="Z1155"/>
      <c r="AA1155"/>
      <c r="AB1155"/>
    </row>
    <row r="1156" spans="2:28" s="52" customFormat="1" x14ac:dyDescent="0.15">
      <c r="B1156" s="77"/>
      <c r="P1156"/>
      <c r="U1156"/>
      <c r="V1156"/>
      <c r="W1156"/>
      <c r="X1156"/>
      <c r="Y1156"/>
      <c r="Z1156"/>
      <c r="AA1156"/>
      <c r="AB1156"/>
    </row>
    <row r="1157" spans="2:28" s="52" customFormat="1" x14ac:dyDescent="0.15">
      <c r="B1157" s="77"/>
      <c r="P1157"/>
      <c r="U1157"/>
      <c r="V1157"/>
      <c r="W1157"/>
      <c r="X1157"/>
      <c r="Y1157"/>
      <c r="Z1157"/>
      <c r="AA1157"/>
      <c r="AB1157"/>
    </row>
    <row r="1158" spans="2:28" s="52" customFormat="1" x14ac:dyDescent="0.15">
      <c r="B1158" s="77"/>
      <c r="P1158"/>
      <c r="U1158"/>
      <c r="V1158"/>
      <c r="W1158"/>
      <c r="X1158"/>
      <c r="Y1158"/>
      <c r="Z1158"/>
      <c r="AA1158"/>
      <c r="AB1158"/>
    </row>
    <row r="1159" spans="2:28" s="52" customFormat="1" x14ac:dyDescent="0.15">
      <c r="B1159" s="77"/>
      <c r="P1159"/>
      <c r="U1159"/>
      <c r="V1159"/>
      <c r="W1159"/>
      <c r="X1159"/>
      <c r="Y1159"/>
      <c r="Z1159"/>
      <c r="AA1159"/>
      <c r="AB1159"/>
    </row>
    <row r="1160" spans="2:28" s="52" customFormat="1" x14ac:dyDescent="0.15">
      <c r="B1160" s="77"/>
      <c r="P1160"/>
      <c r="U1160"/>
      <c r="V1160"/>
      <c r="W1160"/>
      <c r="X1160"/>
      <c r="Y1160"/>
      <c r="Z1160"/>
      <c r="AA1160"/>
      <c r="AB1160"/>
    </row>
    <row r="1161" spans="2:28" s="52" customFormat="1" x14ac:dyDescent="0.15">
      <c r="B1161" s="77"/>
      <c r="P1161"/>
      <c r="U1161"/>
      <c r="V1161"/>
      <c r="W1161"/>
      <c r="X1161"/>
      <c r="Y1161"/>
      <c r="Z1161"/>
      <c r="AA1161"/>
      <c r="AB1161"/>
    </row>
    <row r="1162" spans="2:28" s="52" customFormat="1" x14ac:dyDescent="0.15">
      <c r="B1162" s="77"/>
      <c r="P1162"/>
      <c r="U1162"/>
      <c r="V1162"/>
      <c r="W1162"/>
      <c r="X1162"/>
      <c r="Y1162"/>
      <c r="Z1162"/>
      <c r="AA1162"/>
      <c r="AB1162"/>
    </row>
    <row r="1163" spans="2:28" s="52" customFormat="1" x14ac:dyDescent="0.15">
      <c r="B1163" s="77"/>
      <c r="P1163"/>
      <c r="U1163"/>
      <c r="V1163"/>
      <c r="W1163"/>
      <c r="X1163"/>
      <c r="Y1163"/>
      <c r="Z1163"/>
      <c r="AA1163"/>
      <c r="AB1163"/>
    </row>
    <row r="1164" spans="2:28" s="52" customFormat="1" x14ac:dyDescent="0.15">
      <c r="B1164" s="77"/>
      <c r="P1164"/>
      <c r="U1164"/>
      <c r="V1164"/>
      <c r="W1164"/>
      <c r="X1164"/>
      <c r="Y1164"/>
      <c r="Z1164"/>
      <c r="AA1164"/>
      <c r="AB1164"/>
    </row>
    <row r="1165" spans="2:28" s="52" customFormat="1" x14ac:dyDescent="0.15">
      <c r="B1165" s="77"/>
      <c r="P1165"/>
      <c r="U1165"/>
      <c r="V1165"/>
      <c r="W1165"/>
      <c r="X1165"/>
      <c r="Y1165"/>
      <c r="Z1165"/>
      <c r="AA1165"/>
      <c r="AB1165"/>
    </row>
    <row r="1166" spans="2:28" s="52" customFormat="1" x14ac:dyDescent="0.15">
      <c r="B1166" s="77"/>
      <c r="P1166"/>
      <c r="U1166"/>
      <c r="V1166"/>
      <c r="W1166"/>
      <c r="X1166"/>
      <c r="Y1166"/>
      <c r="Z1166"/>
      <c r="AA1166"/>
      <c r="AB1166"/>
    </row>
    <row r="1167" spans="2:28" s="52" customFormat="1" x14ac:dyDescent="0.15">
      <c r="B1167" s="77"/>
      <c r="P1167"/>
      <c r="U1167"/>
      <c r="V1167"/>
      <c r="W1167"/>
      <c r="X1167"/>
      <c r="Y1167"/>
      <c r="Z1167"/>
      <c r="AA1167"/>
      <c r="AB1167"/>
    </row>
    <row r="1168" spans="2:28" s="52" customFormat="1" x14ac:dyDescent="0.15">
      <c r="B1168" s="77"/>
      <c r="P1168"/>
      <c r="U1168"/>
      <c r="V1168"/>
      <c r="W1168"/>
      <c r="X1168"/>
      <c r="Y1168"/>
      <c r="Z1168"/>
      <c r="AA1168"/>
      <c r="AB1168"/>
    </row>
    <row r="1169" spans="2:28" s="52" customFormat="1" x14ac:dyDescent="0.15">
      <c r="B1169" s="77"/>
      <c r="P1169"/>
      <c r="U1169"/>
      <c r="V1169"/>
      <c r="W1169"/>
      <c r="X1169"/>
      <c r="Y1169"/>
      <c r="Z1169"/>
      <c r="AA1169"/>
      <c r="AB1169"/>
    </row>
    <row r="1170" spans="2:28" s="52" customFormat="1" x14ac:dyDescent="0.15">
      <c r="B1170" s="77"/>
      <c r="P1170"/>
      <c r="U1170"/>
      <c r="V1170"/>
      <c r="W1170"/>
      <c r="X1170"/>
      <c r="Y1170"/>
      <c r="Z1170"/>
      <c r="AA1170"/>
      <c r="AB1170"/>
    </row>
    <row r="1171" spans="2:28" s="52" customFormat="1" x14ac:dyDescent="0.15">
      <c r="B1171" s="77"/>
      <c r="P1171"/>
      <c r="U1171"/>
      <c r="V1171"/>
      <c r="W1171"/>
      <c r="X1171"/>
      <c r="Y1171"/>
      <c r="Z1171"/>
      <c r="AA1171"/>
      <c r="AB1171"/>
    </row>
    <row r="1172" spans="2:28" s="52" customFormat="1" x14ac:dyDescent="0.15">
      <c r="B1172" s="77"/>
      <c r="P1172"/>
      <c r="U1172"/>
      <c r="V1172"/>
      <c r="W1172"/>
      <c r="X1172"/>
      <c r="Y1172"/>
      <c r="Z1172"/>
      <c r="AA1172"/>
      <c r="AB1172"/>
    </row>
    <row r="1173" spans="2:28" s="52" customFormat="1" x14ac:dyDescent="0.15">
      <c r="B1173" s="77"/>
      <c r="P1173"/>
      <c r="U1173"/>
      <c r="V1173"/>
      <c r="W1173"/>
      <c r="X1173"/>
      <c r="Y1173"/>
      <c r="Z1173"/>
      <c r="AA1173"/>
      <c r="AB1173"/>
    </row>
    <row r="1174" spans="2:28" s="52" customFormat="1" x14ac:dyDescent="0.15">
      <c r="B1174" s="77"/>
      <c r="P1174"/>
      <c r="U1174"/>
      <c r="V1174"/>
      <c r="W1174"/>
      <c r="X1174"/>
      <c r="Y1174"/>
      <c r="Z1174"/>
      <c r="AA1174"/>
      <c r="AB1174"/>
    </row>
    <row r="1175" spans="2:28" s="52" customFormat="1" x14ac:dyDescent="0.15">
      <c r="B1175" s="77"/>
      <c r="P1175"/>
      <c r="U1175"/>
      <c r="V1175"/>
      <c r="W1175"/>
      <c r="X1175"/>
      <c r="Y1175"/>
      <c r="Z1175"/>
      <c r="AA1175"/>
      <c r="AB1175"/>
    </row>
    <row r="1176" spans="2:28" s="52" customFormat="1" x14ac:dyDescent="0.15">
      <c r="B1176" s="77"/>
      <c r="P1176"/>
      <c r="U1176"/>
      <c r="V1176"/>
      <c r="W1176"/>
      <c r="X1176"/>
      <c r="Y1176"/>
      <c r="Z1176"/>
      <c r="AA1176"/>
      <c r="AB1176"/>
    </row>
    <row r="1177" spans="2:28" s="52" customFormat="1" x14ac:dyDescent="0.15">
      <c r="B1177" s="77"/>
      <c r="P1177"/>
      <c r="U1177"/>
      <c r="V1177"/>
      <c r="W1177"/>
      <c r="X1177"/>
      <c r="Y1177"/>
      <c r="Z1177"/>
      <c r="AA1177"/>
      <c r="AB1177"/>
    </row>
    <row r="1178" spans="2:28" s="52" customFormat="1" x14ac:dyDescent="0.15">
      <c r="B1178" s="77"/>
      <c r="P1178"/>
      <c r="U1178"/>
      <c r="V1178"/>
      <c r="W1178"/>
      <c r="X1178"/>
      <c r="Y1178"/>
      <c r="Z1178"/>
      <c r="AA1178"/>
      <c r="AB1178"/>
    </row>
    <row r="1179" spans="2:28" s="52" customFormat="1" x14ac:dyDescent="0.15">
      <c r="B1179" s="77"/>
      <c r="P1179"/>
      <c r="U1179"/>
      <c r="V1179"/>
      <c r="W1179"/>
      <c r="X1179"/>
      <c r="Y1179"/>
      <c r="Z1179"/>
      <c r="AA1179"/>
      <c r="AB1179"/>
    </row>
    <row r="1180" spans="2:28" s="52" customFormat="1" x14ac:dyDescent="0.15">
      <c r="B1180" s="77"/>
      <c r="P1180"/>
      <c r="U1180"/>
      <c r="V1180"/>
      <c r="W1180"/>
      <c r="X1180"/>
      <c r="Y1180"/>
      <c r="Z1180"/>
      <c r="AA1180"/>
      <c r="AB1180"/>
    </row>
    <row r="1181" spans="2:28" s="52" customFormat="1" x14ac:dyDescent="0.15">
      <c r="B1181" s="77"/>
      <c r="P1181"/>
      <c r="U1181"/>
      <c r="V1181"/>
      <c r="W1181"/>
      <c r="X1181"/>
      <c r="Y1181"/>
      <c r="Z1181"/>
      <c r="AA1181"/>
      <c r="AB1181"/>
    </row>
    <row r="1182" spans="2:28" s="52" customFormat="1" x14ac:dyDescent="0.15">
      <c r="B1182" s="77"/>
      <c r="P1182"/>
      <c r="U1182"/>
      <c r="V1182"/>
      <c r="W1182"/>
      <c r="X1182"/>
      <c r="Y1182"/>
      <c r="Z1182"/>
      <c r="AA1182"/>
      <c r="AB1182"/>
    </row>
    <row r="1183" spans="2:28" s="52" customFormat="1" x14ac:dyDescent="0.15">
      <c r="B1183" s="77"/>
      <c r="P1183"/>
      <c r="U1183"/>
      <c r="V1183"/>
      <c r="W1183"/>
      <c r="X1183"/>
      <c r="Y1183"/>
      <c r="Z1183"/>
      <c r="AA1183"/>
      <c r="AB1183"/>
    </row>
    <row r="1184" spans="2:28" s="52" customFormat="1" x14ac:dyDescent="0.15">
      <c r="B1184" s="77"/>
      <c r="P1184"/>
      <c r="U1184"/>
      <c r="V1184"/>
      <c r="W1184"/>
      <c r="X1184"/>
      <c r="Y1184"/>
      <c r="Z1184"/>
      <c r="AA1184"/>
      <c r="AB1184"/>
    </row>
    <row r="1185" spans="2:28" s="52" customFormat="1" x14ac:dyDescent="0.15">
      <c r="B1185" s="77"/>
      <c r="P1185"/>
      <c r="U1185"/>
      <c r="V1185"/>
      <c r="W1185"/>
      <c r="X1185"/>
      <c r="Y1185"/>
      <c r="Z1185"/>
      <c r="AA1185"/>
      <c r="AB1185"/>
    </row>
    <row r="1186" spans="2:28" s="52" customFormat="1" x14ac:dyDescent="0.15">
      <c r="B1186" s="77"/>
      <c r="P1186"/>
      <c r="U1186"/>
      <c r="V1186"/>
      <c r="W1186"/>
      <c r="X1186"/>
      <c r="Y1186"/>
      <c r="Z1186"/>
      <c r="AA1186"/>
      <c r="AB1186"/>
    </row>
    <row r="1187" spans="2:28" s="52" customFormat="1" x14ac:dyDescent="0.15">
      <c r="B1187" s="77"/>
      <c r="P1187"/>
      <c r="U1187"/>
      <c r="V1187"/>
      <c r="W1187"/>
      <c r="X1187"/>
      <c r="Y1187"/>
      <c r="Z1187"/>
      <c r="AA1187"/>
      <c r="AB1187"/>
    </row>
    <row r="1188" spans="2:28" s="52" customFormat="1" x14ac:dyDescent="0.15">
      <c r="B1188" s="77"/>
      <c r="P1188"/>
      <c r="U1188"/>
      <c r="V1188"/>
      <c r="W1188"/>
      <c r="X1188"/>
      <c r="Y1188"/>
      <c r="Z1188"/>
      <c r="AA1188"/>
      <c r="AB1188"/>
    </row>
    <row r="1189" spans="2:28" s="52" customFormat="1" x14ac:dyDescent="0.15">
      <c r="B1189" s="77"/>
      <c r="P1189"/>
      <c r="U1189"/>
      <c r="V1189"/>
      <c r="W1189"/>
      <c r="X1189"/>
      <c r="Y1189"/>
      <c r="Z1189"/>
      <c r="AA1189"/>
      <c r="AB1189"/>
    </row>
    <row r="1190" spans="2:28" s="52" customFormat="1" x14ac:dyDescent="0.15">
      <c r="B1190" s="77"/>
      <c r="P1190"/>
      <c r="U1190"/>
      <c r="V1190"/>
      <c r="W1190"/>
      <c r="X1190"/>
      <c r="Y1190"/>
      <c r="Z1190"/>
      <c r="AA1190"/>
      <c r="AB1190"/>
    </row>
    <row r="1191" spans="2:28" s="52" customFormat="1" x14ac:dyDescent="0.15">
      <c r="B1191" s="77"/>
      <c r="P1191"/>
      <c r="U1191"/>
      <c r="V1191"/>
      <c r="W1191"/>
      <c r="X1191"/>
      <c r="Y1191"/>
      <c r="Z1191"/>
      <c r="AA1191"/>
      <c r="AB1191"/>
    </row>
    <row r="1192" spans="2:28" s="52" customFormat="1" x14ac:dyDescent="0.15">
      <c r="B1192" s="77"/>
      <c r="P1192"/>
      <c r="U1192"/>
      <c r="V1192"/>
      <c r="W1192"/>
      <c r="X1192"/>
      <c r="Y1192"/>
      <c r="Z1192"/>
      <c r="AA1192"/>
      <c r="AB1192"/>
    </row>
    <row r="1193" spans="2:28" s="52" customFormat="1" x14ac:dyDescent="0.15">
      <c r="B1193" s="77"/>
      <c r="P1193"/>
      <c r="U1193"/>
      <c r="V1193"/>
      <c r="W1193"/>
      <c r="X1193"/>
      <c r="Y1193"/>
      <c r="Z1193"/>
      <c r="AA1193"/>
      <c r="AB1193"/>
    </row>
    <row r="1194" spans="2:28" s="52" customFormat="1" x14ac:dyDescent="0.15">
      <c r="B1194" s="77"/>
      <c r="P1194"/>
      <c r="U1194"/>
      <c r="V1194"/>
      <c r="W1194"/>
      <c r="X1194"/>
      <c r="Y1194"/>
      <c r="Z1194"/>
      <c r="AA1194"/>
      <c r="AB1194"/>
    </row>
    <row r="1195" spans="2:28" s="52" customFormat="1" x14ac:dyDescent="0.15">
      <c r="B1195" s="77"/>
      <c r="P1195"/>
      <c r="U1195"/>
      <c r="V1195"/>
      <c r="W1195"/>
      <c r="X1195"/>
      <c r="Y1195"/>
      <c r="Z1195"/>
      <c r="AA1195"/>
      <c r="AB1195"/>
    </row>
    <row r="1196" spans="2:28" s="52" customFormat="1" x14ac:dyDescent="0.15">
      <c r="B1196" s="77"/>
      <c r="P1196"/>
      <c r="U1196"/>
      <c r="V1196"/>
      <c r="W1196"/>
      <c r="X1196"/>
      <c r="Y1196"/>
      <c r="Z1196"/>
      <c r="AA1196"/>
      <c r="AB1196"/>
    </row>
    <row r="1197" spans="2:28" s="52" customFormat="1" x14ac:dyDescent="0.15">
      <c r="B1197" s="77"/>
      <c r="P1197"/>
      <c r="U1197"/>
      <c r="V1197"/>
      <c r="W1197"/>
      <c r="X1197"/>
      <c r="Y1197"/>
      <c r="Z1197"/>
      <c r="AA1197"/>
      <c r="AB1197"/>
    </row>
    <row r="1198" spans="2:28" s="52" customFormat="1" x14ac:dyDescent="0.15">
      <c r="B1198" s="77"/>
      <c r="P1198"/>
      <c r="U1198"/>
      <c r="V1198"/>
      <c r="W1198"/>
      <c r="X1198"/>
      <c r="Y1198"/>
      <c r="Z1198"/>
      <c r="AA1198"/>
      <c r="AB1198"/>
    </row>
    <row r="1199" spans="2:28" s="52" customFormat="1" x14ac:dyDescent="0.15">
      <c r="B1199" s="77"/>
      <c r="P1199"/>
      <c r="U1199"/>
      <c r="V1199"/>
      <c r="W1199"/>
      <c r="X1199"/>
      <c r="Y1199"/>
      <c r="Z1199"/>
      <c r="AA1199"/>
      <c r="AB1199"/>
    </row>
    <row r="1200" spans="2:28" s="52" customFormat="1" x14ac:dyDescent="0.15">
      <c r="B1200" s="77"/>
      <c r="P1200"/>
      <c r="U1200"/>
      <c r="V1200"/>
      <c r="W1200"/>
      <c r="X1200"/>
      <c r="Y1200"/>
      <c r="Z1200"/>
      <c r="AA1200"/>
      <c r="AB1200"/>
    </row>
    <row r="1201" spans="2:28" s="52" customFormat="1" x14ac:dyDescent="0.15">
      <c r="B1201" s="77"/>
      <c r="P1201"/>
      <c r="U1201"/>
      <c r="V1201"/>
      <c r="W1201"/>
      <c r="X1201"/>
      <c r="Y1201"/>
      <c r="Z1201"/>
      <c r="AA1201"/>
      <c r="AB1201"/>
    </row>
    <row r="1202" spans="2:28" s="52" customFormat="1" x14ac:dyDescent="0.15">
      <c r="B1202" s="77"/>
      <c r="P1202"/>
      <c r="U1202"/>
      <c r="V1202"/>
      <c r="W1202"/>
      <c r="X1202"/>
      <c r="Y1202"/>
      <c r="Z1202"/>
      <c r="AA1202"/>
      <c r="AB1202"/>
    </row>
    <row r="1203" spans="2:28" s="52" customFormat="1" x14ac:dyDescent="0.15">
      <c r="B1203" s="77"/>
      <c r="P1203"/>
      <c r="U1203"/>
      <c r="V1203"/>
      <c r="W1203"/>
      <c r="X1203"/>
      <c r="Y1203"/>
      <c r="Z1203"/>
      <c r="AA1203"/>
      <c r="AB1203"/>
    </row>
    <row r="1204" spans="2:28" s="52" customFormat="1" x14ac:dyDescent="0.15">
      <c r="B1204" s="77"/>
      <c r="P1204"/>
      <c r="U1204"/>
      <c r="V1204"/>
      <c r="W1204"/>
      <c r="X1204"/>
      <c r="Y1204"/>
      <c r="Z1204"/>
      <c r="AA1204"/>
      <c r="AB1204"/>
    </row>
    <row r="1205" spans="2:28" s="52" customFormat="1" x14ac:dyDescent="0.15">
      <c r="B1205" s="77"/>
      <c r="P1205"/>
      <c r="U1205"/>
      <c r="V1205"/>
      <c r="W1205"/>
      <c r="X1205"/>
      <c r="Y1205"/>
      <c r="Z1205"/>
      <c r="AA1205"/>
      <c r="AB1205"/>
    </row>
    <row r="1206" spans="2:28" s="52" customFormat="1" x14ac:dyDescent="0.15">
      <c r="B1206" s="77"/>
      <c r="P1206"/>
      <c r="U1206"/>
      <c r="V1206"/>
      <c r="W1206"/>
      <c r="X1206"/>
      <c r="Y1206"/>
      <c r="Z1206"/>
      <c r="AA1206"/>
      <c r="AB1206"/>
    </row>
    <row r="1207" spans="2:28" s="52" customFormat="1" x14ac:dyDescent="0.15">
      <c r="B1207" s="77"/>
      <c r="P1207"/>
      <c r="U1207"/>
      <c r="V1207"/>
      <c r="W1207"/>
      <c r="X1207"/>
      <c r="Y1207"/>
      <c r="Z1207"/>
      <c r="AA1207"/>
      <c r="AB1207"/>
    </row>
    <row r="1208" spans="2:28" s="52" customFormat="1" x14ac:dyDescent="0.15">
      <c r="B1208" s="77"/>
      <c r="P1208"/>
      <c r="U1208"/>
      <c r="V1208"/>
      <c r="W1208"/>
      <c r="X1208"/>
      <c r="Y1208"/>
      <c r="Z1208"/>
      <c r="AA1208"/>
      <c r="AB1208"/>
    </row>
    <row r="1209" spans="2:28" s="52" customFormat="1" x14ac:dyDescent="0.15">
      <c r="B1209" s="77"/>
      <c r="P1209"/>
      <c r="U1209"/>
      <c r="V1209"/>
      <c r="W1209"/>
      <c r="X1209"/>
      <c r="Y1209"/>
      <c r="Z1209"/>
      <c r="AA1209"/>
      <c r="AB1209"/>
    </row>
    <row r="1210" spans="2:28" s="52" customFormat="1" x14ac:dyDescent="0.15">
      <c r="B1210" s="77"/>
      <c r="P1210"/>
      <c r="U1210"/>
      <c r="V1210"/>
      <c r="W1210"/>
      <c r="X1210"/>
      <c r="Y1210"/>
      <c r="Z1210"/>
      <c r="AA1210"/>
      <c r="AB1210"/>
    </row>
    <row r="1211" spans="2:28" s="52" customFormat="1" x14ac:dyDescent="0.15">
      <c r="B1211" s="77"/>
      <c r="P1211"/>
      <c r="U1211"/>
      <c r="V1211"/>
      <c r="W1211"/>
      <c r="X1211"/>
      <c r="Y1211"/>
      <c r="Z1211"/>
      <c r="AA1211"/>
      <c r="AB1211"/>
    </row>
    <row r="1212" spans="2:28" s="52" customFormat="1" x14ac:dyDescent="0.15">
      <c r="B1212" s="77"/>
      <c r="P1212"/>
      <c r="U1212"/>
      <c r="V1212"/>
      <c r="W1212"/>
      <c r="X1212"/>
      <c r="Y1212"/>
      <c r="Z1212"/>
      <c r="AA1212"/>
      <c r="AB1212"/>
    </row>
    <row r="1213" spans="2:28" s="52" customFormat="1" x14ac:dyDescent="0.15">
      <c r="B1213" s="77"/>
      <c r="P1213"/>
      <c r="U1213"/>
      <c r="V1213"/>
      <c r="W1213"/>
      <c r="X1213"/>
      <c r="Y1213"/>
      <c r="Z1213"/>
      <c r="AA1213"/>
      <c r="AB1213"/>
    </row>
    <row r="1214" spans="2:28" s="52" customFormat="1" x14ac:dyDescent="0.15">
      <c r="B1214" s="77"/>
      <c r="P1214"/>
      <c r="U1214"/>
      <c r="V1214"/>
      <c r="W1214"/>
      <c r="X1214"/>
      <c r="Y1214"/>
      <c r="Z1214"/>
      <c r="AA1214"/>
      <c r="AB1214"/>
    </row>
    <row r="1215" spans="2:28" s="52" customFormat="1" x14ac:dyDescent="0.15">
      <c r="B1215" s="77"/>
      <c r="P1215"/>
      <c r="U1215"/>
      <c r="V1215"/>
      <c r="W1215"/>
      <c r="X1215"/>
      <c r="Y1215"/>
      <c r="Z1215"/>
      <c r="AA1215"/>
      <c r="AB1215"/>
    </row>
    <row r="1216" spans="2:28" s="52" customFormat="1" x14ac:dyDescent="0.15">
      <c r="B1216" s="77"/>
      <c r="P1216"/>
      <c r="U1216"/>
      <c r="V1216"/>
      <c r="W1216"/>
      <c r="X1216"/>
      <c r="Y1216"/>
      <c r="Z1216"/>
      <c r="AA1216"/>
      <c r="AB1216"/>
    </row>
    <row r="1217" spans="2:28" s="52" customFormat="1" x14ac:dyDescent="0.15">
      <c r="B1217" s="77"/>
      <c r="P1217"/>
      <c r="U1217"/>
      <c r="V1217"/>
      <c r="W1217"/>
      <c r="X1217"/>
      <c r="Y1217"/>
      <c r="Z1217"/>
      <c r="AA1217"/>
      <c r="AB1217"/>
    </row>
    <row r="1218" spans="2:28" s="52" customFormat="1" x14ac:dyDescent="0.15">
      <c r="B1218" s="77"/>
      <c r="P1218"/>
      <c r="U1218"/>
      <c r="V1218"/>
      <c r="W1218"/>
      <c r="X1218"/>
      <c r="Y1218"/>
      <c r="Z1218"/>
      <c r="AA1218"/>
      <c r="AB1218"/>
    </row>
    <row r="1219" spans="2:28" s="52" customFormat="1" x14ac:dyDescent="0.15">
      <c r="B1219" s="77"/>
      <c r="P1219"/>
      <c r="U1219"/>
      <c r="V1219"/>
      <c r="W1219"/>
      <c r="X1219"/>
      <c r="Y1219"/>
      <c r="Z1219"/>
      <c r="AA1219"/>
      <c r="AB1219"/>
    </row>
    <row r="1220" spans="2:28" s="52" customFormat="1" x14ac:dyDescent="0.15">
      <c r="B1220" s="77"/>
      <c r="P1220"/>
      <c r="U1220"/>
      <c r="V1220"/>
      <c r="W1220"/>
      <c r="X1220"/>
      <c r="Y1220"/>
      <c r="Z1220"/>
      <c r="AA1220"/>
      <c r="AB1220"/>
    </row>
    <row r="1221" spans="2:28" s="52" customFormat="1" x14ac:dyDescent="0.15">
      <c r="B1221" s="77"/>
      <c r="P1221"/>
      <c r="U1221"/>
      <c r="V1221"/>
      <c r="W1221"/>
      <c r="X1221"/>
      <c r="Y1221"/>
      <c r="Z1221"/>
      <c r="AA1221"/>
      <c r="AB1221"/>
    </row>
    <row r="1222" spans="2:28" s="52" customFormat="1" x14ac:dyDescent="0.15">
      <c r="B1222" s="77"/>
      <c r="P1222"/>
      <c r="U1222"/>
      <c r="V1222"/>
      <c r="W1222"/>
      <c r="X1222"/>
      <c r="Y1222"/>
      <c r="Z1222"/>
      <c r="AA1222"/>
      <c r="AB1222"/>
    </row>
    <row r="1223" spans="2:28" s="52" customFormat="1" x14ac:dyDescent="0.15">
      <c r="B1223" s="77"/>
      <c r="P1223"/>
      <c r="U1223"/>
      <c r="V1223"/>
      <c r="W1223"/>
      <c r="X1223"/>
      <c r="Y1223"/>
      <c r="Z1223"/>
      <c r="AA1223"/>
      <c r="AB1223"/>
    </row>
    <row r="1224" spans="2:28" s="52" customFormat="1" x14ac:dyDescent="0.15">
      <c r="B1224" s="77"/>
      <c r="P1224"/>
      <c r="U1224"/>
      <c r="V1224"/>
      <c r="W1224"/>
      <c r="X1224"/>
      <c r="Y1224"/>
      <c r="Z1224"/>
      <c r="AA1224"/>
      <c r="AB1224"/>
    </row>
    <row r="1225" spans="2:28" s="52" customFormat="1" x14ac:dyDescent="0.15">
      <c r="B1225" s="77"/>
      <c r="P1225"/>
      <c r="U1225"/>
      <c r="V1225"/>
      <c r="W1225"/>
      <c r="X1225"/>
      <c r="Y1225"/>
      <c r="Z1225"/>
      <c r="AA1225"/>
      <c r="AB1225"/>
    </row>
    <row r="1226" spans="2:28" s="52" customFormat="1" x14ac:dyDescent="0.15">
      <c r="B1226" s="77"/>
      <c r="P1226"/>
      <c r="U1226"/>
      <c r="V1226"/>
      <c r="W1226"/>
      <c r="X1226"/>
      <c r="Y1226"/>
      <c r="Z1226"/>
      <c r="AA1226"/>
      <c r="AB1226"/>
    </row>
    <row r="1227" spans="2:28" s="52" customFormat="1" x14ac:dyDescent="0.15">
      <c r="B1227" s="77"/>
      <c r="P1227"/>
      <c r="U1227"/>
      <c r="V1227"/>
      <c r="W1227"/>
      <c r="X1227"/>
      <c r="Y1227"/>
      <c r="Z1227"/>
      <c r="AA1227"/>
      <c r="AB1227"/>
    </row>
    <row r="1228" spans="2:28" s="52" customFormat="1" x14ac:dyDescent="0.15">
      <c r="B1228" s="77"/>
      <c r="P1228"/>
      <c r="U1228"/>
      <c r="V1228"/>
      <c r="W1228"/>
      <c r="X1228"/>
      <c r="Y1228"/>
      <c r="Z1228"/>
      <c r="AA1228"/>
      <c r="AB1228"/>
    </row>
    <row r="1229" spans="2:28" s="52" customFormat="1" x14ac:dyDescent="0.15">
      <c r="B1229" s="77"/>
      <c r="P1229"/>
      <c r="U1229"/>
      <c r="V1229"/>
      <c r="W1229"/>
      <c r="X1229"/>
      <c r="Y1229"/>
      <c r="Z1229"/>
      <c r="AA1229"/>
      <c r="AB1229"/>
    </row>
    <row r="1230" spans="2:28" s="52" customFormat="1" x14ac:dyDescent="0.15">
      <c r="B1230" s="77"/>
      <c r="P1230"/>
      <c r="U1230"/>
      <c r="V1230"/>
      <c r="W1230"/>
      <c r="X1230"/>
      <c r="Y1230"/>
      <c r="Z1230"/>
      <c r="AA1230"/>
      <c r="AB1230"/>
    </row>
    <row r="1231" spans="2:28" s="52" customFormat="1" x14ac:dyDescent="0.15">
      <c r="B1231" s="77"/>
      <c r="P1231"/>
      <c r="U1231"/>
      <c r="V1231"/>
      <c r="W1231"/>
      <c r="X1231"/>
      <c r="Y1231"/>
      <c r="Z1231"/>
      <c r="AA1231"/>
      <c r="AB1231"/>
    </row>
    <row r="1232" spans="2:28" s="52" customFormat="1" x14ac:dyDescent="0.15">
      <c r="B1232" s="77"/>
      <c r="P1232"/>
      <c r="U1232"/>
      <c r="V1232"/>
      <c r="W1232"/>
      <c r="X1232"/>
      <c r="Y1232"/>
      <c r="Z1232"/>
      <c r="AA1232"/>
      <c r="AB1232"/>
    </row>
    <row r="1233" spans="2:28" s="52" customFormat="1" x14ac:dyDescent="0.15">
      <c r="B1233" s="77"/>
      <c r="P1233"/>
      <c r="U1233"/>
      <c r="V1233"/>
      <c r="W1233"/>
      <c r="X1233"/>
      <c r="Y1233"/>
      <c r="Z1233"/>
      <c r="AA1233"/>
      <c r="AB1233"/>
    </row>
    <row r="1234" spans="2:28" s="52" customFormat="1" x14ac:dyDescent="0.15">
      <c r="B1234" s="77"/>
      <c r="P1234"/>
      <c r="U1234"/>
      <c r="V1234"/>
      <c r="W1234"/>
      <c r="X1234"/>
      <c r="Y1234"/>
      <c r="Z1234"/>
      <c r="AA1234"/>
      <c r="AB1234"/>
    </row>
    <row r="1235" spans="2:28" s="52" customFormat="1" x14ac:dyDescent="0.15">
      <c r="B1235" s="77"/>
      <c r="P1235"/>
      <c r="U1235"/>
      <c r="V1235"/>
      <c r="W1235"/>
      <c r="X1235"/>
      <c r="Y1235"/>
      <c r="Z1235"/>
      <c r="AA1235"/>
      <c r="AB1235"/>
    </row>
    <row r="1236" spans="2:28" s="52" customFormat="1" x14ac:dyDescent="0.15">
      <c r="B1236" s="77"/>
      <c r="P1236"/>
      <c r="U1236"/>
      <c r="V1236"/>
      <c r="W1236"/>
      <c r="X1236"/>
      <c r="Y1236"/>
      <c r="Z1236"/>
      <c r="AA1236"/>
      <c r="AB1236"/>
    </row>
    <row r="1237" spans="2:28" s="52" customFormat="1" x14ac:dyDescent="0.15">
      <c r="B1237" s="77"/>
      <c r="P1237"/>
      <c r="U1237"/>
      <c r="V1237"/>
      <c r="W1237"/>
      <c r="X1237"/>
      <c r="Y1237"/>
      <c r="Z1237"/>
      <c r="AA1237"/>
      <c r="AB1237"/>
    </row>
    <row r="1238" spans="2:28" s="52" customFormat="1" x14ac:dyDescent="0.15">
      <c r="B1238" s="77"/>
      <c r="P1238"/>
      <c r="U1238"/>
      <c r="V1238"/>
      <c r="W1238"/>
      <c r="X1238"/>
      <c r="Y1238"/>
      <c r="Z1238"/>
      <c r="AA1238"/>
      <c r="AB1238"/>
    </row>
    <row r="1239" spans="2:28" s="52" customFormat="1" x14ac:dyDescent="0.15">
      <c r="B1239" s="77"/>
      <c r="P1239"/>
      <c r="U1239"/>
      <c r="V1239"/>
      <c r="W1239"/>
      <c r="X1239"/>
      <c r="Y1239"/>
      <c r="Z1239"/>
      <c r="AA1239"/>
      <c r="AB1239"/>
    </row>
    <row r="1240" spans="2:28" s="52" customFormat="1" x14ac:dyDescent="0.15">
      <c r="B1240" s="77"/>
      <c r="P1240"/>
      <c r="U1240"/>
      <c r="V1240"/>
      <c r="W1240"/>
      <c r="X1240"/>
      <c r="Y1240"/>
      <c r="Z1240"/>
      <c r="AA1240"/>
      <c r="AB1240"/>
    </row>
    <row r="1241" spans="2:28" s="52" customFormat="1" x14ac:dyDescent="0.15">
      <c r="B1241" s="77"/>
      <c r="P1241"/>
      <c r="U1241"/>
      <c r="V1241"/>
      <c r="W1241"/>
      <c r="X1241"/>
      <c r="Y1241"/>
      <c r="Z1241"/>
      <c r="AA1241"/>
      <c r="AB1241"/>
    </row>
    <row r="1242" spans="2:28" s="52" customFormat="1" x14ac:dyDescent="0.15">
      <c r="B1242" s="77"/>
      <c r="P1242"/>
      <c r="U1242"/>
      <c r="V1242"/>
      <c r="W1242"/>
      <c r="X1242"/>
      <c r="Y1242"/>
      <c r="Z1242"/>
      <c r="AA1242"/>
      <c r="AB1242"/>
    </row>
    <row r="1243" spans="2:28" s="52" customFormat="1" x14ac:dyDescent="0.15">
      <c r="B1243" s="77"/>
      <c r="P1243"/>
      <c r="U1243"/>
      <c r="V1243"/>
      <c r="W1243"/>
      <c r="X1243"/>
      <c r="Y1243"/>
      <c r="Z1243"/>
      <c r="AA1243"/>
      <c r="AB1243"/>
    </row>
    <row r="1244" spans="2:28" s="52" customFormat="1" x14ac:dyDescent="0.15">
      <c r="B1244" s="77"/>
      <c r="P1244"/>
      <c r="U1244"/>
      <c r="V1244"/>
      <c r="W1244"/>
      <c r="X1244"/>
      <c r="Y1244"/>
      <c r="Z1244"/>
      <c r="AA1244"/>
      <c r="AB1244"/>
    </row>
    <row r="1245" spans="2:28" s="52" customFormat="1" x14ac:dyDescent="0.15">
      <c r="B1245" s="77"/>
      <c r="P1245"/>
      <c r="U1245"/>
      <c r="V1245"/>
      <c r="W1245"/>
      <c r="X1245"/>
      <c r="Y1245"/>
      <c r="Z1245"/>
      <c r="AA1245"/>
      <c r="AB1245"/>
    </row>
    <row r="1246" spans="2:28" s="52" customFormat="1" x14ac:dyDescent="0.15">
      <c r="B1246" s="77"/>
      <c r="P1246"/>
      <c r="U1246"/>
      <c r="V1246"/>
      <c r="W1246"/>
      <c r="X1246"/>
      <c r="Y1246"/>
      <c r="Z1246"/>
      <c r="AA1246"/>
      <c r="AB1246"/>
    </row>
    <row r="1247" spans="2:28" s="52" customFormat="1" x14ac:dyDescent="0.15">
      <c r="B1247" s="77"/>
      <c r="P1247"/>
      <c r="U1247"/>
      <c r="V1247"/>
      <c r="W1247"/>
      <c r="X1247"/>
      <c r="Y1247"/>
      <c r="Z1247"/>
      <c r="AA1247"/>
      <c r="AB1247"/>
    </row>
    <row r="1248" spans="2:28" s="52" customFormat="1" x14ac:dyDescent="0.15">
      <c r="B1248" s="77"/>
      <c r="P1248"/>
      <c r="U1248"/>
      <c r="V1248"/>
      <c r="W1248"/>
      <c r="X1248"/>
      <c r="Y1248"/>
      <c r="Z1248"/>
      <c r="AA1248"/>
      <c r="AB1248"/>
    </row>
    <row r="1249" spans="2:28" s="52" customFormat="1" x14ac:dyDescent="0.15">
      <c r="B1249" s="77"/>
      <c r="P1249"/>
      <c r="U1249"/>
      <c r="V1249"/>
      <c r="W1249"/>
      <c r="X1249"/>
      <c r="Y1249"/>
      <c r="Z1249"/>
      <c r="AA1249"/>
      <c r="AB1249"/>
    </row>
    <row r="1250" spans="2:28" s="52" customFormat="1" x14ac:dyDescent="0.15">
      <c r="B1250" s="77"/>
      <c r="P1250"/>
      <c r="U1250"/>
      <c r="V1250"/>
      <c r="W1250"/>
      <c r="X1250"/>
      <c r="Y1250"/>
      <c r="Z1250"/>
      <c r="AA1250"/>
      <c r="AB1250"/>
    </row>
    <row r="1251" spans="2:28" s="52" customFormat="1" x14ac:dyDescent="0.15">
      <c r="B1251" s="77"/>
      <c r="P1251"/>
      <c r="U1251"/>
      <c r="V1251"/>
      <c r="W1251"/>
      <c r="X1251"/>
      <c r="Y1251"/>
      <c r="Z1251"/>
      <c r="AA1251"/>
      <c r="AB1251"/>
    </row>
    <row r="1252" spans="2:28" s="52" customFormat="1" x14ac:dyDescent="0.15">
      <c r="B1252" s="77"/>
      <c r="P1252"/>
      <c r="U1252"/>
      <c r="V1252"/>
      <c r="W1252"/>
      <c r="X1252"/>
      <c r="Y1252"/>
      <c r="Z1252"/>
      <c r="AA1252"/>
      <c r="AB1252"/>
    </row>
    <row r="1253" spans="2:28" s="52" customFormat="1" x14ac:dyDescent="0.15">
      <c r="B1253" s="77"/>
      <c r="P1253"/>
      <c r="U1253"/>
      <c r="V1253"/>
      <c r="W1253"/>
      <c r="X1253"/>
      <c r="Y1253"/>
      <c r="Z1253"/>
      <c r="AA1253"/>
      <c r="AB1253"/>
    </row>
    <row r="1254" spans="2:28" s="52" customFormat="1" x14ac:dyDescent="0.15">
      <c r="B1254" s="77"/>
      <c r="P1254"/>
      <c r="U1254"/>
      <c r="V1254"/>
      <c r="W1254"/>
      <c r="X1254"/>
      <c r="Y1254"/>
      <c r="Z1254"/>
      <c r="AA1254"/>
      <c r="AB1254"/>
    </row>
    <row r="1255" spans="2:28" s="52" customFormat="1" x14ac:dyDescent="0.15">
      <c r="B1255" s="77"/>
      <c r="P1255"/>
      <c r="U1255"/>
      <c r="V1255"/>
      <c r="W1255"/>
      <c r="X1255"/>
      <c r="Y1255"/>
      <c r="Z1255"/>
      <c r="AA1255"/>
      <c r="AB1255"/>
    </row>
    <row r="1256" spans="2:28" s="52" customFormat="1" x14ac:dyDescent="0.15">
      <c r="B1256" s="77"/>
      <c r="P1256"/>
      <c r="U1256"/>
      <c r="V1256"/>
      <c r="W1256"/>
      <c r="X1256"/>
      <c r="Y1256"/>
      <c r="Z1256"/>
      <c r="AA1256"/>
      <c r="AB1256"/>
    </row>
    <row r="1257" spans="2:28" s="52" customFormat="1" x14ac:dyDescent="0.15">
      <c r="B1257" s="77"/>
      <c r="P1257"/>
      <c r="U1257"/>
      <c r="V1257"/>
      <c r="W1257"/>
      <c r="X1257"/>
      <c r="Y1257"/>
      <c r="Z1257"/>
      <c r="AA1257"/>
      <c r="AB1257"/>
    </row>
    <row r="1258" spans="2:28" s="52" customFormat="1" x14ac:dyDescent="0.15">
      <c r="B1258" s="77"/>
      <c r="P1258"/>
      <c r="U1258"/>
      <c r="V1258"/>
      <c r="W1258"/>
      <c r="X1258"/>
      <c r="Y1258"/>
      <c r="Z1258"/>
      <c r="AA1258"/>
      <c r="AB1258"/>
    </row>
    <row r="1259" spans="2:28" s="52" customFormat="1" x14ac:dyDescent="0.15">
      <c r="B1259" s="77"/>
      <c r="P1259"/>
      <c r="U1259"/>
      <c r="V1259"/>
      <c r="W1259"/>
      <c r="X1259"/>
      <c r="Y1259"/>
      <c r="Z1259"/>
      <c r="AA1259"/>
      <c r="AB1259"/>
    </row>
    <row r="1260" spans="2:28" s="52" customFormat="1" x14ac:dyDescent="0.15">
      <c r="B1260" s="77"/>
      <c r="P1260"/>
      <c r="U1260"/>
      <c r="V1260"/>
      <c r="W1260"/>
      <c r="X1260"/>
      <c r="Y1260"/>
      <c r="Z1260"/>
      <c r="AA1260"/>
      <c r="AB1260"/>
    </row>
    <row r="1261" spans="2:28" s="52" customFormat="1" x14ac:dyDescent="0.15">
      <c r="B1261" s="77"/>
      <c r="P1261"/>
      <c r="U1261"/>
      <c r="V1261"/>
      <c r="W1261"/>
      <c r="X1261"/>
      <c r="Y1261"/>
      <c r="Z1261"/>
      <c r="AA1261"/>
      <c r="AB1261"/>
    </row>
    <row r="1262" spans="2:28" s="52" customFormat="1" x14ac:dyDescent="0.15">
      <c r="B1262" s="77"/>
      <c r="P1262"/>
      <c r="U1262"/>
      <c r="V1262"/>
      <c r="W1262"/>
      <c r="X1262"/>
      <c r="Y1262"/>
      <c r="Z1262"/>
      <c r="AA1262"/>
      <c r="AB1262"/>
    </row>
    <row r="1263" spans="2:28" s="52" customFormat="1" x14ac:dyDescent="0.15">
      <c r="B1263" s="77"/>
      <c r="P1263"/>
      <c r="U1263"/>
      <c r="V1263"/>
      <c r="W1263"/>
      <c r="X1263"/>
      <c r="Y1263"/>
      <c r="Z1263"/>
      <c r="AA1263"/>
      <c r="AB1263"/>
    </row>
    <row r="1264" spans="2:28" s="52" customFormat="1" x14ac:dyDescent="0.15">
      <c r="B1264" s="77"/>
      <c r="P1264"/>
      <c r="U1264"/>
      <c r="V1264"/>
      <c r="W1264"/>
      <c r="X1264"/>
      <c r="Y1264"/>
      <c r="Z1264"/>
      <c r="AA1264"/>
      <c r="AB1264"/>
    </row>
    <row r="1265" spans="2:28" s="52" customFormat="1" x14ac:dyDescent="0.15">
      <c r="B1265" s="77"/>
      <c r="P1265"/>
      <c r="U1265"/>
      <c r="V1265"/>
      <c r="W1265"/>
      <c r="X1265"/>
      <c r="Y1265"/>
      <c r="Z1265"/>
      <c r="AA1265"/>
      <c r="AB1265"/>
    </row>
    <row r="1266" spans="2:28" s="52" customFormat="1" x14ac:dyDescent="0.15">
      <c r="B1266" s="77"/>
      <c r="P1266"/>
      <c r="U1266"/>
      <c r="V1266"/>
      <c r="W1266"/>
      <c r="X1266"/>
      <c r="Y1266"/>
      <c r="Z1266"/>
      <c r="AA1266"/>
      <c r="AB1266"/>
    </row>
    <row r="1267" spans="2:28" s="52" customFormat="1" x14ac:dyDescent="0.15">
      <c r="B1267" s="77"/>
      <c r="P1267"/>
      <c r="U1267"/>
      <c r="V1267"/>
      <c r="W1267"/>
      <c r="X1267"/>
      <c r="Y1267"/>
      <c r="Z1267"/>
      <c r="AA1267"/>
      <c r="AB1267"/>
    </row>
    <row r="1268" spans="2:28" s="52" customFormat="1" x14ac:dyDescent="0.15">
      <c r="B1268" s="77"/>
      <c r="P1268"/>
      <c r="U1268"/>
      <c r="V1268"/>
      <c r="W1268"/>
      <c r="X1268"/>
      <c r="Y1268"/>
      <c r="Z1268"/>
      <c r="AA1268"/>
      <c r="AB1268"/>
    </row>
    <row r="1269" spans="2:28" s="52" customFormat="1" x14ac:dyDescent="0.15">
      <c r="B1269" s="77"/>
      <c r="P1269"/>
      <c r="U1269"/>
      <c r="V1269"/>
      <c r="W1269"/>
      <c r="X1269"/>
      <c r="Y1269"/>
      <c r="Z1269"/>
      <c r="AA1269"/>
      <c r="AB1269"/>
    </row>
    <row r="1270" spans="2:28" s="52" customFormat="1" x14ac:dyDescent="0.15">
      <c r="B1270" s="77"/>
      <c r="P1270"/>
      <c r="U1270"/>
      <c r="V1270"/>
      <c r="W1270"/>
      <c r="X1270"/>
      <c r="Y1270"/>
      <c r="Z1270"/>
      <c r="AA1270"/>
      <c r="AB1270"/>
    </row>
    <row r="1271" spans="2:28" s="52" customFormat="1" x14ac:dyDescent="0.15">
      <c r="B1271" s="77"/>
      <c r="P1271"/>
      <c r="U1271"/>
      <c r="V1271"/>
      <c r="W1271"/>
      <c r="X1271"/>
      <c r="Y1271"/>
      <c r="Z1271"/>
      <c r="AA1271"/>
      <c r="AB1271"/>
    </row>
    <row r="1272" spans="2:28" s="52" customFormat="1" x14ac:dyDescent="0.15">
      <c r="B1272" s="77"/>
      <c r="P1272"/>
      <c r="U1272"/>
      <c r="V1272"/>
      <c r="W1272"/>
      <c r="X1272"/>
      <c r="Y1272"/>
      <c r="Z1272"/>
      <c r="AA1272"/>
      <c r="AB1272"/>
    </row>
    <row r="1273" spans="2:28" s="52" customFormat="1" x14ac:dyDescent="0.15">
      <c r="B1273" s="77"/>
      <c r="P1273"/>
      <c r="U1273"/>
      <c r="V1273"/>
      <c r="W1273"/>
      <c r="X1273"/>
      <c r="Y1273"/>
      <c r="Z1273"/>
      <c r="AA1273"/>
      <c r="AB1273"/>
    </row>
    <row r="1274" spans="2:28" s="52" customFormat="1" x14ac:dyDescent="0.15">
      <c r="B1274" s="77"/>
      <c r="P1274"/>
      <c r="U1274"/>
      <c r="V1274"/>
      <c r="W1274"/>
      <c r="X1274"/>
      <c r="Y1274"/>
      <c r="Z1274"/>
      <c r="AA1274"/>
      <c r="AB1274"/>
    </row>
    <row r="1275" spans="2:28" s="52" customFormat="1" x14ac:dyDescent="0.15">
      <c r="B1275" s="77"/>
      <c r="P1275"/>
      <c r="U1275"/>
      <c r="V1275"/>
      <c r="W1275"/>
      <c r="X1275"/>
      <c r="Y1275"/>
      <c r="Z1275"/>
      <c r="AA1275"/>
      <c r="AB1275"/>
    </row>
    <row r="1276" spans="2:28" s="52" customFormat="1" x14ac:dyDescent="0.15">
      <c r="B1276" s="77"/>
      <c r="P1276"/>
      <c r="U1276"/>
      <c r="V1276"/>
      <c r="W1276"/>
      <c r="X1276"/>
      <c r="Y1276"/>
      <c r="Z1276"/>
      <c r="AA1276"/>
      <c r="AB1276"/>
    </row>
    <row r="1277" spans="2:28" s="52" customFormat="1" x14ac:dyDescent="0.15">
      <c r="B1277" s="77"/>
      <c r="P1277"/>
      <c r="U1277"/>
      <c r="V1277"/>
      <c r="W1277"/>
      <c r="X1277"/>
      <c r="Y1277"/>
      <c r="Z1277"/>
      <c r="AA1277"/>
      <c r="AB1277"/>
    </row>
    <row r="1278" spans="2:28" s="52" customFormat="1" x14ac:dyDescent="0.15">
      <c r="B1278" s="77"/>
      <c r="P1278"/>
      <c r="U1278"/>
      <c r="V1278"/>
      <c r="W1278"/>
      <c r="X1278"/>
      <c r="Y1278"/>
      <c r="Z1278"/>
      <c r="AA1278"/>
      <c r="AB1278"/>
    </row>
    <row r="1279" spans="2:28" s="52" customFormat="1" x14ac:dyDescent="0.15">
      <c r="B1279" s="77"/>
      <c r="P1279"/>
      <c r="U1279"/>
      <c r="V1279"/>
      <c r="W1279"/>
      <c r="X1279"/>
      <c r="Y1279"/>
      <c r="Z1279"/>
      <c r="AA1279"/>
      <c r="AB1279"/>
    </row>
    <row r="1280" spans="2:28" s="52" customFormat="1" x14ac:dyDescent="0.15">
      <c r="B1280" s="77"/>
      <c r="P1280"/>
      <c r="U1280"/>
      <c r="V1280"/>
      <c r="W1280"/>
      <c r="X1280"/>
      <c r="Y1280"/>
      <c r="Z1280"/>
      <c r="AA1280"/>
      <c r="AB1280"/>
    </row>
    <row r="1281" spans="2:28" s="52" customFormat="1" x14ac:dyDescent="0.15">
      <c r="B1281" s="77"/>
      <c r="P1281"/>
      <c r="U1281"/>
      <c r="V1281"/>
      <c r="W1281"/>
      <c r="X1281"/>
      <c r="Y1281"/>
      <c r="Z1281"/>
      <c r="AA1281"/>
      <c r="AB1281"/>
    </row>
    <row r="1282" spans="2:28" s="52" customFormat="1" x14ac:dyDescent="0.15">
      <c r="B1282" s="77"/>
      <c r="P1282"/>
      <c r="U1282"/>
      <c r="V1282"/>
      <c r="W1282"/>
      <c r="X1282"/>
      <c r="Y1282"/>
      <c r="Z1282"/>
      <c r="AA1282"/>
      <c r="AB1282"/>
    </row>
    <row r="1283" spans="2:28" s="52" customFormat="1" x14ac:dyDescent="0.15">
      <c r="B1283" s="77"/>
      <c r="P1283"/>
      <c r="U1283"/>
      <c r="V1283"/>
      <c r="W1283"/>
      <c r="X1283"/>
      <c r="Y1283"/>
      <c r="Z1283"/>
      <c r="AA1283"/>
      <c r="AB1283"/>
    </row>
    <row r="1284" spans="2:28" s="52" customFormat="1" x14ac:dyDescent="0.15">
      <c r="B1284" s="77"/>
      <c r="P1284"/>
      <c r="U1284"/>
      <c r="V1284"/>
      <c r="W1284"/>
      <c r="X1284"/>
      <c r="Y1284"/>
      <c r="Z1284"/>
      <c r="AA1284"/>
      <c r="AB1284"/>
    </row>
    <row r="1285" spans="2:28" s="52" customFormat="1" x14ac:dyDescent="0.15">
      <c r="B1285" s="77"/>
      <c r="P1285"/>
      <c r="U1285"/>
      <c r="V1285"/>
      <c r="W1285"/>
      <c r="X1285"/>
      <c r="Y1285"/>
      <c r="Z1285"/>
      <c r="AA1285"/>
      <c r="AB1285"/>
    </row>
    <row r="1286" spans="2:28" s="52" customFormat="1" x14ac:dyDescent="0.15">
      <c r="B1286" s="77"/>
      <c r="P1286"/>
      <c r="U1286"/>
      <c r="V1286"/>
      <c r="W1286"/>
      <c r="X1286"/>
      <c r="Y1286"/>
      <c r="Z1286"/>
      <c r="AA1286"/>
      <c r="AB1286"/>
    </row>
    <row r="1287" spans="2:28" s="52" customFormat="1" x14ac:dyDescent="0.15">
      <c r="B1287" s="77"/>
      <c r="P1287"/>
      <c r="U1287"/>
      <c r="V1287"/>
      <c r="W1287"/>
      <c r="X1287"/>
      <c r="Y1287"/>
      <c r="Z1287"/>
      <c r="AA1287"/>
      <c r="AB1287"/>
    </row>
    <row r="1288" spans="2:28" s="52" customFormat="1" x14ac:dyDescent="0.15">
      <c r="B1288" s="77"/>
      <c r="P1288"/>
      <c r="U1288"/>
      <c r="V1288"/>
      <c r="W1288"/>
      <c r="X1288"/>
      <c r="Y1288"/>
      <c r="Z1288"/>
      <c r="AA1288"/>
      <c r="AB1288"/>
    </row>
    <row r="1289" spans="2:28" s="52" customFormat="1" x14ac:dyDescent="0.15">
      <c r="B1289" s="77"/>
      <c r="P1289"/>
      <c r="U1289"/>
      <c r="V1289"/>
      <c r="W1289"/>
      <c r="X1289"/>
      <c r="Y1289"/>
      <c r="Z1289"/>
      <c r="AA1289"/>
      <c r="AB1289"/>
    </row>
    <row r="1290" spans="2:28" s="52" customFormat="1" x14ac:dyDescent="0.15">
      <c r="B1290" s="77"/>
      <c r="P1290"/>
      <c r="U1290"/>
      <c r="V1290"/>
      <c r="W1290"/>
      <c r="X1290"/>
      <c r="Y1290"/>
      <c r="Z1290"/>
      <c r="AA1290"/>
      <c r="AB1290"/>
    </row>
    <row r="1291" spans="2:28" s="52" customFormat="1" x14ac:dyDescent="0.15">
      <c r="B1291" s="77"/>
      <c r="P1291"/>
      <c r="U1291"/>
      <c r="V1291"/>
      <c r="W1291"/>
      <c r="X1291"/>
      <c r="Y1291"/>
      <c r="Z1291"/>
      <c r="AA1291"/>
      <c r="AB1291"/>
    </row>
    <row r="1292" spans="2:28" s="52" customFormat="1" x14ac:dyDescent="0.15">
      <c r="B1292" s="77"/>
      <c r="P1292"/>
      <c r="U1292"/>
      <c r="V1292"/>
      <c r="W1292"/>
      <c r="X1292"/>
      <c r="Y1292"/>
      <c r="Z1292"/>
      <c r="AA1292"/>
      <c r="AB1292"/>
    </row>
    <row r="1293" spans="2:28" s="52" customFormat="1" x14ac:dyDescent="0.15">
      <c r="B1293" s="77"/>
      <c r="P1293"/>
      <c r="U1293"/>
      <c r="V1293"/>
      <c r="W1293"/>
      <c r="X1293"/>
      <c r="Y1293"/>
      <c r="Z1293"/>
      <c r="AA1293"/>
      <c r="AB1293"/>
    </row>
    <row r="1294" spans="2:28" s="52" customFormat="1" x14ac:dyDescent="0.15">
      <c r="B1294" s="77"/>
      <c r="P1294"/>
      <c r="U1294"/>
      <c r="V1294"/>
      <c r="W1294"/>
      <c r="X1294"/>
      <c r="Y1294"/>
      <c r="Z1294"/>
      <c r="AA1294"/>
      <c r="AB1294"/>
    </row>
    <row r="1295" spans="2:28" s="52" customFormat="1" x14ac:dyDescent="0.15">
      <c r="B1295" s="77"/>
      <c r="P1295"/>
      <c r="U1295"/>
      <c r="V1295"/>
      <c r="W1295"/>
      <c r="X1295"/>
      <c r="Y1295"/>
      <c r="Z1295"/>
      <c r="AA1295"/>
      <c r="AB1295"/>
    </row>
    <row r="1296" spans="2:28" s="52" customFormat="1" x14ac:dyDescent="0.15">
      <c r="B1296" s="77"/>
      <c r="P1296"/>
      <c r="U1296"/>
      <c r="V1296"/>
      <c r="W1296"/>
      <c r="X1296"/>
      <c r="Y1296"/>
      <c r="Z1296"/>
      <c r="AA1296"/>
      <c r="AB1296"/>
    </row>
    <row r="1297" spans="2:28" s="52" customFormat="1" x14ac:dyDescent="0.15">
      <c r="B1297" s="77"/>
      <c r="P1297"/>
      <c r="U1297"/>
      <c r="V1297"/>
      <c r="W1297"/>
      <c r="X1297"/>
      <c r="Y1297"/>
      <c r="Z1297"/>
      <c r="AA1297"/>
      <c r="AB1297"/>
    </row>
    <row r="1298" spans="2:28" s="52" customFormat="1" x14ac:dyDescent="0.15">
      <c r="B1298" s="77"/>
      <c r="P1298"/>
      <c r="U1298"/>
      <c r="V1298"/>
      <c r="W1298"/>
      <c r="X1298"/>
      <c r="Y1298"/>
      <c r="Z1298"/>
      <c r="AA1298"/>
      <c r="AB1298"/>
    </row>
    <row r="1299" spans="2:28" s="52" customFormat="1" x14ac:dyDescent="0.15">
      <c r="B1299" s="77"/>
      <c r="P1299"/>
      <c r="U1299"/>
      <c r="V1299"/>
      <c r="W1299"/>
      <c r="X1299"/>
      <c r="Y1299"/>
      <c r="Z1299"/>
      <c r="AA1299"/>
      <c r="AB1299"/>
    </row>
    <row r="1300" spans="2:28" s="52" customFormat="1" x14ac:dyDescent="0.15">
      <c r="B1300" s="77"/>
      <c r="P1300"/>
      <c r="U1300"/>
      <c r="V1300"/>
      <c r="W1300"/>
      <c r="X1300"/>
      <c r="Y1300"/>
      <c r="Z1300"/>
      <c r="AA1300"/>
      <c r="AB1300"/>
    </row>
    <row r="1301" spans="2:28" s="52" customFormat="1" x14ac:dyDescent="0.15">
      <c r="B1301" s="77"/>
      <c r="P1301"/>
      <c r="U1301"/>
      <c r="V1301"/>
      <c r="W1301"/>
      <c r="X1301"/>
      <c r="Y1301"/>
      <c r="Z1301"/>
      <c r="AA1301"/>
      <c r="AB1301"/>
    </row>
    <row r="1302" spans="2:28" s="52" customFormat="1" x14ac:dyDescent="0.15">
      <c r="B1302" s="77"/>
      <c r="P1302"/>
      <c r="U1302"/>
      <c r="V1302"/>
      <c r="W1302"/>
      <c r="X1302"/>
      <c r="Y1302"/>
      <c r="Z1302"/>
      <c r="AA1302"/>
      <c r="AB1302"/>
    </row>
    <row r="1303" spans="2:28" s="52" customFormat="1" x14ac:dyDescent="0.15">
      <c r="B1303" s="77"/>
      <c r="P1303"/>
      <c r="U1303"/>
      <c r="V1303"/>
      <c r="W1303"/>
      <c r="X1303"/>
      <c r="Y1303"/>
      <c r="Z1303"/>
      <c r="AA1303"/>
      <c r="AB1303"/>
    </row>
    <row r="1304" spans="2:28" s="52" customFormat="1" x14ac:dyDescent="0.15">
      <c r="B1304" s="77"/>
      <c r="P1304"/>
      <c r="U1304"/>
      <c r="V1304"/>
      <c r="W1304"/>
      <c r="X1304"/>
      <c r="Y1304"/>
      <c r="Z1304"/>
      <c r="AA1304"/>
      <c r="AB1304"/>
    </row>
    <row r="1305" spans="2:28" s="52" customFormat="1" x14ac:dyDescent="0.15">
      <c r="B1305" s="77"/>
      <c r="P1305"/>
      <c r="U1305"/>
      <c r="V1305"/>
      <c r="W1305"/>
      <c r="X1305"/>
      <c r="Y1305"/>
      <c r="Z1305"/>
      <c r="AA1305"/>
      <c r="AB1305"/>
    </row>
    <row r="1306" spans="2:28" s="52" customFormat="1" x14ac:dyDescent="0.15">
      <c r="B1306" s="77"/>
      <c r="P1306"/>
      <c r="U1306"/>
      <c r="V1306"/>
      <c r="W1306"/>
      <c r="X1306"/>
      <c r="Y1306"/>
      <c r="Z1306"/>
      <c r="AA1306"/>
      <c r="AB1306"/>
    </row>
    <row r="1307" spans="2:28" s="52" customFormat="1" x14ac:dyDescent="0.15">
      <c r="B1307" s="77"/>
      <c r="P1307"/>
      <c r="U1307"/>
      <c r="V1307"/>
      <c r="W1307"/>
      <c r="X1307"/>
      <c r="Y1307"/>
      <c r="Z1307"/>
      <c r="AA1307"/>
      <c r="AB1307"/>
    </row>
    <row r="1308" spans="2:28" s="52" customFormat="1" x14ac:dyDescent="0.15">
      <c r="B1308" s="77"/>
      <c r="P1308"/>
      <c r="U1308"/>
      <c r="V1308"/>
      <c r="W1308"/>
      <c r="X1308"/>
      <c r="Y1308"/>
      <c r="Z1308"/>
      <c r="AA1308"/>
      <c r="AB1308"/>
    </row>
    <row r="1309" spans="2:28" s="52" customFormat="1" x14ac:dyDescent="0.15">
      <c r="B1309" s="77"/>
      <c r="P1309"/>
      <c r="U1309"/>
      <c r="V1309"/>
      <c r="W1309"/>
      <c r="X1309"/>
      <c r="Y1309"/>
      <c r="Z1309"/>
      <c r="AA1309"/>
      <c r="AB1309"/>
    </row>
    <row r="1310" spans="2:28" s="52" customFormat="1" x14ac:dyDescent="0.15">
      <c r="B1310" s="77"/>
      <c r="P1310"/>
      <c r="U1310"/>
      <c r="V1310"/>
      <c r="W1310"/>
      <c r="X1310"/>
      <c r="Y1310"/>
      <c r="Z1310"/>
      <c r="AA1310"/>
      <c r="AB1310"/>
    </row>
    <row r="1311" spans="2:28" s="52" customFormat="1" x14ac:dyDescent="0.15">
      <c r="B1311" s="77"/>
      <c r="P1311"/>
      <c r="U1311"/>
      <c r="V1311"/>
      <c r="W1311"/>
      <c r="X1311"/>
      <c r="Y1311"/>
      <c r="Z1311"/>
      <c r="AA1311"/>
      <c r="AB1311"/>
    </row>
    <row r="1312" spans="2:28" s="52" customFormat="1" x14ac:dyDescent="0.15">
      <c r="B1312" s="77"/>
      <c r="P1312"/>
      <c r="U1312"/>
      <c r="V1312"/>
      <c r="W1312"/>
      <c r="X1312"/>
      <c r="Y1312"/>
      <c r="Z1312"/>
      <c r="AA1312"/>
      <c r="AB1312"/>
    </row>
    <row r="1313" spans="2:28" s="52" customFormat="1" x14ac:dyDescent="0.15">
      <c r="B1313" s="77"/>
      <c r="P1313"/>
      <c r="U1313"/>
      <c r="V1313"/>
      <c r="W1313"/>
      <c r="X1313"/>
      <c r="Y1313"/>
      <c r="Z1313"/>
      <c r="AA1313"/>
      <c r="AB1313"/>
    </row>
    <row r="1314" spans="2:28" s="52" customFormat="1" x14ac:dyDescent="0.15">
      <c r="B1314" s="77"/>
      <c r="P1314"/>
      <c r="U1314"/>
      <c r="V1314"/>
      <c r="W1314"/>
      <c r="X1314"/>
      <c r="Y1314"/>
      <c r="Z1314"/>
      <c r="AA1314"/>
      <c r="AB1314"/>
    </row>
    <row r="1315" spans="2:28" s="52" customFormat="1" x14ac:dyDescent="0.15">
      <c r="B1315" s="77"/>
      <c r="P1315"/>
      <c r="U1315"/>
      <c r="V1315"/>
      <c r="W1315"/>
      <c r="X1315"/>
      <c r="Y1315"/>
      <c r="Z1315"/>
      <c r="AA1315"/>
      <c r="AB1315"/>
    </row>
    <row r="1316" spans="2:28" s="52" customFormat="1" x14ac:dyDescent="0.15">
      <c r="B1316" s="77"/>
      <c r="P1316"/>
      <c r="U1316"/>
      <c r="V1316"/>
      <c r="W1316"/>
      <c r="X1316"/>
      <c r="Y1316"/>
      <c r="Z1316"/>
      <c r="AA1316"/>
      <c r="AB1316"/>
    </row>
    <row r="1317" spans="2:28" s="52" customFormat="1" x14ac:dyDescent="0.15">
      <c r="B1317" s="77"/>
      <c r="P1317"/>
      <c r="U1317"/>
      <c r="V1317"/>
      <c r="W1317"/>
      <c r="X1317"/>
      <c r="Y1317"/>
      <c r="Z1317"/>
      <c r="AA1317"/>
      <c r="AB1317"/>
    </row>
    <row r="1318" spans="2:28" s="52" customFormat="1" x14ac:dyDescent="0.15">
      <c r="B1318" s="77"/>
      <c r="P1318"/>
      <c r="U1318"/>
      <c r="V1318"/>
      <c r="W1318"/>
      <c r="X1318"/>
      <c r="Y1318"/>
      <c r="Z1318"/>
      <c r="AA1318"/>
      <c r="AB1318"/>
    </row>
    <row r="1319" spans="2:28" s="52" customFormat="1" x14ac:dyDescent="0.15">
      <c r="B1319" s="77"/>
      <c r="P1319"/>
      <c r="U1319"/>
      <c r="V1319"/>
      <c r="W1319"/>
      <c r="X1319"/>
      <c r="Y1319"/>
      <c r="Z1319"/>
      <c r="AA1319"/>
      <c r="AB1319"/>
    </row>
    <row r="1320" spans="2:28" s="52" customFormat="1" x14ac:dyDescent="0.15">
      <c r="B1320" s="77"/>
      <c r="P1320"/>
      <c r="U1320"/>
      <c r="V1320"/>
      <c r="W1320"/>
      <c r="X1320"/>
      <c r="Y1320"/>
      <c r="Z1320"/>
      <c r="AA1320"/>
      <c r="AB1320"/>
    </row>
    <row r="1321" spans="2:28" s="52" customFormat="1" x14ac:dyDescent="0.15">
      <c r="B1321" s="77"/>
      <c r="P1321"/>
      <c r="U1321"/>
      <c r="V1321"/>
      <c r="W1321"/>
      <c r="X1321"/>
      <c r="Y1321"/>
      <c r="Z1321"/>
      <c r="AA1321"/>
      <c r="AB1321"/>
    </row>
    <row r="1322" spans="2:28" s="52" customFormat="1" x14ac:dyDescent="0.15">
      <c r="B1322" s="77"/>
      <c r="P1322"/>
      <c r="U1322"/>
      <c r="V1322"/>
      <c r="W1322"/>
      <c r="X1322"/>
      <c r="Y1322"/>
      <c r="Z1322"/>
      <c r="AA1322"/>
      <c r="AB1322"/>
    </row>
    <row r="1323" spans="2:28" s="52" customFormat="1" x14ac:dyDescent="0.15">
      <c r="B1323" s="77"/>
      <c r="P1323"/>
      <c r="U1323"/>
      <c r="V1323"/>
      <c r="W1323"/>
      <c r="X1323"/>
      <c r="Y1323"/>
      <c r="Z1323"/>
      <c r="AA1323"/>
      <c r="AB1323"/>
    </row>
    <row r="1324" spans="2:28" s="52" customFormat="1" x14ac:dyDescent="0.15">
      <c r="B1324" s="77"/>
      <c r="P1324"/>
      <c r="U1324"/>
      <c r="V1324"/>
      <c r="W1324"/>
      <c r="X1324"/>
      <c r="Y1324"/>
      <c r="Z1324"/>
      <c r="AA1324"/>
      <c r="AB1324"/>
    </row>
    <row r="1325" spans="2:28" s="52" customFormat="1" x14ac:dyDescent="0.15">
      <c r="B1325" s="77"/>
      <c r="P1325"/>
      <c r="U1325"/>
      <c r="V1325"/>
      <c r="W1325"/>
      <c r="X1325"/>
      <c r="Y1325"/>
      <c r="Z1325"/>
      <c r="AA1325"/>
      <c r="AB1325"/>
    </row>
    <row r="1326" spans="2:28" s="52" customFormat="1" x14ac:dyDescent="0.15">
      <c r="B1326" s="77"/>
      <c r="P1326"/>
      <c r="U1326"/>
      <c r="V1326"/>
      <c r="W1326"/>
      <c r="X1326"/>
      <c r="Y1326"/>
      <c r="Z1326"/>
      <c r="AA1326"/>
      <c r="AB1326"/>
    </row>
    <row r="1327" spans="2:28" s="52" customFormat="1" x14ac:dyDescent="0.15">
      <c r="B1327" s="77"/>
      <c r="P1327"/>
      <c r="U1327"/>
      <c r="V1327"/>
      <c r="W1327"/>
      <c r="X1327"/>
      <c r="Y1327"/>
      <c r="Z1327"/>
      <c r="AA1327"/>
      <c r="AB1327"/>
    </row>
    <row r="1328" spans="2:28" s="52" customFormat="1" x14ac:dyDescent="0.15">
      <c r="B1328" s="77"/>
      <c r="P1328"/>
      <c r="U1328"/>
      <c r="V1328"/>
      <c r="W1328"/>
      <c r="X1328"/>
      <c r="Y1328"/>
      <c r="Z1328"/>
      <c r="AA1328"/>
      <c r="AB1328"/>
    </row>
    <row r="1329" spans="2:28" s="52" customFormat="1" x14ac:dyDescent="0.15">
      <c r="B1329" s="77"/>
      <c r="P1329"/>
      <c r="U1329"/>
      <c r="V1329"/>
      <c r="W1329"/>
      <c r="X1329"/>
      <c r="Y1329"/>
      <c r="Z1329"/>
      <c r="AA1329"/>
      <c r="AB1329"/>
    </row>
    <row r="1330" spans="2:28" s="52" customFormat="1" x14ac:dyDescent="0.15">
      <c r="B1330" s="77"/>
      <c r="P1330"/>
      <c r="U1330"/>
      <c r="V1330"/>
      <c r="W1330"/>
      <c r="X1330"/>
      <c r="Y1330"/>
      <c r="Z1330"/>
      <c r="AA1330"/>
      <c r="AB1330"/>
    </row>
    <row r="1331" spans="2:28" s="52" customFormat="1" x14ac:dyDescent="0.15">
      <c r="B1331" s="77"/>
      <c r="P1331"/>
      <c r="U1331"/>
      <c r="V1331"/>
      <c r="W1331"/>
      <c r="X1331"/>
      <c r="Y1331"/>
      <c r="Z1331"/>
      <c r="AA1331"/>
      <c r="AB1331"/>
    </row>
    <row r="1332" spans="2:28" s="52" customFormat="1" x14ac:dyDescent="0.15">
      <c r="B1332" s="77"/>
      <c r="P1332"/>
      <c r="U1332"/>
      <c r="V1332"/>
      <c r="W1332"/>
      <c r="X1332"/>
      <c r="Y1332"/>
      <c r="Z1332"/>
      <c r="AA1332"/>
      <c r="AB1332"/>
    </row>
    <row r="1333" spans="2:28" s="52" customFormat="1" x14ac:dyDescent="0.15">
      <c r="B1333" s="77"/>
      <c r="P1333"/>
      <c r="U1333"/>
      <c r="V1333"/>
      <c r="W1333"/>
      <c r="X1333"/>
      <c r="Y1333"/>
      <c r="Z1333"/>
      <c r="AA1333"/>
      <c r="AB1333"/>
    </row>
    <row r="1334" spans="2:28" s="52" customFormat="1" x14ac:dyDescent="0.15">
      <c r="B1334" s="77"/>
      <c r="P1334"/>
      <c r="U1334"/>
      <c r="V1334"/>
      <c r="W1334"/>
      <c r="X1334"/>
      <c r="Y1334"/>
      <c r="Z1334"/>
      <c r="AA1334"/>
      <c r="AB1334"/>
    </row>
    <row r="1335" spans="2:28" s="52" customFormat="1" x14ac:dyDescent="0.15">
      <c r="B1335" s="77"/>
      <c r="P1335"/>
      <c r="U1335"/>
      <c r="V1335"/>
      <c r="W1335"/>
      <c r="X1335"/>
      <c r="Y1335"/>
      <c r="Z1335"/>
      <c r="AA1335"/>
      <c r="AB1335"/>
    </row>
    <row r="1336" spans="2:28" s="52" customFormat="1" x14ac:dyDescent="0.15">
      <c r="B1336" s="77"/>
      <c r="P1336"/>
      <c r="U1336"/>
      <c r="V1336"/>
      <c r="W1336"/>
      <c r="X1336"/>
      <c r="Y1336"/>
      <c r="Z1336"/>
      <c r="AA1336"/>
      <c r="AB1336"/>
    </row>
    <row r="1337" spans="2:28" s="52" customFormat="1" x14ac:dyDescent="0.15">
      <c r="B1337" s="77"/>
      <c r="P1337"/>
      <c r="U1337"/>
      <c r="V1337"/>
      <c r="W1337"/>
      <c r="X1337"/>
      <c r="Y1337"/>
      <c r="Z1337"/>
      <c r="AA1337"/>
      <c r="AB1337"/>
    </row>
    <row r="1338" spans="2:28" s="52" customFormat="1" x14ac:dyDescent="0.15">
      <c r="B1338" s="77"/>
      <c r="P1338"/>
      <c r="U1338"/>
      <c r="V1338"/>
      <c r="W1338"/>
      <c r="X1338"/>
      <c r="Y1338"/>
      <c r="Z1338"/>
      <c r="AA1338"/>
      <c r="AB1338"/>
    </row>
    <row r="1339" spans="2:28" s="52" customFormat="1" x14ac:dyDescent="0.15">
      <c r="B1339" s="77"/>
      <c r="P1339"/>
      <c r="U1339"/>
      <c r="V1339"/>
      <c r="W1339"/>
      <c r="X1339"/>
      <c r="Y1339"/>
      <c r="Z1339"/>
      <c r="AA1339"/>
      <c r="AB1339"/>
    </row>
    <row r="1340" spans="2:28" s="52" customFormat="1" x14ac:dyDescent="0.15">
      <c r="B1340" s="77"/>
      <c r="P1340"/>
      <c r="U1340"/>
      <c r="V1340"/>
      <c r="W1340"/>
      <c r="X1340"/>
      <c r="Y1340"/>
      <c r="Z1340"/>
      <c r="AA1340"/>
      <c r="AB1340"/>
    </row>
    <row r="1341" spans="2:28" s="52" customFormat="1" x14ac:dyDescent="0.15">
      <c r="B1341" s="77"/>
      <c r="P1341"/>
      <c r="U1341"/>
      <c r="V1341"/>
      <c r="W1341"/>
      <c r="X1341"/>
      <c r="Y1341"/>
      <c r="Z1341"/>
      <c r="AA1341"/>
      <c r="AB1341"/>
    </row>
    <row r="1342" spans="2:28" s="52" customFormat="1" x14ac:dyDescent="0.15">
      <c r="B1342" s="77"/>
      <c r="P1342"/>
      <c r="U1342"/>
      <c r="V1342"/>
      <c r="W1342"/>
      <c r="X1342"/>
      <c r="Y1342"/>
      <c r="Z1342"/>
      <c r="AA1342"/>
      <c r="AB1342"/>
    </row>
    <row r="1343" spans="2:28" s="52" customFormat="1" x14ac:dyDescent="0.15">
      <c r="B1343" s="77"/>
      <c r="P1343"/>
      <c r="U1343"/>
      <c r="V1343"/>
      <c r="W1343"/>
      <c r="X1343"/>
      <c r="Y1343"/>
      <c r="Z1343"/>
      <c r="AA1343"/>
      <c r="AB1343"/>
    </row>
    <row r="1344" spans="2:28" s="52" customFormat="1" x14ac:dyDescent="0.15">
      <c r="B1344" s="77"/>
      <c r="P1344"/>
      <c r="U1344"/>
      <c r="V1344"/>
      <c r="W1344"/>
      <c r="X1344"/>
      <c r="Y1344"/>
      <c r="Z1344"/>
      <c r="AA1344"/>
      <c r="AB1344"/>
    </row>
    <row r="1345" spans="2:28" s="52" customFormat="1" x14ac:dyDescent="0.15">
      <c r="B1345" s="77"/>
      <c r="P1345"/>
      <c r="U1345"/>
      <c r="V1345"/>
      <c r="W1345"/>
      <c r="X1345"/>
      <c r="Y1345"/>
      <c r="Z1345"/>
      <c r="AA1345"/>
      <c r="AB1345"/>
    </row>
    <row r="1346" spans="2:28" s="52" customFormat="1" x14ac:dyDescent="0.15">
      <c r="B1346" s="77"/>
      <c r="P1346"/>
      <c r="U1346"/>
      <c r="V1346"/>
      <c r="W1346"/>
      <c r="X1346"/>
      <c r="Y1346"/>
      <c r="Z1346"/>
      <c r="AA1346"/>
      <c r="AB1346"/>
    </row>
    <row r="1347" spans="2:28" s="52" customFormat="1" x14ac:dyDescent="0.15">
      <c r="B1347" s="77"/>
      <c r="P1347"/>
      <c r="U1347"/>
      <c r="V1347"/>
      <c r="W1347"/>
      <c r="X1347"/>
      <c r="Y1347"/>
      <c r="Z1347"/>
      <c r="AA1347"/>
      <c r="AB1347"/>
    </row>
    <row r="1348" spans="2:28" s="52" customFormat="1" x14ac:dyDescent="0.15">
      <c r="B1348" s="77"/>
      <c r="P1348"/>
      <c r="U1348"/>
      <c r="V1348"/>
      <c r="W1348"/>
      <c r="X1348"/>
      <c r="Y1348"/>
      <c r="Z1348"/>
      <c r="AA1348"/>
      <c r="AB1348"/>
    </row>
    <row r="1349" spans="2:28" s="52" customFormat="1" x14ac:dyDescent="0.15">
      <c r="B1349" s="77"/>
      <c r="P1349"/>
      <c r="U1349"/>
      <c r="V1349"/>
      <c r="W1349"/>
      <c r="X1349"/>
      <c r="Y1349"/>
      <c r="Z1349"/>
      <c r="AA1349"/>
      <c r="AB1349"/>
    </row>
    <row r="1350" spans="2:28" s="52" customFormat="1" x14ac:dyDescent="0.15">
      <c r="B1350" s="77"/>
      <c r="P1350"/>
      <c r="U1350"/>
      <c r="V1350"/>
      <c r="W1350"/>
      <c r="X1350"/>
      <c r="Y1350"/>
      <c r="Z1350"/>
      <c r="AA1350"/>
      <c r="AB1350"/>
    </row>
    <row r="1351" spans="2:28" s="52" customFormat="1" x14ac:dyDescent="0.15">
      <c r="B1351" s="77"/>
      <c r="P1351"/>
      <c r="U1351"/>
      <c r="V1351"/>
      <c r="W1351"/>
      <c r="X1351"/>
      <c r="Y1351"/>
      <c r="Z1351"/>
      <c r="AA1351"/>
      <c r="AB1351"/>
    </row>
    <row r="1352" spans="2:28" s="52" customFormat="1" x14ac:dyDescent="0.15">
      <c r="B1352" s="77"/>
      <c r="P1352"/>
      <c r="U1352"/>
      <c r="V1352"/>
      <c r="W1352"/>
      <c r="X1352"/>
      <c r="Y1352"/>
      <c r="Z1352"/>
      <c r="AA1352"/>
      <c r="AB1352"/>
    </row>
    <row r="1353" spans="2:28" s="52" customFormat="1" x14ac:dyDescent="0.15">
      <c r="B1353" s="77"/>
      <c r="P1353"/>
      <c r="U1353"/>
      <c r="V1353"/>
      <c r="W1353"/>
      <c r="X1353"/>
      <c r="Y1353"/>
      <c r="Z1353"/>
      <c r="AA1353"/>
      <c r="AB1353"/>
    </row>
    <row r="1354" spans="2:28" s="52" customFormat="1" x14ac:dyDescent="0.15">
      <c r="B1354" s="77"/>
      <c r="P1354"/>
      <c r="U1354"/>
      <c r="V1354"/>
      <c r="W1354"/>
      <c r="X1354"/>
      <c r="Y1354"/>
      <c r="Z1354"/>
      <c r="AA1354"/>
      <c r="AB1354"/>
    </row>
    <row r="1355" spans="2:28" s="52" customFormat="1" x14ac:dyDescent="0.15">
      <c r="B1355" s="77"/>
      <c r="P1355"/>
      <c r="U1355"/>
      <c r="V1355"/>
      <c r="W1355"/>
      <c r="X1355"/>
      <c r="Y1355"/>
      <c r="Z1355"/>
      <c r="AA1355"/>
      <c r="AB1355"/>
    </row>
    <row r="1356" spans="2:28" s="52" customFormat="1" x14ac:dyDescent="0.15">
      <c r="B1356" s="77"/>
      <c r="P1356"/>
      <c r="U1356"/>
      <c r="V1356"/>
      <c r="W1356"/>
      <c r="X1356"/>
      <c r="Y1356"/>
      <c r="Z1356"/>
      <c r="AA1356"/>
      <c r="AB1356"/>
    </row>
    <row r="1357" spans="2:28" s="52" customFormat="1" x14ac:dyDescent="0.15">
      <c r="B1357" s="77"/>
      <c r="P1357"/>
      <c r="U1357"/>
      <c r="V1357"/>
      <c r="W1357"/>
      <c r="X1357"/>
      <c r="Y1357"/>
      <c r="Z1357"/>
      <c r="AA1357"/>
      <c r="AB1357"/>
    </row>
    <row r="1358" spans="2:28" s="52" customFormat="1" x14ac:dyDescent="0.15">
      <c r="B1358" s="77"/>
      <c r="P1358"/>
      <c r="U1358"/>
      <c r="V1358"/>
      <c r="W1358"/>
      <c r="X1358"/>
      <c r="Y1358"/>
      <c r="Z1358"/>
      <c r="AA1358"/>
      <c r="AB1358"/>
    </row>
    <row r="1359" spans="2:28" s="52" customFormat="1" x14ac:dyDescent="0.15">
      <c r="B1359" s="77"/>
      <c r="P1359"/>
      <c r="U1359"/>
      <c r="V1359"/>
      <c r="W1359"/>
      <c r="X1359"/>
      <c r="Y1359"/>
      <c r="Z1359"/>
      <c r="AA1359"/>
      <c r="AB1359"/>
    </row>
    <row r="1360" spans="2:28" s="52" customFormat="1" x14ac:dyDescent="0.15">
      <c r="B1360" s="77"/>
      <c r="P1360"/>
      <c r="U1360"/>
      <c r="V1360"/>
      <c r="W1360"/>
      <c r="X1360"/>
      <c r="Y1360"/>
      <c r="Z1360"/>
      <c r="AA1360"/>
      <c r="AB1360"/>
    </row>
    <row r="1361" spans="2:28" s="52" customFormat="1" x14ac:dyDescent="0.15">
      <c r="B1361" s="77"/>
      <c r="P1361"/>
      <c r="U1361"/>
      <c r="V1361"/>
      <c r="W1361"/>
      <c r="X1361"/>
      <c r="Y1361"/>
      <c r="Z1361"/>
      <c r="AA1361"/>
      <c r="AB1361"/>
    </row>
    <row r="1362" spans="2:28" s="52" customFormat="1" x14ac:dyDescent="0.15">
      <c r="B1362" s="77"/>
      <c r="P1362"/>
      <c r="U1362"/>
      <c r="V1362"/>
      <c r="W1362"/>
      <c r="X1362"/>
      <c r="Y1362"/>
      <c r="Z1362"/>
      <c r="AA1362"/>
      <c r="AB1362"/>
    </row>
    <row r="1363" spans="2:28" s="52" customFormat="1" x14ac:dyDescent="0.15">
      <c r="B1363" s="77"/>
      <c r="P1363"/>
      <c r="U1363"/>
      <c r="V1363"/>
      <c r="W1363"/>
      <c r="X1363"/>
      <c r="Y1363"/>
      <c r="Z1363"/>
      <c r="AA1363"/>
      <c r="AB1363"/>
    </row>
    <row r="1364" spans="2:28" s="52" customFormat="1" x14ac:dyDescent="0.15">
      <c r="B1364" s="77"/>
      <c r="P1364"/>
      <c r="U1364"/>
      <c r="V1364"/>
      <c r="W1364"/>
      <c r="X1364"/>
      <c r="Y1364"/>
      <c r="Z1364"/>
      <c r="AA1364"/>
      <c r="AB1364"/>
    </row>
    <row r="1365" spans="2:28" s="52" customFormat="1" x14ac:dyDescent="0.15">
      <c r="B1365" s="77"/>
      <c r="P1365"/>
      <c r="U1365"/>
      <c r="V1365"/>
      <c r="W1365"/>
      <c r="X1365"/>
      <c r="Y1365"/>
      <c r="Z1365"/>
      <c r="AA1365"/>
      <c r="AB1365"/>
    </row>
    <row r="1366" spans="2:28" s="52" customFormat="1" x14ac:dyDescent="0.15">
      <c r="B1366" s="77"/>
      <c r="P1366"/>
      <c r="U1366"/>
      <c r="V1366"/>
      <c r="W1366"/>
      <c r="X1366"/>
      <c r="Y1366"/>
      <c r="Z1366"/>
      <c r="AA1366"/>
      <c r="AB1366"/>
    </row>
    <row r="1367" spans="2:28" s="52" customFormat="1" x14ac:dyDescent="0.15">
      <c r="B1367" s="77"/>
      <c r="P1367"/>
      <c r="U1367"/>
      <c r="V1367"/>
      <c r="W1367"/>
      <c r="X1367"/>
      <c r="Y1367"/>
      <c r="Z1367"/>
      <c r="AA1367"/>
      <c r="AB1367"/>
    </row>
    <row r="1368" spans="2:28" s="52" customFormat="1" x14ac:dyDescent="0.15">
      <c r="B1368" s="77"/>
      <c r="P1368"/>
      <c r="U1368"/>
      <c r="V1368"/>
      <c r="W1368"/>
      <c r="X1368"/>
      <c r="Y1368"/>
      <c r="Z1368"/>
      <c r="AA1368"/>
      <c r="AB1368"/>
    </row>
    <row r="1369" spans="2:28" s="52" customFormat="1" x14ac:dyDescent="0.15">
      <c r="B1369" s="77"/>
      <c r="P1369"/>
      <c r="U1369"/>
      <c r="V1369"/>
      <c r="W1369"/>
      <c r="X1369"/>
      <c r="Y1369"/>
      <c r="Z1369"/>
      <c r="AA1369"/>
      <c r="AB1369"/>
    </row>
    <row r="1370" spans="2:28" s="52" customFormat="1" x14ac:dyDescent="0.15">
      <c r="B1370" s="77"/>
      <c r="P1370"/>
      <c r="U1370"/>
      <c r="V1370"/>
      <c r="W1370"/>
      <c r="X1370"/>
      <c r="Y1370"/>
      <c r="Z1370"/>
      <c r="AA1370"/>
      <c r="AB1370"/>
    </row>
    <row r="1371" spans="2:28" s="52" customFormat="1" x14ac:dyDescent="0.15">
      <c r="B1371" s="77"/>
      <c r="P1371"/>
      <c r="U1371"/>
      <c r="V1371"/>
      <c r="W1371"/>
      <c r="X1371"/>
      <c r="Y1371"/>
      <c r="Z1371"/>
      <c r="AA1371"/>
      <c r="AB1371"/>
    </row>
    <row r="1372" spans="2:28" s="52" customFormat="1" x14ac:dyDescent="0.15">
      <c r="B1372" s="77"/>
      <c r="P1372"/>
      <c r="U1372"/>
      <c r="V1372"/>
      <c r="W1372"/>
      <c r="X1372"/>
      <c r="Y1372"/>
      <c r="Z1372"/>
      <c r="AA1372"/>
      <c r="AB1372"/>
    </row>
    <row r="1373" spans="2:28" s="52" customFormat="1" x14ac:dyDescent="0.15">
      <c r="B1373" s="77"/>
      <c r="P1373"/>
      <c r="U1373"/>
      <c r="V1373"/>
      <c r="W1373"/>
      <c r="X1373"/>
      <c r="Y1373"/>
      <c r="Z1373"/>
      <c r="AA1373"/>
      <c r="AB1373"/>
    </row>
    <row r="1374" spans="2:28" s="52" customFormat="1" x14ac:dyDescent="0.15">
      <c r="B1374" s="77"/>
      <c r="P1374"/>
      <c r="U1374"/>
      <c r="V1374"/>
      <c r="W1374"/>
      <c r="X1374"/>
      <c r="Y1374"/>
      <c r="Z1374"/>
      <c r="AA1374"/>
      <c r="AB1374"/>
    </row>
    <row r="1375" spans="2:28" s="52" customFormat="1" x14ac:dyDescent="0.15">
      <c r="B1375" s="77"/>
      <c r="P1375"/>
      <c r="U1375"/>
      <c r="V1375"/>
      <c r="W1375"/>
      <c r="X1375"/>
      <c r="Y1375"/>
      <c r="Z1375"/>
      <c r="AA1375"/>
      <c r="AB1375"/>
    </row>
    <row r="1376" spans="2:28" s="52" customFormat="1" x14ac:dyDescent="0.15">
      <c r="B1376" s="77"/>
      <c r="P1376"/>
      <c r="U1376"/>
      <c r="V1376"/>
      <c r="W1376"/>
      <c r="X1376"/>
      <c r="Y1376"/>
      <c r="Z1376"/>
      <c r="AA1376"/>
      <c r="AB1376"/>
    </row>
    <row r="1377" spans="2:28" s="52" customFormat="1" x14ac:dyDescent="0.15">
      <c r="B1377" s="77"/>
      <c r="P1377"/>
      <c r="U1377"/>
      <c r="V1377"/>
      <c r="W1377"/>
      <c r="X1377"/>
      <c r="Y1377"/>
      <c r="Z1377"/>
      <c r="AA1377"/>
      <c r="AB1377"/>
    </row>
    <row r="1378" spans="2:28" s="52" customFormat="1" x14ac:dyDescent="0.15">
      <c r="B1378" s="77"/>
      <c r="P1378"/>
      <c r="U1378"/>
      <c r="V1378"/>
      <c r="W1378"/>
      <c r="X1378"/>
      <c r="Y1378"/>
      <c r="Z1378"/>
      <c r="AA1378"/>
      <c r="AB1378"/>
    </row>
    <row r="1379" spans="2:28" s="52" customFormat="1" x14ac:dyDescent="0.15">
      <c r="B1379" s="77"/>
      <c r="P1379"/>
      <c r="U1379"/>
      <c r="V1379"/>
      <c r="W1379"/>
      <c r="X1379"/>
      <c r="Y1379"/>
      <c r="Z1379"/>
      <c r="AA1379"/>
      <c r="AB1379"/>
    </row>
    <row r="1380" spans="2:28" s="52" customFormat="1" x14ac:dyDescent="0.15">
      <c r="B1380" s="77"/>
      <c r="P1380"/>
      <c r="U1380"/>
      <c r="V1380"/>
      <c r="W1380"/>
      <c r="X1380"/>
      <c r="Y1380"/>
      <c r="Z1380"/>
      <c r="AA1380"/>
      <c r="AB1380"/>
    </row>
    <row r="1381" spans="2:28" s="52" customFormat="1" x14ac:dyDescent="0.15">
      <c r="B1381" s="77"/>
      <c r="P1381"/>
      <c r="U1381"/>
      <c r="V1381"/>
      <c r="W1381"/>
      <c r="X1381"/>
      <c r="Y1381"/>
      <c r="Z1381"/>
      <c r="AA1381"/>
      <c r="AB1381"/>
    </row>
    <row r="1382" spans="2:28" s="52" customFormat="1" x14ac:dyDescent="0.15">
      <c r="B1382" s="77"/>
      <c r="P1382"/>
      <c r="U1382"/>
      <c r="V1382"/>
      <c r="W1382"/>
      <c r="X1382"/>
      <c r="Y1382"/>
      <c r="Z1382"/>
      <c r="AA1382"/>
      <c r="AB1382"/>
    </row>
    <row r="1383" spans="2:28" s="52" customFormat="1" x14ac:dyDescent="0.15">
      <c r="B1383" s="77"/>
      <c r="P1383"/>
      <c r="U1383"/>
      <c r="V1383"/>
      <c r="W1383"/>
      <c r="X1383"/>
      <c r="Y1383"/>
      <c r="Z1383"/>
      <c r="AA1383"/>
      <c r="AB1383"/>
    </row>
    <row r="1384" spans="2:28" s="52" customFormat="1" x14ac:dyDescent="0.15">
      <c r="B1384" s="77"/>
      <c r="P1384"/>
      <c r="U1384"/>
      <c r="V1384"/>
      <c r="W1384"/>
      <c r="X1384"/>
      <c r="Y1384"/>
      <c r="Z1384"/>
      <c r="AA1384"/>
      <c r="AB1384"/>
    </row>
    <row r="1385" spans="2:28" s="52" customFormat="1" x14ac:dyDescent="0.15">
      <c r="B1385" s="77"/>
      <c r="P1385"/>
      <c r="U1385"/>
      <c r="V1385"/>
      <c r="W1385"/>
      <c r="X1385"/>
      <c r="Y1385"/>
      <c r="Z1385"/>
      <c r="AA1385"/>
      <c r="AB1385"/>
    </row>
    <row r="1386" spans="2:28" s="52" customFormat="1" x14ac:dyDescent="0.15">
      <c r="B1386" s="77"/>
      <c r="P1386"/>
      <c r="U1386"/>
      <c r="V1386"/>
      <c r="W1386"/>
      <c r="X1386"/>
      <c r="Y1386"/>
      <c r="Z1386"/>
      <c r="AA1386"/>
      <c r="AB1386"/>
    </row>
    <row r="1387" spans="2:28" s="52" customFormat="1" x14ac:dyDescent="0.15">
      <c r="B1387" s="77"/>
      <c r="P1387"/>
      <c r="U1387"/>
      <c r="V1387"/>
      <c r="W1387"/>
      <c r="X1387"/>
      <c r="Y1387"/>
      <c r="Z1387"/>
      <c r="AA1387"/>
      <c r="AB1387"/>
    </row>
    <row r="1388" spans="2:28" s="52" customFormat="1" x14ac:dyDescent="0.15">
      <c r="B1388" s="77"/>
      <c r="P1388"/>
      <c r="U1388"/>
      <c r="V1388"/>
      <c r="W1388"/>
      <c r="X1388"/>
      <c r="Y1388"/>
      <c r="Z1388"/>
      <c r="AA1388"/>
      <c r="AB1388"/>
    </row>
    <row r="1389" spans="2:28" s="52" customFormat="1" x14ac:dyDescent="0.15">
      <c r="B1389" s="77"/>
      <c r="P1389"/>
      <c r="U1389"/>
      <c r="V1389"/>
      <c r="W1389"/>
      <c r="X1389"/>
      <c r="Y1389"/>
      <c r="Z1389"/>
      <c r="AA1389"/>
      <c r="AB1389"/>
    </row>
    <row r="1390" spans="2:28" s="52" customFormat="1" x14ac:dyDescent="0.15">
      <c r="B1390" s="77"/>
      <c r="P1390"/>
      <c r="U1390"/>
      <c r="V1390"/>
      <c r="W1390"/>
      <c r="X1390"/>
      <c r="Y1390"/>
      <c r="Z1390"/>
      <c r="AA1390"/>
      <c r="AB1390"/>
    </row>
    <row r="1391" spans="2:28" s="52" customFormat="1" x14ac:dyDescent="0.15">
      <c r="B1391" s="77"/>
      <c r="P1391"/>
      <c r="U1391"/>
      <c r="V1391"/>
      <c r="W1391"/>
      <c r="X1391"/>
      <c r="Y1391"/>
      <c r="Z1391"/>
      <c r="AA1391"/>
      <c r="AB1391"/>
    </row>
    <row r="1392" spans="2:28" s="52" customFormat="1" x14ac:dyDescent="0.15">
      <c r="B1392" s="77"/>
      <c r="P1392"/>
      <c r="U1392"/>
      <c r="V1392"/>
      <c r="W1392"/>
      <c r="X1392"/>
      <c r="Y1392"/>
      <c r="Z1392"/>
      <c r="AA1392"/>
      <c r="AB1392"/>
    </row>
    <row r="1393" spans="2:28" s="52" customFormat="1" x14ac:dyDescent="0.15">
      <c r="B1393" s="77"/>
      <c r="P1393"/>
      <c r="U1393"/>
      <c r="V1393"/>
      <c r="W1393"/>
      <c r="X1393"/>
      <c r="Y1393"/>
      <c r="Z1393"/>
      <c r="AA1393"/>
      <c r="AB1393"/>
    </row>
    <row r="1394" spans="2:28" s="52" customFormat="1" x14ac:dyDescent="0.15">
      <c r="B1394" s="77"/>
      <c r="P1394"/>
      <c r="U1394"/>
      <c r="V1394"/>
      <c r="W1394"/>
      <c r="X1394"/>
      <c r="Y1394"/>
      <c r="Z1394"/>
      <c r="AA1394"/>
      <c r="AB1394"/>
    </row>
    <row r="1395" spans="2:28" s="52" customFormat="1" x14ac:dyDescent="0.15">
      <c r="B1395" s="77"/>
      <c r="P1395"/>
      <c r="U1395"/>
      <c r="V1395"/>
      <c r="W1395"/>
      <c r="X1395"/>
      <c r="Y1395"/>
      <c r="Z1395"/>
      <c r="AA1395"/>
      <c r="AB1395"/>
    </row>
    <row r="1396" spans="2:28" s="52" customFormat="1" x14ac:dyDescent="0.15">
      <c r="B1396" s="77"/>
      <c r="P1396"/>
      <c r="U1396"/>
      <c r="V1396"/>
      <c r="W1396"/>
      <c r="X1396"/>
      <c r="Y1396"/>
      <c r="Z1396"/>
      <c r="AA1396"/>
      <c r="AB1396"/>
    </row>
    <row r="1397" spans="2:28" s="52" customFormat="1" x14ac:dyDescent="0.15">
      <c r="B1397" s="77"/>
      <c r="P1397"/>
      <c r="U1397"/>
      <c r="V1397"/>
      <c r="W1397"/>
      <c r="X1397"/>
      <c r="Y1397"/>
      <c r="Z1397"/>
      <c r="AA1397"/>
      <c r="AB1397"/>
    </row>
    <row r="1398" spans="2:28" s="52" customFormat="1" x14ac:dyDescent="0.15">
      <c r="B1398" s="77"/>
      <c r="P1398"/>
      <c r="U1398"/>
      <c r="V1398"/>
      <c r="W1398"/>
      <c r="X1398"/>
      <c r="Y1398"/>
      <c r="Z1398"/>
      <c r="AA1398"/>
      <c r="AB1398"/>
    </row>
    <row r="1399" spans="2:28" s="52" customFormat="1" x14ac:dyDescent="0.15">
      <c r="B1399" s="77"/>
      <c r="P1399"/>
      <c r="U1399"/>
      <c r="V1399"/>
      <c r="W1399"/>
      <c r="X1399"/>
      <c r="Y1399"/>
      <c r="Z1399"/>
      <c r="AA1399"/>
      <c r="AB1399"/>
    </row>
    <row r="1400" spans="2:28" s="52" customFormat="1" x14ac:dyDescent="0.15">
      <c r="B1400" s="77"/>
      <c r="P1400"/>
      <c r="U1400"/>
      <c r="V1400"/>
      <c r="W1400"/>
      <c r="X1400"/>
      <c r="Y1400"/>
      <c r="Z1400"/>
      <c r="AA1400"/>
      <c r="AB1400"/>
    </row>
    <row r="1401" spans="2:28" s="52" customFormat="1" x14ac:dyDescent="0.15">
      <c r="B1401" s="77"/>
      <c r="P1401"/>
      <c r="U1401"/>
      <c r="V1401"/>
      <c r="W1401"/>
      <c r="X1401"/>
      <c r="Y1401"/>
      <c r="Z1401"/>
      <c r="AA1401"/>
      <c r="AB1401"/>
    </row>
    <row r="1402" spans="2:28" s="52" customFormat="1" x14ac:dyDescent="0.15">
      <c r="B1402" s="77"/>
      <c r="P1402"/>
      <c r="U1402"/>
      <c r="V1402"/>
      <c r="W1402"/>
      <c r="X1402"/>
      <c r="Y1402"/>
      <c r="Z1402"/>
      <c r="AA1402"/>
      <c r="AB1402"/>
    </row>
    <row r="1403" spans="2:28" s="52" customFormat="1" x14ac:dyDescent="0.15">
      <c r="B1403" s="77"/>
      <c r="P1403"/>
      <c r="U1403"/>
      <c r="V1403"/>
      <c r="W1403"/>
      <c r="X1403"/>
      <c r="Y1403"/>
      <c r="Z1403"/>
      <c r="AA1403"/>
      <c r="AB1403"/>
    </row>
    <row r="1404" spans="2:28" s="52" customFormat="1" x14ac:dyDescent="0.15">
      <c r="B1404" s="77"/>
      <c r="P1404"/>
      <c r="U1404"/>
      <c r="V1404"/>
      <c r="W1404"/>
      <c r="X1404"/>
      <c r="Y1404"/>
      <c r="Z1404"/>
      <c r="AA1404"/>
      <c r="AB1404"/>
    </row>
    <row r="1405" spans="2:28" s="52" customFormat="1" x14ac:dyDescent="0.15">
      <c r="B1405" s="77"/>
      <c r="P1405"/>
      <c r="U1405"/>
      <c r="V1405"/>
      <c r="W1405"/>
      <c r="X1405"/>
      <c r="Y1405"/>
      <c r="Z1405"/>
      <c r="AA1405"/>
      <c r="AB1405"/>
    </row>
    <row r="1406" spans="2:28" s="52" customFormat="1" x14ac:dyDescent="0.15">
      <c r="B1406" s="77"/>
      <c r="P1406"/>
      <c r="U1406"/>
      <c r="V1406"/>
      <c r="W1406"/>
      <c r="X1406"/>
      <c r="Y1406"/>
      <c r="Z1406"/>
      <c r="AA1406"/>
      <c r="AB1406"/>
    </row>
    <row r="1407" spans="2:28" s="52" customFormat="1" x14ac:dyDescent="0.15">
      <c r="B1407" s="77"/>
      <c r="P1407"/>
      <c r="U1407"/>
      <c r="V1407"/>
      <c r="W1407"/>
      <c r="X1407"/>
      <c r="Y1407"/>
      <c r="Z1407"/>
      <c r="AA1407"/>
      <c r="AB1407"/>
    </row>
    <row r="1408" spans="2:28" s="52" customFormat="1" x14ac:dyDescent="0.15">
      <c r="B1408" s="77"/>
      <c r="P1408"/>
      <c r="U1408"/>
      <c r="V1408"/>
      <c r="W1408"/>
      <c r="X1408"/>
      <c r="Y1408"/>
      <c r="Z1408"/>
      <c r="AA1408"/>
      <c r="AB1408"/>
    </row>
    <row r="1409" spans="2:28" s="52" customFormat="1" x14ac:dyDescent="0.15">
      <c r="B1409" s="77"/>
      <c r="P1409"/>
      <c r="U1409"/>
      <c r="V1409"/>
      <c r="W1409"/>
      <c r="X1409"/>
      <c r="Y1409"/>
      <c r="Z1409"/>
      <c r="AA1409"/>
      <c r="AB1409"/>
    </row>
    <row r="1410" spans="2:28" s="52" customFormat="1" x14ac:dyDescent="0.15">
      <c r="B1410" s="77"/>
      <c r="P1410"/>
      <c r="U1410"/>
      <c r="V1410"/>
      <c r="W1410"/>
      <c r="X1410"/>
      <c r="Y1410"/>
      <c r="Z1410"/>
      <c r="AA1410"/>
      <c r="AB1410"/>
    </row>
    <row r="1411" spans="2:28" s="52" customFormat="1" x14ac:dyDescent="0.15">
      <c r="B1411" s="77"/>
      <c r="P1411"/>
      <c r="U1411"/>
      <c r="V1411"/>
      <c r="W1411"/>
      <c r="X1411"/>
      <c r="Y1411"/>
      <c r="Z1411"/>
      <c r="AA1411"/>
      <c r="AB1411"/>
    </row>
    <row r="1412" spans="2:28" s="52" customFormat="1" x14ac:dyDescent="0.15">
      <c r="B1412" s="77"/>
      <c r="P1412"/>
      <c r="U1412"/>
      <c r="V1412"/>
      <c r="W1412"/>
      <c r="X1412"/>
      <c r="Y1412"/>
      <c r="Z1412"/>
      <c r="AA1412"/>
      <c r="AB1412"/>
    </row>
    <row r="1413" spans="2:28" s="52" customFormat="1" x14ac:dyDescent="0.15">
      <c r="B1413" s="77"/>
      <c r="P1413"/>
      <c r="U1413"/>
      <c r="V1413"/>
      <c r="W1413"/>
      <c r="X1413"/>
      <c r="Y1413"/>
      <c r="Z1413"/>
      <c r="AA1413"/>
      <c r="AB1413"/>
    </row>
    <row r="1414" spans="2:28" s="52" customFormat="1" x14ac:dyDescent="0.15">
      <c r="B1414" s="77"/>
      <c r="P1414"/>
      <c r="U1414"/>
      <c r="V1414"/>
      <c r="W1414"/>
      <c r="X1414"/>
      <c r="Y1414"/>
      <c r="Z1414"/>
      <c r="AA1414"/>
      <c r="AB1414"/>
    </row>
    <row r="1415" spans="2:28" s="52" customFormat="1" x14ac:dyDescent="0.15">
      <c r="B1415" s="77"/>
      <c r="P1415"/>
      <c r="U1415"/>
      <c r="V1415"/>
      <c r="W1415"/>
      <c r="X1415"/>
      <c r="Y1415"/>
      <c r="Z1415"/>
      <c r="AA1415"/>
      <c r="AB1415"/>
    </row>
    <row r="1416" spans="2:28" s="52" customFormat="1" x14ac:dyDescent="0.15">
      <c r="B1416" s="77"/>
      <c r="P1416"/>
      <c r="U1416"/>
      <c r="V1416"/>
      <c r="W1416"/>
      <c r="X1416"/>
      <c r="Y1416"/>
      <c r="Z1416"/>
      <c r="AA1416"/>
      <c r="AB1416"/>
    </row>
    <row r="1417" spans="2:28" s="52" customFormat="1" x14ac:dyDescent="0.15">
      <c r="B1417" s="77"/>
      <c r="P1417"/>
      <c r="U1417"/>
      <c r="V1417"/>
      <c r="W1417"/>
      <c r="X1417"/>
      <c r="Y1417"/>
      <c r="Z1417"/>
      <c r="AA1417"/>
      <c r="AB1417"/>
    </row>
    <row r="1418" spans="2:28" s="52" customFormat="1" x14ac:dyDescent="0.15">
      <c r="B1418" s="77"/>
      <c r="P1418"/>
      <c r="U1418"/>
      <c r="V1418"/>
      <c r="W1418"/>
      <c r="X1418"/>
      <c r="Y1418"/>
      <c r="Z1418"/>
      <c r="AA1418"/>
      <c r="AB1418"/>
    </row>
    <row r="1419" spans="2:28" s="52" customFormat="1" x14ac:dyDescent="0.15">
      <c r="B1419" s="77"/>
      <c r="P1419"/>
      <c r="U1419"/>
      <c r="V1419"/>
      <c r="W1419"/>
      <c r="X1419"/>
      <c r="Y1419"/>
      <c r="Z1419"/>
      <c r="AA1419"/>
      <c r="AB1419"/>
    </row>
    <row r="1420" spans="2:28" s="52" customFormat="1" x14ac:dyDescent="0.15">
      <c r="B1420" s="77"/>
      <c r="P1420"/>
      <c r="U1420"/>
      <c r="V1420"/>
      <c r="W1420"/>
      <c r="X1420"/>
      <c r="Y1420"/>
      <c r="Z1420"/>
      <c r="AA1420"/>
      <c r="AB1420"/>
    </row>
    <row r="1421" spans="2:28" s="52" customFormat="1" x14ac:dyDescent="0.15">
      <c r="B1421" s="77"/>
      <c r="P1421"/>
      <c r="U1421"/>
      <c r="V1421"/>
      <c r="W1421"/>
      <c r="X1421"/>
      <c r="Y1421"/>
      <c r="Z1421"/>
      <c r="AA1421"/>
      <c r="AB1421"/>
    </row>
    <row r="1422" spans="2:28" s="52" customFormat="1" x14ac:dyDescent="0.15">
      <c r="B1422" s="77"/>
      <c r="P1422"/>
      <c r="U1422"/>
      <c r="V1422"/>
      <c r="W1422"/>
      <c r="X1422"/>
      <c r="Y1422"/>
      <c r="Z1422"/>
      <c r="AA1422"/>
      <c r="AB1422"/>
    </row>
    <row r="1423" spans="2:28" s="52" customFormat="1" x14ac:dyDescent="0.15">
      <c r="B1423" s="77"/>
      <c r="P1423"/>
      <c r="U1423"/>
      <c r="V1423"/>
      <c r="W1423"/>
      <c r="X1423"/>
      <c r="Y1423"/>
      <c r="Z1423"/>
      <c r="AA1423"/>
      <c r="AB1423"/>
    </row>
    <row r="1424" spans="2:28" s="52" customFormat="1" x14ac:dyDescent="0.15">
      <c r="B1424" s="77"/>
      <c r="P1424"/>
      <c r="U1424"/>
      <c r="V1424"/>
      <c r="W1424"/>
      <c r="X1424"/>
      <c r="Y1424"/>
      <c r="Z1424"/>
      <c r="AA1424"/>
      <c r="AB1424"/>
    </row>
    <row r="1425" spans="2:28" s="52" customFormat="1" x14ac:dyDescent="0.15">
      <c r="B1425" s="77"/>
      <c r="P1425"/>
      <c r="U1425"/>
      <c r="V1425"/>
      <c r="W1425"/>
      <c r="X1425"/>
      <c r="Y1425"/>
      <c r="Z1425"/>
      <c r="AA1425"/>
      <c r="AB1425"/>
    </row>
    <row r="1426" spans="2:28" s="52" customFormat="1" x14ac:dyDescent="0.15">
      <c r="B1426" s="77"/>
      <c r="P1426"/>
      <c r="U1426"/>
      <c r="V1426"/>
      <c r="W1426"/>
      <c r="X1426"/>
      <c r="Y1426"/>
      <c r="Z1426"/>
      <c r="AA1426"/>
      <c r="AB1426"/>
    </row>
    <row r="1427" spans="2:28" s="52" customFormat="1" x14ac:dyDescent="0.15">
      <c r="B1427" s="77"/>
      <c r="P1427"/>
      <c r="U1427"/>
      <c r="V1427"/>
      <c r="W1427"/>
      <c r="X1427"/>
      <c r="Y1427"/>
      <c r="Z1427"/>
      <c r="AA1427"/>
      <c r="AB1427"/>
    </row>
    <row r="1428" spans="2:28" s="52" customFormat="1" x14ac:dyDescent="0.15">
      <c r="B1428" s="77"/>
      <c r="P1428"/>
      <c r="U1428"/>
      <c r="V1428"/>
      <c r="W1428"/>
      <c r="X1428"/>
      <c r="Y1428"/>
      <c r="Z1428"/>
      <c r="AA1428"/>
      <c r="AB1428"/>
    </row>
    <row r="1429" spans="2:28" s="52" customFormat="1" x14ac:dyDescent="0.15">
      <c r="B1429" s="77"/>
      <c r="P1429"/>
      <c r="U1429"/>
      <c r="V1429"/>
      <c r="W1429"/>
      <c r="X1429"/>
      <c r="Y1429"/>
      <c r="Z1429"/>
      <c r="AA1429"/>
      <c r="AB1429"/>
    </row>
    <row r="1430" spans="2:28" s="52" customFormat="1" x14ac:dyDescent="0.15">
      <c r="B1430" s="77"/>
      <c r="P1430"/>
      <c r="U1430"/>
      <c r="V1430"/>
      <c r="W1430"/>
      <c r="X1430"/>
      <c r="Y1430"/>
      <c r="Z1430"/>
      <c r="AA1430"/>
      <c r="AB1430"/>
    </row>
    <row r="1431" spans="2:28" s="52" customFormat="1" x14ac:dyDescent="0.15">
      <c r="B1431" s="77"/>
      <c r="P1431"/>
      <c r="U1431"/>
      <c r="V1431"/>
      <c r="W1431"/>
      <c r="X1431"/>
      <c r="Y1431"/>
      <c r="Z1431"/>
      <c r="AA1431"/>
      <c r="AB1431"/>
    </row>
    <row r="1432" spans="2:28" s="52" customFormat="1" x14ac:dyDescent="0.15">
      <c r="B1432" s="77"/>
      <c r="P1432"/>
      <c r="U1432"/>
      <c r="V1432"/>
      <c r="W1432"/>
      <c r="X1432"/>
      <c r="Y1432"/>
      <c r="Z1432"/>
      <c r="AA1432"/>
      <c r="AB1432"/>
    </row>
    <row r="1433" spans="2:28" s="52" customFormat="1" x14ac:dyDescent="0.15">
      <c r="B1433" s="77"/>
      <c r="P1433"/>
      <c r="U1433"/>
      <c r="V1433"/>
      <c r="W1433"/>
      <c r="X1433"/>
      <c r="Y1433"/>
      <c r="Z1433"/>
      <c r="AA1433"/>
      <c r="AB1433"/>
    </row>
    <row r="1434" spans="2:28" s="52" customFormat="1" x14ac:dyDescent="0.15">
      <c r="B1434" s="77"/>
      <c r="P1434"/>
      <c r="U1434"/>
      <c r="V1434"/>
      <c r="W1434"/>
      <c r="X1434"/>
      <c r="Y1434"/>
      <c r="Z1434"/>
      <c r="AA1434"/>
      <c r="AB1434"/>
    </row>
    <row r="1435" spans="2:28" s="52" customFormat="1" x14ac:dyDescent="0.15">
      <c r="B1435" s="77"/>
      <c r="P1435"/>
      <c r="U1435"/>
      <c r="V1435"/>
      <c r="W1435"/>
      <c r="X1435"/>
      <c r="Y1435"/>
      <c r="Z1435"/>
      <c r="AA1435"/>
      <c r="AB1435"/>
    </row>
    <row r="1436" spans="2:28" s="52" customFormat="1" x14ac:dyDescent="0.15">
      <c r="B1436" s="77"/>
      <c r="P1436"/>
      <c r="U1436"/>
      <c r="V1436"/>
      <c r="W1436"/>
      <c r="X1436"/>
      <c r="Y1436"/>
      <c r="Z1436"/>
      <c r="AA1436"/>
      <c r="AB1436"/>
    </row>
    <row r="1437" spans="2:28" s="52" customFormat="1" x14ac:dyDescent="0.15">
      <c r="B1437" s="77"/>
      <c r="P1437"/>
      <c r="U1437"/>
      <c r="V1437"/>
      <c r="W1437"/>
      <c r="X1437"/>
      <c r="Y1437"/>
      <c r="Z1437"/>
      <c r="AA1437"/>
      <c r="AB1437"/>
    </row>
    <row r="1438" spans="2:28" s="52" customFormat="1" x14ac:dyDescent="0.15">
      <c r="B1438" s="77"/>
      <c r="P1438"/>
      <c r="U1438"/>
      <c r="V1438"/>
      <c r="W1438"/>
      <c r="X1438"/>
      <c r="Y1438"/>
      <c r="Z1438"/>
      <c r="AA1438"/>
      <c r="AB1438"/>
    </row>
    <row r="1439" spans="2:28" s="52" customFormat="1" x14ac:dyDescent="0.15">
      <c r="B1439" s="77"/>
      <c r="P1439"/>
      <c r="U1439"/>
      <c r="V1439"/>
      <c r="W1439"/>
      <c r="X1439"/>
      <c r="Y1439"/>
      <c r="Z1439"/>
      <c r="AA1439"/>
      <c r="AB1439"/>
    </row>
    <row r="1440" spans="2:28" s="52" customFormat="1" x14ac:dyDescent="0.15">
      <c r="B1440" s="77"/>
      <c r="P1440"/>
      <c r="U1440"/>
      <c r="V1440"/>
      <c r="W1440"/>
      <c r="X1440"/>
      <c r="Y1440"/>
      <c r="Z1440"/>
      <c r="AA1440"/>
      <c r="AB1440"/>
    </row>
    <row r="1441" spans="2:28" s="52" customFormat="1" x14ac:dyDescent="0.15">
      <c r="B1441" s="77"/>
      <c r="P1441"/>
      <c r="U1441"/>
      <c r="V1441"/>
      <c r="W1441"/>
      <c r="X1441"/>
      <c r="Y1441"/>
      <c r="Z1441"/>
      <c r="AA1441"/>
      <c r="AB1441"/>
    </row>
    <row r="1442" spans="2:28" s="52" customFormat="1" x14ac:dyDescent="0.15">
      <c r="B1442" s="77"/>
      <c r="P1442"/>
      <c r="U1442"/>
      <c r="V1442"/>
      <c r="W1442"/>
      <c r="X1442"/>
      <c r="Y1442"/>
      <c r="Z1442"/>
      <c r="AA1442"/>
      <c r="AB1442"/>
    </row>
    <row r="1443" spans="2:28" s="52" customFormat="1" x14ac:dyDescent="0.15">
      <c r="B1443" s="77"/>
      <c r="P1443"/>
      <c r="U1443"/>
      <c r="V1443"/>
      <c r="W1443"/>
      <c r="X1443"/>
      <c r="Y1443"/>
      <c r="Z1443"/>
      <c r="AA1443"/>
      <c r="AB1443"/>
    </row>
    <row r="1444" spans="2:28" s="52" customFormat="1" x14ac:dyDescent="0.15">
      <c r="B1444" s="77"/>
      <c r="P1444"/>
      <c r="U1444"/>
      <c r="V1444"/>
      <c r="W1444"/>
      <c r="X1444"/>
      <c r="Y1444"/>
      <c r="Z1444"/>
      <c r="AA1444"/>
      <c r="AB1444"/>
    </row>
    <row r="1445" spans="2:28" s="52" customFormat="1" x14ac:dyDescent="0.15">
      <c r="B1445" s="77"/>
      <c r="P1445"/>
      <c r="U1445"/>
      <c r="V1445"/>
      <c r="W1445"/>
      <c r="X1445"/>
      <c r="Y1445"/>
      <c r="Z1445"/>
      <c r="AA1445"/>
      <c r="AB1445"/>
    </row>
    <row r="1446" spans="2:28" s="52" customFormat="1" x14ac:dyDescent="0.15">
      <c r="B1446" s="77"/>
      <c r="P1446"/>
      <c r="U1446"/>
      <c r="V1446"/>
      <c r="W1446"/>
      <c r="X1446"/>
      <c r="Y1446"/>
      <c r="Z1446"/>
      <c r="AA1446"/>
      <c r="AB1446"/>
    </row>
    <row r="1447" spans="2:28" s="52" customFormat="1" x14ac:dyDescent="0.15">
      <c r="B1447" s="77"/>
      <c r="P1447"/>
      <c r="U1447"/>
      <c r="V1447"/>
      <c r="W1447"/>
      <c r="X1447"/>
      <c r="Y1447"/>
      <c r="Z1447"/>
      <c r="AA1447"/>
      <c r="AB1447"/>
    </row>
    <row r="1448" spans="2:28" s="52" customFormat="1" x14ac:dyDescent="0.15">
      <c r="B1448" s="77"/>
      <c r="P1448"/>
      <c r="U1448"/>
      <c r="V1448"/>
      <c r="W1448"/>
      <c r="X1448"/>
      <c r="Y1448"/>
      <c r="Z1448"/>
      <c r="AA1448"/>
      <c r="AB1448"/>
    </row>
    <row r="1449" spans="2:28" s="52" customFormat="1" x14ac:dyDescent="0.15">
      <c r="B1449" s="77"/>
      <c r="P1449"/>
      <c r="U1449"/>
      <c r="V1449"/>
      <c r="W1449"/>
      <c r="X1449"/>
      <c r="Y1449"/>
      <c r="Z1449"/>
      <c r="AA1449"/>
      <c r="AB1449"/>
    </row>
    <row r="1450" spans="2:28" s="52" customFormat="1" x14ac:dyDescent="0.15">
      <c r="B1450" s="77"/>
      <c r="P1450"/>
      <c r="U1450"/>
      <c r="V1450"/>
      <c r="W1450"/>
      <c r="X1450"/>
      <c r="Y1450"/>
      <c r="Z1450"/>
      <c r="AA1450"/>
      <c r="AB1450"/>
    </row>
    <row r="1451" spans="2:28" s="52" customFormat="1" x14ac:dyDescent="0.15">
      <c r="B1451" s="77"/>
      <c r="P1451"/>
      <c r="U1451"/>
      <c r="V1451"/>
      <c r="W1451"/>
      <c r="X1451"/>
      <c r="Y1451"/>
      <c r="Z1451"/>
      <c r="AA1451"/>
      <c r="AB1451"/>
    </row>
    <row r="1452" spans="2:28" s="52" customFormat="1" x14ac:dyDescent="0.15">
      <c r="B1452" s="77"/>
      <c r="P1452"/>
      <c r="U1452"/>
      <c r="V1452"/>
      <c r="W1452"/>
      <c r="X1452"/>
      <c r="Y1452"/>
      <c r="Z1452"/>
      <c r="AA1452"/>
      <c r="AB1452"/>
    </row>
    <row r="1453" spans="2:28" s="52" customFormat="1" x14ac:dyDescent="0.15">
      <c r="B1453" s="77"/>
      <c r="P1453"/>
      <c r="U1453"/>
      <c r="V1453"/>
      <c r="W1453"/>
      <c r="X1453"/>
      <c r="Y1453"/>
      <c r="Z1453"/>
      <c r="AA1453"/>
      <c r="AB1453"/>
    </row>
    <row r="1454" spans="2:28" s="52" customFormat="1" x14ac:dyDescent="0.15">
      <c r="B1454" s="77"/>
      <c r="P1454"/>
      <c r="U1454"/>
      <c r="V1454"/>
      <c r="W1454"/>
      <c r="X1454"/>
      <c r="Y1454"/>
      <c r="Z1454"/>
      <c r="AA1454"/>
      <c r="AB1454"/>
    </row>
    <row r="1455" spans="2:28" s="52" customFormat="1" x14ac:dyDescent="0.15">
      <c r="B1455" s="77"/>
      <c r="P1455"/>
      <c r="U1455"/>
      <c r="V1455"/>
      <c r="W1455"/>
      <c r="X1455"/>
      <c r="Y1455"/>
      <c r="Z1455"/>
      <c r="AA1455"/>
      <c r="AB1455"/>
    </row>
    <row r="1456" spans="2:28" s="52" customFormat="1" x14ac:dyDescent="0.15">
      <c r="B1456" s="77"/>
      <c r="P1456"/>
      <c r="U1456"/>
      <c r="V1456"/>
      <c r="W1456"/>
      <c r="X1456"/>
      <c r="Y1456"/>
      <c r="Z1456"/>
      <c r="AA1456"/>
      <c r="AB1456"/>
    </row>
    <row r="1457" spans="2:28" s="52" customFormat="1" x14ac:dyDescent="0.15">
      <c r="B1457" s="77"/>
      <c r="P1457"/>
      <c r="U1457"/>
      <c r="V1457"/>
      <c r="W1457"/>
      <c r="X1457"/>
      <c r="Y1457"/>
      <c r="Z1457"/>
      <c r="AA1457"/>
      <c r="AB1457"/>
    </row>
    <row r="1458" spans="2:28" s="52" customFormat="1" x14ac:dyDescent="0.15">
      <c r="B1458" s="77"/>
      <c r="P1458"/>
      <c r="U1458"/>
      <c r="V1458"/>
      <c r="W1458"/>
      <c r="X1458"/>
      <c r="Y1458"/>
      <c r="Z1458"/>
      <c r="AA1458"/>
      <c r="AB1458"/>
    </row>
    <row r="1459" spans="2:28" s="52" customFormat="1" x14ac:dyDescent="0.15">
      <c r="B1459" s="77"/>
      <c r="P1459"/>
      <c r="U1459"/>
      <c r="V1459"/>
      <c r="W1459"/>
      <c r="X1459"/>
      <c r="Y1459"/>
      <c r="Z1459"/>
      <c r="AA1459"/>
      <c r="AB1459"/>
    </row>
    <row r="1460" spans="2:28" s="52" customFormat="1" x14ac:dyDescent="0.15">
      <c r="B1460" s="77"/>
      <c r="P1460"/>
      <c r="U1460"/>
      <c r="V1460"/>
      <c r="W1460"/>
      <c r="X1460"/>
      <c r="Y1460"/>
      <c r="Z1460"/>
      <c r="AA1460"/>
      <c r="AB1460"/>
    </row>
    <row r="1461" spans="2:28" s="52" customFormat="1" x14ac:dyDescent="0.15">
      <c r="B1461" s="77"/>
      <c r="P1461"/>
      <c r="U1461"/>
      <c r="V1461"/>
      <c r="W1461"/>
      <c r="X1461"/>
      <c r="Y1461"/>
      <c r="Z1461"/>
      <c r="AA1461"/>
      <c r="AB1461"/>
    </row>
    <row r="1462" spans="2:28" s="52" customFormat="1" x14ac:dyDescent="0.15">
      <c r="B1462" s="77"/>
      <c r="P1462"/>
      <c r="U1462"/>
      <c r="V1462"/>
      <c r="W1462"/>
      <c r="X1462"/>
      <c r="Y1462"/>
      <c r="Z1462"/>
      <c r="AA1462"/>
      <c r="AB1462"/>
    </row>
    <row r="1463" spans="2:28" s="52" customFormat="1" x14ac:dyDescent="0.15">
      <c r="B1463" s="77"/>
      <c r="P1463"/>
      <c r="U1463"/>
      <c r="V1463"/>
      <c r="W1463"/>
      <c r="X1463"/>
      <c r="Y1463"/>
      <c r="Z1463"/>
      <c r="AA1463"/>
      <c r="AB1463"/>
    </row>
    <row r="1464" spans="2:28" s="52" customFormat="1" x14ac:dyDescent="0.15">
      <c r="B1464" s="77"/>
      <c r="P1464"/>
      <c r="U1464"/>
      <c r="V1464"/>
      <c r="W1464"/>
      <c r="X1464"/>
      <c r="Y1464"/>
      <c r="Z1464"/>
      <c r="AA1464"/>
      <c r="AB1464"/>
    </row>
    <row r="1465" spans="2:28" s="52" customFormat="1" x14ac:dyDescent="0.15">
      <c r="B1465" s="77"/>
      <c r="P1465"/>
      <c r="U1465"/>
      <c r="V1465"/>
      <c r="W1465"/>
      <c r="X1465"/>
      <c r="Y1465"/>
      <c r="Z1465"/>
      <c r="AA1465"/>
      <c r="AB1465"/>
    </row>
    <row r="1466" spans="2:28" s="52" customFormat="1" x14ac:dyDescent="0.15">
      <c r="B1466" s="77"/>
      <c r="P1466"/>
      <c r="U1466"/>
      <c r="V1466"/>
      <c r="W1466"/>
      <c r="X1466"/>
      <c r="Y1466"/>
      <c r="Z1466"/>
      <c r="AA1466"/>
      <c r="AB1466"/>
    </row>
    <row r="1467" spans="2:28" s="52" customFormat="1" x14ac:dyDescent="0.15">
      <c r="B1467" s="77"/>
      <c r="P1467"/>
      <c r="U1467"/>
      <c r="V1467"/>
      <c r="W1467"/>
      <c r="X1467"/>
      <c r="Y1467"/>
      <c r="Z1467"/>
      <c r="AA1467"/>
      <c r="AB1467"/>
    </row>
    <row r="1468" spans="2:28" s="52" customFormat="1" x14ac:dyDescent="0.15">
      <c r="B1468" s="77"/>
      <c r="P1468"/>
      <c r="U1468"/>
      <c r="V1468"/>
      <c r="W1468"/>
      <c r="X1468"/>
      <c r="Y1468"/>
      <c r="Z1468"/>
      <c r="AA1468"/>
      <c r="AB1468"/>
    </row>
    <row r="1469" spans="2:28" s="52" customFormat="1" x14ac:dyDescent="0.15">
      <c r="B1469" s="77"/>
      <c r="P1469"/>
      <c r="U1469"/>
      <c r="V1469"/>
      <c r="W1469"/>
      <c r="X1469"/>
      <c r="Y1469"/>
      <c r="Z1469"/>
      <c r="AA1469"/>
      <c r="AB1469"/>
    </row>
    <row r="1470" spans="2:28" s="52" customFormat="1" x14ac:dyDescent="0.15">
      <c r="B1470" s="77"/>
      <c r="P1470"/>
      <c r="U1470"/>
      <c r="V1470"/>
      <c r="W1470"/>
      <c r="X1470"/>
      <c r="Y1470"/>
      <c r="Z1470"/>
      <c r="AA1470"/>
      <c r="AB1470"/>
    </row>
    <row r="1471" spans="2:28" s="52" customFormat="1" x14ac:dyDescent="0.15">
      <c r="B1471" s="77"/>
      <c r="P1471"/>
      <c r="U1471"/>
      <c r="V1471"/>
      <c r="W1471"/>
      <c r="X1471"/>
      <c r="Y1471"/>
      <c r="Z1471"/>
      <c r="AA1471"/>
      <c r="AB1471"/>
    </row>
    <row r="1472" spans="2:28" s="52" customFormat="1" x14ac:dyDescent="0.15">
      <c r="B1472" s="77"/>
      <c r="P1472"/>
      <c r="U1472"/>
      <c r="V1472"/>
      <c r="W1472"/>
      <c r="X1472"/>
      <c r="Y1472"/>
      <c r="Z1472"/>
      <c r="AA1472"/>
      <c r="AB1472"/>
    </row>
    <row r="1473" spans="2:28" s="52" customFormat="1" x14ac:dyDescent="0.15">
      <c r="B1473" s="77"/>
      <c r="P1473"/>
      <c r="U1473"/>
      <c r="V1473"/>
      <c r="W1473"/>
      <c r="X1473"/>
      <c r="Y1473"/>
      <c r="Z1473"/>
      <c r="AA1473"/>
      <c r="AB1473"/>
    </row>
    <row r="1474" spans="2:28" s="52" customFormat="1" x14ac:dyDescent="0.15">
      <c r="B1474" s="77"/>
      <c r="P1474"/>
      <c r="U1474"/>
      <c r="V1474"/>
      <c r="W1474"/>
      <c r="X1474"/>
      <c r="Y1474"/>
      <c r="Z1474"/>
      <c r="AA1474"/>
      <c r="AB1474"/>
    </row>
    <row r="1475" spans="2:28" s="52" customFormat="1" x14ac:dyDescent="0.15">
      <c r="B1475" s="77"/>
      <c r="P1475"/>
      <c r="U1475"/>
      <c r="V1475"/>
      <c r="W1475"/>
      <c r="X1475"/>
      <c r="Y1475"/>
      <c r="Z1475"/>
      <c r="AA1475"/>
      <c r="AB1475"/>
    </row>
    <row r="1476" spans="2:28" s="52" customFormat="1" x14ac:dyDescent="0.15">
      <c r="B1476" s="77"/>
      <c r="P1476"/>
      <c r="U1476"/>
      <c r="V1476"/>
      <c r="W1476"/>
      <c r="X1476"/>
      <c r="Y1476"/>
      <c r="Z1476"/>
      <c r="AA1476"/>
      <c r="AB1476"/>
    </row>
    <row r="1477" spans="2:28" s="52" customFormat="1" x14ac:dyDescent="0.15">
      <c r="B1477" s="77"/>
      <c r="P1477"/>
      <c r="U1477"/>
      <c r="V1477"/>
      <c r="W1477"/>
      <c r="X1477"/>
      <c r="Y1477"/>
      <c r="Z1477"/>
      <c r="AA1477"/>
      <c r="AB1477"/>
    </row>
    <row r="1478" spans="2:28" s="52" customFormat="1" x14ac:dyDescent="0.15">
      <c r="B1478" s="77"/>
      <c r="P1478"/>
      <c r="U1478"/>
      <c r="V1478"/>
      <c r="W1478"/>
      <c r="X1478"/>
      <c r="Y1478"/>
      <c r="Z1478"/>
      <c r="AA1478"/>
      <c r="AB1478"/>
    </row>
    <row r="1479" spans="2:28" s="52" customFormat="1" x14ac:dyDescent="0.15">
      <c r="B1479" s="77"/>
      <c r="P1479"/>
      <c r="U1479"/>
      <c r="V1479"/>
      <c r="W1479"/>
      <c r="X1479"/>
      <c r="Y1479"/>
      <c r="Z1479"/>
      <c r="AA1479"/>
      <c r="AB1479"/>
    </row>
    <row r="1480" spans="2:28" s="52" customFormat="1" x14ac:dyDescent="0.15">
      <c r="B1480" s="77"/>
      <c r="P1480"/>
      <c r="U1480"/>
      <c r="V1480"/>
      <c r="W1480"/>
      <c r="X1480"/>
      <c r="Y1480"/>
      <c r="Z1480"/>
      <c r="AA1480"/>
      <c r="AB1480"/>
    </row>
    <row r="1481" spans="2:28" s="52" customFormat="1" x14ac:dyDescent="0.15">
      <c r="B1481" s="77"/>
      <c r="P1481"/>
      <c r="U1481"/>
      <c r="V1481"/>
      <c r="W1481"/>
      <c r="X1481"/>
      <c r="Y1481"/>
      <c r="Z1481"/>
      <c r="AA1481"/>
      <c r="AB1481"/>
    </row>
    <row r="1482" spans="2:28" s="52" customFormat="1" x14ac:dyDescent="0.15">
      <c r="B1482" s="77"/>
      <c r="P1482"/>
      <c r="U1482"/>
      <c r="V1482"/>
      <c r="W1482"/>
      <c r="X1482"/>
      <c r="Y1482"/>
      <c r="Z1482"/>
      <c r="AA1482"/>
      <c r="AB1482"/>
    </row>
    <row r="1483" spans="2:28" s="52" customFormat="1" x14ac:dyDescent="0.15">
      <c r="B1483" s="77"/>
      <c r="P1483"/>
      <c r="U1483"/>
      <c r="V1483"/>
      <c r="W1483"/>
      <c r="X1483"/>
      <c r="Y1483"/>
      <c r="Z1483"/>
      <c r="AA1483"/>
      <c r="AB1483"/>
    </row>
    <row r="1484" spans="2:28" s="52" customFormat="1" x14ac:dyDescent="0.15">
      <c r="B1484" s="77"/>
      <c r="P1484"/>
      <c r="U1484"/>
      <c r="V1484"/>
      <c r="W1484"/>
      <c r="X1484"/>
      <c r="Y1484"/>
      <c r="Z1484"/>
      <c r="AA1484"/>
      <c r="AB1484"/>
    </row>
    <row r="1485" spans="2:28" s="52" customFormat="1" x14ac:dyDescent="0.15">
      <c r="B1485" s="77"/>
      <c r="P1485"/>
      <c r="U1485"/>
      <c r="V1485"/>
      <c r="W1485"/>
      <c r="X1485"/>
      <c r="Y1485"/>
      <c r="Z1485"/>
      <c r="AA1485"/>
      <c r="AB1485"/>
    </row>
    <row r="1486" spans="2:28" s="52" customFormat="1" x14ac:dyDescent="0.15">
      <c r="B1486" s="77"/>
      <c r="P1486"/>
      <c r="U1486"/>
      <c r="V1486"/>
      <c r="W1486"/>
      <c r="X1486"/>
      <c r="Y1486"/>
      <c r="Z1486"/>
      <c r="AA1486"/>
      <c r="AB1486"/>
    </row>
    <row r="1487" spans="2:28" s="52" customFormat="1" x14ac:dyDescent="0.15">
      <c r="B1487" s="77"/>
      <c r="P1487"/>
      <c r="U1487"/>
      <c r="V1487"/>
      <c r="W1487"/>
      <c r="X1487"/>
      <c r="Y1487"/>
      <c r="Z1487"/>
      <c r="AA1487"/>
      <c r="AB1487"/>
    </row>
    <row r="1488" spans="2:28" s="52" customFormat="1" x14ac:dyDescent="0.15">
      <c r="B1488" s="77"/>
      <c r="P1488"/>
      <c r="U1488"/>
      <c r="V1488"/>
      <c r="W1488"/>
      <c r="X1488"/>
      <c r="Y1488"/>
      <c r="Z1488"/>
      <c r="AA1488"/>
      <c r="AB1488"/>
    </row>
    <row r="1489" spans="2:28" s="52" customFormat="1" x14ac:dyDescent="0.15">
      <c r="B1489" s="77"/>
      <c r="P1489"/>
      <c r="U1489"/>
      <c r="V1489"/>
      <c r="W1489"/>
      <c r="X1489"/>
      <c r="Y1489"/>
      <c r="Z1489"/>
      <c r="AA1489"/>
      <c r="AB1489"/>
    </row>
    <row r="1490" spans="2:28" s="52" customFormat="1" x14ac:dyDescent="0.15">
      <c r="B1490" s="77"/>
      <c r="P1490"/>
      <c r="U1490"/>
      <c r="V1490"/>
      <c r="W1490"/>
      <c r="X1490"/>
      <c r="Y1490"/>
      <c r="Z1490"/>
      <c r="AA1490"/>
      <c r="AB1490"/>
    </row>
    <row r="1491" spans="2:28" s="52" customFormat="1" x14ac:dyDescent="0.15">
      <c r="B1491" s="77"/>
      <c r="P1491"/>
      <c r="U1491"/>
      <c r="V1491"/>
      <c r="W1491"/>
      <c r="X1491"/>
      <c r="Y1491"/>
      <c r="Z1491"/>
      <c r="AA1491"/>
      <c r="AB1491"/>
    </row>
    <row r="1492" spans="2:28" s="52" customFormat="1" x14ac:dyDescent="0.15">
      <c r="B1492" s="77"/>
      <c r="P1492"/>
      <c r="U1492"/>
      <c r="V1492"/>
      <c r="W1492"/>
      <c r="X1492"/>
      <c r="Y1492"/>
      <c r="Z1492"/>
      <c r="AA1492"/>
      <c r="AB1492"/>
    </row>
    <row r="1493" spans="2:28" s="52" customFormat="1" x14ac:dyDescent="0.15">
      <c r="B1493" s="77"/>
      <c r="P1493"/>
      <c r="U1493"/>
      <c r="V1493"/>
      <c r="W1493"/>
      <c r="X1493"/>
      <c r="Y1493"/>
      <c r="Z1493"/>
      <c r="AA1493"/>
      <c r="AB1493"/>
    </row>
    <row r="1494" spans="2:28" s="52" customFormat="1" x14ac:dyDescent="0.15">
      <c r="B1494" s="77"/>
      <c r="P1494"/>
      <c r="U1494"/>
      <c r="V1494"/>
      <c r="W1494"/>
      <c r="X1494"/>
      <c r="Y1494"/>
      <c r="Z1494"/>
      <c r="AA1494"/>
      <c r="AB1494"/>
    </row>
    <row r="1495" spans="2:28" s="52" customFormat="1" x14ac:dyDescent="0.15">
      <c r="B1495" s="77"/>
      <c r="P1495"/>
      <c r="U1495"/>
      <c r="V1495"/>
      <c r="W1495"/>
      <c r="X1495"/>
      <c r="Y1495"/>
      <c r="Z1495"/>
      <c r="AA1495"/>
      <c r="AB1495"/>
    </row>
    <row r="1496" spans="2:28" s="52" customFormat="1" x14ac:dyDescent="0.15">
      <c r="B1496" s="77"/>
      <c r="P1496"/>
      <c r="U1496"/>
      <c r="V1496"/>
      <c r="W1496"/>
      <c r="X1496"/>
      <c r="Y1496"/>
      <c r="Z1496"/>
      <c r="AA1496"/>
      <c r="AB1496"/>
    </row>
    <row r="1497" spans="2:28" s="52" customFormat="1" x14ac:dyDescent="0.15">
      <c r="B1497" s="77"/>
      <c r="P1497"/>
      <c r="U1497"/>
      <c r="V1497"/>
      <c r="W1497"/>
      <c r="X1497"/>
      <c r="Y1497"/>
      <c r="Z1497"/>
      <c r="AA1497"/>
      <c r="AB1497"/>
    </row>
    <row r="1498" spans="2:28" s="52" customFormat="1" x14ac:dyDescent="0.15">
      <c r="B1498" s="77"/>
      <c r="P1498"/>
      <c r="U1498"/>
      <c r="V1498"/>
      <c r="W1498"/>
      <c r="X1498"/>
      <c r="Y1498"/>
      <c r="Z1498"/>
      <c r="AA1498"/>
      <c r="AB1498"/>
    </row>
    <row r="1499" spans="2:28" s="52" customFormat="1" x14ac:dyDescent="0.15">
      <c r="B1499" s="77"/>
      <c r="P1499"/>
      <c r="U1499"/>
      <c r="V1499"/>
      <c r="W1499"/>
      <c r="X1499"/>
      <c r="Y1499"/>
      <c r="Z1499"/>
      <c r="AA1499"/>
      <c r="AB1499"/>
    </row>
    <row r="1500" spans="2:28" s="52" customFormat="1" x14ac:dyDescent="0.15">
      <c r="B1500" s="77"/>
      <c r="P1500"/>
      <c r="U1500"/>
      <c r="V1500"/>
      <c r="W1500"/>
      <c r="X1500"/>
      <c r="Y1500"/>
      <c r="Z1500"/>
      <c r="AA1500"/>
      <c r="AB1500"/>
    </row>
    <row r="1501" spans="2:28" s="52" customFormat="1" x14ac:dyDescent="0.15">
      <c r="B1501" s="77"/>
      <c r="P1501"/>
      <c r="U1501"/>
      <c r="V1501"/>
      <c r="W1501"/>
      <c r="X1501"/>
      <c r="Y1501"/>
      <c r="Z1501"/>
      <c r="AA1501"/>
      <c r="AB1501"/>
    </row>
    <row r="1502" spans="2:28" s="52" customFormat="1" x14ac:dyDescent="0.15">
      <c r="B1502" s="77"/>
      <c r="P1502"/>
      <c r="U1502"/>
      <c r="V1502"/>
      <c r="W1502"/>
      <c r="X1502"/>
      <c r="Y1502"/>
      <c r="Z1502"/>
      <c r="AA1502"/>
      <c r="AB1502"/>
    </row>
    <row r="1503" spans="2:28" s="52" customFormat="1" x14ac:dyDescent="0.15">
      <c r="B1503" s="77"/>
      <c r="P1503"/>
      <c r="U1503"/>
      <c r="V1503"/>
      <c r="W1503"/>
      <c r="X1503"/>
      <c r="Y1503"/>
      <c r="Z1503"/>
      <c r="AA1503"/>
      <c r="AB1503"/>
    </row>
    <row r="1504" spans="2:28" s="52" customFormat="1" x14ac:dyDescent="0.15">
      <c r="B1504" s="77"/>
      <c r="P1504"/>
      <c r="U1504"/>
      <c r="V1504"/>
      <c r="W1504"/>
      <c r="X1504"/>
      <c r="Y1504"/>
      <c r="Z1504"/>
      <c r="AA1504"/>
      <c r="AB1504"/>
    </row>
    <row r="1505" spans="2:28" s="52" customFormat="1" x14ac:dyDescent="0.15">
      <c r="B1505" s="77"/>
      <c r="P1505"/>
      <c r="U1505"/>
      <c r="V1505"/>
      <c r="W1505"/>
      <c r="X1505"/>
      <c r="Y1505"/>
      <c r="Z1505"/>
      <c r="AA1505"/>
      <c r="AB1505"/>
    </row>
    <row r="1506" spans="2:28" s="52" customFormat="1" x14ac:dyDescent="0.15">
      <c r="B1506" s="77"/>
      <c r="P1506"/>
      <c r="U1506"/>
      <c r="V1506"/>
      <c r="W1506"/>
      <c r="X1506"/>
      <c r="Y1506"/>
      <c r="Z1506"/>
      <c r="AA1506"/>
      <c r="AB1506"/>
    </row>
    <row r="1507" spans="2:28" s="52" customFormat="1" x14ac:dyDescent="0.15">
      <c r="B1507" s="77"/>
      <c r="P1507"/>
      <c r="U1507"/>
      <c r="V1507"/>
      <c r="W1507"/>
      <c r="X1507"/>
      <c r="Y1507"/>
      <c r="Z1507"/>
      <c r="AA1507"/>
      <c r="AB1507"/>
    </row>
    <row r="1508" spans="2:28" s="52" customFormat="1" x14ac:dyDescent="0.15">
      <c r="B1508" s="77"/>
      <c r="P1508"/>
      <c r="U1508"/>
      <c r="V1508"/>
      <c r="W1508"/>
      <c r="X1508"/>
      <c r="Y1508"/>
      <c r="Z1508"/>
      <c r="AA1508"/>
      <c r="AB1508"/>
    </row>
    <row r="1509" spans="2:28" s="52" customFormat="1" x14ac:dyDescent="0.15">
      <c r="B1509" s="77"/>
      <c r="P1509"/>
      <c r="U1509"/>
      <c r="V1509"/>
      <c r="W1509"/>
      <c r="X1509"/>
      <c r="Y1509"/>
      <c r="Z1509"/>
      <c r="AA1509"/>
      <c r="AB1509"/>
    </row>
    <row r="1510" spans="2:28" s="52" customFormat="1" x14ac:dyDescent="0.15">
      <c r="B1510" s="77"/>
      <c r="P1510"/>
      <c r="U1510"/>
      <c r="V1510"/>
      <c r="W1510"/>
      <c r="X1510"/>
      <c r="Y1510"/>
      <c r="Z1510"/>
      <c r="AA1510"/>
      <c r="AB1510"/>
    </row>
    <row r="1511" spans="2:28" s="52" customFormat="1" x14ac:dyDescent="0.15">
      <c r="B1511" s="77"/>
      <c r="P1511"/>
      <c r="U1511"/>
      <c r="V1511"/>
      <c r="W1511"/>
      <c r="X1511"/>
      <c r="Y1511"/>
      <c r="Z1511"/>
      <c r="AA1511"/>
      <c r="AB1511"/>
    </row>
    <row r="1512" spans="2:28" s="52" customFormat="1" x14ac:dyDescent="0.15">
      <c r="B1512" s="77"/>
      <c r="P1512"/>
      <c r="U1512"/>
      <c r="V1512"/>
      <c r="W1512"/>
      <c r="X1512"/>
      <c r="Y1512"/>
      <c r="Z1512"/>
      <c r="AA1512"/>
      <c r="AB1512"/>
    </row>
    <row r="1513" spans="2:28" s="52" customFormat="1" x14ac:dyDescent="0.15">
      <c r="B1513" s="77"/>
      <c r="P1513"/>
      <c r="U1513"/>
      <c r="V1513"/>
      <c r="W1513"/>
      <c r="X1513"/>
      <c r="Y1513"/>
      <c r="Z1513"/>
      <c r="AA1513"/>
      <c r="AB1513"/>
    </row>
    <row r="1514" spans="2:28" s="52" customFormat="1" x14ac:dyDescent="0.15">
      <c r="B1514" s="77"/>
      <c r="P1514"/>
      <c r="U1514"/>
      <c r="V1514"/>
      <c r="W1514"/>
      <c r="X1514"/>
      <c r="Y1514"/>
      <c r="Z1514"/>
      <c r="AA1514"/>
      <c r="AB1514"/>
    </row>
    <row r="1515" spans="2:28" s="52" customFormat="1" x14ac:dyDescent="0.15">
      <c r="B1515" s="77"/>
      <c r="P1515"/>
      <c r="U1515"/>
      <c r="V1515"/>
      <c r="W1515"/>
      <c r="X1515"/>
      <c r="Y1515"/>
      <c r="Z1515"/>
      <c r="AA1515"/>
      <c r="AB1515"/>
    </row>
    <row r="1516" spans="2:28" s="52" customFormat="1" x14ac:dyDescent="0.15">
      <c r="B1516" s="77"/>
      <c r="P1516"/>
      <c r="U1516"/>
      <c r="V1516"/>
      <c r="W1516"/>
      <c r="X1516"/>
      <c r="Y1516"/>
      <c r="Z1516"/>
      <c r="AA1516"/>
      <c r="AB1516"/>
    </row>
    <row r="1517" spans="2:28" s="52" customFormat="1" x14ac:dyDescent="0.15">
      <c r="B1517" s="77"/>
      <c r="P1517"/>
      <c r="U1517"/>
      <c r="V1517"/>
      <c r="W1517"/>
      <c r="X1517"/>
      <c r="Y1517"/>
      <c r="Z1517"/>
      <c r="AA1517"/>
      <c r="AB1517"/>
    </row>
    <row r="1518" spans="2:28" s="52" customFormat="1" x14ac:dyDescent="0.15">
      <c r="B1518" s="77"/>
      <c r="P1518"/>
      <c r="U1518"/>
      <c r="V1518"/>
      <c r="W1518"/>
      <c r="X1518"/>
      <c r="Y1518"/>
      <c r="Z1518"/>
      <c r="AA1518"/>
      <c r="AB1518"/>
    </row>
    <row r="1519" spans="2:28" s="52" customFormat="1" x14ac:dyDescent="0.15">
      <c r="B1519" s="77"/>
      <c r="P1519"/>
      <c r="U1519"/>
      <c r="V1519"/>
      <c r="W1519"/>
      <c r="X1519"/>
      <c r="Y1519"/>
      <c r="Z1519"/>
      <c r="AA1519"/>
      <c r="AB1519"/>
    </row>
    <row r="1520" spans="2:28" s="52" customFormat="1" x14ac:dyDescent="0.15">
      <c r="B1520" s="77"/>
      <c r="P1520"/>
      <c r="U1520"/>
      <c r="V1520"/>
      <c r="W1520"/>
      <c r="X1520"/>
      <c r="Y1520"/>
      <c r="Z1520"/>
      <c r="AA1520"/>
      <c r="AB1520"/>
    </row>
    <row r="1521" spans="2:28" s="52" customFormat="1" x14ac:dyDescent="0.15">
      <c r="B1521" s="77"/>
      <c r="P1521"/>
      <c r="U1521"/>
      <c r="V1521"/>
      <c r="W1521"/>
      <c r="X1521"/>
      <c r="Y1521"/>
      <c r="Z1521"/>
      <c r="AA1521"/>
      <c r="AB1521"/>
    </row>
    <row r="1522" spans="2:28" s="52" customFormat="1" x14ac:dyDescent="0.15">
      <c r="B1522" s="77"/>
      <c r="P1522"/>
      <c r="U1522"/>
      <c r="V1522"/>
      <c r="W1522"/>
      <c r="X1522"/>
      <c r="Y1522"/>
      <c r="Z1522"/>
      <c r="AA1522"/>
      <c r="AB1522"/>
    </row>
    <row r="1523" spans="2:28" s="52" customFormat="1" x14ac:dyDescent="0.15">
      <c r="B1523" s="77"/>
      <c r="P1523"/>
      <c r="U1523"/>
      <c r="V1523"/>
      <c r="W1523"/>
      <c r="X1523"/>
      <c r="Y1523"/>
      <c r="Z1523"/>
      <c r="AA1523"/>
      <c r="AB1523"/>
    </row>
    <row r="1524" spans="2:28" s="52" customFormat="1" x14ac:dyDescent="0.15">
      <c r="B1524" s="77"/>
      <c r="P1524"/>
      <c r="U1524"/>
      <c r="V1524"/>
      <c r="W1524"/>
      <c r="X1524"/>
      <c r="Y1524"/>
      <c r="Z1524"/>
      <c r="AA1524"/>
      <c r="AB1524"/>
    </row>
    <row r="1525" spans="2:28" s="52" customFormat="1" x14ac:dyDescent="0.15">
      <c r="B1525" s="77"/>
      <c r="P1525"/>
      <c r="U1525"/>
      <c r="V1525"/>
      <c r="W1525"/>
      <c r="X1525"/>
      <c r="Y1525"/>
      <c r="Z1525"/>
      <c r="AA1525"/>
      <c r="AB1525"/>
    </row>
    <row r="1526" spans="2:28" s="52" customFormat="1" x14ac:dyDescent="0.15">
      <c r="B1526" s="77"/>
      <c r="P1526"/>
      <c r="U1526"/>
      <c r="V1526"/>
      <c r="W1526"/>
      <c r="X1526"/>
      <c r="Y1526"/>
      <c r="Z1526"/>
      <c r="AA1526"/>
      <c r="AB1526"/>
    </row>
    <row r="1527" spans="2:28" s="52" customFormat="1" x14ac:dyDescent="0.15">
      <c r="B1527" s="77"/>
      <c r="P1527"/>
      <c r="U1527"/>
      <c r="V1527"/>
      <c r="W1527"/>
      <c r="X1527"/>
      <c r="Y1527"/>
      <c r="Z1527"/>
      <c r="AA1527"/>
      <c r="AB1527"/>
    </row>
    <row r="1528" spans="2:28" s="52" customFormat="1" x14ac:dyDescent="0.15">
      <c r="B1528" s="77"/>
      <c r="P1528"/>
      <c r="U1528"/>
      <c r="V1528"/>
      <c r="W1528"/>
      <c r="X1528"/>
      <c r="Y1528"/>
      <c r="Z1528"/>
      <c r="AA1528"/>
      <c r="AB1528"/>
    </row>
    <row r="1529" spans="2:28" s="52" customFormat="1" x14ac:dyDescent="0.15">
      <c r="B1529" s="77"/>
      <c r="P1529"/>
      <c r="U1529"/>
      <c r="V1529"/>
      <c r="W1529"/>
      <c r="X1529"/>
      <c r="Y1529"/>
      <c r="Z1529"/>
      <c r="AA1529"/>
      <c r="AB1529"/>
    </row>
    <row r="1530" spans="2:28" s="52" customFormat="1" x14ac:dyDescent="0.15">
      <c r="B1530" s="77"/>
      <c r="P1530"/>
      <c r="U1530"/>
      <c r="V1530"/>
      <c r="W1530"/>
      <c r="X1530"/>
      <c r="Y1530"/>
      <c r="Z1530"/>
      <c r="AA1530"/>
      <c r="AB1530"/>
    </row>
    <row r="1531" spans="2:28" s="52" customFormat="1" x14ac:dyDescent="0.15">
      <c r="B1531" s="77"/>
      <c r="P1531"/>
      <c r="U1531"/>
      <c r="V1531"/>
      <c r="W1531"/>
      <c r="X1531"/>
      <c r="Y1531"/>
      <c r="Z1531"/>
      <c r="AA1531"/>
      <c r="AB1531"/>
    </row>
    <row r="1532" spans="2:28" s="52" customFormat="1" x14ac:dyDescent="0.15">
      <c r="B1532" s="77"/>
      <c r="P1532"/>
      <c r="U1532"/>
      <c r="V1532"/>
      <c r="W1532"/>
      <c r="X1532"/>
      <c r="Y1532"/>
      <c r="Z1532"/>
      <c r="AA1532"/>
      <c r="AB1532"/>
    </row>
    <row r="1533" spans="2:28" s="52" customFormat="1" x14ac:dyDescent="0.15">
      <c r="B1533" s="77"/>
      <c r="P1533"/>
      <c r="U1533"/>
      <c r="V1533"/>
      <c r="W1533"/>
      <c r="X1533"/>
      <c r="Y1533"/>
      <c r="Z1533"/>
      <c r="AA1533"/>
      <c r="AB1533"/>
    </row>
    <row r="1534" spans="2:28" s="52" customFormat="1" x14ac:dyDescent="0.15">
      <c r="B1534" s="77"/>
      <c r="P1534"/>
      <c r="U1534"/>
      <c r="V1534"/>
      <c r="W1534"/>
      <c r="X1534"/>
      <c r="Y1534"/>
      <c r="Z1534"/>
      <c r="AA1534"/>
      <c r="AB1534"/>
    </row>
    <row r="1535" spans="2:28" s="52" customFormat="1" x14ac:dyDescent="0.15">
      <c r="B1535" s="77"/>
      <c r="P1535"/>
      <c r="U1535"/>
      <c r="V1535"/>
      <c r="W1535"/>
      <c r="X1535"/>
      <c r="Y1535"/>
      <c r="Z1535"/>
      <c r="AA1535"/>
      <c r="AB1535"/>
    </row>
    <row r="1536" spans="2:28" s="52" customFormat="1" x14ac:dyDescent="0.15">
      <c r="B1536" s="77"/>
      <c r="P1536"/>
      <c r="U1536"/>
      <c r="V1536"/>
      <c r="W1536"/>
      <c r="X1536"/>
      <c r="Y1536"/>
      <c r="Z1536"/>
      <c r="AA1536"/>
      <c r="AB1536"/>
    </row>
    <row r="1537" spans="2:28" s="52" customFormat="1" x14ac:dyDescent="0.15">
      <c r="B1537" s="77"/>
      <c r="P1537"/>
      <c r="U1537"/>
      <c r="V1537"/>
      <c r="W1537"/>
      <c r="X1537"/>
      <c r="Y1537"/>
      <c r="Z1537"/>
      <c r="AA1537"/>
      <c r="AB1537"/>
    </row>
    <row r="1538" spans="2:28" s="52" customFormat="1" x14ac:dyDescent="0.15">
      <c r="B1538" s="77"/>
      <c r="P1538"/>
      <c r="U1538"/>
      <c r="V1538"/>
      <c r="W1538"/>
      <c r="X1538"/>
      <c r="Y1538"/>
      <c r="Z1538"/>
      <c r="AA1538"/>
      <c r="AB1538"/>
    </row>
    <row r="1539" spans="2:28" s="52" customFormat="1" x14ac:dyDescent="0.15">
      <c r="B1539" s="77"/>
      <c r="P1539"/>
      <c r="U1539"/>
      <c r="V1539"/>
      <c r="W1539"/>
      <c r="X1539"/>
      <c r="Y1539"/>
      <c r="Z1539"/>
      <c r="AA1539"/>
      <c r="AB1539"/>
    </row>
    <row r="1540" spans="2:28" s="52" customFormat="1" x14ac:dyDescent="0.15">
      <c r="B1540" s="77"/>
      <c r="P1540"/>
      <c r="U1540"/>
      <c r="V1540"/>
      <c r="W1540"/>
      <c r="X1540"/>
      <c r="Y1540"/>
      <c r="Z1540"/>
      <c r="AA1540"/>
      <c r="AB1540"/>
    </row>
    <row r="1541" spans="2:28" s="52" customFormat="1" x14ac:dyDescent="0.15">
      <c r="B1541" s="77"/>
      <c r="P1541"/>
      <c r="U1541"/>
      <c r="V1541"/>
      <c r="W1541"/>
      <c r="X1541"/>
      <c r="Y1541"/>
      <c r="Z1541"/>
      <c r="AA1541"/>
      <c r="AB1541"/>
    </row>
    <row r="1542" spans="2:28" s="52" customFormat="1" x14ac:dyDescent="0.15">
      <c r="B1542" s="77"/>
      <c r="P1542"/>
      <c r="U1542"/>
      <c r="V1542"/>
      <c r="W1542"/>
      <c r="X1542"/>
      <c r="Y1542"/>
      <c r="Z1542"/>
      <c r="AA1542"/>
      <c r="AB1542"/>
    </row>
    <row r="1543" spans="2:28" s="52" customFormat="1" x14ac:dyDescent="0.15">
      <c r="B1543" s="77"/>
      <c r="P1543"/>
      <c r="U1543"/>
      <c r="V1543"/>
      <c r="W1543"/>
      <c r="X1543"/>
      <c r="Y1543"/>
      <c r="Z1543"/>
      <c r="AA1543"/>
      <c r="AB1543"/>
    </row>
    <row r="1544" spans="2:28" s="52" customFormat="1" x14ac:dyDescent="0.15">
      <c r="B1544" s="77"/>
      <c r="P1544"/>
      <c r="U1544"/>
      <c r="V1544"/>
      <c r="W1544"/>
      <c r="X1544"/>
      <c r="Y1544"/>
      <c r="Z1544"/>
      <c r="AA1544"/>
      <c r="AB1544"/>
    </row>
    <row r="1545" spans="2:28" s="52" customFormat="1" x14ac:dyDescent="0.15">
      <c r="B1545" s="77"/>
      <c r="P1545"/>
      <c r="U1545"/>
      <c r="V1545"/>
      <c r="W1545"/>
      <c r="X1545"/>
      <c r="Y1545"/>
      <c r="Z1545"/>
      <c r="AA1545"/>
      <c r="AB1545"/>
    </row>
    <row r="1546" spans="2:28" s="52" customFormat="1" x14ac:dyDescent="0.15">
      <c r="B1546" s="77"/>
      <c r="P1546"/>
      <c r="U1546"/>
      <c r="V1546"/>
      <c r="W1546"/>
      <c r="X1546"/>
      <c r="Y1546"/>
      <c r="Z1546"/>
      <c r="AA1546"/>
      <c r="AB1546"/>
    </row>
    <row r="1547" spans="2:28" s="52" customFormat="1" x14ac:dyDescent="0.15">
      <c r="B1547" s="77"/>
      <c r="P1547"/>
      <c r="U1547"/>
      <c r="V1547"/>
      <c r="W1547"/>
      <c r="X1547"/>
      <c r="Y1547"/>
      <c r="Z1547"/>
      <c r="AA1547"/>
      <c r="AB1547"/>
    </row>
    <row r="1548" spans="2:28" s="52" customFormat="1" x14ac:dyDescent="0.15">
      <c r="B1548" s="77"/>
      <c r="P1548"/>
      <c r="U1548"/>
      <c r="V1548"/>
      <c r="W1548"/>
      <c r="X1548"/>
      <c r="Y1548"/>
      <c r="Z1548"/>
      <c r="AA1548"/>
      <c r="AB1548"/>
    </row>
    <row r="1549" spans="2:28" s="52" customFormat="1" x14ac:dyDescent="0.15">
      <c r="B1549" s="77"/>
      <c r="P1549"/>
      <c r="U1549"/>
      <c r="V1549"/>
      <c r="W1549"/>
      <c r="X1549"/>
      <c r="Y1549"/>
      <c r="Z1549"/>
      <c r="AA1549"/>
      <c r="AB1549"/>
    </row>
    <row r="1550" spans="2:28" s="52" customFormat="1" x14ac:dyDescent="0.15">
      <c r="B1550" s="77"/>
      <c r="P1550"/>
      <c r="U1550"/>
      <c r="V1550"/>
      <c r="W1550"/>
      <c r="X1550"/>
      <c r="Y1550"/>
      <c r="Z1550"/>
      <c r="AA1550"/>
      <c r="AB1550"/>
    </row>
    <row r="1551" spans="2:28" s="52" customFormat="1" x14ac:dyDescent="0.15">
      <c r="B1551" s="77"/>
      <c r="P1551"/>
      <c r="U1551"/>
      <c r="V1551"/>
      <c r="W1551"/>
      <c r="X1551"/>
      <c r="Y1551"/>
      <c r="Z1551"/>
      <c r="AA1551"/>
      <c r="AB1551"/>
    </row>
    <row r="1552" spans="2:28" s="52" customFormat="1" x14ac:dyDescent="0.15">
      <c r="B1552" s="77"/>
      <c r="P1552"/>
      <c r="U1552"/>
      <c r="V1552"/>
      <c r="W1552"/>
      <c r="X1552"/>
      <c r="Y1552"/>
      <c r="Z1552"/>
      <c r="AA1552"/>
      <c r="AB1552"/>
    </row>
    <row r="1553" spans="2:28" s="52" customFormat="1" x14ac:dyDescent="0.15">
      <c r="B1553" s="77"/>
      <c r="P1553"/>
      <c r="U1553"/>
      <c r="V1553"/>
      <c r="W1553"/>
      <c r="X1553"/>
      <c r="Y1553"/>
      <c r="Z1553"/>
      <c r="AA1553"/>
      <c r="AB1553"/>
    </row>
    <row r="1554" spans="2:28" s="52" customFormat="1" x14ac:dyDescent="0.15">
      <c r="B1554" s="77"/>
      <c r="P1554"/>
      <c r="U1554"/>
      <c r="V1554"/>
      <c r="W1554"/>
      <c r="X1554"/>
      <c r="Y1554"/>
      <c r="Z1554"/>
      <c r="AA1554"/>
      <c r="AB1554"/>
    </row>
    <row r="1555" spans="2:28" s="52" customFormat="1" x14ac:dyDescent="0.15">
      <c r="B1555" s="77"/>
      <c r="P1555"/>
      <c r="U1555"/>
      <c r="V1555"/>
      <c r="W1555"/>
      <c r="X1555"/>
      <c r="Y1555"/>
      <c r="Z1555"/>
      <c r="AA1555"/>
      <c r="AB1555"/>
    </row>
    <row r="1556" spans="2:28" s="52" customFormat="1" x14ac:dyDescent="0.15">
      <c r="B1556" s="77"/>
      <c r="P1556"/>
      <c r="U1556"/>
      <c r="V1556"/>
      <c r="W1556"/>
      <c r="X1556"/>
      <c r="Y1556"/>
      <c r="Z1556"/>
      <c r="AA1556"/>
      <c r="AB1556"/>
    </row>
    <row r="1557" spans="2:28" s="52" customFormat="1" x14ac:dyDescent="0.15">
      <c r="B1557" s="77"/>
      <c r="P1557"/>
      <c r="U1557"/>
      <c r="V1557"/>
      <c r="W1557"/>
      <c r="X1557"/>
      <c r="Y1557"/>
      <c r="Z1557"/>
      <c r="AA1557"/>
      <c r="AB1557"/>
    </row>
    <row r="1558" spans="2:28" s="52" customFormat="1" x14ac:dyDescent="0.15">
      <c r="B1558" s="77"/>
      <c r="P1558"/>
      <c r="U1558"/>
      <c r="V1558"/>
      <c r="W1558"/>
      <c r="X1558"/>
      <c r="Y1558"/>
      <c r="Z1558"/>
      <c r="AA1558"/>
      <c r="AB1558"/>
    </row>
    <row r="1559" spans="2:28" s="52" customFormat="1" x14ac:dyDescent="0.15">
      <c r="B1559" s="77"/>
      <c r="P1559"/>
      <c r="U1559"/>
      <c r="V1559"/>
      <c r="W1559"/>
      <c r="X1559"/>
      <c r="Y1559"/>
      <c r="Z1559"/>
      <c r="AA1559"/>
      <c r="AB1559"/>
    </row>
    <row r="1560" spans="2:28" s="52" customFormat="1" x14ac:dyDescent="0.15">
      <c r="B1560" s="77"/>
      <c r="P1560"/>
      <c r="U1560"/>
      <c r="V1560"/>
      <c r="W1560"/>
      <c r="X1560"/>
      <c r="Y1560"/>
      <c r="Z1560"/>
      <c r="AA1560"/>
      <c r="AB1560"/>
    </row>
    <row r="1561" spans="2:28" s="52" customFormat="1" x14ac:dyDescent="0.15">
      <c r="B1561" s="77"/>
      <c r="P1561"/>
      <c r="U1561"/>
      <c r="V1561"/>
      <c r="W1561"/>
      <c r="X1561"/>
      <c r="Y1561"/>
      <c r="Z1561"/>
      <c r="AA1561"/>
      <c r="AB1561"/>
    </row>
    <row r="1562" spans="2:28" s="52" customFormat="1" x14ac:dyDescent="0.15">
      <c r="B1562" s="77"/>
      <c r="P1562"/>
      <c r="U1562"/>
      <c r="V1562"/>
      <c r="W1562"/>
      <c r="X1562"/>
      <c r="Y1562"/>
      <c r="Z1562"/>
      <c r="AA1562"/>
      <c r="AB1562"/>
    </row>
    <row r="1563" spans="2:28" s="52" customFormat="1" x14ac:dyDescent="0.15">
      <c r="B1563" s="77"/>
      <c r="P1563"/>
      <c r="U1563"/>
      <c r="V1563"/>
      <c r="W1563"/>
      <c r="X1563"/>
      <c r="Y1563"/>
      <c r="Z1563"/>
      <c r="AA1563"/>
      <c r="AB1563"/>
    </row>
    <row r="1564" spans="2:28" s="52" customFormat="1" x14ac:dyDescent="0.15">
      <c r="B1564" s="77"/>
      <c r="P1564"/>
      <c r="U1564"/>
      <c r="V1564"/>
      <c r="W1564"/>
      <c r="X1564"/>
      <c r="Y1564"/>
      <c r="Z1564"/>
      <c r="AA1564"/>
      <c r="AB1564"/>
    </row>
    <row r="1565" spans="2:28" s="52" customFormat="1" x14ac:dyDescent="0.15">
      <c r="B1565" s="77"/>
      <c r="P1565"/>
      <c r="U1565"/>
      <c r="V1565"/>
      <c r="W1565"/>
      <c r="X1565"/>
      <c r="Y1565"/>
      <c r="Z1565"/>
      <c r="AA1565"/>
      <c r="AB1565"/>
    </row>
    <row r="1566" spans="2:28" s="52" customFormat="1" x14ac:dyDescent="0.15">
      <c r="B1566" s="77"/>
      <c r="P1566"/>
      <c r="U1566"/>
      <c r="V1566"/>
      <c r="W1566"/>
      <c r="X1566"/>
      <c r="Y1566"/>
      <c r="Z1566"/>
      <c r="AA1566"/>
      <c r="AB1566"/>
    </row>
    <row r="1567" spans="2:28" s="52" customFormat="1" x14ac:dyDescent="0.15">
      <c r="B1567" s="77"/>
      <c r="P1567"/>
      <c r="U1567"/>
      <c r="V1567"/>
      <c r="W1567"/>
      <c r="X1567"/>
      <c r="Y1567"/>
      <c r="Z1567"/>
      <c r="AA1567"/>
      <c r="AB1567"/>
    </row>
    <row r="1568" spans="2:28" s="52" customFormat="1" x14ac:dyDescent="0.15">
      <c r="B1568" s="77"/>
      <c r="P1568"/>
      <c r="U1568"/>
      <c r="V1568"/>
      <c r="W1568"/>
      <c r="X1568"/>
      <c r="Y1568"/>
      <c r="Z1568"/>
      <c r="AA1568"/>
      <c r="AB1568"/>
    </row>
    <row r="1569" spans="2:28" s="52" customFormat="1" x14ac:dyDescent="0.15">
      <c r="B1569" s="77"/>
      <c r="P1569"/>
      <c r="U1569"/>
      <c r="V1569"/>
      <c r="W1569"/>
      <c r="X1569"/>
      <c r="Y1569"/>
      <c r="Z1569"/>
      <c r="AA1569"/>
      <c r="AB1569"/>
    </row>
    <row r="1570" spans="2:28" s="52" customFormat="1" x14ac:dyDescent="0.15">
      <c r="B1570" s="77"/>
      <c r="P1570"/>
      <c r="U1570"/>
      <c r="V1570"/>
      <c r="W1570"/>
      <c r="X1570"/>
      <c r="Y1570"/>
      <c r="Z1570"/>
      <c r="AA1570"/>
      <c r="AB1570"/>
    </row>
    <row r="1571" spans="2:28" s="52" customFormat="1" x14ac:dyDescent="0.15">
      <c r="B1571" s="77"/>
      <c r="P1571"/>
      <c r="U1571"/>
      <c r="V1571"/>
      <c r="W1571"/>
      <c r="X1571"/>
      <c r="Y1571"/>
      <c r="Z1571"/>
      <c r="AA1571"/>
      <c r="AB1571"/>
    </row>
    <row r="1572" spans="2:28" s="52" customFormat="1" x14ac:dyDescent="0.15">
      <c r="B1572" s="77"/>
      <c r="P1572"/>
      <c r="U1572"/>
      <c r="V1572"/>
      <c r="W1572"/>
      <c r="X1572"/>
      <c r="Y1572"/>
      <c r="Z1572"/>
      <c r="AA1572"/>
      <c r="AB1572"/>
    </row>
    <row r="1573" spans="2:28" s="52" customFormat="1" x14ac:dyDescent="0.15">
      <c r="B1573" s="77"/>
      <c r="P1573"/>
      <c r="U1573"/>
      <c r="V1573"/>
      <c r="W1573"/>
      <c r="X1573"/>
      <c r="Y1573"/>
      <c r="Z1573"/>
      <c r="AA1573"/>
      <c r="AB1573"/>
    </row>
    <row r="1574" spans="2:28" s="52" customFormat="1" x14ac:dyDescent="0.15">
      <c r="B1574" s="77"/>
      <c r="P1574"/>
      <c r="U1574"/>
      <c r="V1574"/>
      <c r="W1574"/>
      <c r="X1574"/>
      <c r="Y1574"/>
      <c r="Z1574"/>
      <c r="AA1574"/>
      <c r="AB1574"/>
    </row>
    <row r="1575" spans="2:28" s="52" customFormat="1" x14ac:dyDescent="0.15">
      <c r="B1575" s="77"/>
      <c r="P1575"/>
      <c r="U1575"/>
      <c r="V1575"/>
      <c r="W1575"/>
      <c r="X1575"/>
      <c r="Y1575"/>
      <c r="Z1575"/>
      <c r="AA1575"/>
      <c r="AB1575"/>
    </row>
    <row r="1576" spans="2:28" s="52" customFormat="1" x14ac:dyDescent="0.15">
      <c r="B1576" s="77"/>
      <c r="P1576"/>
      <c r="U1576"/>
      <c r="V1576"/>
      <c r="W1576"/>
      <c r="X1576"/>
      <c r="Y1576"/>
      <c r="Z1576"/>
      <c r="AA1576"/>
      <c r="AB1576"/>
    </row>
    <row r="1577" spans="2:28" s="52" customFormat="1" x14ac:dyDescent="0.15">
      <c r="B1577" s="77"/>
      <c r="P1577"/>
      <c r="U1577"/>
      <c r="V1577"/>
      <c r="W1577"/>
      <c r="X1577"/>
      <c r="Y1577"/>
      <c r="Z1577"/>
      <c r="AA1577"/>
      <c r="AB1577"/>
    </row>
    <row r="1578" spans="2:28" s="52" customFormat="1" x14ac:dyDescent="0.15">
      <c r="B1578" s="77"/>
      <c r="P1578"/>
      <c r="U1578"/>
      <c r="V1578"/>
      <c r="W1578"/>
      <c r="X1578"/>
      <c r="Y1578"/>
      <c r="Z1578"/>
      <c r="AA1578"/>
      <c r="AB1578"/>
    </row>
    <row r="1579" spans="2:28" s="52" customFormat="1" x14ac:dyDescent="0.15">
      <c r="B1579" s="77"/>
      <c r="P1579"/>
      <c r="U1579"/>
      <c r="V1579"/>
      <c r="W1579"/>
      <c r="X1579"/>
      <c r="Y1579"/>
      <c r="Z1579"/>
      <c r="AA1579"/>
      <c r="AB1579"/>
    </row>
    <row r="1580" spans="2:28" s="52" customFormat="1" x14ac:dyDescent="0.15">
      <c r="B1580" s="77"/>
      <c r="P1580"/>
      <c r="U1580"/>
      <c r="V1580"/>
      <c r="W1580"/>
      <c r="X1580"/>
      <c r="Y1580"/>
      <c r="Z1580"/>
      <c r="AA1580"/>
      <c r="AB1580"/>
    </row>
    <row r="1581" spans="2:28" s="52" customFormat="1" x14ac:dyDescent="0.15">
      <c r="B1581" s="77"/>
      <c r="P1581"/>
      <c r="U1581"/>
      <c r="V1581"/>
      <c r="W1581"/>
      <c r="X1581"/>
      <c r="Y1581"/>
      <c r="Z1581"/>
      <c r="AA1581"/>
      <c r="AB1581"/>
    </row>
    <row r="1582" spans="2:28" s="52" customFormat="1" x14ac:dyDescent="0.15">
      <c r="B1582" s="77"/>
      <c r="P1582"/>
      <c r="U1582"/>
      <c r="V1582"/>
      <c r="W1582"/>
      <c r="X1582"/>
      <c r="Y1582"/>
      <c r="Z1582"/>
      <c r="AA1582"/>
      <c r="AB1582"/>
    </row>
    <row r="1583" spans="2:28" s="52" customFormat="1" x14ac:dyDescent="0.15">
      <c r="B1583" s="77"/>
      <c r="P1583"/>
      <c r="U1583"/>
      <c r="V1583"/>
      <c r="W1583"/>
      <c r="X1583"/>
      <c r="Y1583"/>
      <c r="Z1583"/>
      <c r="AA1583"/>
      <c r="AB1583"/>
    </row>
    <row r="1584" spans="2:28" s="52" customFormat="1" x14ac:dyDescent="0.15">
      <c r="B1584" s="77"/>
      <c r="P1584"/>
      <c r="U1584"/>
      <c r="V1584"/>
      <c r="W1584"/>
      <c r="X1584"/>
      <c r="Y1584"/>
      <c r="Z1584"/>
      <c r="AA1584"/>
      <c r="AB1584"/>
    </row>
    <row r="1585" spans="2:28" s="52" customFormat="1" x14ac:dyDescent="0.15">
      <c r="B1585" s="77"/>
      <c r="P1585"/>
      <c r="U1585"/>
      <c r="V1585"/>
      <c r="W1585"/>
      <c r="X1585"/>
      <c r="Y1585"/>
      <c r="Z1585"/>
      <c r="AA1585"/>
      <c r="AB1585"/>
    </row>
    <row r="1586" spans="2:28" s="52" customFormat="1" x14ac:dyDescent="0.15">
      <c r="B1586" s="77"/>
      <c r="P1586"/>
      <c r="U1586"/>
      <c r="V1586"/>
      <c r="W1586"/>
      <c r="X1586"/>
      <c r="Y1586"/>
      <c r="Z1586"/>
      <c r="AA1586"/>
      <c r="AB1586"/>
    </row>
    <row r="1587" spans="2:28" s="52" customFormat="1" x14ac:dyDescent="0.15">
      <c r="B1587" s="77"/>
      <c r="P1587"/>
      <c r="U1587"/>
      <c r="V1587"/>
      <c r="W1587"/>
      <c r="X1587"/>
      <c r="Y1587"/>
      <c r="Z1587"/>
      <c r="AA1587"/>
      <c r="AB1587"/>
    </row>
    <row r="1588" spans="2:28" s="52" customFormat="1" x14ac:dyDescent="0.15">
      <c r="B1588" s="77"/>
      <c r="P1588"/>
      <c r="U1588"/>
      <c r="V1588"/>
      <c r="W1588"/>
      <c r="X1588"/>
      <c r="Y1588"/>
      <c r="Z1588"/>
      <c r="AA1588"/>
      <c r="AB1588"/>
    </row>
    <row r="1589" spans="2:28" s="52" customFormat="1" x14ac:dyDescent="0.15">
      <c r="B1589" s="77"/>
      <c r="P1589"/>
      <c r="U1589"/>
      <c r="V1589"/>
      <c r="W1589"/>
      <c r="X1589"/>
      <c r="Y1589"/>
      <c r="Z1589"/>
      <c r="AA1589"/>
      <c r="AB1589"/>
    </row>
    <row r="1590" spans="2:28" s="52" customFormat="1" x14ac:dyDescent="0.15">
      <c r="B1590" s="77"/>
      <c r="P1590"/>
      <c r="U1590"/>
      <c r="V1590"/>
      <c r="W1590"/>
      <c r="X1590"/>
      <c r="Y1590"/>
      <c r="Z1590"/>
      <c r="AA1590"/>
      <c r="AB1590"/>
    </row>
    <row r="1591" spans="2:28" s="52" customFormat="1" x14ac:dyDescent="0.15">
      <c r="B1591" s="77"/>
      <c r="P1591"/>
      <c r="U1591"/>
      <c r="V1591"/>
      <c r="W1591"/>
      <c r="X1591"/>
      <c r="Y1591"/>
      <c r="Z1591"/>
      <c r="AA1591"/>
      <c r="AB1591"/>
    </row>
    <row r="1592" spans="2:28" s="52" customFormat="1" x14ac:dyDescent="0.15">
      <c r="B1592" s="77"/>
      <c r="P1592"/>
      <c r="U1592"/>
      <c r="V1592"/>
      <c r="W1592"/>
      <c r="X1592"/>
      <c r="Y1592"/>
      <c r="Z1592"/>
      <c r="AA1592"/>
      <c r="AB1592"/>
    </row>
    <row r="1593" spans="2:28" s="52" customFormat="1" x14ac:dyDescent="0.15">
      <c r="B1593" s="77"/>
      <c r="P1593"/>
      <c r="U1593"/>
      <c r="V1593"/>
      <c r="W1593"/>
      <c r="X1593"/>
      <c r="Y1593"/>
      <c r="Z1593"/>
      <c r="AA1593"/>
      <c r="AB1593"/>
    </row>
    <row r="1594" spans="2:28" s="52" customFormat="1" x14ac:dyDescent="0.15">
      <c r="B1594" s="77"/>
      <c r="P1594"/>
      <c r="U1594"/>
      <c r="V1594"/>
      <c r="W1594"/>
      <c r="X1594"/>
      <c r="Y1594"/>
      <c r="Z1594"/>
      <c r="AA1594"/>
      <c r="AB1594"/>
    </row>
    <row r="1595" spans="2:28" s="52" customFormat="1" x14ac:dyDescent="0.15">
      <c r="B1595" s="77"/>
      <c r="P1595"/>
      <c r="U1595"/>
      <c r="V1595"/>
      <c r="W1595"/>
      <c r="X1595"/>
      <c r="Y1595"/>
      <c r="Z1595"/>
      <c r="AA1595"/>
      <c r="AB1595"/>
    </row>
    <row r="1596" spans="2:28" s="52" customFormat="1" x14ac:dyDescent="0.15">
      <c r="B1596" s="77"/>
      <c r="P1596"/>
      <c r="U1596"/>
      <c r="V1596"/>
      <c r="W1596"/>
      <c r="X1596"/>
      <c r="Y1596"/>
      <c r="Z1596"/>
      <c r="AA1596"/>
      <c r="AB1596"/>
    </row>
    <row r="1597" spans="2:28" s="52" customFormat="1" x14ac:dyDescent="0.15">
      <c r="B1597" s="77"/>
      <c r="P1597"/>
      <c r="U1597"/>
      <c r="V1597"/>
      <c r="W1597"/>
      <c r="X1597"/>
      <c r="Y1597"/>
      <c r="Z1597"/>
      <c r="AA1597"/>
      <c r="AB1597"/>
    </row>
    <row r="1598" spans="2:28" s="52" customFormat="1" x14ac:dyDescent="0.15">
      <c r="B1598" s="77"/>
      <c r="P1598"/>
      <c r="U1598"/>
      <c r="V1598"/>
      <c r="W1598"/>
      <c r="X1598"/>
      <c r="Y1598"/>
      <c r="Z1598"/>
      <c r="AA1598"/>
      <c r="AB1598"/>
    </row>
    <row r="1599" spans="2:28" s="52" customFormat="1" x14ac:dyDescent="0.15">
      <c r="B1599" s="77"/>
      <c r="P1599"/>
      <c r="U1599"/>
      <c r="V1599"/>
      <c r="W1599"/>
      <c r="X1599"/>
      <c r="Y1599"/>
      <c r="Z1599"/>
      <c r="AA1599"/>
      <c r="AB1599"/>
    </row>
    <row r="1600" spans="2:28" s="52" customFormat="1" x14ac:dyDescent="0.15">
      <c r="B1600" s="77"/>
      <c r="P1600"/>
      <c r="U1600"/>
      <c r="V1600"/>
      <c r="W1600"/>
      <c r="X1600"/>
      <c r="Y1600"/>
      <c r="Z1600"/>
      <c r="AA1600"/>
      <c r="AB1600"/>
    </row>
    <row r="1601" spans="2:28" s="52" customFormat="1" x14ac:dyDescent="0.15">
      <c r="B1601" s="77"/>
      <c r="P1601"/>
      <c r="U1601"/>
      <c r="V1601"/>
      <c r="W1601"/>
      <c r="X1601"/>
      <c r="Y1601"/>
      <c r="Z1601"/>
      <c r="AA1601"/>
      <c r="AB1601"/>
    </row>
    <row r="1602" spans="2:28" s="52" customFormat="1" x14ac:dyDescent="0.15">
      <c r="B1602" s="77"/>
      <c r="P1602"/>
      <c r="U1602"/>
      <c r="V1602"/>
      <c r="W1602"/>
      <c r="X1602"/>
      <c r="Y1602"/>
      <c r="Z1602"/>
      <c r="AA1602"/>
      <c r="AB1602"/>
    </row>
    <row r="1603" spans="2:28" s="52" customFormat="1" x14ac:dyDescent="0.15">
      <c r="B1603" s="77"/>
      <c r="P1603"/>
      <c r="U1603"/>
      <c r="V1603"/>
      <c r="W1603"/>
      <c r="X1603"/>
      <c r="Y1603"/>
      <c r="Z1603"/>
      <c r="AA1603"/>
      <c r="AB1603"/>
    </row>
    <row r="1604" spans="2:28" s="52" customFormat="1" x14ac:dyDescent="0.15">
      <c r="B1604" s="77"/>
      <c r="P1604"/>
      <c r="U1604"/>
      <c r="V1604"/>
      <c r="W1604"/>
      <c r="X1604"/>
      <c r="Y1604"/>
      <c r="Z1604"/>
      <c r="AA1604"/>
      <c r="AB1604"/>
    </row>
    <row r="1605" spans="2:28" s="52" customFormat="1" x14ac:dyDescent="0.15">
      <c r="B1605" s="77"/>
      <c r="P1605"/>
      <c r="U1605"/>
      <c r="V1605"/>
      <c r="W1605"/>
      <c r="X1605"/>
      <c r="Y1605"/>
      <c r="Z1605"/>
      <c r="AA1605"/>
      <c r="AB1605"/>
    </row>
    <row r="1606" spans="2:28" s="52" customFormat="1" x14ac:dyDescent="0.15">
      <c r="B1606" s="77"/>
      <c r="P1606"/>
      <c r="U1606"/>
      <c r="V1606"/>
      <c r="W1606"/>
      <c r="X1606"/>
      <c r="Y1606"/>
      <c r="Z1606"/>
      <c r="AA1606"/>
      <c r="AB1606"/>
    </row>
    <row r="1607" spans="2:28" s="52" customFormat="1" x14ac:dyDescent="0.15">
      <c r="B1607" s="77"/>
      <c r="P1607"/>
      <c r="U1607"/>
      <c r="V1607"/>
      <c r="W1607"/>
      <c r="X1607"/>
      <c r="Y1607"/>
      <c r="Z1607"/>
      <c r="AA1607"/>
      <c r="AB1607"/>
    </row>
    <row r="1608" spans="2:28" s="52" customFormat="1" x14ac:dyDescent="0.15">
      <c r="B1608" s="77"/>
      <c r="P1608"/>
      <c r="U1608"/>
      <c r="V1608"/>
      <c r="W1608"/>
      <c r="X1608"/>
      <c r="Y1608"/>
      <c r="Z1608"/>
      <c r="AA1608"/>
      <c r="AB1608"/>
    </row>
    <row r="1609" spans="2:28" s="52" customFormat="1" x14ac:dyDescent="0.15">
      <c r="B1609" s="77"/>
      <c r="P1609"/>
      <c r="U1609"/>
      <c r="V1609"/>
      <c r="W1609"/>
      <c r="X1609"/>
      <c r="Y1609"/>
      <c r="Z1609"/>
      <c r="AA1609"/>
      <c r="AB1609"/>
    </row>
    <row r="1610" spans="2:28" s="52" customFormat="1" x14ac:dyDescent="0.15">
      <c r="B1610" s="77"/>
      <c r="P1610"/>
      <c r="U1610"/>
      <c r="V1610"/>
      <c r="W1610"/>
      <c r="X1610"/>
      <c r="Y1610"/>
      <c r="Z1610"/>
      <c r="AA1610"/>
      <c r="AB1610"/>
    </row>
    <row r="1611" spans="2:28" s="52" customFormat="1" x14ac:dyDescent="0.15">
      <c r="B1611" s="77"/>
      <c r="P1611"/>
      <c r="U1611"/>
      <c r="V1611"/>
      <c r="W1611"/>
      <c r="X1611"/>
      <c r="Y1611"/>
      <c r="Z1611"/>
      <c r="AA1611"/>
      <c r="AB1611"/>
    </row>
    <row r="1612" spans="2:28" s="52" customFormat="1" x14ac:dyDescent="0.15">
      <c r="B1612" s="77"/>
      <c r="P1612"/>
      <c r="U1612"/>
      <c r="V1612"/>
      <c r="W1612"/>
      <c r="X1612"/>
      <c r="Y1612"/>
      <c r="Z1612"/>
      <c r="AA1612"/>
      <c r="AB1612"/>
    </row>
    <row r="1613" spans="2:28" s="52" customFormat="1" x14ac:dyDescent="0.15">
      <c r="B1613" s="77"/>
      <c r="P1613"/>
      <c r="U1613"/>
      <c r="V1613"/>
      <c r="W1613"/>
      <c r="X1613"/>
      <c r="Y1613"/>
      <c r="Z1613"/>
      <c r="AA1613"/>
      <c r="AB1613"/>
    </row>
    <row r="1614" spans="2:28" s="52" customFormat="1" x14ac:dyDescent="0.15">
      <c r="B1614" s="77"/>
      <c r="P1614"/>
      <c r="U1614"/>
      <c r="V1614"/>
      <c r="W1614"/>
      <c r="X1614"/>
      <c r="Y1614"/>
      <c r="Z1614"/>
      <c r="AA1614"/>
      <c r="AB1614"/>
    </row>
    <row r="1615" spans="2:28" s="52" customFormat="1" x14ac:dyDescent="0.15">
      <c r="B1615" s="77"/>
      <c r="P1615"/>
      <c r="U1615"/>
      <c r="V1615"/>
      <c r="W1615"/>
      <c r="X1615"/>
      <c r="Y1615"/>
      <c r="Z1615"/>
      <c r="AA1615"/>
      <c r="AB1615"/>
    </row>
    <row r="1616" spans="2:28" s="52" customFormat="1" x14ac:dyDescent="0.15">
      <c r="B1616" s="77"/>
      <c r="P1616"/>
      <c r="U1616"/>
      <c r="V1616"/>
      <c r="W1616"/>
      <c r="X1616"/>
      <c r="Y1616"/>
      <c r="Z1616"/>
      <c r="AA1616"/>
      <c r="AB1616"/>
    </row>
    <row r="1617" spans="2:28" s="52" customFormat="1" x14ac:dyDescent="0.15">
      <c r="B1617" s="77"/>
      <c r="P1617"/>
      <c r="U1617"/>
      <c r="V1617"/>
      <c r="W1617"/>
      <c r="X1617"/>
      <c r="Y1617"/>
      <c r="Z1617"/>
      <c r="AA1617"/>
      <c r="AB1617"/>
    </row>
    <row r="1618" spans="2:28" s="52" customFormat="1" x14ac:dyDescent="0.15">
      <c r="B1618" s="77"/>
      <c r="P1618"/>
      <c r="U1618"/>
      <c r="V1618"/>
      <c r="W1618"/>
      <c r="X1618"/>
      <c r="Y1618"/>
      <c r="Z1618"/>
      <c r="AA1618"/>
      <c r="AB1618"/>
    </row>
    <row r="1619" spans="2:28" s="52" customFormat="1" x14ac:dyDescent="0.15">
      <c r="B1619" s="77"/>
      <c r="P1619"/>
      <c r="U1619"/>
      <c r="V1619"/>
      <c r="W1619"/>
      <c r="X1619"/>
      <c r="Y1619"/>
      <c r="Z1619"/>
      <c r="AA1619"/>
      <c r="AB1619"/>
    </row>
    <row r="1620" spans="2:28" s="52" customFormat="1" x14ac:dyDescent="0.15">
      <c r="B1620" s="77"/>
      <c r="P1620"/>
      <c r="U1620"/>
      <c r="V1620"/>
      <c r="W1620"/>
      <c r="X1620"/>
      <c r="Y1620"/>
      <c r="Z1620"/>
      <c r="AA1620"/>
      <c r="AB1620"/>
    </row>
    <row r="1621" spans="2:28" s="52" customFormat="1" x14ac:dyDescent="0.15">
      <c r="B1621" s="77"/>
      <c r="P1621"/>
      <c r="U1621"/>
      <c r="V1621"/>
      <c r="W1621"/>
      <c r="X1621"/>
      <c r="Y1621"/>
      <c r="Z1621"/>
      <c r="AA1621"/>
      <c r="AB1621"/>
    </row>
    <row r="1622" spans="2:28" s="52" customFormat="1" x14ac:dyDescent="0.15">
      <c r="B1622" s="77"/>
      <c r="P1622"/>
      <c r="U1622"/>
      <c r="V1622"/>
      <c r="W1622"/>
      <c r="X1622"/>
      <c r="Y1622"/>
      <c r="Z1622"/>
      <c r="AA1622"/>
      <c r="AB1622"/>
    </row>
    <row r="1623" spans="2:28" s="52" customFormat="1" x14ac:dyDescent="0.15">
      <c r="B1623" s="77"/>
      <c r="P1623"/>
      <c r="U1623"/>
      <c r="V1623"/>
      <c r="W1623"/>
      <c r="X1623"/>
      <c r="Y1623"/>
      <c r="Z1623"/>
      <c r="AA1623"/>
      <c r="AB1623"/>
    </row>
    <row r="1624" spans="2:28" s="52" customFormat="1" x14ac:dyDescent="0.15">
      <c r="B1624" s="77"/>
      <c r="P1624"/>
      <c r="U1624"/>
      <c r="V1624"/>
      <c r="W1624"/>
      <c r="X1624"/>
      <c r="Y1624"/>
      <c r="Z1624"/>
      <c r="AA1624"/>
      <c r="AB1624"/>
    </row>
    <row r="1625" spans="2:28" s="52" customFormat="1" x14ac:dyDescent="0.15">
      <c r="B1625" s="77"/>
      <c r="P1625"/>
      <c r="U1625"/>
      <c r="V1625"/>
      <c r="W1625"/>
      <c r="X1625"/>
      <c r="Y1625"/>
      <c r="Z1625"/>
      <c r="AA1625"/>
      <c r="AB1625"/>
    </row>
    <row r="1626" spans="2:28" s="52" customFormat="1" x14ac:dyDescent="0.15">
      <c r="B1626" s="77"/>
      <c r="P1626"/>
      <c r="U1626"/>
      <c r="V1626"/>
      <c r="W1626"/>
      <c r="X1626"/>
      <c r="Y1626"/>
      <c r="Z1626"/>
      <c r="AA1626"/>
      <c r="AB1626"/>
    </row>
    <row r="1627" spans="2:28" s="52" customFormat="1" x14ac:dyDescent="0.15">
      <c r="B1627" s="77"/>
      <c r="P1627"/>
      <c r="U1627"/>
      <c r="V1627"/>
      <c r="W1627"/>
      <c r="X1627"/>
      <c r="Y1627"/>
      <c r="Z1627"/>
      <c r="AA1627"/>
      <c r="AB1627"/>
    </row>
    <row r="1628" spans="2:28" s="52" customFormat="1" x14ac:dyDescent="0.15">
      <c r="B1628" s="77"/>
      <c r="P1628"/>
      <c r="U1628"/>
      <c r="V1628"/>
      <c r="W1628"/>
      <c r="X1628"/>
      <c r="Y1628"/>
      <c r="Z1628"/>
      <c r="AA1628"/>
      <c r="AB1628"/>
    </row>
    <row r="1629" spans="2:28" s="52" customFormat="1" x14ac:dyDescent="0.15">
      <c r="B1629" s="77"/>
      <c r="P1629"/>
      <c r="U1629"/>
      <c r="V1629"/>
      <c r="W1629"/>
      <c r="X1629"/>
      <c r="Y1629"/>
      <c r="Z1629"/>
      <c r="AA1629"/>
      <c r="AB1629"/>
    </row>
    <row r="1630" spans="2:28" s="52" customFormat="1" x14ac:dyDescent="0.15">
      <c r="B1630" s="77"/>
      <c r="P1630"/>
      <c r="U1630"/>
      <c r="V1630"/>
      <c r="W1630"/>
      <c r="X1630"/>
      <c r="Y1630"/>
      <c r="Z1630"/>
      <c r="AA1630"/>
      <c r="AB1630"/>
    </row>
    <row r="1631" spans="2:28" s="52" customFormat="1" x14ac:dyDescent="0.15">
      <c r="B1631" s="77"/>
      <c r="P1631"/>
      <c r="U1631"/>
      <c r="V1631"/>
      <c r="W1631"/>
      <c r="X1631"/>
      <c r="Y1631"/>
      <c r="Z1631"/>
      <c r="AA1631"/>
      <c r="AB1631"/>
    </row>
    <row r="1632" spans="2:28" s="52" customFormat="1" x14ac:dyDescent="0.15">
      <c r="B1632" s="77"/>
      <c r="P1632"/>
      <c r="U1632"/>
      <c r="V1632"/>
      <c r="W1632"/>
      <c r="X1632"/>
      <c r="Y1632"/>
      <c r="Z1632"/>
      <c r="AA1632"/>
      <c r="AB1632"/>
    </row>
    <row r="1633" spans="2:28" s="52" customFormat="1" x14ac:dyDescent="0.15">
      <c r="B1633" s="77"/>
      <c r="P1633"/>
      <c r="U1633"/>
      <c r="V1633"/>
      <c r="W1633"/>
      <c r="X1633"/>
      <c r="Y1633"/>
      <c r="Z1633"/>
      <c r="AA1633"/>
      <c r="AB1633"/>
    </row>
    <row r="1634" spans="2:28" s="52" customFormat="1" x14ac:dyDescent="0.15">
      <c r="B1634" s="77"/>
      <c r="P1634"/>
      <c r="U1634"/>
      <c r="V1634"/>
      <c r="W1634"/>
      <c r="X1634"/>
      <c r="Y1634"/>
      <c r="Z1634"/>
      <c r="AA1634"/>
      <c r="AB1634"/>
    </row>
    <row r="1635" spans="2:28" s="52" customFormat="1" x14ac:dyDescent="0.15">
      <c r="B1635" s="77"/>
      <c r="P1635"/>
      <c r="U1635"/>
      <c r="V1635"/>
      <c r="W1635"/>
      <c r="X1635"/>
      <c r="Y1635"/>
      <c r="Z1635"/>
      <c r="AA1635"/>
      <c r="AB1635"/>
    </row>
    <row r="1636" spans="2:28" s="52" customFormat="1" x14ac:dyDescent="0.15">
      <c r="B1636" s="77"/>
      <c r="P1636"/>
      <c r="U1636"/>
      <c r="V1636"/>
      <c r="W1636"/>
      <c r="X1636"/>
      <c r="Y1636"/>
      <c r="Z1636"/>
      <c r="AA1636"/>
      <c r="AB1636"/>
    </row>
    <row r="1637" spans="2:28" s="52" customFormat="1" x14ac:dyDescent="0.15">
      <c r="B1637" s="77"/>
      <c r="P1637"/>
      <c r="U1637"/>
      <c r="V1637"/>
      <c r="W1637"/>
      <c r="X1637"/>
      <c r="Y1637"/>
      <c r="Z1637"/>
      <c r="AA1637"/>
      <c r="AB1637"/>
    </row>
    <row r="1638" spans="2:28" s="52" customFormat="1" x14ac:dyDescent="0.15">
      <c r="B1638" s="77"/>
      <c r="P1638"/>
      <c r="U1638"/>
      <c r="V1638"/>
      <c r="W1638"/>
      <c r="X1638"/>
      <c r="Y1638"/>
      <c r="Z1638"/>
      <c r="AA1638"/>
      <c r="AB1638"/>
    </row>
    <row r="1639" spans="2:28" s="52" customFormat="1" x14ac:dyDescent="0.15">
      <c r="B1639" s="77"/>
      <c r="P1639"/>
      <c r="U1639"/>
      <c r="V1639"/>
      <c r="W1639"/>
      <c r="X1639"/>
      <c r="Y1639"/>
      <c r="Z1639"/>
      <c r="AA1639"/>
      <c r="AB1639"/>
    </row>
    <row r="1640" spans="2:28" s="52" customFormat="1" x14ac:dyDescent="0.15">
      <c r="B1640" s="77"/>
      <c r="P1640"/>
      <c r="U1640"/>
      <c r="V1640"/>
      <c r="W1640"/>
      <c r="X1640"/>
      <c r="Y1640"/>
      <c r="Z1640"/>
      <c r="AA1640"/>
      <c r="AB1640"/>
    </row>
    <row r="1641" spans="2:28" s="52" customFormat="1" x14ac:dyDescent="0.15">
      <c r="B1641" s="77"/>
      <c r="P1641"/>
      <c r="U1641"/>
      <c r="V1641"/>
      <c r="W1641"/>
      <c r="X1641"/>
      <c r="Y1641"/>
      <c r="Z1641"/>
      <c r="AA1641"/>
      <c r="AB1641"/>
    </row>
    <row r="1642" spans="2:28" s="52" customFormat="1" x14ac:dyDescent="0.15">
      <c r="B1642" s="77"/>
      <c r="P1642"/>
      <c r="U1642"/>
      <c r="V1642"/>
      <c r="W1642"/>
      <c r="X1642"/>
      <c r="Y1642"/>
      <c r="Z1642"/>
      <c r="AA1642"/>
      <c r="AB1642"/>
    </row>
    <row r="1643" spans="2:28" s="52" customFormat="1" x14ac:dyDescent="0.15">
      <c r="B1643" s="77"/>
      <c r="P1643"/>
      <c r="U1643"/>
      <c r="V1643"/>
      <c r="W1643"/>
      <c r="X1643"/>
      <c r="Y1643"/>
      <c r="Z1643"/>
      <c r="AA1643"/>
      <c r="AB1643"/>
    </row>
    <row r="1644" spans="2:28" s="52" customFormat="1" x14ac:dyDescent="0.15">
      <c r="B1644" s="77"/>
      <c r="P1644"/>
      <c r="U1644"/>
      <c r="V1644"/>
      <c r="W1644"/>
      <c r="X1644"/>
      <c r="Y1644"/>
      <c r="Z1644"/>
      <c r="AA1644"/>
      <c r="AB1644"/>
    </row>
    <row r="1645" spans="2:28" s="52" customFormat="1" x14ac:dyDescent="0.15">
      <c r="B1645" s="77"/>
      <c r="P1645"/>
      <c r="U1645"/>
      <c r="V1645"/>
      <c r="W1645"/>
      <c r="X1645"/>
      <c r="Y1645"/>
      <c r="Z1645"/>
      <c r="AA1645"/>
      <c r="AB1645"/>
    </row>
    <row r="1646" spans="2:28" s="52" customFormat="1" x14ac:dyDescent="0.15">
      <c r="B1646" s="77"/>
      <c r="P1646"/>
      <c r="U1646"/>
      <c r="V1646"/>
      <c r="W1646"/>
      <c r="X1646"/>
      <c r="Y1646"/>
      <c r="Z1646"/>
      <c r="AA1646"/>
      <c r="AB1646"/>
    </row>
    <row r="1647" spans="2:28" s="52" customFormat="1" x14ac:dyDescent="0.15">
      <c r="B1647" s="77"/>
      <c r="P1647"/>
      <c r="U1647"/>
      <c r="V1647"/>
      <c r="W1647"/>
      <c r="X1647"/>
      <c r="Y1647"/>
      <c r="Z1647"/>
      <c r="AA1647"/>
      <c r="AB1647"/>
    </row>
    <row r="1648" spans="2:28" s="52" customFormat="1" x14ac:dyDescent="0.15">
      <c r="B1648" s="77"/>
      <c r="P1648"/>
      <c r="U1648"/>
      <c r="V1648"/>
      <c r="W1648"/>
      <c r="X1648"/>
      <c r="Y1648"/>
      <c r="Z1648"/>
      <c r="AA1648"/>
      <c r="AB1648"/>
    </row>
    <row r="1649" spans="2:28" s="52" customFormat="1" x14ac:dyDescent="0.15">
      <c r="B1649" s="77"/>
      <c r="P1649"/>
      <c r="U1649"/>
      <c r="V1649"/>
      <c r="W1649"/>
      <c r="X1649"/>
      <c r="Y1649"/>
      <c r="Z1649"/>
      <c r="AA1649"/>
      <c r="AB1649"/>
    </row>
    <row r="1650" spans="2:28" s="52" customFormat="1" x14ac:dyDescent="0.15">
      <c r="B1650" s="77"/>
      <c r="P1650"/>
      <c r="U1650"/>
      <c r="V1650"/>
      <c r="W1650"/>
      <c r="X1650"/>
      <c r="Y1650"/>
      <c r="Z1650"/>
      <c r="AA1650"/>
      <c r="AB1650"/>
    </row>
    <row r="1651" spans="2:28" s="52" customFormat="1" x14ac:dyDescent="0.15">
      <c r="B1651" s="77"/>
      <c r="P1651"/>
      <c r="U1651"/>
      <c r="V1651"/>
      <c r="W1651"/>
      <c r="X1651"/>
      <c r="Y1651"/>
      <c r="Z1651"/>
      <c r="AA1651"/>
      <c r="AB1651"/>
    </row>
    <row r="1652" spans="2:28" s="52" customFormat="1" x14ac:dyDescent="0.15">
      <c r="B1652" s="77"/>
      <c r="P1652"/>
      <c r="U1652"/>
      <c r="V1652"/>
      <c r="W1652"/>
      <c r="X1652"/>
      <c r="Y1652"/>
      <c r="Z1652"/>
      <c r="AA1652"/>
      <c r="AB1652"/>
    </row>
    <row r="1653" spans="2:28" s="52" customFormat="1" x14ac:dyDescent="0.15">
      <c r="B1653" s="77"/>
      <c r="P1653"/>
      <c r="U1653"/>
      <c r="V1653"/>
      <c r="W1653"/>
      <c r="X1653"/>
      <c r="Y1653"/>
      <c r="Z1653"/>
      <c r="AA1653"/>
      <c r="AB1653"/>
    </row>
    <row r="1654" spans="2:28" s="52" customFormat="1" x14ac:dyDescent="0.15">
      <c r="B1654" s="77"/>
      <c r="P1654"/>
      <c r="U1654"/>
      <c r="V1654"/>
      <c r="W1654"/>
      <c r="X1654"/>
      <c r="Y1654"/>
      <c r="Z1654"/>
      <c r="AA1654"/>
      <c r="AB1654"/>
    </row>
    <row r="1655" spans="2:28" s="52" customFormat="1" x14ac:dyDescent="0.15">
      <c r="B1655" s="77"/>
      <c r="P1655"/>
      <c r="U1655"/>
      <c r="V1655"/>
      <c r="W1655"/>
      <c r="X1655"/>
      <c r="Y1655"/>
      <c r="Z1655"/>
      <c r="AA1655"/>
      <c r="AB1655"/>
    </row>
    <row r="1656" spans="2:28" s="52" customFormat="1" x14ac:dyDescent="0.15">
      <c r="B1656" s="77"/>
      <c r="P1656"/>
      <c r="U1656"/>
      <c r="V1656"/>
      <c r="W1656"/>
      <c r="X1656"/>
      <c r="Y1656"/>
      <c r="Z1656"/>
      <c r="AA1656"/>
      <c r="AB1656"/>
    </row>
    <row r="1657" spans="2:28" s="52" customFormat="1" x14ac:dyDescent="0.15">
      <c r="B1657" s="77"/>
      <c r="P1657"/>
      <c r="U1657"/>
      <c r="V1657"/>
      <c r="W1657"/>
      <c r="X1657"/>
      <c r="Y1657"/>
      <c r="Z1657"/>
      <c r="AA1657"/>
      <c r="AB1657"/>
    </row>
    <row r="1658" spans="2:28" s="52" customFormat="1" x14ac:dyDescent="0.15">
      <c r="B1658" s="77"/>
      <c r="P1658"/>
      <c r="U1658"/>
      <c r="V1658"/>
      <c r="W1658"/>
      <c r="X1658"/>
      <c r="Y1658"/>
      <c r="Z1658"/>
      <c r="AA1658"/>
      <c r="AB1658"/>
    </row>
    <row r="1659" spans="2:28" s="52" customFormat="1" x14ac:dyDescent="0.15">
      <c r="B1659" s="77"/>
      <c r="P1659"/>
      <c r="U1659"/>
      <c r="V1659"/>
      <c r="W1659"/>
      <c r="X1659"/>
      <c r="Y1659"/>
      <c r="Z1659"/>
      <c r="AA1659"/>
      <c r="AB1659"/>
    </row>
    <row r="1660" spans="2:28" s="52" customFormat="1" x14ac:dyDescent="0.15">
      <c r="B1660" s="77"/>
      <c r="P1660"/>
      <c r="U1660"/>
      <c r="V1660"/>
      <c r="W1660"/>
      <c r="X1660"/>
      <c r="Y1660"/>
      <c r="Z1660"/>
      <c r="AA1660"/>
      <c r="AB1660"/>
    </row>
    <row r="1661" spans="2:28" s="52" customFormat="1" x14ac:dyDescent="0.15">
      <c r="B1661" s="77"/>
      <c r="P1661"/>
      <c r="U1661"/>
      <c r="V1661"/>
      <c r="W1661"/>
      <c r="X1661"/>
      <c r="Y1661"/>
      <c r="Z1661"/>
      <c r="AA1661"/>
      <c r="AB1661"/>
    </row>
    <row r="1662" spans="2:28" s="52" customFormat="1" x14ac:dyDescent="0.15">
      <c r="B1662" s="77"/>
      <c r="P1662"/>
      <c r="U1662"/>
      <c r="V1662"/>
      <c r="W1662"/>
      <c r="X1662"/>
      <c r="Y1662"/>
      <c r="Z1662"/>
      <c r="AA1662"/>
      <c r="AB1662"/>
    </row>
    <row r="1663" spans="2:28" s="52" customFormat="1" x14ac:dyDescent="0.15">
      <c r="B1663" s="77"/>
      <c r="P1663"/>
      <c r="U1663"/>
      <c r="V1663"/>
      <c r="W1663"/>
      <c r="X1663"/>
      <c r="Y1663"/>
      <c r="Z1663"/>
      <c r="AA1663"/>
      <c r="AB1663"/>
    </row>
    <row r="1664" spans="2:28" s="52" customFormat="1" x14ac:dyDescent="0.15">
      <c r="B1664" s="77"/>
      <c r="P1664"/>
      <c r="U1664"/>
      <c r="V1664"/>
      <c r="W1664"/>
      <c r="X1664"/>
      <c r="Y1664"/>
      <c r="Z1664"/>
      <c r="AA1664"/>
      <c r="AB1664"/>
    </row>
    <row r="1665" spans="2:28" s="52" customFormat="1" x14ac:dyDescent="0.15">
      <c r="B1665" s="77"/>
      <c r="P1665"/>
      <c r="U1665"/>
      <c r="V1665"/>
      <c r="W1665"/>
      <c r="X1665"/>
      <c r="Y1665"/>
      <c r="Z1665"/>
      <c r="AA1665"/>
      <c r="AB1665"/>
    </row>
    <row r="1666" spans="2:28" s="52" customFormat="1" x14ac:dyDescent="0.15">
      <c r="B1666" s="77"/>
      <c r="P1666"/>
      <c r="U1666"/>
      <c r="V1666"/>
      <c r="W1666"/>
      <c r="X1666"/>
      <c r="Y1666"/>
      <c r="Z1666"/>
      <c r="AA1666"/>
      <c r="AB1666"/>
    </row>
    <row r="1667" spans="2:28" s="52" customFormat="1" x14ac:dyDescent="0.15">
      <c r="B1667" s="77"/>
      <c r="P1667"/>
      <c r="U1667"/>
      <c r="V1667"/>
      <c r="W1667"/>
      <c r="X1667"/>
      <c r="Y1667"/>
      <c r="Z1667"/>
      <c r="AA1667"/>
      <c r="AB1667"/>
    </row>
    <row r="1668" spans="2:28" s="52" customFormat="1" x14ac:dyDescent="0.15">
      <c r="B1668" s="77"/>
      <c r="P1668"/>
      <c r="U1668"/>
      <c r="V1668"/>
      <c r="W1668"/>
      <c r="X1668"/>
      <c r="Y1668"/>
      <c r="Z1668"/>
      <c r="AA1668"/>
      <c r="AB1668"/>
    </row>
    <row r="1669" spans="2:28" s="52" customFormat="1" x14ac:dyDescent="0.15">
      <c r="B1669" s="77"/>
      <c r="P1669"/>
      <c r="U1669"/>
      <c r="V1669"/>
      <c r="W1669"/>
      <c r="X1669"/>
      <c r="Y1669"/>
      <c r="Z1669"/>
      <c r="AA1669"/>
      <c r="AB1669"/>
    </row>
    <row r="1670" spans="2:28" s="52" customFormat="1" x14ac:dyDescent="0.15">
      <c r="B1670" s="77"/>
      <c r="P1670"/>
      <c r="U1670"/>
      <c r="V1670"/>
      <c r="W1670"/>
      <c r="X1670"/>
      <c r="Y1670"/>
      <c r="Z1670"/>
      <c r="AA1670"/>
      <c r="AB1670"/>
    </row>
    <row r="1671" spans="2:28" s="52" customFormat="1" x14ac:dyDescent="0.15">
      <c r="B1671" s="77"/>
      <c r="P1671"/>
      <c r="U1671"/>
      <c r="V1671"/>
      <c r="W1671"/>
      <c r="X1671"/>
      <c r="Y1671"/>
      <c r="Z1671"/>
      <c r="AA1671"/>
      <c r="AB1671"/>
    </row>
    <row r="1672" spans="2:28" s="52" customFormat="1" x14ac:dyDescent="0.15">
      <c r="B1672" s="77"/>
      <c r="P1672"/>
      <c r="U1672"/>
      <c r="V1672"/>
      <c r="W1672"/>
      <c r="X1672"/>
      <c r="Y1672"/>
      <c r="Z1672"/>
      <c r="AA1672"/>
      <c r="AB1672"/>
    </row>
    <row r="1673" spans="2:28" s="52" customFormat="1" x14ac:dyDescent="0.15">
      <c r="B1673" s="77"/>
      <c r="P1673"/>
      <c r="U1673"/>
      <c r="V1673"/>
      <c r="W1673"/>
      <c r="X1673"/>
      <c r="Y1673"/>
      <c r="Z1673"/>
      <c r="AA1673"/>
      <c r="AB1673"/>
    </row>
    <row r="1674" spans="2:28" s="52" customFormat="1" x14ac:dyDescent="0.15">
      <c r="B1674" s="77"/>
      <c r="P1674"/>
      <c r="U1674"/>
      <c r="V1674"/>
      <c r="W1674"/>
      <c r="X1674"/>
      <c r="Y1674"/>
      <c r="Z1674"/>
      <c r="AA1674"/>
      <c r="AB1674"/>
    </row>
    <row r="1675" spans="2:28" s="52" customFormat="1" x14ac:dyDescent="0.15">
      <c r="B1675" s="77"/>
      <c r="P1675"/>
      <c r="U1675"/>
      <c r="V1675"/>
      <c r="W1675"/>
      <c r="X1675"/>
      <c r="Y1675"/>
      <c r="Z1675"/>
      <c r="AA1675"/>
      <c r="AB1675"/>
    </row>
    <row r="1676" spans="2:28" s="52" customFormat="1" x14ac:dyDescent="0.15">
      <c r="B1676" s="77"/>
      <c r="P1676"/>
      <c r="U1676"/>
      <c r="V1676"/>
      <c r="W1676"/>
      <c r="X1676"/>
      <c r="Y1676"/>
      <c r="Z1676"/>
      <c r="AA1676"/>
      <c r="AB1676"/>
    </row>
    <row r="1677" spans="2:28" s="52" customFormat="1" x14ac:dyDescent="0.15">
      <c r="B1677" s="77"/>
      <c r="P1677"/>
      <c r="U1677"/>
      <c r="V1677"/>
      <c r="W1677"/>
      <c r="X1677"/>
      <c r="Y1677"/>
      <c r="Z1677"/>
      <c r="AA1677"/>
      <c r="AB1677"/>
    </row>
    <row r="1678" spans="2:28" s="52" customFormat="1" x14ac:dyDescent="0.15">
      <c r="B1678" s="77"/>
      <c r="P1678"/>
      <c r="U1678"/>
      <c r="V1678"/>
      <c r="W1678"/>
      <c r="X1678"/>
      <c r="Y1678"/>
      <c r="Z1678"/>
      <c r="AA1678"/>
      <c r="AB1678"/>
    </row>
    <row r="1679" spans="2:28" s="52" customFormat="1" x14ac:dyDescent="0.15">
      <c r="B1679" s="77"/>
      <c r="P1679"/>
      <c r="U1679"/>
      <c r="V1679"/>
      <c r="W1679"/>
      <c r="X1679"/>
      <c r="Y1679"/>
      <c r="Z1679"/>
      <c r="AA1679"/>
      <c r="AB1679"/>
    </row>
    <row r="1680" spans="2:28" s="52" customFormat="1" x14ac:dyDescent="0.15">
      <c r="B1680" s="77"/>
      <c r="P1680"/>
      <c r="U1680"/>
      <c r="V1680"/>
      <c r="W1680"/>
      <c r="X1680"/>
      <c r="Y1680"/>
      <c r="Z1680"/>
      <c r="AA1680"/>
      <c r="AB1680"/>
    </row>
    <row r="1681" spans="2:28" s="52" customFormat="1" x14ac:dyDescent="0.15">
      <c r="B1681" s="77"/>
      <c r="P1681"/>
      <c r="U1681"/>
      <c r="V1681"/>
      <c r="W1681"/>
      <c r="X1681"/>
      <c r="Y1681"/>
      <c r="Z1681"/>
      <c r="AA1681"/>
      <c r="AB1681"/>
    </row>
    <row r="1682" spans="2:28" s="52" customFormat="1" x14ac:dyDescent="0.15">
      <c r="B1682" s="77"/>
      <c r="P1682"/>
      <c r="U1682"/>
      <c r="V1682"/>
      <c r="W1682"/>
      <c r="X1682"/>
      <c r="Y1682"/>
      <c r="Z1682"/>
      <c r="AA1682"/>
      <c r="AB1682"/>
    </row>
    <row r="1683" spans="2:28" s="52" customFormat="1" x14ac:dyDescent="0.15">
      <c r="B1683" s="77"/>
      <c r="P1683"/>
      <c r="U1683"/>
      <c r="V1683"/>
      <c r="W1683"/>
      <c r="X1683"/>
      <c r="Y1683"/>
      <c r="Z1683"/>
      <c r="AA1683"/>
      <c r="AB1683"/>
    </row>
    <row r="1684" spans="2:28" s="52" customFormat="1" x14ac:dyDescent="0.15">
      <c r="B1684" s="77"/>
      <c r="P1684"/>
      <c r="U1684"/>
      <c r="V1684"/>
      <c r="W1684"/>
      <c r="X1684"/>
      <c r="Y1684"/>
      <c r="Z1684"/>
      <c r="AA1684"/>
      <c r="AB1684"/>
    </row>
    <row r="1685" spans="2:28" s="52" customFormat="1" x14ac:dyDescent="0.15">
      <c r="B1685" s="77"/>
      <c r="P1685"/>
      <c r="U1685"/>
      <c r="V1685"/>
      <c r="W1685"/>
      <c r="X1685"/>
      <c r="Y1685"/>
      <c r="Z1685"/>
      <c r="AA1685"/>
      <c r="AB1685"/>
    </row>
    <row r="1686" spans="2:28" s="52" customFormat="1" x14ac:dyDescent="0.15">
      <c r="B1686" s="77"/>
      <c r="P1686"/>
      <c r="U1686"/>
      <c r="V1686"/>
      <c r="W1686"/>
      <c r="X1686"/>
      <c r="Y1686"/>
      <c r="Z1686"/>
      <c r="AA1686"/>
      <c r="AB1686"/>
    </row>
    <row r="1687" spans="2:28" s="52" customFormat="1" x14ac:dyDescent="0.15">
      <c r="B1687" s="77"/>
      <c r="P1687"/>
      <c r="U1687"/>
      <c r="V1687"/>
      <c r="W1687"/>
      <c r="X1687"/>
      <c r="Y1687"/>
      <c r="Z1687"/>
      <c r="AA1687"/>
      <c r="AB1687"/>
    </row>
    <row r="1688" spans="2:28" s="52" customFormat="1" x14ac:dyDescent="0.15">
      <c r="B1688" s="77"/>
      <c r="P1688"/>
      <c r="U1688"/>
      <c r="V1688"/>
      <c r="W1688"/>
      <c r="X1688"/>
      <c r="Y1688"/>
      <c r="Z1688"/>
      <c r="AA1688"/>
      <c r="AB1688"/>
    </row>
    <row r="1689" spans="2:28" s="52" customFormat="1" x14ac:dyDescent="0.15">
      <c r="B1689" s="77"/>
      <c r="P1689"/>
      <c r="U1689"/>
      <c r="V1689"/>
      <c r="W1689"/>
      <c r="X1689"/>
      <c r="Y1689"/>
      <c r="Z1689"/>
      <c r="AA1689"/>
      <c r="AB1689"/>
    </row>
    <row r="1690" spans="2:28" s="52" customFormat="1" x14ac:dyDescent="0.15">
      <c r="B1690" s="77"/>
      <c r="P1690"/>
      <c r="U1690"/>
      <c r="V1690"/>
      <c r="W1690"/>
      <c r="X1690"/>
      <c r="Y1690"/>
      <c r="Z1690"/>
      <c r="AA1690"/>
      <c r="AB1690"/>
    </row>
    <row r="1691" spans="2:28" s="52" customFormat="1" x14ac:dyDescent="0.15">
      <c r="B1691" s="77"/>
      <c r="P1691"/>
      <c r="U1691"/>
      <c r="V1691"/>
      <c r="W1691"/>
      <c r="X1691"/>
      <c r="Y1691"/>
      <c r="Z1691"/>
      <c r="AA1691"/>
      <c r="AB1691"/>
    </row>
    <row r="1692" spans="2:28" s="52" customFormat="1" x14ac:dyDescent="0.15">
      <c r="B1692" s="77"/>
      <c r="P1692"/>
      <c r="U1692"/>
      <c r="V1692"/>
      <c r="W1692"/>
      <c r="X1692"/>
      <c r="Y1692"/>
      <c r="Z1692"/>
      <c r="AA1692"/>
      <c r="AB1692"/>
    </row>
    <row r="1693" spans="2:28" s="52" customFormat="1" x14ac:dyDescent="0.15">
      <c r="B1693" s="77"/>
      <c r="P1693"/>
      <c r="U1693"/>
      <c r="V1693"/>
      <c r="W1693"/>
      <c r="X1693"/>
      <c r="Y1693"/>
      <c r="Z1693"/>
      <c r="AA1693"/>
      <c r="AB1693"/>
    </row>
    <row r="1694" spans="2:28" s="52" customFormat="1" x14ac:dyDescent="0.15">
      <c r="B1694" s="77"/>
      <c r="P1694"/>
      <c r="U1694"/>
      <c r="V1694"/>
      <c r="W1694"/>
      <c r="X1694"/>
      <c r="Y1694"/>
      <c r="Z1694"/>
      <c r="AA1694"/>
      <c r="AB1694"/>
    </row>
    <row r="1695" spans="2:28" s="52" customFormat="1" x14ac:dyDescent="0.15">
      <c r="B1695" s="77"/>
      <c r="P1695"/>
      <c r="U1695"/>
      <c r="V1695"/>
      <c r="W1695"/>
      <c r="X1695"/>
      <c r="Y1695"/>
      <c r="Z1695"/>
      <c r="AA1695"/>
      <c r="AB1695"/>
    </row>
    <row r="1696" spans="2:28" s="52" customFormat="1" x14ac:dyDescent="0.15">
      <c r="B1696" s="77"/>
      <c r="P1696"/>
      <c r="U1696"/>
      <c r="V1696"/>
      <c r="W1696"/>
      <c r="X1696"/>
      <c r="Y1696"/>
      <c r="Z1696"/>
      <c r="AA1696"/>
      <c r="AB1696"/>
    </row>
    <row r="1697" spans="2:28" s="52" customFormat="1" x14ac:dyDescent="0.15">
      <c r="B1697" s="77"/>
      <c r="P1697"/>
      <c r="U1697"/>
      <c r="V1697"/>
      <c r="W1697"/>
      <c r="X1697"/>
      <c r="Y1697"/>
      <c r="Z1697"/>
      <c r="AA1697"/>
      <c r="AB1697"/>
    </row>
    <row r="1698" spans="2:28" s="52" customFormat="1" x14ac:dyDescent="0.15">
      <c r="B1698" s="77"/>
      <c r="P1698"/>
      <c r="U1698"/>
      <c r="V1698"/>
      <c r="W1698"/>
      <c r="X1698"/>
      <c r="Y1698"/>
      <c r="Z1698"/>
      <c r="AA1698"/>
      <c r="AB1698"/>
    </row>
    <row r="1699" spans="2:28" s="52" customFormat="1" x14ac:dyDescent="0.15">
      <c r="B1699" s="77"/>
      <c r="P1699"/>
      <c r="U1699"/>
      <c r="V1699"/>
      <c r="W1699"/>
      <c r="X1699"/>
      <c r="Y1699"/>
      <c r="Z1699"/>
      <c r="AA1699"/>
      <c r="AB1699"/>
    </row>
    <row r="1700" spans="2:28" s="52" customFormat="1" x14ac:dyDescent="0.15">
      <c r="B1700" s="77"/>
      <c r="P1700"/>
      <c r="U1700"/>
      <c r="V1700"/>
      <c r="W1700"/>
      <c r="X1700"/>
      <c r="Y1700"/>
      <c r="Z1700"/>
      <c r="AA1700"/>
      <c r="AB1700"/>
    </row>
    <row r="1701" spans="2:28" s="52" customFormat="1" x14ac:dyDescent="0.15">
      <c r="B1701" s="77"/>
      <c r="P1701"/>
      <c r="U1701"/>
      <c r="V1701"/>
      <c r="W1701"/>
      <c r="X1701"/>
      <c r="Y1701"/>
      <c r="Z1701"/>
      <c r="AA1701"/>
      <c r="AB1701"/>
    </row>
    <row r="1702" spans="2:28" s="52" customFormat="1" x14ac:dyDescent="0.15">
      <c r="B1702" s="77"/>
      <c r="P1702"/>
      <c r="U1702"/>
      <c r="V1702"/>
      <c r="W1702"/>
      <c r="X1702"/>
      <c r="Y1702"/>
      <c r="Z1702"/>
      <c r="AA1702"/>
      <c r="AB1702"/>
    </row>
    <row r="1703" spans="2:28" s="52" customFormat="1" x14ac:dyDescent="0.15">
      <c r="B1703" s="77"/>
      <c r="P1703"/>
      <c r="U1703"/>
      <c r="V1703"/>
      <c r="W1703"/>
      <c r="X1703"/>
      <c r="Y1703"/>
      <c r="Z1703"/>
      <c r="AA1703"/>
      <c r="AB1703"/>
    </row>
    <row r="1704" spans="2:28" s="52" customFormat="1" x14ac:dyDescent="0.15">
      <c r="B1704" s="77"/>
      <c r="P1704"/>
      <c r="U1704"/>
      <c r="V1704"/>
      <c r="W1704"/>
      <c r="X1704"/>
      <c r="Y1704"/>
      <c r="Z1704"/>
      <c r="AA1704"/>
      <c r="AB1704"/>
    </row>
    <row r="1705" spans="2:28" s="52" customFormat="1" x14ac:dyDescent="0.15">
      <c r="B1705" s="77"/>
      <c r="P1705"/>
      <c r="U1705"/>
      <c r="V1705"/>
      <c r="W1705"/>
      <c r="X1705"/>
      <c r="Y1705"/>
      <c r="Z1705"/>
      <c r="AA1705"/>
      <c r="AB1705"/>
    </row>
    <row r="1706" spans="2:28" s="52" customFormat="1" x14ac:dyDescent="0.15">
      <c r="B1706" s="77"/>
      <c r="P1706"/>
      <c r="U1706"/>
      <c r="V1706"/>
      <c r="W1706"/>
      <c r="X1706"/>
      <c r="Y1706"/>
      <c r="Z1706"/>
      <c r="AA1706"/>
      <c r="AB1706"/>
    </row>
    <row r="1707" spans="2:28" s="52" customFormat="1" x14ac:dyDescent="0.15">
      <c r="B1707" s="77"/>
      <c r="P1707"/>
      <c r="U1707"/>
      <c r="V1707"/>
      <c r="W1707"/>
      <c r="X1707"/>
      <c r="Y1707"/>
      <c r="Z1707"/>
      <c r="AA1707"/>
      <c r="AB1707"/>
    </row>
    <row r="1708" spans="2:28" s="52" customFormat="1" x14ac:dyDescent="0.15">
      <c r="B1708" s="77"/>
      <c r="P1708"/>
      <c r="U1708"/>
      <c r="V1708"/>
      <c r="W1708"/>
      <c r="X1708"/>
      <c r="Y1708"/>
      <c r="Z1708"/>
      <c r="AA1708"/>
      <c r="AB1708"/>
    </row>
    <row r="1709" spans="2:28" s="52" customFormat="1" x14ac:dyDescent="0.15">
      <c r="B1709" s="77"/>
      <c r="P1709"/>
      <c r="U1709"/>
      <c r="V1709"/>
      <c r="W1709"/>
      <c r="X1709"/>
      <c r="Y1709"/>
      <c r="Z1709"/>
      <c r="AA1709"/>
      <c r="AB1709"/>
    </row>
    <row r="1710" spans="2:28" s="52" customFormat="1" x14ac:dyDescent="0.15">
      <c r="B1710" s="77"/>
      <c r="P1710"/>
      <c r="U1710"/>
      <c r="V1710"/>
      <c r="W1710"/>
      <c r="X1710"/>
      <c r="Y1710"/>
      <c r="Z1710"/>
      <c r="AA1710"/>
      <c r="AB1710"/>
    </row>
    <row r="1711" spans="2:28" s="52" customFormat="1" x14ac:dyDescent="0.15">
      <c r="B1711" s="77"/>
      <c r="P1711"/>
      <c r="U1711"/>
      <c r="V1711"/>
      <c r="W1711"/>
      <c r="X1711"/>
      <c r="Y1711"/>
      <c r="Z1711"/>
      <c r="AA1711"/>
      <c r="AB1711"/>
    </row>
    <row r="1712" spans="2:28" s="52" customFormat="1" x14ac:dyDescent="0.15">
      <c r="B1712" s="77"/>
      <c r="P1712"/>
      <c r="U1712"/>
      <c r="V1712"/>
      <c r="W1712"/>
      <c r="X1712"/>
      <c r="Y1712"/>
      <c r="Z1712"/>
      <c r="AA1712"/>
      <c r="AB1712"/>
    </row>
    <row r="1713" spans="2:28" s="52" customFormat="1" x14ac:dyDescent="0.15">
      <c r="B1713" s="77"/>
      <c r="P1713"/>
      <c r="U1713"/>
      <c r="V1713"/>
      <c r="W1713"/>
      <c r="X1713"/>
      <c r="Y1713"/>
      <c r="Z1713"/>
      <c r="AA1713"/>
      <c r="AB1713"/>
    </row>
    <row r="1714" spans="2:28" s="52" customFormat="1" x14ac:dyDescent="0.15">
      <c r="B1714" s="77"/>
      <c r="P1714"/>
      <c r="U1714"/>
      <c r="V1714"/>
      <c r="W1714"/>
      <c r="X1714"/>
      <c r="Y1714"/>
      <c r="Z1714"/>
      <c r="AA1714"/>
      <c r="AB1714"/>
    </row>
    <row r="1715" spans="2:28" s="52" customFormat="1" x14ac:dyDescent="0.15">
      <c r="B1715" s="77"/>
      <c r="P1715"/>
      <c r="U1715"/>
      <c r="V1715"/>
      <c r="W1715"/>
      <c r="X1715"/>
      <c r="Y1715"/>
      <c r="Z1715"/>
      <c r="AA1715"/>
      <c r="AB1715"/>
    </row>
    <row r="1716" spans="2:28" s="52" customFormat="1" x14ac:dyDescent="0.15">
      <c r="B1716" s="77"/>
      <c r="P1716"/>
      <c r="U1716"/>
      <c r="V1716"/>
      <c r="W1716"/>
      <c r="X1716"/>
      <c r="Y1716"/>
      <c r="Z1716"/>
      <c r="AA1716"/>
      <c r="AB1716"/>
    </row>
    <row r="1717" spans="2:28" s="52" customFormat="1" x14ac:dyDescent="0.15">
      <c r="B1717" s="77"/>
      <c r="P1717"/>
      <c r="U1717"/>
      <c r="V1717"/>
      <c r="W1717"/>
      <c r="X1717"/>
      <c r="Y1717"/>
      <c r="Z1717"/>
      <c r="AA1717"/>
      <c r="AB1717"/>
    </row>
    <row r="1718" spans="2:28" s="52" customFormat="1" x14ac:dyDescent="0.15">
      <c r="B1718" s="77"/>
      <c r="P1718"/>
      <c r="U1718"/>
      <c r="V1718"/>
      <c r="W1718"/>
      <c r="X1718"/>
      <c r="Y1718"/>
      <c r="Z1718"/>
      <c r="AA1718"/>
      <c r="AB1718"/>
    </row>
    <row r="1719" spans="2:28" s="52" customFormat="1" x14ac:dyDescent="0.15">
      <c r="B1719" s="77"/>
      <c r="P1719"/>
      <c r="U1719"/>
      <c r="V1719"/>
      <c r="W1719"/>
      <c r="X1719"/>
      <c r="Y1719"/>
      <c r="Z1719"/>
      <c r="AA1719"/>
      <c r="AB1719"/>
    </row>
    <row r="1720" spans="2:28" s="52" customFormat="1" x14ac:dyDescent="0.15">
      <c r="B1720" s="77"/>
      <c r="P1720"/>
      <c r="U1720"/>
      <c r="V1720"/>
      <c r="W1720"/>
      <c r="X1720"/>
      <c r="Y1720"/>
      <c r="Z1720"/>
      <c r="AA1720"/>
      <c r="AB1720"/>
    </row>
    <row r="1721" spans="2:28" s="52" customFormat="1" x14ac:dyDescent="0.15">
      <c r="B1721" s="77"/>
      <c r="P1721"/>
      <c r="U1721"/>
      <c r="V1721"/>
      <c r="W1721"/>
      <c r="X1721"/>
      <c r="Y1721"/>
      <c r="Z1721"/>
      <c r="AA1721"/>
      <c r="AB1721"/>
    </row>
    <row r="1722" spans="2:28" s="52" customFormat="1" x14ac:dyDescent="0.15">
      <c r="B1722" s="77"/>
      <c r="P1722"/>
      <c r="U1722"/>
      <c r="V1722"/>
      <c r="W1722"/>
      <c r="X1722"/>
      <c r="Y1722"/>
      <c r="Z1722"/>
      <c r="AA1722"/>
      <c r="AB1722"/>
    </row>
    <row r="1723" spans="2:28" s="52" customFormat="1" x14ac:dyDescent="0.15">
      <c r="B1723" s="77"/>
      <c r="P1723"/>
      <c r="U1723"/>
      <c r="V1723"/>
      <c r="W1723"/>
      <c r="X1723"/>
      <c r="Y1723"/>
      <c r="Z1723"/>
      <c r="AA1723"/>
      <c r="AB1723"/>
    </row>
    <row r="1724" spans="2:28" s="52" customFormat="1" x14ac:dyDescent="0.15">
      <c r="B1724" s="77"/>
      <c r="P1724"/>
      <c r="U1724"/>
      <c r="V1724"/>
      <c r="W1724"/>
      <c r="X1724"/>
      <c r="Y1724"/>
      <c r="Z1724"/>
      <c r="AA1724"/>
      <c r="AB1724"/>
    </row>
    <row r="1725" spans="2:28" s="52" customFormat="1" x14ac:dyDescent="0.15">
      <c r="B1725" s="77"/>
      <c r="P1725"/>
      <c r="U1725"/>
      <c r="V1725"/>
      <c r="W1725"/>
      <c r="X1725"/>
      <c r="Y1725"/>
      <c r="Z1725"/>
      <c r="AA1725"/>
      <c r="AB1725"/>
    </row>
    <row r="1726" spans="2:28" s="52" customFormat="1" x14ac:dyDescent="0.15">
      <c r="B1726" s="77"/>
      <c r="P1726"/>
      <c r="U1726"/>
      <c r="V1726"/>
      <c r="W1726"/>
      <c r="X1726"/>
      <c r="Y1726"/>
      <c r="Z1726"/>
      <c r="AA1726"/>
      <c r="AB1726"/>
    </row>
    <row r="1727" spans="2:28" s="52" customFormat="1" x14ac:dyDescent="0.15">
      <c r="B1727" s="77"/>
      <c r="P1727"/>
      <c r="U1727"/>
      <c r="V1727"/>
      <c r="W1727"/>
      <c r="X1727"/>
      <c r="Y1727"/>
      <c r="Z1727"/>
      <c r="AA1727"/>
      <c r="AB1727"/>
    </row>
    <row r="1728" spans="2:28" s="52" customFormat="1" x14ac:dyDescent="0.15">
      <c r="B1728" s="77"/>
      <c r="P1728"/>
      <c r="U1728"/>
      <c r="V1728"/>
      <c r="W1728"/>
      <c r="X1728"/>
      <c r="Y1728"/>
      <c r="Z1728"/>
      <c r="AA1728"/>
      <c r="AB1728"/>
    </row>
    <row r="1729" spans="2:28" s="52" customFormat="1" x14ac:dyDescent="0.15">
      <c r="B1729" s="77"/>
      <c r="P1729"/>
      <c r="U1729"/>
      <c r="V1729"/>
      <c r="W1729"/>
      <c r="X1729"/>
      <c r="Y1729"/>
      <c r="Z1729"/>
      <c r="AA1729"/>
      <c r="AB1729"/>
    </row>
    <row r="1730" spans="2:28" s="52" customFormat="1" x14ac:dyDescent="0.15">
      <c r="B1730" s="77"/>
      <c r="P1730"/>
      <c r="U1730"/>
      <c r="V1730"/>
      <c r="W1730"/>
      <c r="X1730"/>
      <c r="Y1730"/>
      <c r="Z1730"/>
      <c r="AA1730"/>
      <c r="AB1730"/>
    </row>
    <row r="1731" spans="2:28" s="52" customFormat="1" x14ac:dyDescent="0.15">
      <c r="B1731" s="77"/>
      <c r="P1731"/>
      <c r="U1731"/>
      <c r="V1731"/>
      <c r="W1731"/>
      <c r="X1731"/>
      <c r="Y1731"/>
      <c r="Z1731"/>
      <c r="AA1731"/>
      <c r="AB1731"/>
    </row>
    <row r="1732" spans="2:28" s="52" customFormat="1" x14ac:dyDescent="0.15">
      <c r="B1732" s="77"/>
      <c r="P1732"/>
      <c r="U1732"/>
      <c r="V1732"/>
      <c r="W1732"/>
      <c r="X1732"/>
      <c r="Y1732"/>
      <c r="Z1732"/>
      <c r="AA1732"/>
      <c r="AB1732"/>
    </row>
    <row r="1733" spans="2:28" s="52" customFormat="1" x14ac:dyDescent="0.15">
      <c r="B1733" s="77"/>
      <c r="P1733"/>
      <c r="U1733"/>
      <c r="V1733"/>
      <c r="W1733"/>
      <c r="X1733"/>
      <c r="Y1733"/>
      <c r="Z1733"/>
      <c r="AA1733"/>
      <c r="AB1733"/>
    </row>
    <row r="1734" spans="2:28" s="52" customFormat="1" x14ac:dyDescent="0.15">
      <c r="B1734" s="77"/>
      <c r="P1734"/>
      <c r="U1734"/>
      <c r="V1734"/>
      <c r="W1734"/>
      <c r="X1734"/>
      <c r="Y1734"/>
      <c r="Z1734"/>
      <c r="AA1734"/>
      <c r="AB1734"/>
    </row>
    <row r="1735" spans="2:28" s="52" customFormat="1" x14ac:dyDescent="0.15">
      <c r="B1735" s="77"/>
      <c r="P1735"/>
      <c r="U1735"/>
      <c r="V1735"/>
      <c r="W1735"/>
      <c r="X1735"/>
      <c r="Y1735"/>
      <c r="Z1735"/>
      <c r="AA1735"/>
      <c r="AB1735"/>
    </row>
    <row r="1736" spans="2:28" s="52" customFormat="1" x14ac:dyDescent="0.15">
      <c r="B1736" s="77"/>
      <c r="P1736"/>
      <c r="U1736"/>
      <c r="V1736"/>
      <c r="W1736"/>
      <c r="X1736"/>
      <c r="Y1736"/>
      <c r="Z1736"/>
      <c r="AA1736"/>
      <c r="AB1736"/>
    </row>
    <row r="1737" spans="2:28" s="52" customFormat="1" x14ac:dyDescent="0.15">
      <c r="B1737" s="77"/>
      <c r="P1737"/>
      <c r="U1737"/>
      <c r="V1737"/>
      <c r="W1737"/>
      <c r="X1737"/>
      <c r="Y1737"/>
      <c r="Z1737"/>
      <c r="AA1737"/>
      <c r="AB1737"/>
    </row>
    <row r="1738" spans="2:28" s="52" customFormat="1" x14ac:dyDescent="0.15">
      <c r="B1738" s="77"/>
      <c r="P1738"/>
      <c r="U1738"/>
      <c r="V1738"/>
      <c r="W1738"/>
      <c r="X1738"/>
      <c r="Y1738"/>
      <c r="Z1738"/>
      <c r="AA1738"/>
      <c r="AB1738"/>
    </row>
    <row r="1739" spans="2:28" s="52" customFormat="1" x14ac:dyDescent="0.15">
      <c r="B1739" s="77"/>
      <c r="P1739"/>
      <c r="U1739"/>
      <c r="V1739"/>
      <c r="W1739"/>
      <c r="X1739"/>
      <c r="Y1739"/>
      <c r="Z1739"/>
      <c r="AA1739"/>
      <c r="AB1739"/>
    </row>
    <row r="1740" spans="2:28" s="52" customFormat="1" x14ac:dyDescent="0.15">
      <c r="B1740" s="77"/>
      <c r="P1740"/>
      <c r="U1740"/>
      <c r="V1740"/>
      <c r="W1740"/>
      <c r="X1740"/>
      <c r="Y1740"/>
      <c r="Z1740"/>
      <c r="AA1740"/>
      <c r="AB1740"/>
    </row>
    <row r="1741" spans="2:28" s="52" customFormat="1" x14ac:dyDescent="0.15">
      <c r="B1741" s="77"/>
      <c r="P1741"/>
      <c r="U1741"/>
      <c r="V1741"/>
      <c r="W1741"/>
      <c r="X1741"/>
      <c r="Y1741"/>
      <c r="Z1741"/>
      <c r="AA1741"/>
      <c r="AB1741"/>
    </row>
    <row r="1742" spans="2:28" s="52" customFormat="1" x14ac:dyDescent="0.15">
      <c r="B1742" s="77"/>
      <c r="P1742"/>
      <c r="U1742"/>
      <c r="V1742"/>
      <c r="W1742"/>
      <c r="X1742"/>
      <c r="Y1742"/>
      <c r="Z1742"/>
      <c r="AA1742"/>
      <c r="AB1742"/>
    </row>
    <row r="1743" spans="2:28" s="52" customFormat="1" x14ac:dyDescent="0.15">
      <c r="B1743" s="77"/>
      <c r="P1743"/>
      <c r="U1743"/>
      <c r="V1743"/>
      <c r="W1743"/>
      <c r="X1743"/>
      <c r="Y1743"/>
      <c r="Z1743"/>
      <c r="AA1743"/>
      <c r="AB1743"/>
    </row>
    <row r="1744" spans="2:28" s="52" customFormat="1" x14ac:dyDescent="0.15">
      <c r="B1744" s="77"/>
      <c r="P1744"/>
      <c r="U1744"/>
      <c r="V1744"/>
      <c r="W1744"/>
      <c r="X1744"/>
      <c r="Y1744"/>
      <c r="Z1744"/>
      <c r="AA1744"/>
      <c r="AB1744"/>
    </row>
    <row r="1745" spans="2:28" s="52" customFormat="1" x14ac:dyDescent="0.15">
      <c r="B1745" s="77"/>
      <c r="P1745"/>
      <c r="U1745"/>
      <c r="V1745"/>
      <c r="W1745"/>
      <c r="X1745"/>
      <c r="Y1745"/>
      <c r="Z1745"/>
      <c r="AA1745"/>
      <c r="AB1745"/>
    </row>
    <row r="1746" spans="2:28" s="52" customFormat="1" x14ac:dyDescent="0.15">
      <c r="B1746" s="77"/>
      <c r="P1746"/>
      <c r="U1746"/>
      <c r="V1746"/>
      <c r="W1746"/>
      <c r="X1746"/>
      <c r="Y1746"/>
      <c r="Z1746"/>
      <c r="AA1746"/>
      <c r="AB1746"/>
    </row>
    <row r="1747" spans="2:28" s="52" customFormat="1" x14ac:dyDescent="0.15">
      <c r="B1747" s="77"/>
      <c r="P1747"/>
      <c r="U1747"/>
      <c r="V1747"/>
      <c r="W1747"/>
      <c r="X1747"/>
      <c r="Y1747"/>
      <c r="Z1747"/>
      <c r="AA1747"/>
      <c r="AB1747"/>
    </row>
    <row r="1748" spans="2:28" s="52" customFormat="1" x14ac:dyDescent="0.15">
      <c r="B1748" s="77"/>
      <c r="P1748"/>
      <c r="U1748"/>
      <c r="V1748"/>
      <c r="W1748"/>
      <c r="X1748"/>
      <c r="Y1748"/>
      <c r="Z1748"/>
      <c r="AA1748"/>
      <c r="AB1748"/>
    </row>
    <row r="1749" spans="2:28" s="52" customFormat="1" x14ac:dyDescent="0.15">
      <c r="B1749" s="77"/>
      <c r="P1749"/>
      <c r="U1749"/>
      <c r="V1749"/>
      <c r="W1749"/>
      <c r="X1749"/>
      <c r="Y1749"/>
      <c r="Z1749"/>
      <c r="AA1749"/>
      <c r="AB1749"/>
    </row>
    <row r="1750" spans="2:28" s="52" customFormat="1" x14ac:dyDescent="0.15">
      <c r="B1750" s="77"/>
      <c r="P1750"/>
      <c r="U1750"/>
      <c r="V1750"/>
      <c r="W1750"/>
      <c r="X1750"/>
      <c r="Y1750"/>
      <c r="Z1750"/>
      <c r="AA1750"/>
      <c r="AB1750"/>
    </row>
    <row r="1751" spans="2:28" s="52" customFormat="1" x14ac:dyDescent="0.15">
      <c r="B1751" s="77"/>
      <c r="P1751"/>
      <c r="U1751"/>
      <c r="V1751"/>
      <c r="W1751"/>
      <c r="X1751"/>
      <c r="Y1751"/>
      <c r="Z1751"/>
      <c r="AA1751"/>
      <c r="AB1751"/>
    </row>
    <row r="1752" spans="2:28" s="52" customFormat="1" x14ac:dyDescent="0.15">
      <c r="B1752" s="77"/>
      <c r="P1752"/>
      <c r="U1752"/>
      <c r="V1752"/>
      <c r="W1752"/>
      <c r="X1752"/>
      <c r="Y1752"/>
      <c r="Z1752"/>
      <c r="AA1752"/>
      <c r="AB1752"/>
    </row>
    <row r="1753" spans="2:28" s="52" customFormat="1" x14ac:dyDescent="0.15">
      <c r="B1753" s="77"/>
      <c r="P1753"/>
      <c r="U1753"/>
      <c r="V1753"/>
      <c r="W1753"/>
      <c r="X1753"/>
      <c r="Y1753"/>
      <c r="Z1753"/>
      <c r="AA1753"/>
      <c r="AB1753"/>
    </row>
    <row r="1754" spans="2:28" s="52" customFormat="1" x14ac:dyDescent="0.15">
      <c r="B1754" s="77"/>
      <c r="P1754"/>
      <c r="U1754"/>
      <c r="V1754"/>
      <c r="W1754"/>
      <c r="X1754"/>
      <c r="Y1754"/>
      <c r="Z1754"/>
      <c r="AA1754"/>
      <c r="AB1754"/>
    </row>
    <row r="1755" spans="2:28" s="52" customFormat="1" x14ac:dyDescent="0.15">
      <c r="B1755" s="77"/>
      <c r="P1755"/>
      <c r="U1755"/>
      <c r="V1755"/>
      <c r="W1755"/>
      <c r="X1755"/>
      <c r="Y1755"/>
      <c r="Z1755"/>
      <c r="AA1755"/>
      <c r="AB1755"/>
    </row>
    <row r="1756" spans="2:28" s="52" customFormat="1" x14ac:dyDescent="0.15">
      <c r="B1756" s="77"/>
      <c r="P1756"/>
      <c r="U1756"/>
      <c r="V1756"/>
      <c r="W1756"/>
      <c r="X1756"/>
      <c r="Y1756"/>
      <c r="Z1756"/>
      <c r="AA1756"/>
      <c r="AB1756"/>
    </row>
    <row r="1757" spans="2:28" s="52" customFormat="1" x14ac:dyDescent="0.15">
      <c r="B1757" s="77"/>
      <c r="P1757"/>
      <c r="U1757"/>
      <c r="V1757"/>
      <c r="W1757"/>
      <c r="X1757"/>
      <c r="Y1757"/>
      <c r="Z1757"/>
      <c r="AA1757"/>
      <c r="AB1757"/>
    </row>
    <row r="1758" spans="2:28" s="52" customFormat="1" x14ac:dyDescent="0.15">
      <c r="B1758" s="77"/>
      <c r="P1758"/>
      <c r="U1758"/>
      <c r="V1758"/>
      <c r="W1758"/>
      <c r="X1758"/>
      <c r="Y1758"/>
      <c r="Z1758"/>
      <c r="AA1758"/>
      <c r="AB1758"/>
    </row>
    <row r="1759" spans="2:28" s="52" customFormat="1" x14ac:dyDescent="0.15">
      <c r="B1759" s="77"/>
      <c r="P1759"/>
      <c r="U1759"/>
      <c r="V1759"/>
      <c r="W1759"/>
      <c r="X1759"/>
      <c r="Y1759"/>
      <c r="Z1759"/>
      <c r="AA1759"/>
      <c r="AB1759"/>
    </row>
    <row r="1760" spans="2:28" s="52" customFormat="1" x14ac:dyDescent="0.15">
      <c r="B1760" s="77"/>
      <c r="P1760"/>
      <c r="U1760"/>
      <c r="V1760"/>
      <c r="W1760"/>
      <c r="X1760"/>
      <c r="Y1760"/>
      <c r="Z1760"/>
      <c r="AA1760"/>
      <c r="AB1760"/>
    </row>
    <row r="1761" spans="2:28" s="52" customFormat="1" x14ac:dyDescent="0.15">
      <c r="B1761" s="77"/>
      <c r="P1761"/>
      <c r="U1761"/>
      <c r="V1761"/>
      <c r="W1761"/>
      <c r="X1761"/>
      <c r="Y1761"/>
      <c r="Z1761"/>
      <c r="AA1761"/>
      <c r="AB1761"/>
    </row>
    <row r="1762" spans="2:28" s="52" customFormat="1" x14ac:dyDescent="0.15">
      <c r="B1762" s="77"/>
      <c r="P1762"/>
      <c r="U1762"/>
      <c r="V1762"/>
      <c r="W1762"/>
      <c r="X1762"/>
      <c r="Y1762"/>
      <c r="Z1762"/>
      <c r="AA1762"/>
      <c r="AB1762"/>
    </row>
    <row r="1763" spans="2:28" s="52" customFormat="1" x14ac:dyDescent="0.15">
      <c r="B1763" s="77"/>
      <c r="P1763"/>
      <c r="U1763"/>
      <c r="V1763"/>
      <c r="W1763"/>
      <c r="X1763"/>
      <c r="Y1763"/>
      <c r="Z1763"/>
      <c r="AA1763"/>
      <c r="AB1763"/>
    </row>
    <row r="1764" spans="2:28" s="52" customFormat="1" x14ac:dyDescent="0.15">
      <c r="B1764" s="77"/>
      <c r="P1764"/>
      <c r="U1764"/>
      <c r="V1764"/>
      <c r="W1764"/>
      <c r="X1764"/>
      <c r="Y1764"/>
      <c r="Z1764"/>
      <c r="AA1764"/>
      <c r="AB1764"/>
    </row>
    <row r="1765" spans="2:28" s="52" customFormat="1" x14ac:dyDescent="0.15">
      <c r="B1765" s="77"/>
      <c r="P1765"/>
      <c r="U1765"/>
      <c r="V1765"/>
      <c r="W1765"/>
      <c r="X1765"/>
      <c r="Y1765"/>
      <c r="Z1765"/>
      <c r="AA1765"/>
      <c r="AB1765"/>
    </row>
    <row r="1766" spans="2:28" s="52" customFormat="1" x14ac:dyDescent="0.15">
      <c r="B1766" s="77"/>
      <c r="P1766"/>
      <c r="U1766"/>
      <c r="V1766"/>
      <c r="W1766"/>
      <c r="X1766"/>
      <c r="Y1766"/>
      <c r="Z1766"/>
      <c r="AA1766"/>
      <c r="AB1766"/>
    </row>
    <row r="1767" spans="2:28" s="52" customFormat="1" x14ac:dyDescent="0.15">
      <c r="B1767" s="77"/>
      <c r="P1767"/>
      <c r="U1767"/>
      <c r="V1767"/>
      <c r="W1767"/>
      <c r="X1767"/>
      <c r="Y1767"/>
      <c r="Z1767"/>
      <c r="AA1767"/>
      <c r="AB1767"/>
    </row>
    <row r="1768" spans="2:28" s="52" customFormat="1" x14ac:dyDescent="0.15">
      <c r="B1768" s="77"/>
      <c r="P1768"/>
      <c r="U1768"/>
      <c r="V1768"/>
      <c r="W1768"/>
      <c r="X1768"/>
      <c r="Y1768"/>
      <c r="Z1768"/>
      <c r="AA1768"/>
      <c r="AB1768"/>
    </row>
    <row r="1769" spans="2:28" s="52" customFormat="1" x14ac:dyDescent="0.15">
      <c r="B1769" s="77"/>
      <c r="P1769"/>
      <c r="U1769"/>
      <c r="V1769"/>
      <c r="W1769"/>
      <c r="X1769"/>
      <c r="Y1769"/>
      <c r="Z1769"/>
      <c r="AA1769"/>
      <c r="AB1769"/>
    </row>
    <row r="1770" spans="2:28" s="52" customFormat="1" x14ac:dyDescent="0.15">
      <c r="B1770" s="77"/>
      <c r="P1770"/>
      <c r="U1770"/>
      <c r="V1770"/>
      <c r="W1770"/>
      <c r="X1770"/>
      <c r="Y1770"/>
      <c r="Z1770"/>
      <c r="AA1770"/>
      <c r="AB1770"/>
    </row>
    <row r="1771" spans="2:28" s="52" customFormat="1" x14ac:dyDescent="0.15">
      <c r="B1771" s="77"/>
      <c r="P1771"/>
      <c r="U1771"/>
      <c r="V1771"/>
      <c r="W1771"/>
      <c r="X1771"/>
      <c r="Y1771"/>
      <c r="Z1771"/>
      <c r="AA1771"/>
      <c r="AB1771"/>
    </row>
    <row r="1772" spans="2:28" s="52" customFormat="1" x14ac:dyDescent="0.15">
      <c r="B1772" s="77"/>
      <c r="P1772"/>
      <c r="U1772"/>
      <c r="V1772"/>
      <c r="W1772"/>
      <c r="X1772"/>
      <c r="Y1772"/>
      <c r="Z1772"/>
      <c r="AA1772"/>
      <c r="AB1772"/>
    </row>
    <row r="1773" spans="2:28" s="52" customFormat="1" x14ac:dyDescent="0.15">
      <c r="B1773" s="77"/>
      <c r="P1773"/>
      <c r="U1773"/>
      <c r="V1773"/>
      <c r="W1773"/>
      <c r="X1773"/>
      <c r="Y1773"/>
      <c r="Z1773"/>
      <c r="AA1773"/>
      <c r="AB1773"/>
    </row>
    <row r="1774" spans="2:28" s="52" customFormat="1" x14ac:dyDescent="0.15">
      <c r="B1774" s="77"/>
      <c r="P1774"/>
      <c r="U1774"/>
      <c r="V1774"/>
      <c r="W1774"/>
      <c r="X1774"/>
      <c r="Y1774"/>
      <c r="Z1774"/>
      <c r="AA1774"/>
      <c r="AB1774"/>
    </row>
    <row r="1775" spans="2:28" s="52" customFormat="1" x14ac:dyDescent="0.15">
      <c r="B1775" s="77"/>
      <c r="P1775"/>
      <c r="U1775"/>
      <c r="V1775"/>
      <c r="W1775"/>
      <c r="X1775"/>
      <c r="Y1775"/>
      <c r="Z1775"/>
      <c r="AA1775"/>
      <c r="AB1775"/>
    </row>
    <row r="1776" spans="2:28" s="52" customFormat="1" x14ac:dyDescent="0.15">
      <c r="B1776" s="77"/>
      <c r="P1776"/>
      <c r="U1776"/>
      <c r="V1776"/>
      <c r="W1776"/>
      <c r="X1776"/>
      <c r="Y1776"/>
      <c r="Z1776"/>
      <c r="AA1776"/>
      <c r="AB1776"/>
    </row>
    <row r="1777" spans="2:28" s="52" customFormat="1" x14ac:dyDescent="0.15">
      <c r="B1777" s="77"/>
      <c r="P1777"/>
      <c r="U1777"/>
      <c r="V1777"/>
      <c r="W1777"/>
      <c r="X1777"/>
      <c r="Y1777"/>
      <c r="Z1777"/>
      <c r="AA1777"/>
      <c r="AB1777"/>
    </row>
    <row r="1778" spans="2:28" s="52" customFormat="1" x14ac:dyDescent="0.15">
      <c r="B1778" s="77"/>
      <c r="P1778"/>
      <c r="U1778"/>
      <c r="V1778"/>
      <c r="W1778"/>
      <c r="X1778"/>
      <c r="Y1778"/>
      <c r="Z1778"/>
      <c r="AA1778"/>
      <c r="AB1778"/>
    </row>
    <row r="1779" spans="2:28" s="52" customFormat="1" x14ac:dyDescent="0.15">
      <c r="B1779" s="77"/>
      <c r="P1779"/>
      <c r="U1779"/>
      <c r="V1779"/>
      <c r="W1779"/>
      <c r="X1779"/>
      <c r="Y1779"/>
      <c r="Z1779"/>
      <c r="AA1779"/>
      <c r="AB1779"/>
    </row>
    <row r="1780" spans="2:28" s="52" customFormat="1" x14ac:dyDescent="0.15">
      <c r="B1780" s="77"/>
      <c r="P1780"/>
      <c r="U1780"/>
      <c r="V1780"/>
      <c r="W1780"/>
      <c r="X1780"/>
      <c r="Y1780"/>
      <c r="Z1780"/>
      <c r="AA1780"/>
      <c r="AB1780"/>
    </row>
    <row r="1781" spans="2:28" s="52" customFormat="1" x14ac:dyDescent="0.15">
      <c r="B1781" s="77"/>
      <c r="P1781"/>
      <c r="U1781"/>
      <c r="V1781"/>
      <c r="W1781"/>
      <c r="X1781"/>
      <c r="Y1781"/>
      <c r="Z1781"/>
      <c r="AA1781"/>
      <c r="AB1781"/>
    </row>
    <row r="1782" spans="2:28" s="52" customFormat="1" x14ac:dyDescent="0.15">
      <c r="B1782" s="77"/>
      <c r="P1782"/>
      <c r="U1782"/>
      <c r="V1782"/>
      <c r="W1782"/>
      <c r="X1782"/>
      <c r="Y1782"/>
      <c r="Z1782"/>
      <c r="AA1782"/>
      <c r="AB1782"/>
    </row>
    <row r="1783" spans="2:28" s="52" customFormat="1" x14ac:dyDescent="0.15">
      <c r="B1783" s="77"/>
      <c r="P1783"/>
      <c r="U1783"/>
      <c r="V1783"/>
      <c r="W1783"/>
      <c r="X1783"/>
      <c r="Y1783"/>
      <c r="Z1783"/>
      <c r="AA1783"/>
      <c r="AB1783"/>
    </row>
    <row r="1784" spans="2:28" s="52" customFormat="1" x14ac:dyDescent="0.15">
      <c r="B1784" s="77"/>
      <c r="P1784"/>
      <c r="U1784"/>
      <c r="V1784"/>
      <c r="W1784"/>
      <c r="X1784"/>
      <c r="Y1784"/>
      <c r="Z1784"/>
      <c r="AA1784"/>
      <c r="AB1784"/>
    </row>
    <row r="1785" spans="2:28" s="52" customFormat="1" x14ac:dyDescent="0.15">
      <c r="B1785" s="77"/>
      <c r="P1785"/>
      <c r="U1785"/>
      <c r="V1785"/>
      <c r="W1785"/>
      <c r="X1785"/>
      <c r="Y1785"/>
      <c r="Z1785"/>
      <c r="AA1785"/>
      <c r="AB1785"/>
    </row>
    <row r="1786" spans="2:28" s="52" customFormat="1" x14ac:dyDescent="0.15">
      <c r="B1786" s="77"/>
      <c r="P1786"/>
      <c r="U1786"/>
      <c r="V1786"/>
      <c r="W1786"/>
      <c r="X1786"/>
      <c r="Y1786"/>
      <c r="Z1786"/>
      <c r="AA1786"/>
      <c r="AB1786"/>
    </row>
    <row r="1787" spans="2:28" s="52" customFormat="1" x14ac:dyDescent="0.15">
      <c r="B1787" s="77"/>
      <c r="P1787"/>
      <c r="U1787"/>
      <c r="V1787"/>
      <c r="W1787"/>
      <c r="X1787"/>
      <c r="Y1787"/>
      <c r="Z1787"/>
      <c r="AA1787"/>
      <c r="AB1787"/>
    </row>
    <row r="1788" spans="2:28" s="52" customFormat="1" x14ac:dyDescent="0.15">
      <c r="B1788" s="77"/>
      <c r="P1788"/>
      <c r="U1788"/>
      <c r="V1788"/>
      <c r="W1788"/>
      <c r="X1788"/>
      <c r="Y1788"/>
      <c r="Z1788"/>
      <c r="AA1788"/>
      <c r="AB1788"/>
    </row>
    <row r="1789" spans="2:28" s="52" customFormat="1" x14ac:dyDescent="0.15">
      <c r="B1789" s="77"/>
      <c r="P1789"/>
      <c r="U1789"/>
      <c r="V1789"/>
      <c r="W1789"/>
      <c r="X1789"/>
      <c r="Y1789"/>
      <c r="Z1789"/>
      <c r="AA1789"/>
      <c r="AB1789"/>
    </row>
    <row r="1790" spans="2:28" s="52" customFormat="1" x14ac:dyDescent="0.15">
      <c r="B1790" s="77"/>
      <c r="P1790"/>
      <c r="U1790"/>
      <c r="V1790"/>
      <c r="W1790"/>
      <c r="X1790"/>
      <c r="Y1790"/>
      <c r="Z1790"/>
      <c r="AA1790"/>
      <c r="AB1790"/>
    </row>
    <row r="1791" spans="2:28" s="52" customFormat="1" x14ac:dyDescent="0.15">
      <c r="B1791" s="77"/>
      <c r="P1791"/>
      <c r="U1791"/>
      <c r="V1791"/>
      <c r="W1791"/>
      <c r="X1791"/>
      <c r="Y1791"/>
      <c r="Z1791"/>
      <c r="AA1791"/>
      <c r="AB1791"/>
    </row>
    <row r="1792" spans="2:28" s="52" customFormat="1" x14ac:dyDescent="0.15">
      <c r="B1792" s="77"/>
      <c r="P1792"/>
      <c r="U1792"/>
      <c r="V1792"/>
      <c r="W1792"/>
      <c r="X1792"/>
      <c r="Y1792"/>
      <c r="Z1792"/>
      <c r="AA1792"/>
      <c r="AB1792"/>
    </row>
    <row r="1793" spans="2:28" s="52" customFormat="1" x14ac:dyDescent="0.15">
      <c r="B1793" s="77"/>
      <c r="P1793"/>
      <c r="U1793"/>
      <c r="V1793"/>
      <c r="W1793"/>
      <c r="X1793"/>
      <c r="Y1793"/>
      <c r="Z1793"/>
      <c r="AA1793"/>
      <c r="AB1793"/>
    </row>
    <row r="1794" spans="2:28" s="52" customFormat="1" x14ac:dyDescent="0.15">
      <c r="B1794" s="77"/>
      <c r="P1794"/>
      <c r="U1794"/>
      <c r="V1794"/>
      <c r="W1794"/>
      <c r="X1794"/>
      <c r="Y1794"/>
      <c r="Z1794"/>
      <c r="AA1794"/>
      <c r="AB1794"/>
    </row>
    <row r="1795" spans="2:28" s="52" customFormat="1" x14ac:dyDescent="0.15">
      <c r="B1795" s="77"/>
      <c r="P1795"/>
      <c r="U1795"/>
      <c r="V1795"/>
      <c r="W1795"/>
      <c r="X1795"/>
      <c r="Y1795"/>
      <c r="Z1795"/>
      <c r="AA1795"/>
      <c r="AB1795"/>
    </row>
    <row r="1796" spans="2:28" s="52" customFormat="1" x14ac:dyDescent="0.15">
      <c r="B1796" s="77"/>
      <c r="P1796"/>
      <c r="U1796"/>
      <c r="V1796"/>
      <c r="W1796"/>
      <c r="X1796"/>
      <c r="Y1796"/>
      <c r="Z1796"/>
      <c r="AA1796"/>
      <c r="AB1796"/>
    </row>
    <row r="1797" spans="2:28" s="52" customFormat="1" x14ac:dyDescent="0.15">
      <c r="B1797" s="77"/>
      <c r="P1797"/>
      <c r="U1797"/>
      <c r="V1797"/>
      <c r="W1797"/>
      <c r="X1797"/>
      <c r="Y1797"/>
      <c r="Z1797"/>
      <c r="AA1797"/>
      <c r="AB1797"/>
    </row>
    <row r="1798" spans="2:28" s="52" customFormat="1" x14ac:dyDescent="0.15">
      <c r="B1798" s="77"/>
      <c r="P1798"/>
      <c r="U1798"/>
      <c r="V1798"/>
      <c r="W1798"/>
      <c r="X1798"/>
      <c r="Y1798"/>
      <c r="Z1798"/>
      <c r="AA1798"/>
      <c r="AB1798"/>
    </row>
    <row r="1799" spans="2:28" s="52" customFormat="1" x14ac:dyDescent="0.15">
      <c r="B1799" s="77"/>
      <c r="P1799"/>
      <c r="U1799"/>
      <c r="V1799"/>
      <c r="W1799"/>
      <c r="X1799"/>
      <c r="Y1799"/>
      <c r="Z1799"/>
      <c r="AA1799"/>
      <c r="AB1799"/>
    </row>
    <row r="1800" spans="2:28" s="52" customFormat="1" x14ac:dyDescent="0.15">
      <c r="B1800" s="77"/>
      <c r="P1800"/>
      <c r="U1800"/>
      <c r="V1800"/>
      <c r="W1800"/>
      <c r="X1800"/>
      <c r="Y1800"/>
      <c r="Z1800"/>
      <c r="AA1800"/>
      <c r="AB1800"/>
    </row>
    <row r="1801" spans="2:28" s="52" customFormat="1" x14ac:dyDescent="0.15">
      <c r="B1801" s="77"/>
      <c r="P1801"/>
      <c r="U1801"/>
      <c r="V1801"/>
      <c r="W1801"/>
      <c r="X1801"/>
      <c r="Y1801"/>
      <c r="Z1801"/>
      <c r="AA1801"/>
      <c r="AB1801"/>
    </row>
    <row r="1802" spans="2:28" s="52" customFormat="1" x14ac:dyDescent="0.15">
      <c r="B1802" s="77"/>
      <c r="P1802"/>
      <c r="U1802"/>
      <c r="V1802"/>
      <c r="W1802"/>
      <c r="X1802"/>
      <c r="Y1802"/>
      <c r="Z1802"/>
      <c r="AA1802"/>
      <c r="AB1802"/>
    </row>
    <row r="1803" spans="2:28" s="52" customFormat="1" x14ac:dyDescent="0.15">
      <c r="B1803" s="77"/>
      <c r="P1803"/>
      <c r="U1803"/>
      <c r="V1803"/>
      <c r="W1803"/>
      <c r="X1803"/>
      <c r="Y1803"/>
      <c r="Z1803"/>
      <c r="AA1803"/>
      <c r="AB1803"/>
    </row>
    <row r="1804" spans="2:28" s="52" customFormat="1" x14ac:dyDescent="0.15">
      <c r="B1804" s="77"/>
      <c r="P1804"/>
      <c r="U1804"/>
      <c r="V1804"/>
      <c r="W1804"/>
      <c r="X1804"/>
      <c r="Y1804"/>
      <c r="Z1804"/>
      <c r="AA1804"/>
      <c r="AB1804"/>
    </row>
    <row r="1805" spans="2:28" s="52" customFormat="1" x14ac:dyDescent="0.15">
      <c r="B1805" s="77"/>
      <c r="P1805"/>
      <c r="U1805"/>
      <c r="V1805"/>
      <c r="W1805"/>
      <c r="X1805"/>
      <c r="Y1805"/>
      <c r="Z1805"/>
      <c r="AA1805"/>
      <c r="AB1805"/>
    </row>
    <row r="1806" spans="2:28" s="52" customFormat="1" x14ac:dyDescent="0.15">
      <c r="B1806" s="77"/>
      <c r="P1806"/>
      <c r="U1806"/>
      <c r="V1806"/>
      <c r="W1806"/>
      <c r="X1806"/>
      <c r="Y1806"/>
      <c r="Z1806"/>
      <c r="AA1806"/>
      <c r="AB1806"/>
    </row>
    <row r="1807" spans="2:28" s="52" customFormat="1" x14ac:dyDescent="0.15">
      <c r="B1807" s="77"/>
      <c r="P1807"/>
      <c r="U1807"/>
      <c r="V1807"/>
      <c r="W1807"/>
      <c r="X1807"/>
      <c r="Y1807"/>
      <c r="Z1807"/>
      <c r="AA1807"/>
      <c r="AB1807"/>
    </row>
    <row r="1808" spans="2:28" s="52" customFormat="1" x14ac:dyDescent="0.15">
      <c r="B1808" s="77"/>
      <c r="P1808"/>
      <c r="U1808"/>
      <c r="V1808"/>
      <c r="W1808"/>
      <c r="X1808"/>
      <c r="Y1808"/>
      <c r="Z1808"/>
      <c r="AA1808"/>
      <c r="AB1808"/>
    </row>
    <row r="1809" spans="2:28" s="52" customFormat="1" x14ac:dyDescent="0.15">
      <c r="B1809" s="77"/>
      <c r="P1809"/>
      <c r="U1809"/>
      <c r="V1809"/>
      <c r="W1809"/>
      <c r="X1809"/>
      <c r="Y1809"/>
      <c r="Z1809"/>
      <c r="AA1809"/>
      <c r="AB1809"/>
    </row>
    <row r="1810" spans="2:28" s="52" customFormat="1" x14ac:dyDescent="0.15">
      <c r="B1810" s="77"/>
      <c r="P1810"/>
      <c r="U1810"/>
      <c r="V1810"/>
      <c r="W1810"/>
      <c r="X1810"/>
      <c r="Y1810"/>
      <c r="Z1810"/>
      <c r="AA1810"/>
      <c r="AB1810"/>
    </row>
    <row r="1811" spans="2:28" s="52" customFormat="1" x14ac:dyDescent="0.15">
      <c r="B1811" s="77"/>
      <c r="P1811"/>
      <c r="U1811"/>
      <c r="V1811"/>
      <c r="W1811"/>
      <c r="X1811"/>
      <c r="Y1811"/>
      <c r="Z1811"/>
      <c r="AA1811"/>
      <c r="AB1811"/>
    </row>
    <row r="1812" spans="2:28" s="52" customFormat="1" x14ac:dyDescent="0.15">
      <c r="B1812" s="77"/>
      <c r="P1812"/>
      <c r="U1812"/>
      <c r="V1812"/>
      <c r="W1812"/>
      <c r="X1812"/>
      <c r="Y1812"/>
      <c r="Z1812"/>
      <c r="AA1812"/>
      <c r="AB1812"/>
    </row>
    <row r="1813" spans="2:28" s="52" customFormat="1" x14ac:dyDescent="0.15">
      <c r="B1813" s="77"/>
      <c r="P1813"/>
      <c r="U1813"/>
      <c r="V1813"/>
      <c r="W1813"/>
      <c r="X1813"/>
      <c r="Y1813"/>
      <c r="Z1813"/>
      <c r="AA1813"/>
      <c r="AB1813"/>
    </row>
    <row r="1814" spans="2:28" s="52" customFormat="1" x14ac:dyDescent="0.15">
      <c r="B1814" s="77"/>
      <c r="P1814"/>
      <c r="U1814"/>
      <c r="V1814"/>
      <c r="W1814"/>
      <c r="X1814"/>
      <c r="Y1814"/>
      <c r="Z1814"/>
      <c r="AA1814"/>
      <c r="AB1814"/>
    </row>
    <row r="1815" spans="2:28" s="52" customFormat="1" x14ac:dyDescent="0.15">
      <c r="B1815" s="77"/>
      <c r="P1815"/>
      <c r="U1815"/>
      <c r="V1815"/>
      <c r="W1815"/>
      <c r="X1815"/>
      <c r="Y1815"/>
      <c r="Z1815"/>
      <c r="AA1815"/>
      <c r="AB1815"/>
    </row>
    <row r="1816" spans="2:28" s="52" customFormat="1" x14ac:dyDescent="0.15">
      <c r="B1816" s="77"/>
      <c r="P1816"/>
      <c r="U1816"/>
      <c r="V1816"/>
      <c r="W1816"/>
      <c r="X1816"/>
      <c r="Y1816"/>
      <c r="Z1816"/>
      <c r="AA1816"/>
      <c r="AB1816"/>
    </row>
    <row r="1817" spans="2:28" s="52" customFormat="1" x14ac:dyDescent="0.15">
      <c r="B1817" s="77"/>
      <c r="P1817"/>
      <c r="U1817"/>
      <c r="V1817"/>
      <c r="W1817"/>
      <c r="X1817"/>
      <c r="Y1817"/>
      <c r="Z1817"/>
      <c r="AA1817"/>
      <c r="AB1817"/>
    </row>
    <row r="1818" spans="2:28" s="52" customFormat="1" x14ac:dyDescent="0.15">
      <c r="B1818" s="77"/>
      <c r="P1818"/>
      <c r="U1818"/>
      <c r="V1818"/>
      <c r="W1818"/>
      <c r="X1818"/>
      <c r="Y1818"/>
      <c r="Z1818"/>
      <c r="AA1818"/>
      <c r="AB1818"/>
    </row>
    <row r="1819" spans="2:28" s="52" customFormat="1" x14ac:dyDescent="0.15">
      <c r="B1819" s="77"/>
      <c r="P1819"/>
      <c r="U1819"/>
      <c r="V1819"/>
      <c r="W1819"/>
      <c r="X1819"/>
      <c r="Y1819"/>
      <c r="Z1819"/>
      <c r="AA1819"/>
      <c r="AB1819"/>
    </row>
    <row r="1820" spans="2:28" s="52" customFormat="1" x14ac:dyDescent="0.15">
      <c r="B1820" s="77"/>
      <c r="P1820"/>
      <c r="U1820"/>
      <c r="V1820"/>
      <c r="W1820"/>
      <c r="X1820"/>
      <c r="Y1820"/>
      <c r="Z1820"/>
      <c r="AA1820"/>
      <c r="AB1820"/>
    </row>
    <row r="1821" spans="2:28" s="52" customFormat="1" x14ac:dyDescent="0.15">
      <c r="B1821" s="77"/>
      <c r="P1821"/>
      <c r="U1821"/>
      <c r="V1821"/>
      <c r="W1821"/>
      <c r="X1821"/>
      <c r="Y1821"/>
      <c r="Z1821"/>
      <c r="AA1821"/>
      <c r="AB1821"/>
    </row>
    <row r="1822" spans="2:28" s="52" customFormat="1" x14ac:dyDescent="0.15">
      <c r="B1822" s="77"/>
      <c r="P1822"/>
      <c r="U1822"/>
      <c r="V1822"/>
      <c r="W1822"/>
      <c r="X1822"/>
      <c r="Y1822"/>
      <c r="Z1822"/>
      <c r="AA1822"/>
      <c r="AB1822"/>
    </row>
    <row r="1823" spans="2:28" s="52" customFormat="1" x14ac:dyDescent="0.15">
      <c r="B1823" s="77"/>
      <c r="P1823"/>
      <c r="U1823"/>
      <c r="V1823"/>
      <c r="W1823"/>
      <c r="X1823"/>
      <c r="Y1823"/>
      <c r="Z1823"/>
      <c r="AA1823"/>
      <c r="AB1823"/>
    </row>
    <row r="1824" spans="2:28" s="52" customFormat="1" x14ac:dyDescent="0.15">
      <c r="B1824" s="77"/>
      <c r="P1824"/>
      <c r="U1824"/>
      <c r="V1824"/>
      <c r="W1824"/>
      <c r="X1824"/>
      <c r="Y1824"/>
      <c r="Z1824"/>
      <c r="AA1824"/>
      <c r="AB1824"/>
    </row>
    <row r="1825" spans="2:28" s="52" customFormat="1" x14ac:dyDescent="0.15">
      <c r="B1825" s="77"/>
      <c r="P1825"/>
      <c r="U1825"/>
      <c r="V1825"/>
      <c r="W1825"/>
      <c r="X1825"/>
      <c r="Y1825"/>
      <c r="Z1825"/>
      <c r="AA1825"/>
      <c r="AB1825"/>
    </row>
    <row r="1826" spans="2:28" s="52" customFormat="1" x14ac:dyDescent="0.15">
      <c r="B1826" s="77"/>
      <c r="P1826"/>
      <c r="U1826"/>
      <c r="V1826"/>
      <c r="W1826"/>
      <c r="X1826"/>
      <c r="Y1826"/>
      <c r="Z1826"/>
      <c r="AA1826"/>
      <c r="AB1826"/>
    </row>
    <row r="1827" spans="2:28" s="52" customFormat="1" x14ac:dyDescent="0.15">
      <c r="B1827" s="77"/>
      <c r="P1827"/>
      <c r="U1827"/>
      <c r="V1827"/>
      <c r="W1827"/>
      <c r="X1827"/>
      <c r="Y1827"/>
      <c r="Z1827"/>
      <c r="AA1827"/>
      <c r="AB1827"/>
    </row>
    <row r="1828" spans="2:28" s="52" customFormat="1" x14ac:dyDescent="0.15">
      <c r="B1828" s="77"/>
      <c r="P1828"/>
      <c r="U1828"/>
      <c r="V1828"/>
      <c r="W1828"/>
      <c r="X1828"/>
      <c r="Y1828"/>
      <c r="Z1828"/>
      <c r="AA1828"/>
      <c r="AB1828"/>
    </row>
    <row r="1829" spans="2:28" s="52" customFormat="1" x14ac:dyDescent="0.15">
      <c r="B1829" s="77"/>
      <c r="P1829"/>
      <c r="U1829"/>
      <c r="V1829"/>
      <c r="W1829"/>
      <c r="X1829"/>
      <c r="Y1829"/>
      <c r="Z1829"/>
      <c r="AA1829"/>
      <c r="AB1829"/>
    </row>
    <row r="1830" spans="2:28" s="52" customFormat="1" x14ac:dyDescent="0.15">
      <c r="B1830" s="77"/>
      <c r="P1830"/>
      <c r="U1830"/>
      <c r="V1830"/>
      <c r="W1830"/>
      <c r="X1830"/>
      <c r="Y1830"/>
      <c r="Z1830"/>
      <c r="AA1830"/>
      <c r="AB1830"/>
    </row>
    <row r="1831" spans="2:28" s="52" customFormat="1" x14ac:dyDescent="0.15">
      <c r="B1831" s="77"/>
      <c r="P1831"/>
      <c r="U1831"/>
      <c r="V1831"/>
      <c r="W1831"/>
      <c r="X1831"/>
      <c r="Y1831"/>
      <c r="Z1831"/>
      <c r="AA1831"/>
      <c r="AB1831"/>
    </row>
    <row r="1832" spans="2:28" s="52" customFormat="1" x14ac:dyDescent="0.15">
      <c r="B1832" s="77"/>
      <c r="P1832"/>
      <c r="U1832"/>
      <c r="V1832"/>
      <c r="W1832"/>
      <c r="X1832"/>
      <c r="Y1832"/>
      <c r="Z1832"/>
      <c r="AA1832"/>
      <c r="AB1832"/>
    </row>
    <row r="1833" spans="2:28" s="52" customFormat="1" x14ac:dyDescent="0.15">
      <c r="B1833" s="77"/>
      <c r="P1833"/>
      <c r="U1833"/>
      <c r="V1833"/>
      <c r="W1833"/>
      <c r="X1833"/>
      <c r="Y1833"/>
      <c r="Z1833"/>
      <c r="AA1833"/>
      <c r="AB1833"/>
    </row>
    <row r="1834" spans="2:28" s="52" customFormat="1" x14ac:dyDescent="0.15">
      <c r="B1834" s="77"/>
      <c r="P1834"/>
      <c r="U1834"/>
      <c r="V1834"/>
      <c r="W1834"/>
      <c r="X1834"/>
      <c r="Y1834"/>
      <c r="Z1834"/>
      <c r="AA1834"/>
      <c r="AB1834"/>
    </row>
    <row r="1835" spans="2:28" s="52" customFormat="1" x14ac:dyDescent="0.15">
      <c r="B1835" s="77"/>
      <c r="P1835"/>
      <c r="U1835"/>
      <c r="V1835"/>
      <c r="W1835"/>
      <c r="X1835"/>
      <c r="Y1835"/>
      <c r="Z1835"/>
      <c r="AA1835"/>
      <c r="AB1835"/>
    </row>
    <row r="1836" spans="2:28" s="52" customFormat="1" x14ac:dyDescent="0.15">
      <c r="B1836" s="77"/>
      <c r="P1836"/>
      <c r="U1836"/>
      <c r="V1836"/>
      <c r="W1836"/>
      <c r="X1836"/>
      <c r="Y1836"/>
      <c r="Z1836"/>
      <c r="AA1836"/>
      <c r="AB1836"/>
    </row>
    <row r="1837" spans="2:28" s="52" customFormat="1" x14ac:dyDescent="0.15">
      <c r="B1837" s="77"/>
      <c r="P1837"/>
      <c r="U1837"/>
      <c r="V1837"/>
      <c r="W1837"/>
      <c r="X1837"/>
      <c r="Y1837"/>
      <c r="Z1837"/>
      <c r="AA1837"/>
      <c r="AB1837"/>
    </row>
    <row r="1838" spans="2:28" s="52" customFormat="1" x14ac:dyDescent="0.15">
      <c r="B1838" s="77"/>
      <c r="P1838"/>
      <c r="U1838"/>
      <c r="V1838"/>
      <c r="W1838"/>
      <c r="X1838"/>
      <c r="Y1838"/>
      <c r="Z1838"/>
      <c r="AA1838"/>
      <c r="AB1838"/>
    </row>
    <row r="1839" spans="2:28" s="52" customFormat="1" x14ac:dyDescent="0.15">
      <c r="B1839" s="77"/>
      <c r="P1839"/>
      <c r="U1839"/>
      <c r="V1839"/>
      <c r="W1839"/>
      <c r="X1839"/>
      <c r="Y1839"/>
      <c r="Z1839"/>
      <c r="AA1839"/>
      <c r="AB1839"/>
    </row>
    <row r="1840" spans="2:28" s="52" customFormat="1" x14ac:dyDescent="0.15">
      <c r="B1840" s="77"/>
      <c r="P1840"/>
      <c r="U1840"/>
      <c r="V1840"/>
      <c r="W1840"/>
      <c r="X1840"/>
      <c r="Y1840"/>
      <c r="Z1840"/>
      <c r="AA1840"/>
      <c r="AB1840"/>
    </row>
    <row r="1841" spans="2:28" s="52" customFormat="1" x14ac:dyDescent="0.15">
      <c r="B1841" s="77"/>
      <c r="P1841"/>
      <c r="U1841"/>
      <c r="V1841"/>
      <c r="W1841"/>
      <c r="X1841"/>
      <c r="Y1841"/>
      <c r="Z1841"/>
      <c r="AA1841"/>
      <c r="AB1841"/>
    </row>
    <row r="1842" spans="2:28" s="52" customFormat="1" x14ac:dyDescent="0.15">
      <c r="B1842" s="77"/>
      <c r="P1842"/>
      <c r="U1842"/>
      <c r="V1842"/>
      <c r="W1842"/>
      <c r="X1842"/>
      <c r="Y1842"/>
      <c r="Z1842"/>
      <c r="AA1842"/>
      <c r="AB1842"/>
    </row>
    <row r="1843" spans="2:28" s="52" customFormat="1" x14ac:dyDescent="0.15">
      <c r="B1843" s="77"/>
      <c r="P1843"/>
      <c r="U1843"/>
      <c r="V1843"/>
      <c r="W1843"/>
      <c r="X1843"/>
      <c r="Y1843"/>
      <c r="Z1843"/>
      <c r="AA1843"/>
      <c r="AB1843"/>
    </row>
    <row r="1844" spans="2:28" s="52" customFormat="1" x14ac:dyDescent="0.15">
      <c r="B1844" s="77"/>
      <c r="P1844"/>
      <c r="U1844"/>
      <c r="V1844"/>
      <c r="W1844"/>
      <c r="X1844"/>
      <c r="Y1844"/>
      <c r="Z1844"/>
      <c r="AA1844"/>
      <c r="AB1844"/>
    </row>
    <row r="1845" spans="2:28" s="52" customFormat="1" x14ac:dyDescent="0.15">
      <c r="B1845" s="77"/>
      <c r="P1845"/>
      <c r="U1845"/>
      <c r="V1845"/>
      <c r="W1845"/>
      <c r="X1845"/>
      <c r="Y1845"/>
      <c r="Z1845"/>
      <c r="AA1845"/>
      <c r="AB1845"/>
    </row>
    <row r="1846" spans="2:28" s="52" customFormat="1" x14ac:dyDescent="0.15">
      <c r="B1846" s="77"/>
      <c r="P1846"/>
      <c r="U1846"/>
      <c r="V1846"/>
      <c r="W1846"/>
      <c r="X1846"/>
      <c r="Y1846"/>
      <c r="Z1846"/>
      <c r="AA1846"/>
      <c r="AB1846"/>
    </row>
    <row r="1847" spans="2:28" s="52" customFormat="1" x14ac:dyDescent="0.15">
      <c r="B1847" s="77"/>
      <c r="P1847"/>
      <c r="U1847"/>
      <c r="V1847"/>
      <c r="W1847"/>
      <c r="X1847"/>
      <c r="Y1847"/>
      <c r="Z1847"/>
      <c r="AA1847"/>
      <c r="AB1847"/>
    </row>
    <row r="1848" spans="2:28" s="52" customFormat="1" x14ac:dyDescent="0.15">
      <c r="B1848" s="77"/>
      <c r="P1848"/>
      <c r="U1848"/>
      <c r="V1848"/>
      <c r="W1848"/>
      <c r="X1848"/>
      <c r="Y1848"/>
      <c r="Z1848"/>
      <c r="AA1848"/>
      <c r="AB1848"/>
    </row>
    <row r="1849" spans="2:28" s="52" customFormat="1" x14ac:dyDescent="0.15">
      <c r="B1849" s="77"/>
      <c r="P1849"/>
      <c r="U1849"/>
      <c r="V1849"/>
      <c r="W1849"/>
      <c r="X1849"/>
      <c r="Y1849"/>
      <c r="Z1849"/>
      <c r="AA1849"/>
      <c r="AB1849"/>
    </row>
    <row r="1850" spans="2:28" s="52" customFormat="1" x14ac:dyDescent="0.15">
      <c r="B1850" s="77"/>
      <c r="P1850"/>
      <c r="U1850"/>
      <c r="V1850"/>
      <c r="W1850"/>
      <c r="X1850"/>
      <c r="Y1850"/>
      <c r="Z1850"/>
      <c r="AA1850"/>
      <c r="AB1850"/>
    </row>
    <row r="1851" spans="2:28" s="52" customFormat="1" x14ac:dyDescent="0.15">
      <c r="B1851" s="77"/>
      <c r="P1851"/>
      <c r="U1851"/>
      <c r="V1851"/>
      <c r="W1851"/>
      <c r="X1851"/>
      <c r="Y1851"/>
      <c r="Z1851"/>
      <c r="AA1851"/>
      <c r="AB1851"/>
    </row>
    <row r="1852" spans="2:28" s="52" customFormat="1" x14ac:dyDescent="0.15">
      <c r="B1852" s="77"/>
      <c r="P1852"/>
      <c r="U1852"/>
      <c r="V1852"/>
      <c r="W1852"/>
      <c r="X1852"/>
      <c r="Y1852"/>
      <c r="Z1852"/>
      <c r="AA1852"/>
      <c r="AB1852"/>
    </row>
    <row r="1853" spans="2:28" s="52" customFormat="1" x14ac:dyDescent="0.15">
      <c r="B1853" s="77"/>
      <c r="P1853"/>
      <c r="U1853"/>
      <c r="V1853"/>
      <c r="W1853"/>
      <c r="X1853"/>
      <c r="Y1853"/>
      <c r="Z1853"/>
      <c r="AA1853"/>
      <c r="AB1853"/>
    </row>
    <row r="1854" spans="2:28" s="52" customFormat="1" x14ac:dyDescent="0.15">
      <c r="B1854" s="77"/>
      <c r="P1854"/>
      <c r="U1854"/>
      <c r="V1854"/>
      <c r="W1854"/>
      <c r="X1854"/>
      <c r="Y1854"/>
      <c r="Z1854"/>
      <c r="AA1854"/>
      <c r="AB1854"/>
    </row>
    <row r="1855" spans="2:28" s="52" customFormat="1" x14ac:dyDescent="0.15">
      <c r="B1855" s="77"/>
      <c r="P1855"/>
      <c r="U1855"/>
      <c r="V1855"/>
      <c r="W1855"/>
      <c r="X1855"/>
      <c r="Y1855"/>
      <c r="Z1855"/>
      <c r="AA1855"/>
      <c r="AB1855"/>
    </row>
    <row r="1856" spans="2:28" s="52" customFormat="1" x14ac:dyDescent="0.15">
      <c r="B1856" s="77"/>
      <c r="P1856"/>
      <c r="U1856"/>
      <c r="V1856"/>
      <c r="W1856"/>
      <c r="X1856"/>
      <c r="Y1856"/>
      <c r="Z1856"/>
      <c r="AA1856"/>
      <c r="AB1856"/>
    </row>
    <row r="1857" spans="2:28" s="52" customFormat="1" x14ac:dyDescent="0.15">
      <c r="B1857" s="77"/>
      <c r="P1857"/>
      <c r="U1857"/>
      <c r="V1857"/>
      <c r="W1857"/>
      <c r="X1857"/>
      <c r="Y1857"/>
      <c r="Z1857"/>
      <c r="AA1857"/>
      <c r="AB1857"/>
    </row>
    <row r="1858" spans="2:28" s="52" customFormat="1" x14ac:dyDescent="0.15">
      <c r="B1858" s="77"/>
      <c r="P1858"/>
      <c r="U1858"/>
      <c r="V1858"/>
      <c r="W1858"/>
      <c r="X1858"/>
      <c r="Y1858"/>
      <c r="Z1858"/>
      <c r="AA1858"/>
      <c r="AB1858"/>
    </row>
    <row r="1859" spans="2:28" s="52" customFormat="1" x14ac:dyDescent="0.15">
      <c r="B1859" s="77"/>
      <c r="P1859"/>
      <c r="U1859"/>
      <c r="V1859"/>
      <c r="W1859"/>
      <c r="X1859"/>
      <c r="Y1859"/>
      <c r="Z1859"/>
      <c r="AA1859"/>
      <c r="AB1859"/>
    </row>
    <row r="1860" spans="2:28" s="52" customFormat="1" x14ac:dyDescent="0.15">
      <c r="B1860" s="77"/>
      <c r="P1860"/>
      <c r="U1860"/>
      <c r="V1860"/>
      <c r="W1860"/>
      <c r="X1860"/>
      <c r="Y1860"/>
      <c r="Z1860"/>
      <c r="AA1860"/>
      <c r="AB1860"/>
    </row>
    <row r="1861" spans="2:28" s="52" customFormat="1" x14ac:dyDescent="0.15">
      <c r="B1861" s="77"/>
      <c r="P1861"/>
      <c r="U1861"/>
      <c r="V1861"/>
      <c r="W1861"/>
      <c r="X1861"/>
      <c r="Y1861"/>
      <c r="Z1861"/>
      <c r="AA1861"/>
      <c r="AB1861"/>
    </row>
    <row r="1862" spans="2:28" s="52" customFormat="1" x14ac:dyDescent="0.15">
      <c r="B1862" s="77"/>
      <c r="P1862"/>
      <c r="U1862"/>
      <c r="V1862"/>
      <c r="W1862"/>
      <c r="X1862"/>
      <c r="Y1862"/>
      <c r="Z1862"/>
      <c r="AA1862"/>
      <c r="AB1862"/>
    </row>
    <row r="1863" spans="2:28" s="52" customFormat="1" x14ac:dyDescent="0.15">
      <c r="B1863" s="77"/>
      <c r="P1863"/>
      <c r="U1863"/>
      <c r="V1863"/>
      <c r="W1863"/>
      <c r="X1863"/>
      <c r="Y1863"/>
      <c r="Z1863"/>
      <c r="AA1863"/>
      <c r="AB1863"/>
    </row>
    <row r="1864" spans="2:28" s="52" customFormat="1" x14ac:dyDescent="0.15">
      <c r="B1864" s="77"/>
      <c r="P1864"/>
      <c r="U1864"/>
      <c r="V1864"/>
      <c r="W1864"/>
      <c r="X1864"/>
      <c r="Y1864"/>
      <c r="Z1864"/>
      <c r="AA1864"/>
      <c r="AB1864"/>
    </row>
    <row r="1865" spans="2:28" s="52" customFormat="1" x14ac:dyDescent="0.15">
      <c r="B1865" s="77"/>
      <c r="P1865"/>
      <c r="U1865"/>
      <c r="V1865"/>
      <c r="W1865"/>
      <c r="X1865"/>
      <c r="Y1865"/>
      <c r="Z1865"/>
      <c r="AA1865"/>
      <c r="AB1865"/>
    </row>
    <row r="1866" spans="2:28" s="52" customFormat="1" x14ac:dyDescent="0.15">
      <c r="B1866" s="77"/>
      <c r="P1866"/>
      <c r="U1866"/>
      <c r="V1866"/>
      <c r="W1866"/>
      <c r="X1866"/>
      <c r="Y1866"/>
      <c r="Z1866"/>
      <c r="AA1866"/>
      <c r="AB1866"/>
    </row>
    <row r="1867" spans="2:28" s="52" customFormat="1" x14ac:dyDescent="0.15">
      <c r="B1867" s="77"/>
      <c r="P1867"/>
      <c r="U1867"/>
      <c r="V1867"/>
      <c r="W1867"/>
      <c r="X1867"/>
      <c r="Y1867"/>
      <c r="Z1867"/>
      <c r="AA1867"/>
      <c r="AB1867"/>
    </row>
    <row r="1868" spans="2:28" s="52" customFormat="1" x14ac:dyDescent="0.15">
      <c r="B1868" s="77"/>
      <c r="P1868"/>
      <c r="U1868"/>
      <c r="V1868"/>
      <c r="W1868"/>
      <c r="X1868"/>
      <c r="Y1868"/>
      <c r="Z1868"/>
      <c r="AA1868"/>
      <c r="AB1868"/>
    </row>
    <row r="1869" spans="2:28" s="52" customFormat="1" x14ac:dyDescent="0.15">
      <c r="B1869" s="77"/>
      <c r="P1869"/>
      <c r="U1869"/>
      <c r="V1869"/>
      <c r="W1869"/>
      <c r="X1869"/>
      <c r="Y1869"/>
      <c r="Z1869"/>
      <c r="AA1869"/>
      <c r="AB1869"/>
    </row>
    <row r="1870" spans="2:28" s="52" customFormat="1" x14ac:dyDescent="0.15">
      <c r="B1870" s="77"/>
      <c r="P1870"/>
      <c r="U1870"/>
      <c r="V1870"/>
      <c r="W1870"/>
      <c r="X1870"/>
      <c r="Y1870"/>
      <c r="Z1870"/>
      <c r="AA1870"/>
      <c r="AB1870"/>
    </row>
    <row r="1871" spans="2:28" s="52" customFormat="1" x14ac:dyDescent="0.15">
      <c r="B1871" s="77"/>
      <c r="P1871"/>
      <c r="U1871"/>
      <c r="V1871"/>
      <c r="W1871"/>
      <c r="X1871"/>
      <c r="Y1871"/>
      <c r="Z1871"/>
      <c r="AA1871"/>
      <c r="AB1871"/>
    </row>
    <row r="1872" spans="2:28" s="52" customFormat="1" x14ac:dyDescent="0.15">
      <c r="B1872" s="77"/>
      <c r="P1872"/>
      <c r="U1872"/>
      <c r="V1872"/>
      <c r="W1872"/>
      <c r="X1872"/>
      <c r="Y1872"/>
      <c r="Z1872"/>
      <c r="AA1872"/>
      <c r="AB1872"/>
    </row>
    <row r="1873" spans="2:28" s="52" customFormat="1" x14ac:dyDescent="0.15">
      <c r="B1873" s="77"/>
      <c r="P1873"/>
      <c r="U1873"/>
      <c r="V1873"/>
      <c r="W1873"/>
      <c r="X1873"/>
      <c r="Y1873"/>
      <c r="Z1873"/>
      <c r="AA1873"/>
      <c r="AB1873"/>
    </row>
    <row r="1874" spans="2:28" s="52" customFormat="1" x14ac:dyDescent="0.15">
      <c r="B1874" s="77"/>
      <c r="P1874"/>
      <c r="U1874"/>
      <c r="V1874"/>
      <c r="W1874"/>
      <c r="X1874"/>
      <c r="Y1874"/>
      <c r="Z1874"/>
      <c r="AA1874"/>
      <c r="AB1874"/>
    </row>
    <row r="1875" spans="2:28" s="52" customFormat="1" x14ac:dyDescent="0.15">
      <c r="B1875" s="77"/>
      <c r="P1875"/>
      <c r="U1875"/>
      <c r="V1875"/>
      <c r="W1875"/>
      <c r="X1875"/>
      <c r="Y1875"/>
      <c r="Z1875"/>
      <c r="AA1875"/>
      <c r="AB1875"/>
    </row>
    <row r="1876" spans="2:28" s="52" customFormat="1" x14ac:dyDescent="0.15">
      <c r="B1876" s="77"/>
      <c r="P1876"/>
      <c r="U1876"/>
      <c r="V1876"/>
      <c r="W1876"/>
      <c r="X1876"/>
      <c r="Y1876"/>
      <c r="Z1876"/>
      <c r="AA1876"/>
      <c r="AB1876"/>
    </row>
    <row r="1877" spans="2:28" s="52" customFormat="1" x14ac:dyDescent="0.15">
      <c r="B1877" s="77"/>
      <c r="P1877"/>
      <c r="U1877"/>
      <c r="V1877"/>
      <c r="W1877"/>
      <c r="X1877"/>
      <c r="Y1877"/>
      <c r="Z1877"/>
      <c r="AA1877"/>
      <c r="AB1877"/>
    </row>
    <row r="1878" spans="2:28" s="52" customFormat="1" x14ac:dyDescent="0.15">
      <c r="B1878" s="77"/>
      <c r="P1878"/>
      <c r="U1878"/>
      <c r="V1878"/>
      <c r="W1878"/>
      <c r="X1878"/>
      <c r="Y1878"/>
      <c r="Z1878"/>
      <c r="AA1878"/>
      <c r="AB1878"/>
    </row>
    <row r="1879" spans="2:28" s="52" customFormat="1" x14ac:dyDescent="0.15">
      <c r="B1879" s="77"/>
      <c r="P1879"/>
      <c r="U1879"/>
      <c r="V1879"/>
      <c r="W1879"/>
      <c r="X1879"/>
      <c r="Y1879"/>
      <c r="Z1879"/>
      <c r="AA1879"/>
      <c r="AB1879"/>
    </row>
    <row r="1880" spans="2:28" s="52" customFormat="1" x14ac:dyDescent="0.15">
      <c r="B1880" s="77"/>
      <c r="P1880"/>
      <c r="U1880"/>
      <c r="V1880"/>
      <c r="W1880"/>
      <c r="X1880"/>
      <c r="Y1880"/>
      <c r="Z1880"/>
      <c r="AA1880"/>
      <c r="AB1880"/>
    </row>
    <row r="1881" spans="2:28" s="52" customFormat="1" x14ac:dyDescent="0.15">
      <c r="B1881" s="77"/>
      <c r="P1881"/>
      <c r="U1881"/>
      <c r="V1881"/>
      <c r="W1881"/>
      <c r="X1881"/>
      <c r="Y1881"/>
      <c r="Z1881"/>
      <c r="AA1881"/>
      <c r="AB1881"/>
    </row>
    <row r="1882" spans="2:28" s="52" customFormat="1" x14ac:dyDescent="0.15">
      <c r="B1882" s="77"/>
      <c r="P1882"/>
      <c r="U1882"/>
      <c r="V1882"/>
      <c r="W1882"/>
      <c r="X1882"/>
      <c r="Y1882"/>
      <c r="Z1882"/>
      <c r="AA1882"/>
      <c r="AB1882"/>
    </row>
    <row r="1883" spans="2:28" s="52" customFormat="1" x14ac:dyDescent="0.15">
      <c r="B1883" s="77"/>
      <c r="P1883"/>
      <c r="U1883"/>
      <c r="V1883"/>
      <c r="W1883"/>
      <c r="X1883"/>
      <c r="Y1883"/>
      <c r="Z1883"/>
      <c r="AA1883"/>
      <c r="AB1883"/>
    </row>
    <row r="1884" spans="2:28" s="52" customFormat="1" x14ac:dyDescent="0.15">
      <c r="B1884" s="77"/>
      <c r="P1884"/>
      <c r="U1884"/>
      <c r="V1884"/>
      <c r="W1884"/>
      <c r="X1884"/>
      <c r="Y1884"/>
      <c r="Z1884"/>
      <c r="AA1884"/>
      <c r="AB1884"/>
    </row>
    <row r="1885" spans="2:28" s="52" customFormat="1" x14ac:dyDescent="0.15">
      <c r="B1885" s="77"/>
      <c r="P1885"/>
      <c r="U1885"/>
      <c r="V1885"/>
      <c r="W1885"/>
      <c r="X1885"/>
      <c r="Y1885"/>
      <c r="Z1885"/>
      <c r="AA1885"/>
      <c r="AB1885"/>
    </row>
    <row r="1886" spans="2:28" s="52" customFormat="1" x14ac:dyDescent="0.15">
      <c r="B1886" s="77"/>
      <c r="P1886"/>
      <c r="U1886"/>
      <c r="V1886"/>
      <c r="W1886"/>
      <c r="X1886"/>
      <c r="Y1886"/>
      <c r="Z1886"/>
      <c r="AA1886"/>
      <c r="AB1886"/>
    </row>
    <row r="1887" spans="2:28" s="52" customFormat="1" x14ac:dyDescent="0.15">
      <c r="B1887" s="77"/>
      <c r="P1887"/>
      <c r="U1887"/>
      <c r="V1887"/>
      <c r="W1887"/>
      <c r="X1887"/>
      <c r="Y1887"/>
      <c r="Z1887"/>
      <c r="AA1887"/>
      <c r="AB1887"/>
    </row>
    <row r="1888" spans="2:28" s="52" customFormat="1" x14ac:dyDescent="0.15">
      <c r="B1888" s="77"/>
      <c r="P1888"/>
      <c r="U1888"/>
      <c r="V1888"/>
      <c r="W1888"/>
      <c r="X1888"/>
      <c r="Y1888"/>
      <c r="Z1888"/>
      <c r="AA1888"/>
      <c r="AB1888"/>
    </row>
    <row r="1889" spans="2:28" s="52" customFormat="1" x14ac:dyDescent="0.15">
      <c r="B1889" s="77"/>
      <c r="P1889"/>
      <c r="U1889"/>
      <c r="V1889"/>
      <c r="W1889"/>
      <c r="X1889"/>
      <c r="Y1889"/>
      <c r="Z1889"/>
      <c r="AA1889"/>
      <c r="AB1889"/>
    </row>
    <row r="1890" spans="2:28" s="52" customFormat="1" x14ac:dyDescent="0.15">
      <c r="B1890" s="77"/>
      <c r="P1890"/>
      <c r="U1890"/>
      <c r="V1890"/>
      <c r="W1890"/>
      <c r="X1890"/>
      <c r="Y1890"/>
      <c r="Z1890"/>
      <c r="AA1890"/>
      <c r="AB1890"/>
    </row>
    <row r="1891" spans="2:28" s="52" customFormat="1" x14ac:dyDescent="0.15">
      <c r="B1891" s="77"/>
      <c r="P1891"/>
      <c r="U1891"/>
      <c r="V1891"/>
      <c r="W1891"/>
      <c r="X1891"/>
      <c r="Y1891"/>
      <c r="Z1891"/>
      <c r="AA1891"/>
      <c r="AB1891"/>
    </row>
    <row r="1892" spans="2:28" s="52" customFormat="1" x14ac:dyDescent="0.15">
      <c r="B1892" s="77"/>
      <c r="P1892"/>
      <c r="U1892"/>
      <c r="V1892"/>
      <c r="W1892"/>
      <c r="X1892"/>
      <c r="Y1892"/>
      <c r="Z1892"/>
      <c r="AA1892"/>
      <c r="AB1892"/>
    </row>
    <row r="1893" spans="2:28" s="52" customFormat="1" x14ac:dyDescent="0.15">
      <c r="B1893" s="77"/>
      <c r="P1893"/>
      <c r="U1893"/>
      <c r="V1893"/>
      <c r="W1893"/>
      <c r="X1893"/>
      <c r="Y1893"/>
      <c r="Z1893"/>
      <c r="AA1893"/>
      <c r="AB1893"/>
    </row>
    <row r="1894" spans="2:28" s="52" customFormat="1" x14ac:dyDescent="0.15">
      <c r="B1894" s="77"/>
      <c r="P1894"/>
      <c r="U1894"/>
      <c r="V1894"/>
      <c r="W1894"/>
      <c r="X1894"/>
      <c r="Y1894"/>
      <c r="Z1894"/>
      <c r="AA1894"/>
      <c r="AB1894"/>
    </row>
    <row r="1895" spans="2:28" s="52" customFormat="1" x14ac:dyDescent="0.15">
      <c r="B1895" s="77"/>
      <c r="P1895"/>
      <c r="U1895"/>
      <c r="V1895"/>
      <c r="W1895"/>
      <c r="X1895"/>
      <c r="Y1895"/>
      <c r="Z1895"/>
      <c r="AA1895"/>
      <c r="AB1895"/>
    </row>
    <row r="1896" spans="2:28" s="52" customFormat="1" x14ac:dyDescent="0.15">
      <c r="B1896" s="77"/>
      <c r="P1896"/>
      <c r="U1896"/>
      <c r="V1896"/>
      <c r="W1896"/>
      <c r="X1896"/>
      <c r="Y1896"/>
      <c r="Z1896"/>
      <c r="AA1896"/>
      <c r="AB1896"/>
    </row>
    <row r="1897" spans="2:28" s="52" customFormat="1" x14ac:dyDescent="0.15">
      <c r="B1897" s="77"/>
      <c r="P1897"/>
      <c r="U1897"/>
      <c r="V1897"/>
      <c r="W1897"/>
      <c r="X1897"/>
      <c r="Y1897"/>
      <c r="Z1897"/>
      <c r="AA1897"/>
      <c r="AB1897"/>
    </row>
    <row r="1898" spans="2:28" s="52" customFormat="1" x14ac:dyDescent="0.15">
      <c r="B1898" s="77"/>
      <c r="P1898"/>
      <c r="U1898"/>
      <c r="V1898"/>
      <c r="W1898"/>
      <c r="X1898"/>
      <c r="Y1898"/>
      <c r="Z1898"/>
      <c r="AA1898"/>
      <c r="AB1898"/>
    </row>
    <row r="1899" spans="2:28" s="52" customFormat="1" x14ac:dyDescent="0.15">
      <c r="B1899" s="77"/>
      <c r="P1899"/>
      <c r="U1899"/>
      <c r="V1899"/>
      <c r="W1899"/>
      <c r="X1899"/>
      <c r="Y1899"/>
      <c r="Z1899"/>
      <c r="AA1899"/>
      <c r="AB1899"/>
    </row>
    <row r="1900" spans="2:28" s="52" customFormat="1" x14ac:dyDescent="0.15">
      <c r="B1900" s="77"/>
      <c r="P1900"/>
      <c r="U1900"/>
      <c r="V1900"/>
      <c r="W1900"/>
      <c r="X1900"/>
      <c r="Y1900"/>
      <c r="Z1900"/>
      <c r="AA1900"/>
      <c r="AB1900"/>
    </row>
    <row r="1901" spans="2:28" s="52" customFormat="1" x14ac:dyDescent="0.15">
      <c r="B1901" s="77"/>
      <c r="P1901"/>
      <c r="U1901"/>
      <c r="V1901"/>
      <c r="W1901"/>
      <c r="X1901"/>
      <c r="Y1901"/>
      <c r="Z1901"/>
      <c r="AA1901"/>
      <c r="AB1901"/>
    </row>
    <row r="1902" spans="2:28" s="52" customFormat="1" x14ac:dyDescent="0.15">
      <c r="B1902" s="77"/>
      <c r="P1902"/>
      <c r="U1902"/>
      <c r="V1902"/>
      <c r="W1902"/>
      <c r="X1902"/>
      <c r="Y1902"/>
      <c r="Z1902"/>
      <c r="AA1902"/>
      <c r="AB1902"/>
    </row>
    <row r="1903" spans="2:28" s="52" customFormat="1" x14ac:dyDescent="0.15">
      <c r="B1903" s="77"/>
      <c r="P1903"/>
      <c r="U1903"/>
      <c r="V1903"/>
      <c r="W1903"/>
      <c r="X1903"/>
      <c r="Y1903"/>
      <c r="Z1903"/>
      <c r="AA1903"/>
      <c r="AB1903"/>
    </row>
    <row r="1904" spans="2:28" s="52" customFormat="1" x14ac:dyDescent="0.15">
      <c r="B1904" s="77"/>
      <c r="P1904"/>
      <c r="U1904"/>
      <c r="V1904"/>
      <c r="W1904"/>
      <c r="X1904"/>
      <c r="Y1904"/>
      <c r="Z1904"/>
      <c r="AA1904"/>
      <c r="AB1904"/>
    </row>
    <row r="1905" spans="2:28" s="52" customFormat="1" x14ac:dyDescent="0.15">
      <c r="B1905" s="77"/>
      <c r="P1905"/>
      <c r="U1905"/>
      <c r="V1905"/>
      <c r="W1905"/>
      <c r="X1905"/>
      <c r="Y1905"/>
      <c r="Z1905"/>
      <c r="AA1905"/>
      <c r="AB1905"/>
    </row>
    <row r="1906" spans="2:28" s="52" customFormat="1" x14ac:dyDescent="0.15">
      <c r="B1906" s="77"/>
      <c r="P1906"/>
      <c r="U1906"/>
      <c r="V1906"/>
      <c r="W1906"/>
      <c r="X1906"/>
      <c r="Y1906"/>
      <c r="Z1906"/>
      <c r="AA1906"/>
      <c r="AB1906"/>
    </row>
    <row r="1907" spans="2:28" s="52" customFormat="1" x14ac:dyDescent="0.15">
      <c r="B1907" s="77"/>
      <c r="P1907"/>
      <c r="U1907"/>
      <c r="V1907"/>
      <c r="W1907"/>
      <c r="X1907"/>
      <c r="Y1907"/>
      <c r="Z1907"/>
      <c r="AA1907"/>
      <c r="AB1907"/>
    </row>
    <row r="1908" spans="2:28" s="52" customFormat="1" x14ac:dyDescent="0.15">
      <c r="B1908" s="77"/>
      <c r="P1908"/>
      <c r="U1908"/>
      <c r="V1908"/>
      <c r="W1908"/>
      <c r="X1908"/>
      <c r="Y1908"/>
      <c r="Z1908"/>
      <c r="AA1908"/>
      <c r="AB1908"/>
    </row>
    <row r="1909" spans="2:28" s="52" customFormat="1" x14ac:dyDescent="0.15">
      <c r="B1909" s="77"/>
      <c r="P1909"/>
      <c r="U1909"/>
      <c r="V1909"/>
      <c r="W1909"/>
      <c r="X1909"/>
      <c r="Y1909"/>
      <c r="Z1909"/>
      <c r="AA1909"/>
      <c r="AB1909"/>
    </row>
    <row r="1910" spans="2:28" s="52" customFormat="1" x14ac:dyDescent="0.15">
      <c r="B1910" s="77"/>
      <c r="P1910"/>
      <c r="U1910"/>
      <c r="V1910"/>
      <c r="W1910"/>
      <c r="X1910"/>
      <c r="Y1910"/>
      <c r="Z1910"/>
      <c r="AA1910"/>
      <c r="AB1910"/>
    </row>
    <row r="1911" spans="2:28" s="52" customFormat="1" x14ac:dyDescent="0.15">
      <c r="B1911" s="77"/>
      <c r="P1911"/>
      <c r="U1911"/>
      <c r="V1911"/>
      <c r="W1911"/>
      <c r="X1911"/>
      <c r="Y1911"/>
      <c r="Z1911"/>
      <c r="AA1911"/>
      <c r="AB1911"/>
    </row>
    <row r="1912" spans="2:28" s="52" customFormat="1" x14ac:dyDescent="0.15">
      <c r="B1912" s="77"/>
      <c r="P1912"/>
      <c r="U1912"/>
      <c r="V1912"/>
      <c r="W1912"/>
      <c r="X1912"/>
      <c r="Y1912"/>
      <c r="Z1912"/>
      <c r="AA1912"/>
      <c r="AB1912"/>
    </row>
    <row r="1913" spans="2:28" s="52" customFormat="1" x14ac:dyDescent="0.15">
      <c r="B1913" s="77"/>
      <c r="P1913"/>
      <c r="U1913"/>
      <c r="V1913"/>
      <c r="W1913"/>
      <c r="X1913"/>
      <c r="Y1913"/>
      <c r="Z1913"/>
      <c r="AA1913"/>
      <c r="AB1913"/>
    </row>
    <row r="1914" spans="2:28" s="52" customFormat="1" x14ac:dyDescent="0.15">
      <c r="B1914" s="77"/>
      <c r="P1914"/>
      <c r="U1914"/>
      <c r="V1914"/>
      <c r="W1914"/>
      <c r="X1914"/>
      <c r="Y1914"/>
      <c r="Z1914"/>
      <c r="AA1914"/>
      <c r="AB1914"/>
    </row>
    <row r="1915" spans="2:28" s="52" customFormat="1" x14ac:dyDescent="0.15">
      <c r="B1915" s="77"/>
      <c r="P1915"/>
      <c r="U1915"/>
      <c r="V1915"/>
      <c r="W1915"/>
      <c r="X1915"/>
      <c r="Y1915"/>
      <c r="Z1915"/>
      <c r="AA1915"/>
      <c r="AB1915"/>
    </row>
    <row r="1916" spans="2:28" s="52" customFormat="1" x14ac:dyDescent="0.15">
      <c r="B1916" s="77"/>
      <c r="P1916"/>
      <c r="U1916"/>
      <c r="V1916"/>
      <c r="W1916"/>
      <c r="X1916"/>
      <c r="Y1916"/>
      <c r="Z1916"/>
      <c r="AA1916"/>
      <c r="AB1916"/>
    </row>
    <row r="1917" spans="2:28" s="52" customFormat="1" x14ac:dyDescent="0.15">
      <c r="B1917" s="77"/>
      <c r="P1917"/>
      <c r="U1917"/>
      <c r="V1917"/>
      <c r="W1917"/>
      <c r="X1917"/>
      <c r="Y1917"/>
      <c r="Z1917"/>
      <c r="AA1917"/>
      <c r="AB1917"/>
    </row>
    <row r="1918" spans="2:28" s="52" customFormat="1" x14ac:dyDescent="0.15">
      <c r="B1918" s="77"/>
      <c r="P1918"/>
      <c r="U1918"/>
      <c r="V1918"/>
      <c r="W1918"/>
      <c r="X1918"/>
      <c r="Y1918"/>
      <c r="Z1918"/>
      <c r="AA1918"/>
      <c r="AB1918"/>
    </row>
    <row r="1919" spans="2:28" s="52" customFormat="1" x14ac:dyDescent="0.15">
      <c r="B1919" s="77"/>
      <c r="P1919"/>
      <c r="U1919"/>
      <c r="V1919"/>
      <c r="W1919"/>
      <c r="X1919"/>
      <c r="Y1919"/>
      <c r="Z1919"/>
      <c r="AA1919"/>
      <c r="AB1919"/>
    </row>
    <row r="1920" spans="2:28" s="52" customFormat="1" x14ac:dyDescent="0.15">
      <c r="B1920" s="77"/>
      <c r="P1920"/>
      <c r="U1920"/>
      <c r="V1920"/>
      <c r="W1920"/>
      <c r="X1920"/>
      <c r="Y1920"/>
      <c r="Z1920"/>
      <c r="AA1920"/>
      <c r="AB1920"/>
    </row>
    <row r="1921" spans="2:28" s="52" customFormat="1" x14ac:dyDescent="0.15">
      <c r="B1921" s="77"/>
      <c r="P1921"/>
      <c r="U1921"/>
      <c r="V1921"/>
      <c r="W1921"/>
      <c r="X1921"/>
      <c r="Y1921"/>
      <c r="Z1921"/>
      <c r="AA1921"/>
      <c r="AB1921"/>
    </row>
    <row r="1922" spans="2:28" s="52" customFormat="1" x14ac:dyDescent="0.15">
      <c r="B1922" s="77"/>
      <c r="P1922"/>
      <c r="U1922"/>
      <c r="V1922"/>
      <c r="W1922"/>
      <c r="X1922"/>
      <c r="Y1922"/>
      <c r="Z1922"/>
      <c r="AA1922"/>
      <c r="AB1922"/>
    </row>
    <row r="1923" spans="2:28" s="52" customFormat="1" x14ac:dyDescent="0.15">
      <c r="B1923" s="77"/>
      <c r="P1923"/>
      <c r="U1923"/>
      <c r="V1923"/>
      <c r="W1923"/>
      <c r="X1923"/>
      <c r="Y1923"/>
      <c r="Z1923"/>
      <c r="AA1923"/>
      <c r="AB1923"/>
    </row>
    <row r="1924" spans="2:28" s="52" customFormat="1" x14ac:dyDescent="0.15">
      <c r="B1924" s="77"/>
      <c r="P1924"/>
      <c r="U1924"/>
      <c r="V1924"/>
      <c r="W1924"/>
      <c r="X1924"/>
      <c r="Y1924"/>
      <c r="Z1924"/>
      <c r="AA1924"/>
      <c r="AB1924"/>
    </row>
    <row r="1925" spans="2:28" s="52" customFormat="1" x14ac:dyDescent="0.15">
      <c r="B1925" s="77"/>
      <c r="P1925"/>
      <c r="U1925"/>
      <c r="V1925"/>
      <c r="W1925"/>
      <c r="X1925"/>
      <c r="Y1925"/>
      <c r="Z1925"/>
      <c r="AA1925"/>
      <c r="AB1925"/>
    </row>
    <row r="1926" spans="2:28" s="52" customFormat="1" x14ac:dyDescent="0.15">
      <c r="B1926" s="77"/>
      <c r="P1926"/>
      <c r="U1926"/>
      <c r="V1926"/>
      <c r="W1926"/>
      <c r="X1926"/>
      <c r="Y1926"/>
      <c r="Z1926"/>
      <c r="AA1926"/>
      <c r="AB1926"/>
    </row>
    <row r="1927" spans="2:28" s="52" customFormat="1" x14ac:dyDescent="0.15">
      <c r="B1927" s="77"/>
      <c r="P1927"/>
      <c r="U1927"/>
      <c r="V1927"/>
      <c r="W1927"/>
      <c r="X1927"/>
      <c r="Y1927"/>
      <c r="Z1927"/>
      <c r="AA1927"/>
      <c r="AB1927"/>
    </row>
    <row r="1928" spans="2:28" s="52" customFormat="1" x14ac:dyDescent="0.15">
      <c r="B1928" s="77"/>
      <c r="P1928"/>
      <c r="U1928"/>
      <c r="V1928"/>
      <c r="W1928"/>
      <c r="X1928"/>
      <c r="Y1928"/>
      <c r="Z1928"/>
      <c r="AA1928"/>
      <c r="AB1928"/>
    </row>
    <row r="1929" spans="2:28" s="52" customFormat="1" x14ac:dyDescent="0.15">
      <c r="B1929" s="77"/>
      <c r="P1929"/>
      <c r="U1929"/>
      <c r="V1929"/>
      <c r="W1929"/>
      <c r="X1929"/>
      <c r="Y1929"/>
      <c r="Z1929"/>
      <c r="AA1929"/>
      <c r="AB1929"/>
    </row>
    <row r="1930" spans="2:28" s="52" customFormat="1" x14ac:dyDescent="0.15">
      <c r="B1930" s="77"/>
      <c r="P1930"/>
      <c r="U1930"/>
      <c r="V1930"/>
      <c r="W1930"/>
      <c r="X1930"/>
      <c r="Y1930"/>
      <c r="Z1930"/>
      <c r="AA1930"/>
      <c r="AB1930"/>
    </row>
    <row r="1931" spans="2:28" s="52" customFormat="1" x14ac:dyDescent="0.15">
      <c r="B1931" s="77"/>
      <c r="P1931"/>
      <c r="U1931"/>
      <c r="V1931"/>
      <c r="W1931"/>
      <c r="X1931"/>
      <c r="Y1931"/>
      <c r="Z1931"/>
      <c r="AA1931"/>
      <c r="AB1931"/>
    </row>
    <row r="1932" spans="2:28" s="52" customFormat="1" x14ac:dyDescent="0.15">
      <c r="B1932" s="77"/>
      <c r="P1932"/>
      <c r="U1932"/>
      <c r="V1932"/>
      <c r="W1932"/>
      <c r="X1932"/>
      <c r="Y1932"/>
      <c r="Z1932"/>
      <c r="AA1932"/>
      <c r="AB1932"/>
    </row>
    <row r="1933" spans="2:28" s="52" customFormat="1" x14ac:dyDescent="0.15">
      <c r="B1933" s="77"/>
      <c r="P1933"/>
      <c r="U1933"/>
      <c r="V1933"/>
      <c r="W1933"/>
      <c r="X1933"/>
      <c r="Y1933"/>
      <c r="Z1933"/>
      <c r="AA1933"/>
      <c r="AB1933"/>
    </row>
    <row r="1934" spans="2:28" s="52" customFormat="1" x14ac:dyDescent="0.15">
      <c r="B1934" s="77"/>
      <c r="P1934"/>
      <c r="U1934"/>
      <c r="V1934"/>
      <c r="W1934"/>
      <c r="X1934"/>
      <c r="Y1934"/>
      <c r="Z1934"/>
      <c r="AA1934"/>
      <c r="AB1934"/>
    </row>
    <row r="1935" spans="2:28" s="52" customFormat="1" x14ac:dyDescent="0.15">
      <c r="B1935" s="77"/>
      <c r="P1935"/>
      <c r="U1935"/>
      <c r="V1935"/>
      <c r="W1935"/>
      <c r="X1935"/>
      <c r="Y1935"/>
      <c r="Z1935"/>
      <c r="AA1935"/>
      <c r="AB1935"/>
    </row>
    <row r="1936" spans="2:28" s="52" customFormat="1" x14ac:dyDescent="0.15">
      <c r="B1936" s="77"/>
      <c r="P1936"/>
      <c r="U1936"/>
      <c r="V1936"/>
      <c r="W1936"/>
      <c r="X1936"/>
      <c r="Y1936"/>
      <c r="Z1936"/>
      <c r="AA1936"/>
      <c r="AB1936"/>
    </row>
    <row r="1937" spans="2:28" s="52" customFormat="1" x14ac:dyDescent="0.15">
      <c r="B1937" s="77"/>
      <c r="P1937"/>
      <c r="U1937"/>
      <c r="V1937"/>
      <c r="W1937"/>
      <c r="X1937"/>
      <c r="Y1937"/>
      <c r="Z1937"/>
      <c r="AA1937"/>
      <c r="AB1937"/>
    </row>
    <row r="1938" spans="2:28" s="52" customFormat="1" x14ac:dyDescent="0.15">
      <c r="B1938" s="77"/>
      <c r="P1938"/>
      <c r="U1938"/>
      <c r="V1938"/>
      <c r="W1938"/>
      <c r="X1938"/>
      <c r="Y1938"/>
      <c r="Z1938"/>
      <c r="AA1938"/>
      <c r="AB1938"/>
    </row>
    <row r="1939" spans="2:28" s="52" customFormat="1" x14ac:dyDescent="0.15">
      <c r="B1939" s="77"/>
      <c r="P1939"/>
      <c r="U1939"/>
      <c r="V1939"/>
      <c r="W1939"/>
      <c r="X1939"/>
      <c r="Y1939"/>
      <c r="Z1939"/>
      <c r="AA1939"/>
      <c r="AB1939"/>
    </row>
    <row r="1940" spans="2:28" s="52" customFormat="1" x14ac:dyDescent="0.15">
      <c r="B1940" s="77"/>
      <c r="P1940"/>
      <c r="U1940"/>
      <c r="V1940"/>
      <c r="W1940"/>
      <c r="X1940"/>
      <c r="Y1940"/>
      <c r="Z1940"/>
      <c r="AA1940"/>
      <c r="AB1940"/>
    </row>
    <row r="1941" spans="2:28" s="52" customFormat="1" x14ac:dyDescent="0.15">
      <c r="B1941" s="77"/>
      <c r="P1941"/>
      <c r="U1941"/>
      <c r="V1941"/>
      <c r="W1941"/>
      <c r="X1941"/>
      <c r="Y1941"/>
      <c r="Z1941"/>
      <c r="AA1941"/>
      <c r="AB1941"/>
    </row>
    <row r="1942" spans="2:28" s="52" customFormat="1" x14ac:dyDescent="0.15">
      <c r="B1942" s="77"/>
      <c r="P1942"/>
      <c r="U1942"/>
      <c r="V1942"/>
      <c r="W1942"/>
      <c r="X1942"/>
      <c r="Y1942"/>
      <c r="Z1942"/>
      <c r="AA1942"/>
      <c r="AB1942"/>
    </row>
    <row r="1943" spans="2:28" s="52" customFormat="1" x14ac:dyDescent="0.15">
      <c r="B1943" s="77"/>
      <c r="P1943"/>
      <c r="U1943"/>
      <c r="V1943"/>
      <c r="W1943"/>
      <c r="X1943"/>
      <c r="Y1943"/>
      <c r="Z1943"/>
      <c r="AA1943"/>
      <c r="AB1943"/>
    </row>
    <row r="1944" spans="2:28" s="52" customFormat="1" x14ac:dyDescent="0.15">
      <c r="B1944" s="77"/>
      <c r="P1944"/>
      <c r="U1944"/>
      <c r="V1944"/>
      <c r="W1944"/>
      <c r="X1944"/>
      <c r="Y1944"/>
      <c r="Z1944"/>
      <c r="AA1944"/>
      <c r="AB1944"/>
    </row>
    <row r="1945" spans="2:28" s="52" customFormat="1" x14ac:dyDescent="0.15">
      <c r="B1945" s="77"/>
      <c r="P1945"/>
      <c r="U1945"/>
      <c r="V1945"/>
      <c r="W1945"/>
      <c r="X1945"/>
      <c r="Y1945"/>
      <c r="Z1945"/>
      <c r="AA1945"/>
      <c r="AB1945"/>
    </row>
    <row r="1946" spans="2:28" s="52" customFormat="1" x14ac:dyDescent="0.15">
      <c r="B1946" s="77"/>
      <c r="P1946"/>
      <c r="U1946"/>
      <c r="V1946"/>
      <c r="W1946"/>
      <c r="X1946"/>
      <c r="Y1946"/>
      <c r="Z1946"/>
      <c r="AA1946"/>
      <c r="AB1946"/>
    </row>
    <row r="1947" spans="2:28" s="52" customFormat="1" x14ac:dyDescent="0.15">
      <c r="B1947" s="77"/>
      <c r="P1947"/>
      <c r="U1947"/>
      <c r="V1947"/>
      <c r="W1947"/>
      <c r="X1947"/>
      <c r="Y1947"/>
      <c r="Z1947"/>
      <c r="AA1947"/>
      <c r="AB1947"/>
    </row>
    <row r="1948" spans="2:28" s="52" customFormat="1" x14ac:dyDescent="0.15">
      <c r="B1948" s="77"/>
      <c r="P1948"/>
      <c r="U1948"/>
      <c r="V1948"/>
      <c r="W1948"/>
      <c r="X1948"/>
      <c r="Y1948"/>
      <c r="Z1948"/>
      <c r="AA1948"/>
      <c r="AB1948"/>
    </row>
    <row r="1949" spans="2:28" s="52" customFormat="1" x14ac:dyDescent="0.15">
      <c r="B1949" s="77"/>
      <c r="P1949"/>
      <c r="U1949"/>
      <c r="V1949"/>
      <c r="W1949"/>
      <c r="X1949"/>
      <c r="Y1949"/>
      <c r="Z1949"/>
      <c r="AA1949"/>
      <c r="AB1949"/>
    </row>
    <row r="1950" spans="2:28" s="52" customFormat="1" x14ac:dyDescent="0.15">
      <c r="B1950" s="77"/>
      <c r="P1950"/>
      <c r="U1950"/>
      <c r="V1950"/>
      <c r="W1950"/>
      <c r="X1950"/>
      <c r="Y1950"/>
      <c r="Z1950"/>
      <c r="AA1950"/>
      <c r="AB1950"/>
    </row>
    <row r="1951" spans="2:28" s="52" customFormat="1" x14ac:dyDescent="0.15">
      <c r="B1951" s="77"/>
      <c r="P1951"/>
      <c r="U1951"/>
      <c r="V1951"/>
      <c r="W1951"/>
      <c r="X1951"/>
      <c r="Y1951"/>
      <c r="Z1951"/>
      <c r="AA1951"/>
      <c r="AB1951"/>
    </row>
    <row r="1952" spans="2:28" s="52" customFormat="1" x14ac:dyDescent="0.15">
      <c r="B1952" s="77"/>
      <c r="P1952"/>
      <c r="U1952"/>
      <c r="V1952"/>
      <c r="W1952"/>
      <c r="X1952"/>
      <c r="Y1952"/>
      <c r="Z1952"/>
      <c r="AA1952"/>
      <c r="AB1952"/>
    </row>
    <row r="1953" spans="2:28" s="52" customFormat="1" x14ac:dyDescent="0.15">
      <c r="B1953" s="77"/>
      <c r="P1953"/>
      <c r="U1953"/>
      <c r="V1953"/>
      <c r="W1953"/>
      <c r="X1953"/>
      <c r="Y1953"/>
      <c r="Z1953"/>
      <c r="AA1953"/>
      <c r="AB1953"/>
    </row>
    <row r="1954" spans="2:28" s="52" customFormat="1" x14ac:dyDescent="0.15">
      <c r="B1954" s="77"/>
      <c r="P1954"/>
      <c r="U1954"/>
      <c r="V1954"/>
      <c r="W1954"/>
      <c r="X1954"/>
      <c r="Y1954"/>
      <c r="Z1954"/>
      <c r="AA1954"/>
      <c r="AB1954"/>
    </row>
    <row r="1955" spans="2:28" s="52" customFormat="1" x14ac:dyDescent="0.15">
      <c r="B1955" s="77"/>
      <c r="P1955"/>
      <c r="U1955"/>
      <c r="V1955"/>
      <c r="W1955"/>
      <c r="X1955"/>
      <c r="Y1955"/>
      <c r="Z1955"/>
      <c r="AA1955"/>
      <c r="AB1955"/>
    </row>
    <row r="1956" spans="2:28" s="52" customFormat="1" x14ac:dyDescent="0.15">
      <c r="B1956" s="77"/>
      <c r="P1956"/>
      <c r="U1956"/>
      <c r="V1956"/>
      <c r="W1956"/>
      <c r="X1956"/>
      <c r="Y1956"/>
      <c r="Z1956"/>
      <c r="AA1956"/>
      <c r="AB1956"/>
    </row>
    <row r="1957" spans="2:28" s="52" customFormat="1" x14ac:dyDescent="0.15">
      <c r="B1957" s="77"/>
      <c r="P1957"/>
      <c r="U1957"/>
      <c r="V1957"/>
      <c r="W1957"/>
      <c r="X1957"/>
      <c r="Y1957"/>
      <c r="Z1957"/>
      <c r="AA1957"/>
      <c r="AB1957"/>
    </row>
    <row r="1958" spans="2:28" s="52" customFormat="1" x14ac:dyDescent="0.15">
      <c r="B1958" s="77"/>
      <c r="P1958"/>
      <c r="U1958"/>
      <c r="V1958"/>
      <c r="W1958"/>
      <c r="X1958"/>
      <c r="Y1958"/>
      <c r="Z1958"/>
      <c r="AA1958"/>
      <c r="AB1958"/>
    </row>
    <row r="1959" spans="2:28" s="52" customFormat="1" x14ac:dyDescent="0.15">
      <c r="B1959" s="77"/>
      <c r="P1959"/>
      <c r="U1959"/>
      <c r="V1959"/>
      <c r="W1959"/>
      <c r="X1959"/>
      <c r="Y1959"/>
      <c r="Z1959"/>
      <c r="AA1959"/>
      <c r="AB1959"/>
    </row>
    <row r="1960" spans="2:28" s="52" customFormat="1" x14ac:dyDescent="0.15">
      <c r="B1960" s="77"/>
      <c r="P1960"/>
      <c r="U1960"/>
      <c r="V1960"/>
      <c r="W1960"/>
      <c r="X1960"/>
      <c r="Y1960"/>
      <c r="Z1960"/>
      <c r="AA1960"/>
      <c r="AB1960"/>
    </row>
    <row r="1961" spans="2:28" s="52" customFormat="1" x14ac:dyDescent="0.15">
      <c r="B1961" s="77"/>
      <c r="P1961"/>
      <c r="U1961"/>
      <c r="V1961"/>
      <c r="W1961"/>
      <c r="X1961"/>
      <c r="Y1961"/>
      <c r="Z1961"/>
      <c r="AA1961"/>
      <c r="AB1961"/>
    </row>
    <row r="1962" spans="2:28" s="52" customFormat="1" x14ac:dyDescent="0.15">
      <c r="B1962" s="77"/>
      <c r="P1962"/>
      <c r="U1962"/>
      <c r="V1962"/>
      <c r="W1962"/>
      <c r="X1962"/>
      <c r="Y1962"/>
      <c r="Z1962"/>
      <c r="AA1962"/>
      <c r="AB1962"/>
    </row>
    <row r="1963" spans="2:28" s="52" customFormat="1" x14ac:dyDescent="0.15">
      <c r="B1963" s="77"/>
      <c r="P1963"/>
      <c r="U1963"/>
      <c r="V1963"/>
      <c r="W1963"/>
      <c r="X1963"/>
      <c r="Y1963"/>
      <c r="Z1963"/>
      <c r="AA1963"/>
      <c r="AB1963"/>
    </row>
    <row r="1964" spans="2:28" s="52" customFormat="1" x14ac:dyDescent="0.15">
      <c r="B1964" s="77"/>
      <c r="P1964"/>
      <c r="U1964"/>
      <c r="V1964"/>
      <c r="W1964"/>
      <c r="X1964"/>
      <c r="Y1964"/>
      <c r="Z1964"/>
      <c r="AA1964"/>
      <c r="AB1964"/>
    </row>
    <row r="1965" spans="2:28" s="52" customFormat="1" x14ac:dyDescent="0.15">
      <c r="B1965" s="77"/>
      <c r="P1965"/>
      <c r="U1965"/>
      <c r="V1965"/>
      <c r="W1965"/>
      <c r="X1965"/>
      <c r="Y1965"/>
      <c r="Z1965"/>
      <c r="AA1965"/>
      <c r="AB1965"/>
    </row>
    <row r="1966" spans="2:28" s="52" customFormat="1" x14ac:dyDescent="0.15">
      <c r="B1966" s="77"/>
      <c r="P1966"/>
      <c r="U1966"/>
      <c r="V1966"/>
      <c r="W1966"/>
      <c r="X1966"/>
      <c r="Y1966"/>
      <c r="Z1966"/>
      <c r="AA1966"/>
      <c r="AB1966"/>
    </row>
    <row r="1967" spans="2:28" s="52" customFormat="1" x14ac:dyDescent="0.15">
      <c r="B1967" s="77"/>
      <c r="P1967"/>
      <c r="U1967"/>
      <c r="V1967"/>
      <c r="W1967"/>
      <c r="X1967"/>
      <c r="Y1967"/>
      <c r="Z1967"/>
      <c r="AA1967"/>
      <c r="AB1967"/>
    </row>
    <row r="1968" spans="2:28" s="52" customFormat="1" x14ac:dyDescent="0.15">
      <c r="B1968" s="77"/>
      <c r="P1968"/>
      <c r="U1968"/>
      <c r="V1968"/>
      <c r="W1968"/>
      <c r="X1968"/>
      <c r="Y1968"/>
      <c r="Z1968"/>
      <c r="AA1968"/>
      <c r="AB1968"/>
    </row>
    <row r="1969" spans="2:28" s="52" customFormat="1" x14ac:dyDescent="0.15">
      <c r="B1969" s="77"/>
      <c r="P1969"/>
      <c r="U1969"/>
      <c r="V1969"/>
      <c r="W1969"/>
      <c r="X1969"/>
      <c r="Y1969"/>
      <c r="Z1969"/>
      <c r="AA1969"/>
      <c r="AB1969"/>
    </row>
    <row r="1970" spans="2:28" s="52" customFormat="1" x14ac:dyDescent="0.15">
      <c r="B1970" s="77"/>
      <c r="P1970"/>
      <c r="U1970"/>
      <c r="V1970"/>
      <c r="W1970"/>
      <c r="X1970"/>
      <c r="Y1970"/>
      <c r="Z1970"/>
      <c r="AA1970"/>
      <c r="AB1970"/>
    </row>
    <row r="1971" spans="2:28" s="52" customFormat="1" x14ac:dyDescent="0.15">
      <c r="B1971" s="77"/>
      <c r="P1971"/>
      <c r="U1971"/>
      <c r="V1971"/>
      <c r="W1971"/>
      <c r="X1971"/>
      <c r="Y1971"/>
      <c r="Z1971"/>
      <c r="AA1971"/>
      <c r="AB1971"/>
    </row>
    <row r="1972" spans="2:28" s="52" customFormat="1" x14ac:dyDescent="0.15">
      <c r="B1972" s="77"/>
      <c r="P1972"/>
      <c r="U1972"/>
      <c r="V1972"/>
      <c r="W1972"/>
      <c r="X1972"/>
      <c r="Y1972"/>
      <c r="Z1972"/>
      <c r="AA1972"/>
      <c r="AB1972"/>
    </row>
    <row r="1973" spans="2:28" s="52" customFormat="1" x14ac:dyDescent="0.15">
      <c r="B1973" s="77"/>
      <c r="P1973"/>
      <c r="U1973"/>
      <c r="V1973"/>
      <c r="W1973"/>
      <c r="X1973"/>
      <c r="Y1973"/>
      <c r="Z1973"/>
      <c r="AA1973"/>
      <c r="AB1973"/>
    </row>
    <row r="1974" spans="2:28" s="52" customFormat="1" x14ac:dyDescent="0.15">
      <c r="B1974" s="77"/>
      <c r="P1974"/>
      <c r="U1974"/>
      <c r="V1974"/>
      <c r="W1974"/>
      <c r="X1974"/>
      <c r="Y1974"/>
      <c r="Z1974"/>
      <c r="AA1974"/>
      <c r="AB1974"/>
    </row>
    <row r="1975" spans="2:28" s="52" customFormat="1" x14ac:dyDescent="0.15">
      <c r="B1975" s="77"/>
      <c r="P1975"/>
      <c r="U1975"/>
      <c r="V1975"/>
      <c r="W1975"/>
      <c r="X1975"/>
      <c r="Y1975"/>
      <c r="Z1975"/>
      <c r="AA1975"/>
      <c r="AB1975"/>
    </row>
    <row r="1976" spans="2:28" s="52" customFormat="1" x14ac:dyDescent="0.15">
      <c r="B1976" s="77"/>
      <c r="P1976"/>
      <c r="U1976"/>
      <c r="V1976"/>
      <c r="W1976"/>
      <c r="X1976"/>
      <c r="Y1976"/>
      <c r="Z1976"/>
      <c r="AA1976"/>
      <c r="AB1976"/>
    </row>
    <row r="1977" spans="2:28" s="52" customFormat="1" x14ac:dyDescent="0.15">
      <c r="B1977" s="77"/>
      <c r="P1977"/>
      <c r="U1977"/>
      <c r="V1977"/>
      <c r="W1977"/>
      <c r="X1977"/>
      <c r="Y1977"/>
      <c r="Z1977"/>
      <c r="AA1977"/>
      <c r="AB1977"/>
    </row>
    <row r="1978" spans="2:28" s="52" customFormat="1" x14ac:dyDescent="0.15">
      <c r="B1978" s="77"/>
      <c r="P1978"/>
      <c r="U1978"/>
      <c r="V1978"/>
      <c r="W1978"/>
      <c r="X1978"/>
      <c r="Y1978"/>
      <c r="Z1978"/>
      <c r="AA1978"/>
      <c r="AB1978"/>
    </row>
    <row r="1979" spans="2:28" s="52" customFormat="1" x14ac:dyDescent="0.15">
      <c r="B1979" s="77"/>
      <c r="P1979"/>
      <c r="U1979"/>
      <c r="V1979"/>
      <c r="W1979"/>
      <c r="X1979"/>
      <c r="Y1979"/>
      <c r="Z1979"/>
      <c r="AA1979"/>
      <c r="AB1979"/>
    </row>
    <row r="1980" spans="2:28" s="52" customFormat="1" x14ac:dyDescent="0.15">
      <c r="B1980" s="77"/>
      <c r="P1980"/>
      <c r="U1980"/>
      <c r="V1980"/>
      <c r="W1980"/>
      <c r="X1980"/>
      <c r="Y1980"/>
      <c r="Z1980"/>
      <c r="AA1980"/>
      <c r="AB1980"/>
    </row>
    <row r="1981" spans="2:28" s="52" customFormat="1" x14ac:dyDescent="0.15">
      <c r="B1981" s="77"/>
      <c r="P1981"/>
      <c r="U1981"/>
      <c r="V1981"/>
      <c r="W1981"/>
      <c r="X1981"/>
      <c r="Y1981"/>
      <c r="Z1981"/>
      <c r="AA1981"/>
      <c r="AB1981"/>
    </row>
    <row r="1982" spans="2:28" s="52" customFormat="1" x14ac:dyDescent="0.15">
      <c r="B1982" s="77"/>
      <c r="P1982"/>
      <c r="U1982"/>
      <c r="V1982"/>
      <c r="W1982"/>
      <c r="X1982"/>
      <c r="Y1982"/>
      <c r="Z1982"/>
      <c r="AA1982"/>
      <c r="AB1982"/>
    </row>
    <row r="1983" spans="2:28" s="52" customFormat="1" x14ac:dyDescent="0.15">
      <c r="B1983" s="77"/>
      <c r="P1983"/>
      <c r="U1983"/>
      <c r="V1983"/>
      <c r="W1983"/>
      <c r="X1983"/>
      <c r="Y1983"/>
      <c r="Z1983"/>
      <c r="AA1983"/>
      <c r="AB1983"/>
    </row>
    <row r="1984" spans="2:28" s="52" customFormat="1" x14ac:dyDescent="0.15">
      <c r="B1984" s="77"/>
      <c r="P1984"/>
      <c r="U1984"/>
      <c r="V1984"/>
      <c r="W1984"/>
      <c r="X1984"/>
      <c r="Y1984"/>
      <c r="Z1984"/>
      <c r="AA1984"/>
      <c r="AB1984"/>
    </row>
    <row r="1985" spans="2:28" s="52" customFormat="1" x14ac:dyDescent="0.15">
      <c r="B1985" s="77"/>
      <c r="P1985"/>
      <c r="U1985"/>
      <c r="V1985"/>
      <c r="W1985"/>
      <c r="X1985"/>
      <c r="Y1985"/>
      <c r="Z1985"/>
      <c r="AA1985"/>
      <c r="AB1985"/>
    </row>
    <row r="1986" spans="2:28" s="52" customFormat="1" x14ac:dyDescent="0.15">
      <c r="B1986" s="77"/>
      <c r="P1986"/>
      <c r="U1986"/>
      <c r="V1986"/>
      <c r="W1986"/>
      <c r="X1986"/>
      <c r="Y1986"/>
      <c r="Z1986"/>
      <c r="AA1986"/>
      <c r="AB1986"/>
    </row>
    <row r="1987" spans="2:28" s="52" customFormat="1" x14ac:dyDescent="0.15">
      <c r="B1987" s="77"/>
      <c r="P1987"/>
      <c r="U1987"/>
      <c r="V1987"/>
      <c r="W1987"/>
      <c r="X1987"/>
      <c r="Y1987"/>
      <c r="Z1987"/>
      <c r="AA1987"/>
      <c r="AB1987"/>
    </row>
    <row r="1988" spans="2:28" s="52" customFormat="1" x14ac:dyDescent="0.15">
      <c r="B1988" s="77"/>
      <c r="P1988"/>
      <c r="U1988"/>
      <c r="V1988"/>
      <c r="W1988"/>
      <c r="X1988"/>
      <c r="Y1988"/>
      <c r="Z1988"/>
      <c r="AA1988"/>
      <c r="AB1988"/>
    </row>
    <row r="1989" spans="2:28" s="52" customFormat="1" x14ac:dyDescent="0.15">
      <c r="B1989" s="77"/>
      <c r="P1989"/>
      <c r="U1989"/>
      <c r="V1989"/>
      <c r="W1989"/>
      <c r="X1989"/>
      <c r="Y1989"/>
      <c r="Z1989"/>
      <c r="AA1989"/>
      <c r="AB1989"/>
    </row>
    <row r="1990" spans="2:28" s="52" customFormat="1" x14ac:dyDescent="0.15">
      <c r="B1990" s="77"/>
      <c r="P1990"/>
      <c r="U1990"/>
      <c r="V1990"/>
      <c r="W1990"/>
      <c r="X1990"/>
      <c r="Y1990"/>
      <c r="Z1990"/>
      <c r="AA1990"/>
      <c r="AB1990"/>
    </row>
    <row r="1991" spans="2:28" s="52" customFormat="1" x14ac:dyDescent="0.15">
      <c r="B1991" s="77"/>
      <c r="P1991"/>
      <c r="U1991"/>
      <c r="V1991"/>
      <c r="W1991"/>
      <c r="X1991"/>
      <c r="Y1991"/>
      <c r="Z1991"/>
      <c r="AA1991"/>
      <c r="AB1991"/>
    </row>
    <row r="1992" spans="2:28" s="52" customFormat="1" x14ac:dyDescent="0.15">
      <c r="B1992" s="77"/>
      <c r="P1992"/>
      <c r="U1992"/>
      <c r="V1992"/>
      <c r="W1992"/>
      <c r="X1992"/>
      <c r="Y1992"/>
      <c r="Z1992"/>
      <c r="AA1992"/>
      <c r="AB1992"/>
    </row>
    <row r="1993" spans="2:28" s="52" customFormat="1" x14ac:dyDescent="0.15">
      <c r="B1993" s="77"/>
      <c r="P1993"/>
      <c r="U1993"/>
      <c r="V1993"/>
      <c r="W1993"/>
      <c r="X1993"/>
      <c r="Y1993"/>
      <c r="Z1993"/>
      <c r="AA1993"/>
      <c r="AB1993"/>
    </row>
    <row r="1994" spans="2:28" s="52" customFormat="1" x14ac:dyDescent="0.15">
      <c r="B1994" s="77"/>
      <c r="P1994"/>
      <c r="U1994"/>
      <c r="V1994"/>
      <c r="W1994"/>
      <c r="X1994"/>
      <c r="Y1994"/>
      <c r="Z1994"/>
      <c r="AA1994"/>
      <c r="AB1994"/>
    </row>
    <row r="1995" spans="2:28" s="52" customFormat="1" x14ac:dyDescent="0.15">
      <c r="B1995" s="77"/>
      <c r="P1995"/>
      <c r="U1995"/>
      <c r="V1995"/>
      <c r="W1995"/>
      <c r="X1995"/>
      <c r="Y1995"/>
      <c r="Z1995"/>
      <c r="AA1995"/>
      <c r="AB1995"/>
    </row>
    <row r="1996" spans="2:28" s="52" customFormat="1" x14ac:dyDescent="0.15">
      <c r="B1996" s="77"/>
      <c r="P1996"/>
      <c r="U1996"/>
      <c r="V1996"/>
      <c r="W1996"/>
      <c r="X1996"/>
      <c r="Y1996"/>
      <c r="Z1996"/>
      <c r="AA1996"/>
      <c r="AB1996"/>
    </row>
    <row r="1997" spans="2:28" s="52" customFormat="1" x14ac:dyDescent="0.15">
      <c r="B1997" s="77"/>
      <c r="P1997"/>
      <c r="U1997"/>
      <c r="V1997"/>
      <c r="W1997"/>
      <c r="X1997"/>
      <c r="Y1997"/>
      <c r="Z1997"/>
      <c r="AA1997"/>
      <c r="AB1997"/>
    </row>
    <row r="1998" spans="2:28" s="52" customFormat="1" x14ac:dyDescent="0.15">
      <c r="B1998" s="77"/>
      <c r="P1998"/>
      <c r="U1998"/>
      <c r="V1998"/>
      <c r="W1998"/>
      <c r="X1998"/>
      <c r="Y1998"/>
      <c r="Z1998"/>
      <c r="AA1998"/>
      <c r="AB1998"/>
    </row>
    <row r="1999" spans="2:28" s="52" customFormat="1" x14ac:dyDescent="0.15">
      <c r="B1999" s="77"/>
      <c r="P1999"/>
      <c r="U1999"/>
      <c r="V1999"/>
      <c r="W1999"/>
      <c r="X1999"/>
      <c r="Y1999"/>
      <c r="Z1999"/>
      <c r="AA1999"/>
      <c r="AB1999"/>
    </row>
    <row r="2000" spans="2:28" s="52" customFormat="1" x14ac:dyDescent="0.15">
      <c r="B2000" s="77"/>
      <c r="P2000"/>
      <c r="U2000"/>
      <c r="V2000"/>
      <c r="W2000"/>
      <c r="X2000"/>
      <c r="Y2000"/>
      <c r="Z2000"/>
      <c r="AA2000"/>
      <c r="AB2000"/>
    </row>
    <row r="2001" spans="2:28" s="52" customFormat="1" x14ac:dyDescent="0.15">
      <c r="B2001" s="77"/>
      <c r="P2001"/>
      <c r="U2001"/>
      <c r="V2001"/>
      <c r="W2001"/>
      <c r="X2001"/>
      <c r="Y2001"/>
      <c r="Z2001"/>
      <c r="AA2001"/>
      <c r="AB2001"/>
    </row>
    <row r="2002" spans="2:28" s="52" customFormat="1" x14ac:dyDescent="0.15">
      <c r="B2002" s="77"/>
      <c r="P2002"/>
      <c r="U2002"/>
      <c r="V2002"/>
      <c r="W2002"/>
      <c r="X2002"/>
      <c r="Y2002"/>
      <c r="Z2002"/>
      <c r="AA2002"/>
      <c r="AB2002"/>
    </row>
    <row r="2003" spans="2:28" s="52" customFormat="1" x14ac:dyDescent="0.15">
      <c r="B2003" s="77"/>
      <c r="P2003"/>
      <c r="U2003"/>
      <c r="V2003"/>
      <c r="W2003"/>
      <c r="X2003"/>
      <c r="Y2003"/>
      <c r="Z2003"/>
      <c r="AA2003"/>
      <c r="AB2003"/>
    </row>
    <row r="2004" spans="2:28" s="52" customFormat="1" x14ac:dyDescent="0.15">
      <c r="B2004" s="77"/>
      <c r="P2004"/>
      <c r="U2004"/>
      <c r="V2004"/>
      <c r="W2004"/>
      <c r="X2004"/>
      <c r="Y2004"/>
      <c r="Z2004"/>
      <c r="AA2004"/>
      <c r="AB2004"/>
    </row>
    <row r="2005" spans="2:28" s="52" customFormat="1" x14ac:dyDescent="0.15">
      <c r="B2005" s="77"/>
      <c r="P2005"/>
      <c r="U2005"/>
      <c r="V2005"/>
      <c r="W2005"/>
      <c r="X2005"/>
      <c r="Y2005"/>
      <c r="Z2005"/>
      <c r="AA2005"/>
      <c r="AB2005"/>
    </row>
    <row r="2006" spans="2:28" s="52" customFormat="1" x14ac:dyDescent="0.15">
      <c r="B2006" s="77"/>
      <c r="P2006"/>
      <c r="U2006"/>
      <c r="V2006"/>
      <c r="W2006"/>
      <c r="X2006"/>
      <c r="Y2006"/>
      <c r="Z2006"/>
      <c r="AA2006"/>
      <c r="AB2006"/>
    </row>
    <row r="2007" spans="2:28" s="52" customFormat="1" x14ac:dyDescent="0.15">
      <c r="B2007" s="77"/>
      <c r="P2007"/>
      <c r="U2007"/>
      <c r="V2007"/>
      <c r="W2007"/>
      <c r="X2007"/>
      <c r="Y2007"/>
      <c r="Z2007"/>
      <c r="AA2007"/>
      <c r="AB2007"/>
    </row>
    <row r="2008" spans="2:28" s="52" customFormat="1" x14ac:dyDescent="0.15">
      <c r="B2008" s="77"/>
      <c r="P2008"/>
      <c r="U2008"/>
      <c r="V2008"/>
      <c r="W2008"/>
      <c r="X2008"/>
      <c r="Y2008"/>
      <c r="Z2008"/>
      <c r="AA2008"/>
      <c r="AB2008"/>
    </row>
    <row r="2009" spans="2:28" s="52" customFormat="1" x14ac:dyDescent="0.15">
      <c r="B2009" s="77"/>
      <c r="P2009"/>
      <c r="U2009"/>
      <c r="V2009"/>
      <c r="W2009"/>
      <c r="X2009"/>
      <c r="Y2009"/>
      <c r="Z2009"/>
      <c r="AA2009"/>
      <c r="AB2009"/>
    </row>
    <row r="2010" spans="2:28" s="52" customFormat="1" x14ac:dyDescent="0.15">
      <c r="B2010" s="77"/>
      <c r="P2010"/>
      <c r="U2010"/>
      <c r="V2010"/>
      <c r="W2010"/>
      <c r="X2010"/>
      <c r="Y2010"/>
      <c r="Z2010"/>
      <c r="AA2010"/>
      <c r="AB2010"/>
    </row>
    <row r="2011" spans="2:28" s="52" customFormat="1" x14ac:dyDescent="0.15">
      <c r="B2011" s="77"/>
      <c r="P2011"/>
      <c r="U2011"/>
      <c r="V2011"/>
      <c r="W2011"/>
      <c r="X2011"/>
      <c r="Y2011"/>
      <c r="Z2011"/>
      <c r="AA2011"/>
      <c r="AB2011"/>
    </row>
    <row r="2012" spans="2:28" s="52" customFormat="1" x14ac:dyDescent="0.15">
      <c r="B2012" s="77"/>
      <c r="P2012"/>
      <c r="U2012"/>
      <c r="V2012"/>
      <c r="W2012"/>
      <c r="X2012"/>
      <c r="Y2012"/>
      <c r="Z2012"/>
      <c r="AA2012"/>
      <c r="AB2012"/>
    </row>
    <row r="2013" spans="2:28" s="52" customFormat="1" x14ac:dyDescent="0.15">
      <c r="B2013" s="77"/>
      <c r="P2013"/>
      <c r="U2013"/>
      <c r="V2013"/>
      <c r="W2013"/>
      <c r="X2013"/>
      <c r="Y2013"/>
      <c r="Z2013"/>
      <c r="AA2013"/>
      <c r="AB2013"/>
    </row>
    <row r="2014" spans="2:28" s="52" customFormat="1" x14ac:dyDescent="0.15">
      <c r="B2014" s="77"/>
      <c r="P2014"/>
      <c r="U2014"/>
      <c r="V2014"/>
      <c r="W2014"/>
      <c r="X2014"/>
      <c r="Y2014"/>
      <c r="Z2014"/>
      <c r="AA2014"/>
      <c r="AB2014"/>
    </row>
    <row r="2015" spans="2:28" s="52" customFormat="1" x14ac:dyDescent="0.15">
      <c r="B2015" s="77"/>
      <c r="P2015"/>
      <c r="U2015"/>
      <c r="V2015"/>
      <c r="W2015"/>
      <c r="X2015"/>
      <c r="Y2015"/>
      <c r="Z2015"/>
      <c r="AA2015"/>
      <c r="AB2015"/>
    </row>
    <row r="2016" spans="2:28" s="52" customFormat="1" x14ac:dyDescent="0.15">
      <c r="B2016" s="77"/>
      <c r="P2016"/>
      <c r="U2016"/>
      <c r="V2016"/>
      <c r="W2016"/>
      <c r="X2016"/>
      <c r="Y2016"/>
      <c r="Z2016"/>
      <c r="AA2016"/>
      <c r="AB2016"/>
    </row>
    <row r="2017" spans="2:28" s="52" customFormat="1" x14ac:dyDescent="0.15">
      <c r="B2017" s="77"/>
      <c r="P2017"/>
      <c r="U2017"/>
      <c r="V2017"/>
      <c r="W2017"/>
      <c r="X2017"/>
      <c r="Y2017"/>
      <c r="Z2017"/>
      <c r="AA2017"/>
      <c r="AB2017"/>
    </row>
    <row r="2018" spans="2:28" s="52" customFormat="1" x14ac:dyDescent="0.15">
      <c r="B2018" s="77"/>
      <c r="P2018"/>
      <c r="U2018"/>
      <c r="V2018"/>
      <c r="W2018"/>
      <c r="X2018"/>
      <c r="Y2018"/>
      <c r="Z2018"/>
      <c r="AA2018"/>
      <c r="AB2018"/>
    </row>
    <row r="2019" spans="2:28" s="52" customFormat="1" x14ac:dyDescent="0.15">
      <c r="B2019" s="77"/>
      <c r="P2019"/>
      <c r="U2019"/>
      <c r="V2019"/>
      <c r="W2019"/>
      <c r="X2019"/>
      <c r="Y2019"/>
      <c r="Z2019"/>
      <c r="AA2019"/>
      <c r="AB2019"/>
    </row>
    <row r="2020" spans="2:28" s="52" customFormat="1" x14ac:dyDescent="0.15">
      <c r="B2020" s="77"/>
      <c r="P2020"/>
      <c r="U2020"/>
      <c r="V2020"/>
      <c r="W2020"/>
      <c r="X2020"/>
      <c r="Y2020"/>
      <c r="Z2020"/>
      <c r="AA2020"/>
      <c r="AB2020"/>
    </row>
    <row r="2021" spans="2:28" s="52" customFormat="1" x14ac:dyDescent="0.15">
      <c r="B2021" s="77"/>
      <c r="P2021"/>
      <c r="U2021"/>
      <c r="V2021"/>
      <c r="W2021"/>
      <c r="X2021"/>
      <c r="Y2021"/>
      <c r="Z2021"/>
      <c r="AA2021"/>
      <c r="AB2021"/>
    </row>
    <row r="2022" spans="2:28" s="52" customFormat="1" x14ac:dyDescent="0.15">
      <c r="B2022" s="77"/>
      <c r="P2022"/>
      <c r="U2022"/>
      <c r="V2022"/>
      <c r="W2022"/>
      <c r="X2022"/>
      <c r="Y2022"/>
      <c r="Z2022"/>
      <c r="AA2022"/>
      <c r="AB2022"/>
    </row>
    <row r="2023" spans="2:28" s="52" customFormat="1" x14ac:dyDescent="0.15">
      <c r="B2023" s="77"/>
      <c r="P2023"/>
      <c r="U2023"/>
      <c r="V2023"/>
      <c r="W2023"/>
      <c r="X2023"/>
      <c r="Y2023"/>
      <c r="Z2023"/>
      <c r="AA2023"/>
      <c r="AB2023"/>
    </row>
    <row r="2024" spans="2:28" s="52" customFormat="1" x14ac:dyDescent="0.15">
      <c r="B2024" s="77"/>
      <c r="P2024"/>
      <c r="U2024"/>
      <c r="V2024"/>
      <c r="W2024"/>
      <c r="X2024"/>
      <c r="Y2024"/>
      <c r="Z2024"/>
      <c r="AA2024"/>
      <c r="AB2024"/>
    </row>
    <row r="2025" spans="2:28" s="52" customFormat="1" x14ac:dyDescent="0.15">
      <c r="B2025" s="77"/>
      <c r="P2025"/>
      <c r="U2025"/>
      <c r="V2025"/>
      <c r="W2025"/>
      <c r="X2025"/>
      <c r="Y2025"/>
      <c r="Z2025"/>
      <c r="AA2025"/>
      <c r="AB2025"/>
    </row>
    <row r="2026" spans="2:28" s="52" customFormat="1" x14ac:dyDescent="0.15">
      <c r="B2026" s="77"/>
      <c r="P2026"/>
      <c r="U2026"/>
      <c r="V2026"/>
      <c r="W2026"/>
      <c r="X2026"/>
      <c r="Y2026"/>
      <c r="Z2026"/>
      <c r="AA2026"/>
      <c r="AB2026"/>
    </row>
    <row r="2027" spans="2:28" s="52" customFormat="1" x14ac:dyDescent="0.15">
      <c r="B2027" s="77"/>
      <c r="P2027"/>
      <c r="U2027"/>
      <c r="V2027"/>
      <c r="W2027"/>
      <c r="X2027"/>
      <c r="Y2027"/>
      <c r="Z2027"/>
      <c r="AA2027"/>
      <c r="AB2027"/>
    </row>
    <row r="2028" spans="2:28" s="52" customFormat="1" x14ac:dyDescent="0.15">
      <c r="B2028" s="77"/>
      <c r="P2028"/>
      <c r="U2028"/>
      <c r="V2028"/>
      <c r="W2028"/>
      <c r="X2028"/>
      <c r="Y2028"/>
      <c r="Z2028"/>
      <c r="AA2028"/>
      <c r="AB2028"/>
    </row>
    <row r="2029" spans="2:28" s="52" customFormat="1" x14ac:dyDescent="0.15">
      <c r="B2029" s="77"/>
      <c r="P2029"/>
      <c r="U2029"/>
      <c r="V2029"/>
      <c r="W2029"/>
      <c r="X2029"/>
      <c r="Y2029"/>
      <c r="Z2029"/>
      <c r="AA2029"/>
      <c r="AB2029"/>
    </row>
    <row r="2030" spans="2:28" s="52" customFormat="1" x14ac:dyDescent="0.15">
      <c r="B2030" s="77"/>
      <c r="P2030"/>
      <c r="U2030"/>
      <c r="V2030"/>
      <c r="W2030"/>
      <c r="X2030"/>
      <c r="Y2030"/>
      <c r="Z2030"/>
      <c r="AA2030"/>
      <c r="AB2030"/>
    </row>
    <row r="2031" spans="2:28" s="52" customFormat="1" x14ac:dyDescent="0.15">
      <c r="B2031" s="77"/>
      <c r="P2031"/>
      <c r="U2031"/>
      <c r="V2031"/>
      <c r="W2031"/>
      <c r="X2031"/>
      <c r="Y2031"/>
      <c r="Z2031"/>
      <c r="AA2031"/>
      <c r="AB2031"/>
    </row>
    <row r="2032" spans="2:28" s="52" customFormat="1" x14ac:dyDescent="0.15">
      <c r="B2032" s="77"/>
      <c r="P2032"/>
      <c r="U2032"/>
      <c r="V2032"/>
      <c r="W2032"/>
      <c r="X2032"/>
      <c r="Y2032"/>
      <c r="Z2032"/>
      <c r="AA2032"/>
      <c r="AB2032"/>
    </row>
    <row r="2033" spans="2:28" s="52" customFormat="1" x14ac:dyDescent="0.15">
      <c r="B2033" s="77"/>
      <c r="P2033"/>
      <c r="U2033"/>
      <c r="V2033"/>
      <c r="W2033"/>
      <c r="X2033"/>
      <c r="Y2033"/>
      <c r="Z2033"/>
      <c r="AA2033"/>
      <c r="AB2033"/>
    </row>
    <row r="2034" spans="2:28" s="52" customFormat="1" x14ac:dyDescent="0.15">
      <c r="B2034" s="77"/>
      <c r="P2034"/>
      <c r="U2034"/>
      <c r="V2034"/>
      <c r="W2034"/>
      <c r="X2034"/>
      <c r="Y2034"/>
      <c r="Z2034"/>
      <c r="AA2034"/>
      <c r="AB2034"/>
    </row>
    <row r="2035" spans="2:28" s="52" customFormat="1" x14ac:dyDescent="0.15">
      <c r="B2035" s="77"/>
      <c r="P2035"/>
      <c r="U2035"/>
      <c r="V2035"/>
      <c r="W2035"/>
      <c r="X2035"/>
      <c r="Y2035"/>
      <c r="Z2035"/>
      <c r="AA2035"/>
      <c r="AB2035"/>
    </row>
    <row r="2036" spans="2:28" s="52" customFormat="1" x14ac:dyDescent="0.15">
      <c r="B2036" s="77"/>
      <c r="P2036"/>
      <c r="U2036"/>
      <c r="V2036"/>
      <c r="W2036"/>
      <c r="X2036"/>
      <c r="Y2036"/>
      <c r="Z2036"/>
      <c r="AA2036"/>
      <c r="AB2036"/>
    </row>
    <row r="2037" spans="2:28" s="52" customFormat="1" x14ac:dyDescent="0.15">
      <c r="B2037" s="77"/>
      <c r="P2037"/>
      <c r="U2037"/>
      <c r="V2037"/>
      <c r="W2037"/>
      <c r="X2037"/>
      <c r="Y2037"/>
      <c r="Z2037"/>
      <c r="AA2037"/>
      <c r="AB2037"/>
    </row>
    <row r="2038" spans="2:28" s="52" customFormat="1" x14ac:dyDescent="0.15">
      <c r="B2038" s="77"/>
      <c r="P2038"/>
      <c r="U2038"/>
      <c r="V2038"/>
      <c r="W2038"/>
      <c r="X2038"/>
      <c r="Y2038"/>
      <c r="Z2038"/>
      <c r="AA2038"/>
      <c r="AB2038"/>
    </row>
    <row r="2039" spans="2:28" s="52" customFormat="1" x14ac:dyDescent="0.15">
      <c r="B2039" s="77"/>
      <c r="P2039"/>
      <c r="U2039"/>
      <c r="V2039"/>
      <c r="W2039"/>
      <c r="X2039"/>
      <c r="Y2039"/>
      <c r="Z2039"/>
      <c r="AA2039"/>
      <c r="AB2039"/>
    </row>
    <row r="2040" spans="2:28" s="52" customFormat="1" x14ac:dyDescent="0.15">
      <c r="B2040" s="77"/>
      <c r="P2040"/>
      <c r="U2040"/>
      <c r="V2040"/>
      <c r="W2040"/>
      <c r="X2040"/>
      <c r="Y2040"/>
      <c r="Z2040"/>
      <c r="AA2040"/>
      <c r="AB2040"/>
    </row>
    <row r="2041" spans="2:28" s="52" customFormat="1" x14ac:dyDescent="0.15">
      <c r="B2041" s="77"/>
      <c r="P2041"/>
      <c r="U2041"/>
      <c r="V2041"/>
      <c r="W2041"/>
      <c r="X2041"/>
      <c r="Y2041"/>
      <c r="Z2041"/>
      <c r="AA2041"/>
      <c r="AB2041"/>
    </row>
    <row r="2042" spans="2:28" s="52" customFormat="1" x14ac:dyDescent="0.15">
      <c r="B2042" s="77"/>
      <c r="P2042"/>
      <c r="U2042"/>
      <c r="V2042"/>
      <c r="W2042"/>
      <c r="X2042"/>
      <c r="Y2042"/>
      <c r="Z2042"/>
      <c r="AA2042"/>
      <c r="AB2042"/>
    </row>
    <row r="2043" spans="2:28" s="52" customFormat="1" x14ac:dyDescent="0.15">
      <c r="B2043" s="77"/>
      <c r="P2043"/>
      <c r="U2043"/>
      <c r="V2043"/>
      <c r="W2043"/>
      <c r="X2043"/>
      <c r="Y2043"/>
      <c r="Z2043"/>
      <c r="AA2043"/>
      <c r="AB2043"/>
    </row>
    <row r="2044" spans="2:28" s="52" customFormat="1" x14ac:dyDescent="0.15">
      <c r="B2044" s="77"/>
      <c r="P2044"/>
      <c r="U2044"/>
      <c r="V2044"/>
      <c r="W2044"/>
      <c r="X2044"/>
      <c r="Y2044"/>
      <c r="Z2044"/>
      <c r="AA2044"/>
      <c r="AB2044"/>
    </row>
    <row r="2045" spans="2:28" s="52" customFormat="1" x14ac:dyDescent="0.15">
      <c r="B2045" s="77"/>
      <c r="P2045"/>
      <c r="U2045"/>
      <c r="V2045"/>
      <c r="W2045"/>
      <c r="X2045"/>
      <c r="Y2045"/>
      <c r="Z2045"/>
      <c r="AA2045"/>
      <c r="AB2045"/>
    </row>
    <row r="2046" spans="2:28" s="52" customFormat="1" x14ac:dyDescent="0.15">
      <c r="B2046" s="77"/>
      <c r="P2046"/>
      <c r="U2046"/>
      <c r="V2046"/>
      <c r="W2046"/>
      <c r="X2046"/>
      <c r="Y2046"/>
      <c r="Z2046"/>
      <c r="AA2046"/>
      <c r="AB2046"/>
    </row>
    <row r="2047" spans="2:28" s="52" customFormat="1" x14ac:dyDescent="0.15">
      <c r="B2047" s="77"/>
      <c r="P2047"/>
      <c r="U2047"/>
      <c r="V2047"/>
      <c r="W2047"/>
      <c r="X2047"/>
      <c r="Y2047"/>
      <c r="Z2047"/>
      <c r="AA2047"/>
      <c r="AB2047"/>
    </row>
    <row r="2048" spans="2:28" s="52" customFormat="1" x14ac:dyDescent="0.15">
      <c r="B2048" s="77"/>
      <c r="P2048"/>
      <c r="U2048"/>
      <c r="V2048"/>
      <c r="W2048"/>
      <c r="X2048"/>
      <c r="Y2048"/>
      <c r="Z2048"/>
      <c r="AA2048"/>
      <c r="AB2048"/>
    </row>
    <row r="2049" spans="2:28" s="52" customFormat="1" x14ac:dyDescent="0.15">
      <c r="B2049" s="77"/>
      <c r="P2049"/>
      <c r="U2049"/>
      <c r="V2049"/>
      <c r="W2049"/>
      <c r="X2049"/>
      <c r="Y2049"/>
      <c r="Z2049"/>
      <c r="AA2049"/>
      <c r="AB2049"/>
    </row>
    <row r="2050" spans="2:28" s="52" customFormat="1" x14ac:dyDescent="0.15">
      <c r="B2050" s="77"/>
      <c r="P2050"/>
      <c r="U2050"/>
      <c r="V2050"/>
      <c r="W2050"/>
      <c r="X2050"/>
      <c r="Y2050"/>
      <c r="Z2050"/>
      <c r="AA2050"/>
      <c r="AB2050"/>
    </row>
    <row r="2051" spans="2:28" s="52" customFormat="1" x14ac:dyDescent="0.15">
      <c r="B2051" s="77"/>
      <c r="P2051"/>
      <c r="U2051"/>
      <c r="V2051"/>
      <c r="W2051"/>
      <c r="X2051"/>
      <c r="Y2051"/>
      <c r="Z2051"/>
      <c r="AA2051"/>
      <c r="AB2051"/>
    </row>
    <row r="2052" spans="2:28" s="52" customFormat="1" x14ac:dyDescent="0.15">
      <c r="B2052" s="77"/>
      <c r="P2052"/>
      <c r="U2052"/>
      <c r="V2052"/>
      <c r="W2052"/>
      <c r="X2052"/>
      <c r="Y2052"/>
      <c r="Z2052"/>
      <c r="AA2052"/>
      <c r="AB2052"/>
    </row>
    <row r="2053" spans="2:28" s="52" customFormat="1" x14ac:dyDescent="0.15">
      <c r="B2053" s="77"/>
      <c r="P2053"/>
      <c r="U2053"/>
      <c r="V2053"/>
      <c r="W2053"/>
      <c r="X2053"/>
      <c r="Y2053"/>
      <c r="Z2053"/>
      <c r="AA2053"/>
      <c r="AB2053"/>
    </row>
    <row r="2054" spans="2:28" s="52" customFormat="1" x14ac:dyDescent="0.15">
      <c r="B2054" s="77"/>
      <c r="P2054"/>
      <c r="U2054"/>
      <c r="V2054"/>
      <c r="W2054"/>
      <c r="X2054"/>
      <c r="Y2054"/>
      <c r="Z2054"/>
      <c r="AA2054"/>
      <c r="AB2054"/>
    </row>
    <row r="2055" spans="2:28" s="52" customFormat="1" x14ac:dyDescent="0.15">
      <c r="B2055" s="77"/>
      <c r="P2055"/>
      <c r="U2055"/>
      <c r="V2055"/>
      <c r="W2055"/>
      <c r="X2055"/>
      <c r="Y2055"/>
      <c r="Z2055"/>
      <c r="AA2055"/>
      <c r="AB2055"/>
    </row>
    <row r="2056" spans="2:28" s="52" customFormat="1" x14ac:dyDescent="0.15">
      <c r="B2056" s="77"/>
      <c r="P2056"/>
      <c r="U2056"/>
      <c r="V2056"/>
      <c r="W2056"/>
      <c r="X2056"/>
      <c r="Y2056"/>
      <c r="Z2056"/>
      <c r="AA2056"/>
      <c r="AB2056"/>
    </row>
    <row r="2057" spans="2:28" s="52" customFormat="1" x14ac:dyDescent="0.15">
      <c r="B2057" s="77"/>
      <c r="P2057"/>
      <c r="U2057"/>
      <c r="V2057"/>
      <c r="W2057"/>
      <c r="X2057"/>
      <c r="Y2057"/>
      <c r="Z2057"/>
      <c r="AA2057"/>
      <c r="AB2057"/>
    </row>
    <row r="2058" spans="2:28" s="52" customFormat="1" x14ac:dyDescent="0.15">
      <c r="B2058" s="77"/>
      <c r="P2058"/>
      <c r="U2058"/>
      <c r="V2058"/>
      <c r="W2058"/>
      <c r="X2058"/>
      <c r="Y2058"/>
      <c r="Z2058"/>
      <c r="AA2058"/>
      <c r="AB2058"/>
    </row>
    <row r="2059" spans="2:28" s="52" customFormat="1" x14ac:dyDescent="0.15">
      <c r="B2059" s="77"/>
      <c r="P2059"/>
      <c r="U2059"/>
      <c r="V2059"/>
      <c r="W2059"/>
      <c r="X2059"/>
      <c r="Y2059"/>
      <c r="Z2059"/>
      <c r="AA2059"/>
      <c r="AB2059"/>
    </row>
    <row r="2060" spans="2:28" s="52" customFormat="1" x14ac:dyDescent="0.15">
      <c r="B2060" s="77"/>
      <c r="P2060"/>
      <c r="U2060"/>
      <c r="V2060"/>
      <c r="W2060"/>
      <c r="X2060"/>
      <c r="Y2060"/>
      <c r="Z2060"/>
      <c r="AA2060"/>
      <c r="AB2060"/>
    </row>
    <row r="2061" spans="2:28" s="52" customFormat="1" x14ac:dyDescent="0.15">
      <c r="B2061" s="77"/>
      <c r="P2061"/>
      <c r="U2061"/>
      <c r="V2061"/>
      <c r="W2061"/>
      <c r="X2061"/>
      <c r="Y2061"/>
      <c r="Z2061"/>
      <c r="AA2061"/>
      <c r="AB2061"/>
    </row>
    <row r="2062" spans="2:28" s="52" customFormat="1" x14ac:dyDescent="0.15">
      <c r="B2062" s="77"/>
      <c r="P2062"/>
      <c r="U2062"/>
      <c r="V2062"/>
      <c r="W2062"/>
      <c r="X2062"/>
      <c r="Y2062"/>
      <c r="Z2062"/>
      <c r="AA2062"/>
      <c r="AB2062"/>
    </row>
    <row r="2063" spans="2:28" s="52" customFormat="1" x14ac:dyDescent="0.15">
      <c r="B2063" s="77"/>
      <c r="P2063"/>
      <c r="U2063"/>
      <c r="V2063"/>
      <c r="W2063"/>
      <c r="X2063"/>
      <c r="Y2063"/>
      <c r="Z2063"/>
      <c r="AA2063"/>
      <c r="AB2063"/>
    </row>
    <row r="2064" spans="2:28" s="52" customFormat="1" x14ac:dyDescent="0.15">
      <c r="B2064" s="77"/>
      <c r="P2064"/>
      <c r="U2064"/>
      <c r="V2064"/>
      <c r="W2064"/>
      <c r="X2064"/>
      <c r="Y2064"/>
      <c r="Z2064"/>
      <c r="AA2064"/>
      <c r="AB2064"/>
    </row>
    <row r="2065" spans="2:28" s="52" customFormat="1" x14ac:dyDescent="0.15">
      <c r="B2065" s="77"/>
      <c r="P2065"/>
      <c r="U2065"/>
      <c r="V2065"/>
      <c r="W2065"/>
      <c r="X2065"/>
      <c r="Y2065"/>
      <c r="Z2065"/>
      <c r="AA2065"/>
      <c r="AB2065"/>
    </row>
    <row r="2066" spans="2:28" s="52" customFormat="1" x14ac:dyDescent="0.15">
      <c r="B2066" s="77"/>
      <c r="P2066"/>
      <c r="U2066"/>
      <c r="V2066"/>
      <c r="W2066"/>
      <c r="X2066"/>
      <c r="Y2066"/>
      <c r="Z2066"/>
      <c r="AA2066"/>
      <c r="AB2066"/>
    </row>
    <row r="2067" spans="2:28" s="52" customFormat="1" x14ac:dyDescent="0.15">
      <c r="B2067" s="77"/>
      <c r="P2067"/>
      <c r="U2067"/>
      <c r="V2067"/>
      <c r="W2067"/>
      <c r="X2067"/>
      <c r="Y2067"/>
      <c r="Z2067"/>
      <c r="AA2067"/>
      <c r="AB2067"/>
    </row>
    <row r="2068" spans="2:28" s="52" customFormat="1" x14ac:dyDescent="0.15">
      <c r="B2068" s="77"/>
      <c r="P2068"/>
      <c r="U2068"/>
      <c r="V2068"/>
      <c r="W2068"/>
      <c r="X2068"/>
      <c r="Y2068"/>
      <c r="Z2068"/>
      <c r="AA2068"/>
      <c r="AB2068"/>
    </row>
    <row r="2069" spans="2:28" s="52" customFormat="1" x14ac:dyDescent="0.15">
      <c r="B2069" s="77"/>
      <c r="P2069"/>
      <c r="U2069"/>
      <c r="V2069"/>
      <c r="W2069"/>
      <c r="X2069"/>
      <c r="Y2069"/>
      <c r="Z2069"/>
      <c r="AA2069"/>
      <c r="AB2069"/>
    </row>
    <row r="2070" spans="2:28" s="52" customFormat="1" x14ac:dyDescent="0.15">
      <c r="B2070" s="77"/>
      <c r="P2070"/>
      <c r="U2070"/>
      <c r="V2070"/>
      <c r="W2070"/>
      <c r="X2070"/>
      <c r="Y2070"/>
      <c r="Z2070"/>
      <c r="AA2070"/>
      <c r="AB2070"/>
    </row>
    <row r="2071" spans="2:28" s="52" customFormat="1" x14ac:dyDescent="0.15">
      <c r="B2071" s="77"/>
      <c r="P2071"/>
      <c r="U2071"/>
      <c r="V2071"/>
      <c r="W2071"/>
      <c r="X2071"/>
      <c r="Y2071"/>
      <c r="Z2071"/>
      <c r="AA2071"/>
      <c r="AB2071"/>
    </row>
    <row r="2072" spans="2:28" s="52" customFormat="1" x14ac:dyDescent="0.15">
      <c r="B2072" s="77"/>
      <c r="P2072"/>
      <c r="U2072"/>
      <c r="V2072"/>
      <c r="W2072"/>
      <c r="X2072"/>
      <c r="Y2072"/>
      <c r="Z2072"/>
      <c r="AA2072"/>
      <c r="AB2072"/>
    </row>
    <row r="2073" spans="2:28" s="52" customFormat="1" x14ac:dyDescent="0.15">
      <c r="B2073" s="77"/>
      <c r="P2073"/>
      <c r="U2073"/>
      <c r="V2073"/>
      <c r="W2073"/>
      <c r="X2073"/>
      <c r="Y2073"/>
      <c r="Z2073"/>
      <c r="AA2073"/>
      <c r="AB2073"/>
    </row>
    <row r="2074" spans="2:28" s="52" customFormat="1" x14ac:dyDescent="0.15">
      <c r="B2074" s="77"/>
      <c r="P2074"/>
      <c r="U2074"/>
      <c r="V2074"/>
      <c r="W2074"/>
      <c r="X2074"/>
      <c r="Y2074"/>
      <c r="Z2074"/>
      <c r="AA2074"/>
      <c r="AB2074"/>
    </row>
    <row r="2075" spans="2:28" s="52" customFormat="1" x14ac:dyDescent="0.15">
      <c r="B2075" s="77"/>
      <c r="P2075"/>
      <c r="U2075"/>
      <c r="V2075"/>
      <c r="W2075"/>
      <c r="X2075"/>
      <c r="Y2075"/>
      <c r="Z2075"/>
      <c r="AA2075"/>
      <c r="AB2075"/>
    </row>
    <row r="2076" spans="2:28" s="52" customFormat="1" x14ac:dyDescent="0.15">
      <c r="B2076" s="77"/>
      <c r="P2076"/>
      <c r="U2076"/>
      <c r="V2076"/>
      <c r="W2076"/>
      <c r="X2076"/>
      <c r="Y2076"/>
      <c r="Z2076"/>
      <c r="AA2076"/>
      <c r="AB2076"/>
    </row>
    <row r="2077" spans="2:28" s="52" customFormat="1" x14ac:dyDescent="0.15">
      <c r="B2077" s="77"/>
      <c r="P2077"/>
      <c r="U2077"/>
      <c r="V2077"/>
      <c r="W2077"/>
      <c r="X2077"/>
      <c r="Y2077"/>
      <c r="Z2077"/>
      <c r="AA2077"/>
      <c r="AB2077"/>
    </row>
    <row r="2078" spans="2:28" s="52" customFormat="1" x14ac:dyDescent="0.15">
      <c r="B2078" s="77"/>
      <c r="P2078"/>
      <c r="U2078"/>
      <c r="V2078"/>
      <c r="W2078"/>
      <c r="X2078"/>
      <c r="Y2078"/>
      <c r="Z2078"/>
      <c r="AA2078"/>
      <c r="AB2078"/>
    </row>
    <row r="2079" spans="2:28" s="52" customFormat="1" x14ac:dyDescent="0.15">
      <c r="B2079" s="77"/>
      <c r="P2079"/>
      <c r="U2079"/>
      <c r="V2079"/>
      <c r="W2079"/>
      <c r="X2079"/>
      <c r="Y2079"/>
      <c r="Z2079"/>
      <c r="AA2079"/>
      <c r="AB2079"/>
    </row>
    <row r="2080" spans="2:28" s="52" customFormat="1" x14ac:dyDescent="0.15">
      <c r="B2080" s="77"/>
      <c r="P2080"/>
      <c r="U2080"/>
      <c r="V2080"/>
      <c r="W2080"/>
      <c r="X2080"/>
      <c r="Y2080"/>
      <c r="Z2080"/>
      <c r="AA2080"/>
      <c r="AB2080"/>
    </row>
    <row r="2081" spans="2:28" s="52" customFormat="1" x14ac:dyDescent="0.15">
      <c r="B2081" s="77"/>
      <c r="P2081"/>
      <c r="U2081"/>
      <c r="V2081"/>
      <c r="W2081"/>
      <c r="X2081"/>
      <c r="Y2081"/>
      <c r="Z2081"/>
      <c r="AA2081"/>
      <c r="AB2081"/>
    </row>
    <row r="2082" spans="2:28" s="52" customFormat="1" x14ac:dyDescent="0.15">
      <c r="B2082" s="77"/>
      <c r="P2082"/>
      <c r="U2082"/>
      <c r="V2082"/>
      <c r="W2082"/>
      <c r="X2082"/>
      <c r="Y2082"/>
      <c r="Z2082"/>
      <c r="AA2082"/>
      <c r="AB2082"/>
    </row>
    <row r="2083" spans="2:28" s="52" customFormat="1" x14ac:dyDescent="0.15">
      <c r="B2083" s="77"/>
      <c r="P2083"/>
      <c r="U2083"/>
      <c r="V2083"/>
      <c r="W2083"/>
      <c r="X2083"/>
      <c r="Y2083"/>
      <c r="Z2083"/>
      <c r="AA2083"/>
      <c r="AB2083"/>
    </row>
    <row r="2084" spans="2:28" s="52" customFormat="1" x14ac:dyDescent="0.15">
      <c r="B2084" s="77"/>
      <c r="P2084"/>
      <c r="U2084"/>
      <c r="V2084"/>
      <c r="W2084"/>
      <c r="X2084"/>
      <c r="Y2084"/>
      <c r="Z2084"/>
      <c r="AA2084"/>
      <c r="AB2084"/>
    </row>
    <row r="2085" spans="2:28" s="52" customFormat="1" x14ac:dyDescent="0.15">
      <c r="B2085" s="77"/>
      <c r="P2085"/>
      <c r="U2085"/>
      <c r="V2085"/>
      <c r="W2085"/>
      <c r="X2085"/>
      <c r="Y2085"/>
      <c r="Z2085"/>
      <c r="AA2085"/>
      <c r="AB2085"/>
    </row>
    <row r="2086" spans="2:28" s="52" customFormat="1" x14ac:dyDescent="0.15">
      <c r="B2086" s="77"/>
      <c r="P2086"/>
      <c r="U2086"/>
      <c r="V2086"/>
      <c r="W2086"/>
      <c r="X2086"/>
      <c r="Y2086"/>
      <c r="Z2086"/>
      <c r="AA2086"/>
      <c r="AB2086"/>
    </row>
    <row r="2087" spans="2:28" s="52" customFormat="1" x14ac:dyDescent="0.15">
      <c r="B2087" s="77"/>
      <c r="P2087"/>
      <c r="U2087"/>
      <c r="V2087"/>
      <c r="W2087"/>
      <c r="X2087"/>
      <c r="Y2087"/>
      <c r="Z2087"/>
      <c r="AA2087"/>
      <c r="AB2087"/>
    </row>
    <row r="2088" spans="2:28" s="52" customFormat="1" x14ac:dyDescent="0.15">
      <c r="B2088" s="77"/>
      <c r="P2088"/>
      <c r="U2088"/>
      <c r="V2088"/>
      <c r="W2088"/>
      <c r="X2088"/>
      <c r="Y2088"/>
      <c r="Z2088"/>
      <c r="AA2088"/>
      <c r="AB2088"/>
    </row>
    <row r="2089" spans="2:28" s="52" customFormat="1" x14ac:dyDescent="0.15">
      <c r="B2089" s="77"/>
      <c r="P2089"/>
      <c r="U2089"/>
      <c r="V2089"/>
      <c r="W2089"/>
      <c r="X2089"/>
      <c r="Y2089"/>
      <c r="Z2089"/>
      <c r="AA2089"/>
      <c r="AB2089"/>
    </row>
    <row r="2090" spans="2:28" s="52" customFormat="1" x14ac:dyDescent="0.15">
      <c r="B2090" s="77"/>
      <c r="P2090"/>
      <c r="U2090"/>
      <c r="V2090"/>
      <c r="W2090"/>
      <c r="X2090"/>
      <c r="Y2090"/>
      <c r="Z2090"/>
      <c r="AA2090"/>
      <c r="AB2090"/>
    </row>
    <row r="2091" spans="2:28" s="52" customFormat="1" x14ac:dyDescent="0.15">
      <c r="B2091" s="77"/>
      <c r="P2091"/>
      <c r="U2091"/>
      <c r="V2091"/>
      <c r="W2091"/>
      <c r="X2091"/>
      <c r="Y2091"/>
      <c r="Z2091"/>
      <c r="AA2091"/>
      <c r="AB2091"/>
    </row>
    <row r="2092" spans="2:28" s="52" customFormat="1" x14ac:dyDescent="0.15">
      <c r="B2092" s="77"/>
      <c r="P2092"/>
      <c r="U2092"/>
      <c r="V2092"/>
      <c r="W2092"/>
      <c r="X2092"/>
      <c r="Y2092"/>
      <c r="Z2092"/>
      <c r="AA2092"/>
      <c r="AB2092"/>
    </row>
    <row r="2093" spans="2:28" s="52" customFormat="1" x14ac:dyDescent="0.15">
      <c r="B2093" s="77"/>
      <c r="P2093"/>
      <c r="U2093"/>
      <c r="V2093"/>
      <c r="W2093"/>
      <c r="X2093"/>
      <c r="Y2093"/>
      <c r="Z2093"/>
      <c r="AA2093"/>
      <c r="AB2093"/>
    </row>
    <row r="2094" spans="2:28" s="52" customFormat="1" x14ac:dyDescent="0.15">
      <c r="B2094" s="77"/>
      <c r="P2094"/>
      <c r="U2094"/>
      <c r="V2094"/>
      <c r="W2094"/>
      <c r="X2094"/>
      <c r="Y2094"/>
      <c r="Z2094"/>
      <c r="AA2094"/>
      <c r="AB2094"/>
    </row>
    <row r="2095" spans="2:28" s="52" customFormat="1" x14ac:dyDescent="0.15">
      <c r="B2095" s="77"/>
      <c r="P2095"/>
      <c r="U2095"/>
      <c r="V2095"/>
      <c r="W2095"/>
      <c r="X2095"/>
      <c r="Y2095"/>
      <c r="Z2095"/>
      <c r="AA2095"/>
      <c r="AB2095"/>
    </row>
    <row r="2096" spans="2:28" s="52" customFormat="1" x14ac:dyDescent="0.15">
      <c r="B2096" s="77"/>
      <c r="P2096"/>
      <c r="U2096"/>
      <c r="V2096"/>
      <c r="W2096"/>
      <c r="X2096"/>
      <c r="Y2096"/>
      <c r="Z2096"/>
      <c r="AA2096"/>
      <c r="AB2096"/>
    </row>
    <row r="2097" spans="2:28" s="52" customFormat="1" x14ac:dyDescent="0.15">
      <c r="B2097" s="77"/>
      <c r="P2097"/>
      <c r="U2097"/>
      <c r="V2097"/>
      <c r="W2097"/>
      <c r="X2097"/>
      <c r="Y2097"/>
      <c r="Z2097"/>
      <c r="AA2097"/>
      <c r="AB2097"/>
    </row>
    <row r="2098" spans="2:28" s="52" customFormat="1" x14ac:dyDescent="0.15">
      <c r="B2098" s="77"/>
      <c r="P2098"/>
      <c r="U2098"/>
      <c r="V2098"/>
      <c r="W2098"/>
      <c r="X2098"/>
      <c r="Y2098"/>
      <c r="Z2098"/>
      <c r="AA2098"/>
      <c r="AB2098"/>
    </row>
    <row r="2099" spans="2:28" s="52" customFormat="1" x14ac:dyDescent="0.15">
      <c r="B2099" s="77"/>
      <c r="P2099"/>
      <c r="U2099"/>
      <c r="V2099"/>
      <c r="W2099"/>
      <c r="X2099"/>
      <c r="Y2099"/>
      <c r="Z2099"/>
      <c r="AA2099"/>
      <c r="AB2099"/>
    </row>
    <row r="2100" spans="2:28" s="52" customFormat="1" x14ac:dyDescent="0.15">
      <c r="B2100" s="77"/>
      <c r="P2100"/>
      <c r="U2100"/>
      <c r="V2100"/>
      <c r="W2100"/>
      <c r="X2100"/>
      <c r="Y2100"/>
      <c r="Z2100"/>
      <c r="AA2100"/>
      <c r="AB2100"/>
    </row>
    <row r="2101" spans="2:28" s="52" customFormat="1" x14ac:dyDescent="0.15">
      <c r="B2101" s="77"/>
      <c r="P2101"/>
      <c r="U2101"/>
      <c r="V2101"/>
      <c r="W2101"/>
      <c r="X2101"/>
      <c r="Y2101"/>
      <c r="Z2101"/>
      <c r="AA2101"/>
      <c r="AB2101"/>
    </row>
    <row r="2102" spans="2:28" s="52" customFormat="1" x14ac:dyDescent="0.15">
      <c r="B2102" s="77"/>
      <c r="P2102"/>
      <c r="U2102"/>
      <c r="V2102"/>
      <c r="W2102"/>
      <c r="X2102"/>
      <c r="Y2102"/>
      <c r="Z2102"/>
      <c r="AA2102"/>
      <c r="AB2102"/>
    </row>
    <row r="2103" spans="2:28" s="52" customFormat="1" x14ac:dyDescent="0.15">
      <c r="B2103" s="77"/>
      <c r="P2103"/>
      <c r="U2103"/>
      <c r="V2103"/>
      <c r="W2103"/>
      <c r="X2103"/>
      <c r="Y2103"/>
      <c r="Z2103"/>
      <c r="AA2103"/>
      <c r="AB2103"/>
    </row>
    <row r="2104" spans="2:28" s="52" customFormat="1" x14ac:dyDescent="0.15">
      <c r="B2104" s="77"/>
      <c r="P2104"/>
      <c r="U2104"/>
      <c r="V2104"/>
      <c r="W2104"/>
      <c r="X2104"/>
      <c r="Y2104"/>
      <c r="Z2104"/>
      <c r="AA2104"/>
      <c r="AB2104"/>
    </row>
    <row r="2105" spans="2:28" s="52" customFormat="1" x14ac:dyDescent="0.15">
      <c r="B2105" s="77"/>
      <c r="P2105"/>
      <c r="U2105"/>
      <c r="V2105"/>
      <c r="W2105"/>
      <c r="X2105"/>
      <c r="Y2105"/>
      <c r="Z2105"/>
      <c r="AA2105"/>
      <c r="AB2105"/>
    </row>
    <row r="2106" spans="2:28" s="52" customFormat="1" x14ac:dyDescent="0.15">
      <c r="B2106" s="77"/>
      <c r="P2106"/>
      <c r="U2106"/>
      <c r="V2106"/>
      <c r="W2106"/>
      <c r="X2106"/>
      <c r="Y2106"/>
      <c r="Z2106"/>
      <c r="AA2106"/>
      <c r="AB2106"/>
    </row>
    <row r="2107" spans="2:28" s="52" customFormat="1" x14ac:dyDescent="0.15">
      <c r="B2107" s="77"/>
      <c r="P2107"/>
      <c r="U2107"/>
      <c r="V2107"/>
      <c r="W2107"/>
      <c r="X2107"/>
      <c r="Y2107"/>
      <c r="Z2107"/>
      <c r="AA2107"/>
      <c r="AB2107"/>
    </row>
    <row r="2108" spans="2:28" s="52" customFormat="1" x14ac:dyDescent="0.15">
      <c r="B2108" s="77"/>
      <c r="P2108"/>
      <c r="U2108"/>
      <c r="V2108"/>
      <c r="W2108"/>
      <c r="X2108"/>
      <c r="Y2108"/>
      <c r="Z2108"/>
      <c r="AA2108"/>
      <c r="AB2108"/>
    </row>
    <row r="2109" spans="2:28" s="52" customFormat="1" x14ac:dyDescent="0.15">
      <c r="B2109" s="77"/>
      <c r="P2109"/>
      <c r="U2109"/>
      <c r="V2109"/>
      <c r="W2109"/>
      <c r="X2109"/>
      <c r="Y2109"/>
      <c r="Z2109"/>
      <c r="AA2109"/>
      <c r="AB2109"/>
    </row>
    <row r="2110" spans="2:28" s="52" customFormat="1" x14ac:dyDescent="0.15">
      <c r="B2110" s="77"/>
      <c r="P2110"/>
      <c r="U2110"/>
      <c r="V2110"/>
      <c r="W2110"/>
      <c r="X2110"/>
      <c r="Y2110"/>
      <c r="Z2110"/>
      <c r="AA2110"/>
      <c r="AB2110"/>
    </row>
    <row r="2111" spans="2:28" s="52" customFormat="1" x14ac:dyDescent="0.15">
      <c r="B2111" s="77"/>
      <c r="P2111"/>
      <c r="U2111"/>
      <c r="V2111"/>
      <c r="W2111"/>
      <c r="X2111"/>
      <c r="Y2111"/>
      <c r="Z2111"/>
      <c r="AA2111"/>
      <c r="AB2111"/>
    </row>
    <row r="2112" spans="2:28" s="52" customFormat="1" x14ac:dyDescent="0.15">
      <c r="B2112" s="77"/>
      <c r="P2112"/>
      <c r="U2112"/>
      <c r="V2112"/>
      <c r="W2112"/>
      <c r="X2112"/>
      <c r="Y2112"/>
      <c r="Z2112"/>
      <c r="AA2112"/>
      <c r="AB2112"/>
    </row>
    <row r="2113" spans="2:28" s="52" customFormat="1" x14ac:dyDescent="0.15">
      <c r="B2113" s="77"/>
      <c r="P2113"/>
      <c r="U2113"/>
      <c r="V2113"/>
      <c r="W2113"/>
      <c r="X2113"/>
      <c r="Y2113"/>
      <c r="Z2113"/>
      <c r="AA2113"/>
      <c r="AB2113"/>
    </row>
    <row r="2114" spans="2:28" s="52" customFormat="1" x14ac:dyDescent="0.15">
      <c r="B2114" s="77"/>
      <c r="P2114"/>
      <c r="U2114"/>
      <c r="V2114"/>
      <c r="W2114"/>
      <c r="X2114"/>
      <c r="Y2114"/>
      <c r="Z2114"/>
      <c r="AA2114"/>
      <c r="AB2114"/>
    </row>
    <row r="2115" spans="2:28" s="52" customFormat="1" x14ac:dyDescent="0.15">
      <c r="B2115" s="77"/>
      <c r="P2115"/>
      <c r="U2115"/>
      <c r="V2115"/>
      <c r="W2115"/>
      <c r="X2115"/>
      <c r="Y2115"/>
      <c r="Z2115"/>
      <c r="AA2115"/>
      <c r="AB2115"/>
    </row>
    <row r="2116" spans="2:28" s="52" customFormat="1" x14ac:dyDescent="0.15">
      <c r="B2116" s="77"/>
      <c r="P2116"/>
      <c r="U2116"/>
      <c r="V2116"/>
      <c r="W2116"/>
      <c r="X2116"/>
      <c r="Y2116"/>
      <c r="Z2116"/>
      <c r="AA2116"/>
      <c r="AB2116"/>
    </row>
    <row r="2117" spans="2:28" s="52" customFormat="1" x14ac:dyDescent="0.15">
      <c r="B2117" s="77"/>
      <c r="P2117"/>
      <c r="U2117"/>
      <c r="V2117"/>
      <c r="W2117"/>
      <c r="X2117"/>
      <c r="Y2117"/>
      <c r="Z2117"/>
      <c r="AA2117"/>
      <c r="AB2117"/>
    </row>
    <row r="2118" spans="2:28" s="52" customFormat="1" x14ac:dyDescent="0.15">
      <c r="B2118" s="77"/>
      <c r="P2118"/>
      <c r="U2118"/>
      <c r="V2118"/>
      <c r="W2118"/>
      <c r="X2118"/>
      <c r="Y2118"/>
      <c r="Z2118"/>
      <c r="AA2118"/>
      <c r="AB2118"/>
    </row>
    <row r="2119" spans="2:28" s="52" customFormat="1" x14ac:dyDescent="0.15">
      <c r="B2119" s="77"/>
      <c r="P2119"/>
      <c r="U2119"/>
      <c r="V2119"/>
      <c r="W2119"/>
      <c r="X2119"/>
      <c r="Y2119"/>
      <c r="Z2119"/>
      <c r="AA2119"/>
      <c r="AB2119"/>
    </row>
    <row r="2120" spans="2:28" s="52" customFormat="1" x14ac:dyDescent="0.15">
      <c r="B2120" s="77"/>
      <c r="P2120"/>
      <c r="U2120"/>
      <c r="V2120"/>
      <c r="W2120"/>
      <c r="X2120"/>
      <c r="Y2120"/>
      <c r="Z2120"/>
      <c r="AA2120"/>
      <c r="AB2120"/>
    </row>
    <row r="2121" spans="2:28" s="52" customFormat="1" x14ac:dyDescent="0.15">
      <c r="B2121" s="77"/>
      <c r="P2121"/>
      <c r="U2121"/>
      <c r="V2121"/>
      <c r="W2121"/>
      <c r="X2121"/>
      <c r="Y2121"/>
      <c r="Z2121"/>
      <c r="AA2121"/>
      <c r="AB2121"/>
    </row>
    <row r="2122" spans="2:28" s="52" customFormat="1" x14ac:dyDescent="0.15">
      <c r="B2122" s="77"/>
      <c r="P2122"/>
      <c r="U2122"/>
      <c r="V2122"/>
      <c r="W2122"/>
      <c r="X2122"/>
      <c r="Y2122"/>
      <c r="Z2122"/>
      <c r="AA2122"/>
      <c r="AB2122"/>
    </row>
    <row r="2123" spans="2:28" s="52" customFormat="1" x14ac:dyDescent="0.15">
      <c r="B2123" s="77"/>
      <c r="P2123"/>
      <c r="U2123"/>
      <c r="V2123"/>
      <c r="W2123"/>
      <c r="X2123"/>
      <c r="Y2123"/>
      <c r="Z2123"/>
      <c r="AA2123"/>
      <c r="AB2123"/>
    </row>
    <row r="2124" spans="2:28" s="52" customFormat="1" x14ac:dyDescent="0.15">
      <c r="B2124" s="77"/>
      <c r="P2124"/>
      <c r="U2124"/>
      <c r="V2124"/>
      <c r="W2124"/>
      <c r="X2124"/>
      <c r="Y2124"/>
      <c r="Z2124"/>
      <c r="AA2124"/>
      <c r="AB2124"/>
    </row>
    <row r="2125" spans="2:28" s="52" customFormat="1" x14ac:dyDescent="0.15">
      <c r="B2125" s="77"/>
      <c r="P2125"/>
      <c r="U2125"/>
      <c r="V2125"/>
      <c r="W2125"/>
      <c r="X2125"/>
      <c r="Y2125"/>
      <c r="Z2125"/>
      <c r="AA2125"/>
      <c r="AB2125"/>
    </row>
    <row r="2126" spans="2:28" s="52" customFormat="1" x14ac:dyDescent="0.15">
      <c r="B2126" s="77"/>
      <c r="P2126"/>
      <c r="U2126"/>
      <c r="V2126"/>
      <c r="W2126"/>
      <c r="X2126"/>
      <c r="Y2126"/>
      <c r="Z2126"/>
      <c r="AA2126"/>
      <c r="AB2126"/>
    </row>
    <row r="2127" spans="2:28" s="52" customFormat="1" x14ac:dyDescent="0.15">
      <c r="B2127" s="77"/>
      <c r="P2127"/>
      <c r="U2127"/>
      <c r="V2127"/>
      <c r="W2127"/>
      <c r="X2127"/>
      <c r="Y2127"/>
      <c r="Z2127"/>
      <c r="AA2127"/>
      <c r="AB2127"/>
    </row>
    <row r="2128" spans="2:28" s="52" customFormat="1" x14ac:dyDescent="0.15">
      <c r="B2128" s="77"/>
      <c r="P2128"/>
      <c r="U2128"/>
      <c r="V2128"/>
      <c r="W2128"/>
      <c r="X2128"/>
      <c r="Y2128"/>
      <c r="Z2128"/>
      <c r="AA2128"/>
      <c r="AB2128"/>
    </row>
    <row r="2129" spans="2:28" s="52" customFormat="1" x14ac:dyDescent="0.15">
      <c r="B2129" s="77"/>
      <c r="P2129"/>
      <c r="U2129"/>
      <c r="V2129"/>
      <c r="W2129"/>
      <c r="X2129"/>
      <c r="Y2129"/>
      <c r="Z2129"/>
      <c r="AA2129"/>
      <c r="AB2129"/>
    </row>
    <row r="2130" spans="2:28" s="52" customFormat="1" x14ac:dyDescent="0.15">
      <c r="B2130" s="77"/>
      <c r="P2130"/>
      <c r="U2130"/>
      <c r="V2130"/>
      <c r="W2130"/>
      <c r="X2130"/>
      <c r="Y2130"/>
      <c r="Z2130"/>
      <c r="AA2130"/>
      <c r="AB2130"/>
    </row>
    <row r="2131" spans="2:28" s="52" customFormat="1" x14ac:dyDescent="0.15">
      <c r="B2131" s="77"/>
      <c r="P2131"/>
      <c r="U2131"/>
      <c r="V2131"/>
      <c r="W2131"/>
      <c r="X2131"/>
      <c r="Y2131"/>
      <c r="Z2131"/>
      <c r="AA2131"/>
      <c r="AB2131"/>
    </row>
    <row r="2132" spans="2:28" s="52" customFormat="1" x14ac:dyDescent="0.15">
      <c r="B2132" s="77"/>
      <c r="P2132"/>
      <c r="U2132"/>
      <c r="V2132"/>
      <c r="W2132"/>
      <c r="X2132"/>
      <c r="Y2132"/>
      <c r="Z2132"/>
      <c r="AA2132"/>
      <c r="AB2132"/>
    </row>
    <row r="2133" spans="2:28" s="52" customFormat="1" x14ac:dyDescent="0.15">
      <c r="B2133" s="77"/>
      <c r="P2133"/>
      <c r="U2133"/>
      <c r="V2133"/>
      <c r="W2133"/>
      <c r="X2133"/>
      <c r="Y2133"/>
      <c r="Z2133"/>
      <c r="AA2133"/>
      <c r="AB2133"/>
    </row>
    <row r="2134" spans="2:28" s="52" customFormat="1" x14ac:dyDescent="0.15">
      <c r="B2134" s="77"/>
      <c r="P2134"/>
      <c r="U2134"/>
      <c r="V2134"/>
      <c r="W2134"/>
      <c r="X2134"/>
      <c r="Y2134"/>
      <c r="Z2134"/>
      <c r="AA2134"/>
      <c r="AB2134"/>
    </row>
    <row r="2135" spans="2:28" s="52" customFormat="1" x14ac:dyDescent="0.15">
      <c r="B2135" s="77"/>
      <c r="P2135"/>
      <c r="U2135"/>
      <c r="V2135"/>
      <c r="W2135"/>
      <c r="X2135"/>
      <c r="Y2135"/>
      <c r="Z2135"/>
      <c r="AA2135"/>
      <c r="AB2135"/>
    </row>
    <row r="2136" spans="2:28" s="52" customFormat="1" x14ac:dyDescent="0.15">
      <c r="B2136" s="77"/>
      <c r="P2136"/>
      <c r="U2136"/>
      <c r="V2136"/>
      <c r="W2136"/>
      <c r="X2136"/>
      <c r="Y2136"/>
      <c r="Z2136"/>
      <c r="AA2136"/>
      <c r="AB2136"/>
    </row>
    <row r="2137" spans="2:28" s="52" customFormat="1" x14ac:dyDescent="0.15">
      <c r="B2137" s="77"/>
      <c r="P2137"/>
      <c r="U2137"/>
      <c r="V2137"/>
      <c r="W2137"/>
      <c r="X2137"/>
      <c r="Y2137"/>
      <c r="Z2137"/>
      <c r="AA2137"/>
      <c r="AB2137"/>
    </row>
    <row r="2138" spans="2:28" s="52" customFormat="1" x14ac:dyDescent="0.15">
      <c r="B2138" s="77"/>
      <c r="P2138"/>
      <c r="U2138"/>
      <c r="V2138"/>
      <c r="W2138"/>
      <c r="X2138"/>
      <c r="Y2138"/>
      <c r="Z2138"/>
      <c r="AA2138"/>
      <c r="AB2138"/>
    </row>
    <row r="2139" spans="2:28" s="52" customFormat="1" x14ac:dyDescent="0.15">
      <c r="B2139" s="77"/>
      <c r="P2139"/>
      <c r="U2139"/>
      <c r="V2139"/>
      <c r="W2139"/>
      <c r="X2139"/>
      <c r="Y2139"/>
      <c r="Z2139"/>
      <c r="AA2139"/>
      <c r="AB2139"/>
    </row>
    <row r="2140" spans="2:28" s="52" customFormat="1" x14ac:dyDescent="0.15">
      <c r="B2140" s="77"/>
      <c r="P2140"/>
      <c r="U2140"/>
      <c r="V2140"/>
      <c r="W2140"/>
      <c r="X2140"/>
      <c r="Y2140"/>
      <c r="Z2140"/>
      <c r="AA2140"/>
      <c r="AB2140"/>
    </row>
    <row r="2141" spans="2:28" s="52" customFormat="1" x14ac:dyDescent="0.15">
      <c r="B2141" s="77"/>
      <c r="P2141"/>
      <c r="U2141"/>
      <c r="V2141"/>
      <c r="W2141"/>
      <c r="X2141"/>
      <c r="Y2141"/>
      <c r="Z2141"/>
      <c r="AA2141"/>
      <c r="AB2141"/>
    </row>
    <row r="2142" spans="2:28" s="52" customFormat="1" x14ac:dyDescent="0.15">
      <c r="B2142" s="77"/>
      <c r="P2142"/>
      <c r="U2142"/>
      <c r="V2142"/>
      <c r="W2142"/>
      <c r="X2142"/>
      <c r="Y2142"/>
      <c r="Z2142"/>
      <c r="AA2142"/>
      <c r="AB2142"/>
    </row>
    <row r="2143" spans="2:28" s="52" customFormat="1" x14ac:dyDescent="0.15">
      <c r="B2143" s="77"/>
      <c r="P2143"/>
      <c r="U2143"/>
      <c r="V2143"/>
      <c r="W2143"/>
      <c r="X2143"/>
      <c r="Y2143"/>
      <c r="Z2143"/>
      <c r="AA2143"/>
      <c r="AB2143"/>
    </row>
    <row r="2144" spans="2:28" s="52" customFormat="1" x14ac:dyDescent="0.15">
      <c r="B2144" s="77"/>
      <c r="P2144"/>
      <c r="U2144"/>
      <c r="V2144"/>
      <c r="W2144"/>
      <c r="X2144"/>
      <c r="Y2144"/>
      <c r="Z2144"/>
      <c r="AA2144"/>
      <c r="AB2144"/>
    </row>
    <row r="2145" spans="2:28" s="52" customFormat="1" x14ac:dyDescent="0.15">
      <c r="B2145" s="77"/>
      <c r="P2145"/>
      <c r="U2145"/>
      <c r="V2145"/>
      <c r="W2145"/>
      <c r="X2145"/>
      <c r="Y2145"/>
      <c r="Z2145"/>
      <c r="AA2145"/>
      <c r="AB2145"/>
    </row>
    <row r="2146" spans="2:28" s="52" customFormat="1" x14ac:dyDescent="0.15">
      <c r="B2146" s="77"/>
      <c r="P2146"/>
      <c r="U2146"/>
      <c r="V2146"/>
      <c r="W2146"/>
      <c r="X2146"/>
      <c r="Y2146"/>
      <c r="Z2146"/>
      <c r="AA2146"/>
      <c r="AB2146"/>
    </row>
    <row r="2147" spans="2:28" s="52" customFormat="1" x14ac:dyDescent="0.15">
      <c r="B2147" s="77"/>
      <c r="P2147"/>
      <c r="U2147"/>
      <c r="V2147"/>
      <c r="W2147"/>
      <c r="X2147"/>
      <c r="Y2147"/>
      <c r="Z2147"/>
      <c r="AA2147"/>
      <c r="AB2147"/>
    </row>
    <row r="2148" spans="2:28" s="52" customFormat="1" x14ac:dyDescent="0.15">
      <c r="B2148" s="77"/>
      <c r="P2148"/>
      <c r="U2148"/>
      <c r="V2148"/>
      <c r="W2148"/>
      <c r="X2148"/>
      <c r="Y2148"/>
      <c r="Z2148"/>
      <c r="AA2148"/>
      <c r="AB2148"/>
    </row>
    <row r="2149" spans="2:28" s="52" customFormat="1" x14ac:dyDescent="0.15">
      <c r="B2149" s="77"/>
      <c r="P2149"/>
      <c r="U2149"/>
      <c r="V2149"/>
      <c r="W2149"/>
      <c r="X2149"/>
      <c r="Y2149"/>
      <c r="Z2149"/>
      <c r="AA2149"/>
      <c r="AB2149"/>
    </row>
    <row r="2150" spans="2:28" s="52" customFormat="1" x14ac:dyDescent="0.15">
      <c r="B2150" s="77"/>
      <c r="P2150"/>
      <c r="U2150"/>
      <c r="V2150"/>
      <c r="W2150"/>
      <c r="X2150"/>
      <c r="Y2150"/>
      <c r="Z2150"/>
      <c r="AA2150"/>
      <c r="AB2150"/>
    </row>
    <row r="2151" spans="2:28" s="52" customFormat="1" x14ac:dyDescent="0.15">
      <c r="B2151" s="77"/>
      <c r="P2151"/>
      <c r="U2151"/>
      <c r="V2151"/>
      <c r="W2151"/>
      <c r="X2151"/>
      <c r="Y2151"/>
      <c r="Z2151"/>
      <c r="AA2151"/>
      <c r="AB2151"/>
    </row>
    <row r="2152" spans="2:28" s="52" customFormat="1" x14ac:dyDescent="0.15">
      <c r="B2152" s="77"/>
      <c r="P2152"/>
      <c r="U2152"/>
      <c r="V2152"/>
      <c r="W2152"/>
      <c r="X2152"/>
      <c r="Y2152"/>
      <c r="Z2152"/>
      <c r="AA2152"/>
      <c r="AB2152"/>
    </row>
    <row r="2153" spans="2:28" s="52" customFormat="1" x14ac:dyDescent="0.15">
      <c r="B2153" s="77"/>
      <c r="P2153"/>
      <c r="U2153"/>
      <c r="V2153"/>
      <c r="W2153"/>
      <c r="X2153"/>
      <c r="Y2153"/>
      <c r="Z2153"/>
      <c r="AA2153"/>
      <c r="AB2153"/>
    </row>
    <row r="2154" spans="2:28" s="52" customFormat="1" x14ac:dyDescent="0.15">
      <c r="B2154" s="77"/>
      <c r="P2154"/>
      <c r="U2154"/>
      <c r="V2154"/>
      <c r="W2154"/>
      <c r="X2154"/>
      <c r="Y2154"/>
      <c r="Z2154"/>
      <c r="AA2154"/>
      <c r="AB2154"/>
    </row>
    <row r="2155" spans="2:28" s="52" customFormat="1" x14ac:dyDescent="0.15">
      <c r="B2155" s="77"/>
      <c r="P2155"/>
      <c r="U2155"/>
      <c r="V2155"/>
      <c r="W2155"/>
      <c r="X2155"/>
      <c r="Y2155"/>
      <c r="Z2155"/>
      <c r="AA2155"/>
      <c r="AB2155"/>
    </row>
    <row r="2156" spans="2:28" s="52" customFormat="1" x14ac:dyDescent="0.15">
      <c r="B2156" s="77"/>
      <c r="P2156"/>
      <c r="U2156"/>
      <c r="V2156"/>
      <c r="W2156"/>
      <c r="X2156"/>
      <c r="Y2156"/>
      <c r="Z2156"/>
      <c r="AA2156"/>
      <c r="AB2156"/>
    </row>
    <row r="2157" spans="2:28" s="52" customFormat="1" x14ac:dyDescent="0.15">
      <c r="B2157" s="77"/>
      <c r="P2157"/>
      <c r="U2157"/>
      <c r="V2157"/>
      <c r="W2157"/>
      <c r="X2157"/>
      <c r="Y2157"/>
      <c r="Z2157"/>
      <c r="AA2157"/>
      <c r="AB2157"/>
    </row>
    <row r="2158" spans="2:28" s="52" customFormat="1" x14ac:dyDescent="0.15">
      <c r="B2158" s="77"/>
      <c r="P2158"/>
      <c r="U2158"/>
      <c r="V2158"/>
      <c r="W2158"/>
      <c r="X2158"/>
      <c r="Y2158"/>
      <c r="Z2158"/>
      <c r="AA2158"/>
      <c r="AB2158"/>
    </row>
    <row r="2159" spans="2:28" s="52" customFormat="1" x14ac:dyDescent="0.15">
      <c r="B2159" s="77"/>
      <c r="P2159"/>
      <c r="U2159"/>
      <c r="V2159"/>
      <c r="W2159"/>
      <c r="X2159"/>
      <c r="Y2159"/>
      <c r="Z2159"/>
      <c r="AA2159"/>
      <c r="AB2159"/>
    </row>
    <row r="2160" spans="2:28" s="52" customFormat="1" x14ac:dyDescent="0.15">
      <c r="B2160" s="77"/>
      <c r="P2160"/>
      <c r="U2160"/>
      <c r="V2160"/>
      <c r="W2160"/>
      <c r="X2160"/>
      <c r="Y2160"/>
      <c r="Z2160"/>
      <c r="AA2160"/>
      <c r="AB2160"/>
    </row>
    <row r="2161" spans="2:28" s="52" customFormat="1" x14ac:dyDescent="0.15">
      <c r="B2161" s="77"/>
      <c r="P2161"/>
      <c r="U2161"/>
      <c r="V2161"/>
      <c r="W2161"/>
      <c r="X2161"/>
      <c r="Y2161"/>
      <c r="Z2161"/>
      <c r="AA2161"/>
      <c r="AB2161"/>
    </row>
    <row r="2162" spans="2:28" s="52" customFormat="1" x14ac:dyDescent="0.15">
      <c r="B2162" s="77"/>
      <c r="P2162"/>
      <c r="U2162"/>
      <c r="V2162"/>
      <c r="W2162"/>
      <c r="X2162"/>
      <c r="Y2162"/>
      <c r="Z2162"/>
      <c r="AA2162"/>
      <c r="AB2162"/>
    </row>
    <row r="2163" spans="2:28" s="52" customFormat="1" x14ac:dyDescent="0.15">
      <c r="B2163" s="77"/>
      <c r="P2163"/>
      <c r="U2163"/>
      <c r="V2163"/>
      <c r="W2163"/>
      <c r="X2163"/>
      <c r="Y2163"/>
      <c r="Z2163"/>
      <c r="AA2163"/>
      <c r="AB2163"/>
    </row>
    <row r="2164" spans="2:28" s="52" customFormat="1" x14ac:dyDescent="0.15">
      <c r="B2164" s="77"/>
      <c r="P2164"/>
      <c r="U2164"/>
      <c r="V2164"/>
      <c r="W2164"/>
      <c r="X2164"/>
      <c r="Y2164"/>
      <c r="Z2164"/>
      <c r="AA2164"/>
      <c r="AB2164"/>
    </row>
    <row r="2165" spans="2:28" s="52" customFormat="1" x14ac:dyDescent="0.15">
      <c r="B2165" s="77"/>
      <c r="P2165"/>
      <c r="U2165"/>
      <c r="V2165"/>
      <c r="W2165"/>
      <c r="X2165"/>
      <c r="Y2165"/>
      <c r="Z2165"/>
      <c r="AA2165"/>
      <c r="AB2165"/>
    </row>
    <row r="2166" spans="2:28" s="52" customFormat="1" x14ac:dyDescent="0.15">
      <c r="B2166" s="77"/>
      <c r="P2166"/>
      <c r="U2166"/>
      <c r="V2166"/>
      <c r="W2166"/>
      <c r="X2166"/>
      <c r="Y2166"/>
      <c r="Z2166"/>
      <c r="AA2166"/>
      <c r="AB2166"/>
    </row>
    <row r="2167" spans="2:28" s="52" customFormat="1" x14ac:dyDescent="0.15">
      <c r="B2167" s="77"/>
      <c r="P2167"/>
      <c r="U2167"/>
      <c r="V2167"/>
      <c r="W2167"/>
      <c r="X2167"/>
      <c r="Y2167"/>
      <c r="Z2167"/>
      <c r="AA2167"/>
      <c r="AB2167"/>
    </row>
    <row r="2168" spans="2:28" s="52" customFormat="1" x14ac:dyDescent="0.15">
      <c r="B2168" s="77"/>
      <c r="P2168"/>
      <c r="U2168"/>
      <c r="V2168"/>
      <c r="W2168"/>
      <c r="X2168"/>
      <c r="Y2168"/>
      <c r="Z2168"/>
      <c r="AA2168"/>
      <c r="AB2168"/>
    </row>
    <row r="2169" spans="2:28" s="52" customFormat="1" x14ac:dyDescent="0.15">
      <c r="B2169" s="77"/>
      <c r="P2169"/>
      <c r="U2169"/>
      <c r="V2169"/>
      <c r="W2169"/>
      <c r="X2169"/>
      <c r="Y2169"/>
      <c r="Z2169"/>
      <c r="AA2169"/>
      <c r="AB2169"/>
    </row>
    <row r="2170" spans="2:28" s="52" customFormat="1" x14ac:dyDescent="0.15">
      <c r="B2170" s="77"/>
      <c r="P2170"/>
      <c r="U2170"/>
      <c r="V2170"/>
      <c r="W2170"/>
      <c r="X2170"/>
      <c r="Y2170"/>
      <c r="Z2170"/>
      <c r="AA2170"/>
      <c r="AB2170"/>
    </row>
    <row r="2171" spans="2:28" s="52" customFormat="1" x14ac:dyDescent="0.15">
      <c r="B2171" s="77"/>
      <c r="P2171"/>
      <c r="U2171"/>
      <c r="V2171"/>
      <c r="W2171"/>
      <c r="X2171"/>
      <c r="Y2171"/>
      <c r="Z2171"/>
      <c r="AA2171"/>
      <c r="AB2171"/>
    </row>
    <row r="2172" spans="2:28" s="52" customFormat="1" x14ac:dyDescent="0.15">
      <c r="B2172" s="77"/>
      <c r="P2172"/>
      <c r="U2172"/>
      <c r="V2172"/>
      <c r="W2172"/>
      <c r="X2172"/>
      <c r="Y2172"/>
      <c r="Z2172"/>
      <c r="AA2172"/>
      <c r="AB2172"/>
    </row>
    <row r="2173" spans="2:28" s="52" customFormat="1" x14ac:dyDescent="0.15">
      <c r="B2173" s="77"/>
      <c r="P2173"/>
      <c r="U2173"/>
      <c r="V2173"/>
      <c r="W2173"/>
      <c r="X2173"/>
      <c r="Y2173"/>
      <c r="Z2173"/>
      <c r="AA2173"/>
      <c r="AB2173"/>
    </row>
    <row r="2174" spans="2:28" s="52" customFormat="1" x14ac:dyDescent="0.15">
      <c r="B2174" s="77"/>
      <c r="P2174"/>
      <c r="U2174"/>
      <c r="V2174"/>
      <c r="W2174"/>
      <c r="X2174"/>
      <c r="Y2174"/>
      <c r="Z2174"/>
      <c r="AA2174"/>
      <c r="AB2174"/>
    </row>
    <row r="2175" spans="2:28" s="52" customFormat="1" x14ac:dyDescent="0.15">
      <c r="B2175" s="77"/>
      <c r="P2175"/>
      <c r="U2175"/>
      <c r="V2175"/>
      <c r="W2175"/>
      <c r="X2175"/>
      <c r="Y2175"/>
      <c r="Z2175"/>
      <c r="AA2175"/>
      <c r="AB2175"/>
    </row>
    <row r="2176" spans="2:28" s="52" customFormat="1" x14ac:dyDescent="0.15">
      <c r="B2176" s="77"/>
      <c r="P2176"/>
      <c r="U2176"/>
      <c r="V2176"/>
      <c r="W2176"/>
      <c r="X2176"/>
      <c r="Y2176"/>
      <c r="Z2176"/>
      <c r="AA2176"/>
      <c r="AB2176"/>
    </row>
    <row r="2177" spans="2:28" s="52" customFormat="1" x14ac:dyDescent="0.15">
      <c r="B2177" s="77"/>
      <c r="P2177"/>
      <c r="U2177"/>
      <c r="V2177"/>
      <c r="W2177"/>
      <c r="X2177"/>
      <c r="Y2177"/>
      <c r="Z2177"/>
      <c r="AA2177"/>
      <c r="AB2177"/>
    </row>
    <row r="2178" spans="2:28" s="52" customFormat="1" x14ac:dyDescent="0.15">
      <c r="B2178" s="77"/>
      <c r="P2178"/>
      <c r="U2178"/>
      <c r="V2178"/>
      <c r="W2178"/>
      <c r="X2178"/>
      <c r="Y2178"/>
      <c r="Z2178"/>
      <c r="AA2178"/>
      <c r="AB2178"/>
    </row>
    <row r="2179" spans="2:28" s="52" customFormat="1" x14ac:dyDescent="0.15">
      <c r="B2179" s="77"/>
      <c r="P2179"/>
      <c r="U2179"/>
      <c r="V2179"/>
      <c r="W2179"/>
      <c r="X2179"/>
      <c r="Y2179"/>
      <c r="Z2179"/>
      <c r="AA2179"/>
      <c r="AB2179"/>
    </row>
    <row r="2180" spans="2:28" s="52" customFormat="1" x14ac:dyDescent="0.15">
      <c r="B2180" s="77"/>
      <c r="P2180"/>
      <c r="U2180"/>
      <c r="V2180"/>
      <c r="W2180"/>
      <c r="X2180"/>
      <c r="Y2180"/>
      <c r="Z2180"/>
      <c r="AA2180"/>
      <c r="AB2180"/>
    </row>
    <row r="2181" spans="2:28" s="52" customFormat="1" x14ac:dyDescent="0.15">
      <c r="B2181" s="77"/>
      <c r="P2181"/>
      <c r="U2181"/>
      <c r="V2181"/>
      <c r="W2181"/>
      <c r="X2181"/>
      <c r="Y2181"/>
      <c r="Z2181"/>
      <c r="AA2181"/>
      <c r="AB2181"/>
    </row>
    <row r="2182" spans="2:28" s="52" customFormat="1" x14ac:dyDescent="0.15">
      <c r="B2182" s="77"/>
      <c r="P2182"/>
      <c r="U2182"/>
      <c r="V2182"/>
      <c r="W2182"/>
      <c r="X2182"/>
      <c r="Y2182"/>
      <c r="Z2182"/>
      <c r="AA2182"/>
      <c r="AB2182"/>
    </row>
    <row r="2183" spans="2:28" s="52" customFormat="1" x14ac:dyDescent="0.15">
      <c r="B2183" s="77"/>
      <c r="P2183"/>
      <c r="U2183"/>
      <c r="V2183"/>
      <c r="W2183"/>
      <c r="X2183"/>
      <c r="Y2183"/>
      <c r="Z2183"/>
      <c r="AA2183"/>
      <c r="AB2183"/>
    </row>
    <row r="2184" spans="2:28" s="52" customFormat="1" x14ac:dyDescent="0.15">
      <c r="B2184" s="77"/>
      <c r="P2184"/>
      <c r="U2184"/>
      <c r="V2184"/>
      <c r="W2184"/>
      <c r="X2184"/>
      <c r="Y2184"/>
      <c r="Z2184"/>
      <c r="AA2184"/>
      <c r="AB2184"/>
    </row>
    <row r="2185" spans="2:28" s="52" customFormat="1" x14ac:dyDescent="0.15">
      <c r="B2185" s="77"/>
      <c r="P2185"/>
      <c r="U2185"/>
      <c r="V2185"/>
      <c r="W2185"/>
      <c r="X2185"/>
      <c r="Y2185"/>
      <c r="Z2185"/>
      <c r="AA2185"/>
      <c r="AB2185"/>
    </row>
    <row r="2186" spans="2:28" s="52" customFormat="1" x14ac:dyDescent="0.15">
      <c r="B2186" s="77"/>
      <c r="P2186"/>
      <c r="U2186"/>
      <c r="V2186"/>
      <c r="W2186"/>
      <c r="X2186"/>
      <c r="Y2186"/>
      <c r="Z2186"/>
      <c r="AA2186"/>
      <c r="AB2186"/>
    </row>
    <row r="2187" spans="2:28" s="52" customFormat="1" x14ac:dyDescent="0.15">
      <c r="B2187" s="77"/>
      <c r="P2187"/>
      <c r="U2187"/>
      <c r="V2187"/>
      <c r="W2187"/>
      <c r="X2187"/>
      <c r="Y2187"/>
      <c r="Z2187"/>
      <c r="AA2187"/>
      <c r="AB2187"/>
    </row>
    <row r="2188" spans="2:28" s="52" customFormat="1" x14ac:dyDescent="0.15">
      <c r="B2188" s="77"/>
      <c r="P2188"/>
      <c r="U2188"/>
      <c r="V2188"/>
      <c r="W2188"/>
      <c r="X2188"/>
      <c r="Y2188"/>
      <c r="Z2188"/>
      <c r="AA2188"/>
      <c r="AB2188"/>
    </row>
    <row r="2189" spans="2:28" s="52" customFormat="1" x14ac:dyDescent="0.15">
      <c r="B2189" s="77"/>
      <c r="P2189"/>
      <c r="U2189"/>
      <c r="V2189"/>
      <c r="W2189"/>
      <c r="X2189"/>
      <c r="Y2189"/>
      <c r="Z2189"/>
      <c r="AA2189"/>
      <c r="AB2189"/>
    </row>
    <row r="2190" spans="2:28" s="52" customFormat="1" x14ac:dyDescent="0.15">
      <c r="B2190" s="77"/>
      <c r="P2190"/>
      <c r="U2190"/>
      <c r="V2190"/>
      <c r="W2190"/>
      <c r="X2190"/>
      <c r="Y2190"/>
      <c r="Z2190"/>
      <c r="AA2190"/>
      <c r="AB2190"/>
    </row>
    <row r="2191" spans="2:28" s="52" customFormat="1" x14ac:dyDescent="0.15">
      <c r="B2191" s="77"/>
      <c r="P2191"/>
      <c r="U2191"/>
      <c r="V2191"/>
      <c r="W2191"/>
      <c r="X2191"/>
      <c r="Y2191"/>
      <c r="Z2191"/>
      <c r="AA2191"/>
      <c r="AB2191"/>
    </row>
    <row r="2192" spans="2:28" s="52" customFormat="1" x14ac:dyDescent="0.15">
      <c r="B2192" s="77"/>
      <c r="P2192"/>
      <c r="U2192"/>
      <c r="V2192"/>
      <c r="W2192"/>
      <c r="X2192"/>
      <c r="Y2192"/>
      <c r="Z2192"/>
      <c r="AA2192"/>
      <c r="AB2192"/>
    </row>
    <row r="2193" spans="2:28" s="52" customFormat="1" x14ac:dyDescent="0.15">
      <c r="B2193" s="77"/>
      <c r="P2193"/>
      <c r="U2193"/>
      <c r="V2193"/>
      <c r="W2193"/>
      <c r="X2193"/>
      <c r="Y2193"/>
      <c r="Z2193"/>
      <c r="AA2193"/>
      <c r="AB2193"/>
    </row>
    <row r="2194" spans="2:28" s="52" customFormat="1" x14ac:dyDescent="0.15">
      <c r="B2194" s="77"/>
      <c r="P2194"/>
      <c r="U2194"/>
      <c r="V2194"/>
      <c r="W2194"/>
      <c r="X2194"/>
      <c r="Y2194"/>
      <c r="Z2194"/>
      <c r="AA2194"/>
      <c r="AB2194"/>
    </row>
    <row r="2195" spans="2:28" s="52" customFormat="1" x14ac:dyDescent="0.15">
      <c r="B2195" s="77"/>
      <c r="P2195"/>
      <c r="U2195"/>
      <c r="V2195"/>
      <c r="W2195"/>
      <c r="X2195"/>
      <c r="Y2195"/>
      <c r="Z2195"/>
      <c r="AA2195"/>
      <c r="AB2195"/>
    </row>
    <row r="2196" spans="2:28" s="52" customFormat="1" x14ac:dyDescent="0.15">
      <c r="B2196" s="77"/>
      <c r="P2196"/>
      <c r="U2196"/>
      <c r="V2196"/>
      <c r="W2196"/>
      <c r="X2196"/>
      <c r="Y2196"/>
      <c r="Z2196"/>
      <c r="AA2196"/>
      <c r="AB2196"/>
    </row>
    <row r="2197" spans="2:28" s="52" customFormat="1" x14ac:dyDescent="0.15">
      <c r="B2197" s="77"/>
      <c r="P2197"/>
      <c r="U2197"/>
      <c r="V2197"/>
      <c r="W2197"/>
      <c r="X2197"/>
      <c r="Y2197"/>
      <c r="Z2197"/>
      <c r="AA2197"/>
      <c r="AB2197"/>
    </row>
    <row r="2198" spans="2:28" s="52" customFormat="1" x14ac:dyDescent="0.15">
      <c r="B2198" s="77"/>
      <c r="P2198"/>
      <c r="U2198"/>
      <c r="V2198"/>
      <c r="W2198"/>
      <c r="X2198"/>
      <c r="Y2198"/>
      <c r="Z2198"/>
      <c r="AA2198"/>
      <c r="AB2198"/>
    </row>
    <row r="2199" spans="2:28" s="52" customFormat="1" x14ac:dyDescent="0.15">
      <c r="B2199" s="77"/>
      <c r="P2199"/>
      <c r="U2199"/>
      <c r="V2199"/>
      <c r="W2199"/>
      <c r="X2199"/>
      <c r="Y2199"/>
      <c r="Z2199"/>
      <c r="AA2199"/>
      <c r="AB2199"/>
    </row>
    <row r="2200" spans="2:28" s="52" customFormat="1" x14ac:dyDescent="0.15">
      <c r="B2200" s="77"/>
      <c r="P2200"/>
      <c r="U2200"/>
      <c r="V2200"/>
      <c r="W2200"/>
      <c r="X2200"/>
      <c r="Y2200"/>
      <c r="Z2200"/>
      <c r="AA2200"/>
      <c r="AB2200"/>
    </row>
    <row r="2201" spans="2:28" s="52" customFormat="1" x14ac:dyDescent="0.15">
      <c r="B2201" s="77"/>
      <c r="P2201"/>
      <c r="U2201"/>
      <c r="V2201"/>
      <c r="W2201"/>
      <c r="X2201"/>
      <c r="Y2201"/>
      <c r="Z2201"/>
      <c r="AA2201"/>
      <c r="AB2201"/>
    </row>
    <row r="2202" spans="2:28" s="52" customFormat="1" x14ac:dyDescent="0.15">
      <c r="B2202" s="77"/>
      <c r="P2202"/>
      <c r="U2202"/>
      <c r="V2202"/>
      <c r="W2202"/>
      <c r="X2202"/>
      <c r="Y2202"/>
      <c r="Z2202"/>
      <c r="AA2202"/>
      <c r="AB2202"/>
    </row>
    <row r="2203" spans="2:28" s="52" customFormat="1" x14ac:dyDescent="0.15">
      <c r="B2203" s="77"/>
      <c r="P2203"/>
      <c r="U2203"/>
      <c r="V2203"/>
      <c r="W2203"/>
      <c r="X2203"/>
      <c r="Y2203"/>
      <c r="Z2203"/>
      <c r="AA2203"/>
      <c r="AB2203"/>
    </row>
    <row r="2204" spans="2:28" s="52" customFormat="1" x14ac:dyDescent="0.15">
      <c r="B2204" s="77"/>
      <c r="P2204"/>
      <c r="U2204"/>
      <c r="V2204"/>
      <c r="W2204"/>
      <c r="X2204"/>
      <c r="Y2204"/>
      <c r="Z2204"/>
      <c r="AA2204"/>
      <c r="AB2204"/>
    </row>
    <row r="2205" spans="2:28" s="52" customFormat="1" x14ac:dyDescent="0.15">
      <c r="B2205" s="77"/>
      <c r="P2205"/>
      <c r="U2205"/>
      <c r="V2205"/>
      <c r="W2205"/>
      <c r="X2205"/>
      <c r="Y2205"/>
      <c r="Z2205"/>
      <c r="AA2205"/>
      <c r="AB2205"/>
    </row>
    <row r="2206" spans="2:28" s="52" customFormat="1" x14ac:dyDescent="0.15">
      <c r="B2206" s="77"/>
      <c r="P2206"/>
      <c r="U2206"/>
      <c r="V2206"/>
      <c r="W2206"/>
      <c r="X2206"/>
      <c r="Y2206"/>
      <c r="Z2206"/>
      <c r="AA2206"/>
      <c r="AB2206"/>
    </row>
    <row r="2207" spans="2:28" s="52" customFormat="1" x14ac:dyDescent="0.15">
      <c r="B2207" s="77"/>
      <c r="P2207"/>
      <c r="U2207"/>
      <c r="V2207"/>
      <c r="W2207"/>
      <c r="X2207"/>
      <c r="Y2207"/>
      <c r="Z2207"/>
      <c r="AA2207"/>
      <c r="AB2207"/>
    </row>
    <row r="2208" spans="2:28" s="52" customFormat="1" x14ac:dyDescent="0.15">
      <c r="B2208" s="77"/>
      <c r="P2208"/>
      <c r="U2208"/>
      <c r="V2208"/>
      <c r="W2208"/>
      <c r="X2208"/>
      <c r="Y2208"/>
      <c r="Z2208"/>
      <c r="AA2208"/>
      <c r="AB2208"/>
    </row>
    <row r="2209" spans="2:28" s="52" customFormat="1" x14ac:dyDescent="0.15">
      <c r="B2209" s="77"/>
      <c r="P2209"/>
      <c r="U2209"/>
      <c r="V2209"/>
      <c r="W2209"/>
      <c r="X2209"/>
      <c r="Y2209"/>
      <c r="Z2209"/>
      <c r="AA2209"/>
      <c r="AB2209"/>
    </row>
    <row r="2210" spans="2:28" s="52" customFormat="1" x14ac:dyDescent="0.15">
      <c r="B2210" s="77"/>
      <c r="P2210"/>
      <c r="U2210"/>
      <c r="V2210"/>
      <c r="W2210"/>
      <c r="X2210"/>
      <c r="Y2210"/>
      <c r="Z2210"/>
      <c r="AA2210"/>
      <c r="AB2210"/>
    </row>
    <row r="2211" spans="2:28" s="52" customFormat="1" x14ac:dyDescent="0.15">
      <c r="B2211" s="77"/>
      <c r="P2211"/>
      <c r="U2211"/>
      <c r="V2211"/>
      <c r="W2211"/>
      <c r="X2211"/>
      <c r="Y2211"/>
      <c r="Z2211"/>
      <c r="AA2211"/>
      <c r="AB2211"/>
    </row>
    <row r="2212" spans="2:28" s="52" customFormat="1" x14ac:dyDescent="0.15">
      <c r="B2212" s="77"/>
      <c r="P2212"/>
      <c r="U2212"/>
      <c r="V2212"/>
      <c r="W2212"/>
      <c r="X2212"/>
      <c r="Y2212"/>
      <c r="Z2212"/>
      <c r="AA2212"/>
      <c r="AB2212"/>
    </row>
    <row r="2213" spans="2:28" s="52" customFormat="1" x14ac:dyDescent="0.15">
      <c r="B2213" s="77"/>
      <c r="P2213"/>
      <c r="U2213"/>
      <c r="V2213"/>
      <c r="W2213"/>
      <c r="X2213"/>
      <c r="Y2213"/>
      <c r="Z2213"/>
      <c r="AA2213"/>
      <c r="AB2213"/>
    </row>
    <row r="2214" spans="2:28" s="52" customFormat="1" x14ac:dyDescent="0.15">
      <c r="B2214" s="77"/>
      <c r="P2214"/>
      <c r="U2214"/>
      <c r="V2214"/>
      <c r="W2214"/>
      <c r="X2214"/>
      <c r="Y2214"/>
      <c r="Z2214"/>
      <c r="AA2214"/>
      <c r="AB2214"/>
    </row>
    <row r="2215" spans="2:28" s="52" customFormat="1" x14ac:dyDescent="0.15">
      <c r="B2215" s="77"/>
      <c r="P2215"/>
      <c r="U2215"/>
      <c r="V2215"/>
      <c r="W2215"/>
      <c r="X2215"/>
      <c r="Y2215"/>
      <c r="Z2215"/>
      <c r="AA2215"/>
      <c r="AB2215"/>
    </row>
    <row r="2216" spans="2:28" s="52" customFormat="1" x14ac:dyDescent="0.15">
      <c r="B2216" s="77"/>
      <c r="P2216"/>
      <c r="U2216"/>
      <c r="V2216"/>
      <c r="W2216"/>
      <c r="X2216"/>
      <c r="Y2216"/>
      <c r="Z2216"/>
      <c r="AA2216"/>
      <c r="AB2216"/>
    </row>
    <row r="2217" spans="2:28" s="52" customFormat="1" x14ac:dyDescent="0.15">
      <c r="B2217" s="77"/>
      <c r="P2217"/>
      <c r="U2217"/>
      <c r="V2217"/>
      <c r="W2217"/>
      <c r="X2217"/>
      <c r="Y2217"/>
      <c r="Z2217"/>
      <c r="AA2217"/>
      <c r="AB2217"/>
    </row>
    <row r="2218" spans="2:28" s="52" customFormat="1" x14ac:dyDescent="0.15">
      <c r="B2218" s="77"/>
      <c r="P2218"/>
      <c r="U2218"/>
      <c r="V2218"/>
      <c r="W2218"/>
      <c r="X2218"/>
      <c r="Y2218"/>
      <c r="Z2218"/>
      <c r="AA2218"/>
      <c r="AB2218"/>
    </row>
    <row r="2219" spans="2:28" s="52" customFormat="1" x14ac:dyDescent="0.15">
      <c r="B2219" s="77"/>
      <c r="P2219"/>
      <c r="U2219"/>
      <c r="V2219"/>
      <c r="W2219"/>
      <c r="X2219"/>
      <c r="Y2219"/>
      <c r="Z2219"/>
      <c r="AA2219"/>
      <c r="AB2219"/>
    </row>
    <row r="2220" spans="2:28" s="52" customFormat="1" x14ac:dyDescent="0.15">
      <c r="B2220" s="77"/>
      <c r="P2220"/>
      <c r="U2220"/>
      <c r="V2220"/>
      <c r="W2220"/>
      <c r="X2220"/>
      <c r="Y2220"/>
      <c r="Z2220"/>
      <c r="AA2220"/>
      <c r="AB2220"/>
    </row>
    <row r="2221" spans="2:28" s="52" customFormat="1" x14ac:dyDescent="0.15">
      <c r="B2221" s="77"/>
      <c r="P2221"/>
      <c r="U2221"/>
      <c r="V2221"/>
      <c r="W2221"/>
      <c r="X2221"/>
      <c r="Y2221"/>
      <c r="Z2221"/>
      <c r="AA2221"/>
      <c r="AB2221"/>
    </row>
    <row r="2222" spans="2:28" s="52" customFormat="1" x14ac:dyDescent="0.15">
      <c r="B2222" s="77"/>
      <c r="P2222"/>
      <c r="U2222"/>
      <c r="V2222"/>
      <c r="W2222"/>
      <c r="X2222"/>
      <c r="Y2222"/>
      <c r="Z2222"/>
      <c r="AA2222"/>
      <c r="AB2222"/>
    </row>
    <row r="2223" spans="2:28" s="52" customFormat="1" x14ac:dyDescent="0.15">
      <c r="B2223" s="77"/>
      <c r="P2223"/>
      <c r="U2223"/>
      <c r="V2223"/>
      <c r="W2223"/>
      <c r="X2223"/>
      <c r="Y2223"/>
      <c r="Z2223"/>
      <c r="AA2223"/>
      <c r="AB2223"/>
    </row>
    <row r="2224" spans="2:28" s="52" customFormat="1" x14ac:dyDescent="0.15">
      <c r="B2224" s="77"/>
      <c r="P2224"/>
      <c r="U2224"/>
      <c r="V2224"/>
      <c r="W2224"/>
      <c r="X2224"/>
      <c r="Y2224"/>
      <c r="Z2224"/>
      <c r="AA2224"/>
      <c r="AB2224"/>
    </row>
    <row r="2225" spans="2:28" s="52" customFormat="1" x14ac:dyDescent="0.15">
      <c r="B2225" s="77"/>
      <c r="P2225"/>
      <c r="U2225"/>
      <c r="V2225"/>
      <c r="W2225"/>
      <c r="X2225"/>
      <c r="Y2225"/>
      <c r="Z2225"/>
      <c r="AA2225"/>
      <c r="AB2225"/>
    </row>
    <row r="2226" spans="2:28" s="52" customFormat="1" x14ac:dyDescent="0.15">
      <c r="B2226" s="77"/>
      <c r="P2226"/>
      <c r="U2226"/>
      <c r="V2226"/>
      <c r="W2226"/>
      <c r="X2226"/>
      <c r="Y2226"/>
      <c r="Z2226"/>
      <c r="AA2226"/>
      <c r="AB2226"/>
    </row>
    <row r="2227" spans="2:28" s="52" customFormat="1" x14ac:dyDescent="0.15">
      <c r="B2227" s="77"/>
      <c r="P2227"/>
      <c r="U2227"/>
      <c r="V2227"/>
      <c r="W2227"/>
      <c r="X2227"/>
      <c r="Y2227"/>
      <c r="Z2227"/>
      <c r="AA2227"/>
      <c r="AB2227"/>
    </row>
    <row r="2228" spans="2:28" s="52" customFormat="1" x14ac:dyDescent="0.15">
      <c r="B2228" s="77"/>
      <c r="P2228"/>
      <c r="U2228"/>
      <c r="V2228"/>
      <c r="W2228"/>
      <c r="X2228"/>
      <c r="Y2228"/>
      <c r="Z2228"/>
      <c r="AA2228"/>
      <c r="AB2228"/>
    </row>
    <row r="2229" spans="2:28" s="52" customFormat="1" x14ac:dyDescent="0.15">
      <c r="B2229" s="77"/>
      <c r="P2229"/>
      <c r="U2229"/>
      <c r="V2229"/>
      <c r="W2229"/>
      <c r="X2229"/>
      <c r="Y2229"/>
      <c r="Z2229"/>
      <c r="AA2229"/>
      <c r="AB2229"/>
    </row>
    <row r="2230" spans="2:28" s="52" customFormat="1" x14ac:dyDescent="0.15">
      <c r="B2230" s="77"/>
      <c r="P2230"/>
      <c r="U2230"/>
      <c r="V2230"/>
      <c r="W2230"/>
      <c r="X2230"/>
      <c r="Y2230"/>
      <c r="Z2230"/>
      <c r="AA2230"/>
      <c r="AB2230"/>
    </row>
    <row r="2231" spans="2:28" s="52" customFormat="1" x14ac:dyDescent="0.15">
      <c r="B2231" s="77"/>
      <c r="P2231"/>
      <c r="U2231"/>
      <c r="V2231"/>
      <c r="W2231"/>
      <c r="X2231"/>
      <c r="Y2231"/>
      <c r="Z2231"/>
      <c r="AA2231"/>
      <c r="AB2231"/>
    </row>
    <row r="2232" spans="2:28" s="52" customFormat="1" x14ac:dyDescent="0.15">
      <c r="B2232" s="77"/>
      <c r="P2232"/>
      <c r="U2232"/>
      <c r="V2232"/>
      <c r="W2232"/>
      <c r="X2232"/>
      <c r="Y2232"/>
      <c r="Z2232"/>
      <c r="AA2232"/>
      <c r="AB2232"/>
    </row>
    <row r="2233" spans="2:28" s="52" customFormat="1" x14ac:dyDescent="0.15">
      <c r="B2233" s="77"/>
      <c r="P2233"/>
      <c r="U2233"/>
      <c r="V2233"/>
      <c r="W2233"/>
      <c r="X2233"/>
      <c r="Y2233"/>
      <c r="Z2233"/>
      <c r="AA2233"/>
      <c r="AB2233"/>
    </row>
    <row r="2234" spans="2:28" s="52" customFormat="1" x14ac:dyDescent="0.15">
      <c r="B2234" s="77"/>
      <c r="P2234"/>
      <c r="U2234"/>
      <c r="V2234"/>
      <c r="W2234"/>
      <c r="X2234"/>
      <c r="Y2234"/>
      <c r="Z2234"/>
      <c r="AA2234"/>
      <c r="AB2234"/>
    </row>
    <row r="2235" spans="2:28" s="52" customFormat="1" x14ac:dyDescent="0.15">
      <c r="B2235" s="77"/>
      <c r="P2235"/>
      <c r="U2235"/>
      <c r="V2235"/>
      <c r="W2235"/>
      <c r="X2235"/>
      <c r="Y2235"/>
      <c r="Z2235"/>
      <c r="AA2235"/>
      <c r="AB2235"/>
    </row>
    <row r="2236" spans="2:28" s="52" customFormat="1" x14ac:dyDescent="0.15">
      <c r="B2236" s="77"/>
      <c r="P2236"/>
      <c r="U2236"/>
      <c r="V2236"/>
      <c r="W2236"/>
      <c r="X2236"/>
      <c r="Y2236"/>
      <c r="Z2236"/>
      <c r="AA2236"/>
      <c r="AB2236"/>
    </row>
    <row r="2237" spans="2:28" s="52" customFormat="1" x14ac:dyDescent="0.15">
      <c r="B2237" s="77"/>
      <c r="P2237"/>
      <c r="U2237"/>
      <c r="V2237"/>
      <c r="W2237"/>
      <c r="X2237"/>
      <c r="Y2237"/>
      <c r="Z2237"/>
      <c r="AA2237"/>
      <c r="AB2237"/>
    </row>
    <row r="2238" spans="2:28" s="52" customFormat="1" x14ac:dyDescent="0.15">
      <c r="B2238" s="77"/>
      <c r="P2238"/>
      <c r="U2238"/>
      <c r="V2238"/>
      <c r="W2238"/>
      <c r="X2238"/>
      <c r="Y2238"/>
      <c r="Z2238"/>
      <c r="AA2238"/>
      <c r="AB2238"/>
    </row>
    <row r="2239" spans="2:28" s="52" customFormat="1" x14ac:dyDescent="0.15">
      <c r="B2239" s="77"/>
      <c r="P2239"/>
      <c r="U2239"/>
      <c r="V2239"/>
      <c r="W2239"/>
      <c r="X2239"/>
      <c r="Y2239"/>
      <c r="Z2239"/>
      <c r="AA2239"/>
      <c r="AB2239"/>
    </row>
    <row r="2240" spans="2:28" s="52" customFormat="1" x14ac:dyDescent="0.15">
      <c r="B2240" s="77"/>
      <c r="P2240"/>
      <c r="U2240"/>
      <c r="V2240"/>
      <c r="W2240"/>
      <c r="X2240"/>
      <c r="Y2240"/>
      <c r="Z2240"/>
      <c r="AA2240"/>
      <c r="AB2240"/>
    </row>
    <row r="2241" spans="2:28" s="52" customFormat="1" x14ac:dyDescent="0.15">
      <c r="B2241" s="77"/>
      <c r="P2241"/>
      <c r="U2241"/>
      <c r="V2241"/>
      <c r="W2241"/>
      <c r="X2241"/>
      <c r="Y2241"/>
      <c r="Z2241"/>
      <c r="AA2241"/>
      <c r="AB2241"/>
    </row>
    <row r="2242" spans="2:28" s="52" customFormat="1" x14ac:dyDescent="0.15">
      <c r="B2242" s="77"/>
      <c r="P2242"/>
      <c r="U2242"/>
      <c r="V2242"/>
      <c r="W2242"/>
      <c r="X2242"/>
      <c r="Y2242"/>
      <c r="Z2242"/>
      <c r="AA2242"/>
      <c r="AB2242"/>
    </row>
    <row r="2243" spans="2:28" s="52" customFormat="1" x14ac:dyDescent="0.15">
      <c r="B2243" s="77"/>
      <c r="P2243"/>
      <c r="U2243"/>
      <c r="V2243"/>
      <c r="W2243"/>
      <c r="X2243"/>
      <c r="Y2243"/>
      <c r="Z2243"/>
      <c r="AA2243"/>
      <c r="AB2243"/>
    </row>
    <row r="2244" spans="2:28" s="52" customFormat="1" x14ac:dyDescent="0.15">
      <c r="B2244" s="77"/>
      <c r="P2244"/>
      <c r="U2244"/>
      <c r="V2244"/>
      <c r="W2244"/>
      <c r="X2244"/>
      <c r="Y2244"/>
      <c r="Z2244"/>
      <c r="AA2244"/>
      <c r="AB2244"/>
    </row>
    <row r="2245" spans="2:28" s="52" customFormat="1" x14ac:dyDescent="0.15">
      <c r="B2245" s="77"/>
      <c r="P2245"/>
      <c r="U2245"/>
      <c r="V2245"/>
      <c r="W2245"/>
      <c r="X2245"/>
      <c r="Y2245"/>
      <c r="Z2245"/>
      <c r="AA2245"/>
      <c r="AB2245"/>
    </row>
    <row r="2246" spans="2:28" s="52" customFormat="1" x14ac:dyDescent="0.15">
      <c r="B2246" s="77"/>
      <c r="P2246"/>
      <c r="U2246"/>
      <c r="V2246"/>
      <c r="W2246"/>
      <c r="X2246"/>
      <c r="Y2246"/>
      <c r="Z2246"/>
      <c r="AA2246"/>
      <c r="AB2246"/>
    </row>
    <row r="2247" spans="2:28" s="52" customFormat="1" x14ac:dyDescent="0.15">
      <c r="B2247" s="77"/>
      <c r="P2247"/>
      <c r="U2247"/>
      <c r="V2247"/>
      <c r="W2247"/>
      <c r="X2247"/>
      <c r="Y2247"/>
      <c r="Z2247"/>
      <c r="AA2247"/>
      <c r="AB2247"/>
    </row>
    <row r="2248" spans="2:28" s="52" customFormat="1" x14ac:dyDescent="0.15">
      <c r="B2248" s="77"/>
      <c r="P2248"/>
      <c r="U2248"/>
      <c r="V2248"/>
      <c r="W2248"/>
      <c r="X2248"/>
      <c r="Y2248"/>
      <c r="Z2248"/>
      <c r="AA2248"/>
      <c r="AB2248"/>
    </row>
    <row r="2249" spans="2:28" s="52" customFormat="1" x14ac:dyDescent="0.15">
      <c r="B2249" s="77"/>
      <c r="P2249"/>
      <c r="U2249"/>
      <c r="V2249"/>
      <c r="W2249"/>
      <c r="X2249"/>
      <c r="Y2249"/>
      <c r="Z2249"/>
      <c r="AA2249"/>
      <c r="AB2249"/>
    </row>
    <row r="2250" spans="2:28" s="52" customFormat="1" x14ac:dyDescent="0.15">
      <c r="B2250" s="77"/>
      <c r="P2250"/>
      <c r="U2250"/>
      <c r="V2250"/>
      <c r="W2250"/>
      <c r="X2250"/>
      <c r="Y2250"/>
      <c r="Z2250"/>
      <c r="AA2250"/>
      <c r="AB2250"/>
    </row>
    <row r="2251" spans="2:28" s="52" customFormat="1" x14ac:dyDescent="0.15">
      <c r="B2251" s="77"/>
      <c r="P2251"/>
      <c r="U2251"/>
      <c r="V2251"/>
      <c r="W2251"/>
      <c r="X2251"/>
      <c r="Y2251"/>
      <c r="Z2251"/>
      <c r="AA2251"/>
      <c r="AB2251"/>
    </row>
    <row r="2252" spans="2:28" s="52" customFormat="1" x14ac:dyDescent="0.15">
      <c r="B2252" s="77"/>
      <c r="P2252"/>
      <c r="U2252"/>
      <c r="V2252"/>
      <c r="W2252"/>
      <c r="X2252"/>
      <c r="Y2252"/>
      <c r="Z2252"/>
      <c r="AA2252"/>
      <c r="AB2252"/>
    </row>
    <row r="2253" spans="2:28" s="52" customFormat="1" x14ac:dyDescent="0.15">
      <c r="B2253" s="77"/>
      <c r="P2253"/>
      <c r="U2253"/>
      <c r="V2253"/>
      <c r="W2253"/>
      <c r="X2253"/>
      <c r="Y2253"/>
      <c r="Z2253"/>
      <c r="AA2253"/>
      <c r="AB2253"/>
    </row>
    <row r="2254" spans="2:28" s="52" customFormat="1" x14ac:dyDescent="0.15">
      <c r="B2254" s="77"/>
      <c r="P2254"/>
      <c r="U2254"/>
      <c r="V2254"/>
      <c r="W2254"/>
      <c r="X2254"/>
      <c r="Y2254"/>
      <c r="Z2254"/>
      <c r="AA2254"/>
      <c r="AB2254"/>
    </row>
    <row r="2255" spans="2:28" s="52" customFormat="1" x14ac:dyDescent="0.15">
      <c r="B2255" s="77"/>
      <c r="P2255"/>
      <c r="U2255"/>
      <c r="V2255"/>
      <c r="W2255"/>
      <c r="X2255"/>
      <c r="Y2255"/>
      <c r="Z2255"/>
      <c r="AA2255"/>
      <c r="AB2255"/>
    </row>
    <row r="2256" spans="2:28" s="52" customFormat="1" x14ac:dyDescent="0.15">
      <c r="B2256" s="77"/>
      <c r="P2256"/>
      <c r="U2256"/>
      <c r="V2256"/>
      <c r="W2256"/>
      <c r="X2256"/>
      <c r="Y2256"/>
      <c r="Z2256"/>
      <c r="AA2256"/>
      <c r="AB2256"/>
    </row>
    <row r="2257" spans="2:28" s="52" customFormat="1" x14ac:dyDescent="0.15">
      <c r="B2257" s="77"/>
      <c r="P2257"/>
      <c r="U2257"/>
      <c r="V2257"/>
      <c r="W2257"/>
      <c r="X2257"/>
      <c r="Y2257"/>
      <c r="Z2257"/>
      <c r="AA2257"/>
      <c r="AB2257"/>
    </row>
    <row r="2258" spans="2:28" s="52" customFormat="1" x14ac:dyDescent="0.15">
      <c r="B2258" s="77"/>
      <c r="P2258"/>
      <c r="U2258"/>
      <c r="V2258"/>
      <c r="W2258"/>
      <c r="X2258"/>
      <c r="Y2258"/>
      <c r="Z2258"/>
      <c r="AA2258"/>
      <c r="AB2258"/>
    </row>
    <row r="2259" spans="2:28" s="52" customFormat="1" x14ac:dyDescent="0.15">
      <c r="B2259" s="77"/>
      <c r="P2259"/>
      <c r="U2259"/>
      <c r="V2259"/>
      <c r="W2259"/>
      <c r="X2259"/>
      <c r="Y2259"/>
      <c r="Z2259"/>
      <c r="AA2259"/>
      <c r="AB2259"/>
    </row>
    <row r="2260" spans="2:28" s="52" customFormat="1" x14ac:dyDescent="0.15">
      <c r="B2260" s="77"/>
      <c r="P2260"/>
      <c r="U2260"/>
      <c r="V2260"/>
      <c r="W2260"/>
      <c r="X2260"/>
      <c r="Y2260"/>
      <c r="Z2260"/>
      <c r="AA2260"/>
      <c r="AB2260"/>
    </row>
    <row r="2261" spans="2:28" s="52" customFormat="1" x14ac:dyDescent="0.15">
      <c r="B2261" s="77"/>
      <c r="P2261"/>
      <c r="U2261"/>
      <c r="V2261"/>
      <c r="W2261"/>
      <c r="X2261"/>
      <c r="Y2261"/>
      <c r="Z2261"/>
      <c r="AA2261"/>
      <c r="AB2261"/>
    </row>
    <row r="2262" spans="2:28" s="52" customFormat="1" x14ac:dyDescent="0.15">
      <c r="B2262" s="77"/>
      <c r="P2262"/>
      <c r="U2262"/>
      <c r="V2262"/>
      <c r="W2262"/>
      <c r="X2262"/>
      <c r="Y2262"/>
      <c r="Z2262"/>
      <c r="AA2262"/>
      <c r="AB2262"/>
    </row>
    <row r="2263" spans="2:28" s="52" customFormat="1" x14ac:dyDescent="0.15">
      <c r="B2263" s="77"/>
      <c r="P2263"/>
      <c r="U2263"/>
      <c r="V2263"/>
      <c r="W2263"/>
      <c r="X2263"/>
      <c r="Y2263"/>
      <c r="Z2263"/>
      <c r="AA2263"/>
      <c r="AB2263"/>
    </row>
    <row r="2264" spans="2:28" s="52" customFormat="1" x14ac:dyDescent="0.15">
      <c r="B2264" s="77"/>
      <c r="P2264"/>
      <c r="U2264"/>
      <c r="V2264"/>
      <c r="W2264"/>
      <c r="X2264"/>
      <c r="Y2264"/>
      <c r="Z2264"/>
      <c r="AA2264"/>
      <c r="AB2264"/>
    </row>
    <row r="2265" spans="2:28" s="52" customFormat="1" x14ac:dyDescent="0.15">
      <c r="B2265" s="77"/>
      <c r="P2265"/>
      <c r="U2265"/>
      <c r="V2265"/>
      <c r="W2265"/>
      <c r="X2265"/>
      <c r="Y2265"/>
      <c r="Z2265"/>
      <c r="AA2265"/>
      <c r="AB2265"/>
    </row>
    <row r="2266" spans="2:28" s="52" customFormat="1" x14ac:dyDescent="0.15">
      <c r="B2266" s="77"/>
      <c r="P2266"/>
      <c r="U2266"/>
      <c r="V2266"/>
      <c r="W2266"/>
      <c r="X2266"/>
      <c r="Y2266"/>
      <c r="Z2266"/>
      <c r="AA2266"/>
      <c r="AB2266"/>
    </row>
    <row r="2267" spans="2:28" s="52" customFormat="1" x14ac:dyDescent="0.15">
      <c r="B2267" s="77"/>
      <c r="P2267"/>
      <c r="U2267"/>
      <c r="V2267"/>
      <c r="W2267"/>
      <c r="X2267"/>
      <c r="Y2267"/>
      <c r="Z2267"/>
      <c r="AA2267"/>
      <c r="AB2267"/>
    </row>
    <row r="2268" spans="2:28" s="52" customFormat="1" x14ac:dyDescent="0.15">
      <c r="B2268" s="77"/>
      <c r="P2268"/>
      <c r="U2268"/>
      <c r="V2268"/>
      <c r="W2268"/>
      <c r="X2268"/>
      <c r="Y2268"/>
      <c r="Z2268"/>
      <c r="AA2268"/>
      <c r="AB2268"/>
    </row>
    <row r="2269" spans="2:28" s="52" customFormat="1" x14ac:dyDescent="0.15">
      <c r="B2269" s="77"/>
      <c r="P2269"/>
      <c r="U2269"/>
      <c r="V2269"/>
      <c r="W2269"/>
      <c r="X2269"/>
      <c r="Y2269"/>
      <c r="Z2269"/>
      <c r="AA2269"/>
      <c r="AB2269"/>
    </row>
    <row r="2270" spans="2:28" s="52" customFormat="1" x14ac:dyDescent="0.15">
      <c r="B2270" s="77"/>
      <c r="P2270"/>
      <c r="U2270"/>
      <c r="V2270"/>
      <c r="W2270"/>
      <c r="X2270"/>
      <c r="Y2270"/>
      <c r="Z2270"/>
      <c r="AA2270"/>
      <c r="AB2270"/>
    </row>
    <row r="2271" spans="2:28" s="52" customFormat="1" x14ac:dyDescent="0.15">
      <c r="B2271" s="77"/>
      <c r="P2271"/>
      <c r="U2271"/>
      <c r="V2271"/>
      <c r="W2271"/>
      <c r="X2271"/>
      <c r="Y2271"/>
      <c r="Z2271"/>
      <c r="AA2271"/>
      <c r="AB2271"/>
    </row>
    <row r="2272" spans="2:28" s="52" customFormat="1" x14ac:dyDescent="0.15">
      <c r="B2272" s="77"/>
      <c r="P2272"/>
      <c r="U2272"/>
      <c r="V2272"/>
      <c r="W2272"/>
      <c r="X2272"/>
      <c r="Y2272"/>
      <c r="Z2272"/>
      <c r="AA2272"/>
      <c r="AB2272"/>
    </row>
    <row r="2273" spans="2:28" s="52" customFormat="1" x14ac:dyDescent="0.15">
      <c r="B2273" s="77"/>
      <c r="P2273"/>
      <c r="U2273"/>
      <c r="V2273"/>
      <c r="W2273"/>
      <c r="X2273"/>
      <c r="Y2273"/>
      <c r="Z2273"/>
      <c r="AA2273"/>
      <c r="AB2273"/>
    </row>
    <row r="2274" spans="2:28" s="52" customFormat="1" x14ac:dyDescent="0.15">
      <c r="B2274" s="77"/>
      <c r="P2274"/>
      <c r="U2274"/>
      <c r="V2274"/>
      <c r="W2274"/>
      <c r="X2274"/>
      <c r="Y2274"/>
      <c r="Z2274"/>
      <c r="AA2274"/>
      <c r="AB2274"/>
    </row>
    <row r="2275" spans="2:28" s="52" customFormat="1" x14ac:dyDescent="0.15">
      <c r="B2275" s="77"/>
      <c r="P2275"/>
      <c r="U2275"/>
      <c r="V2275"/>
      <c r="W2275"/>
      <c r="X2275"/>
      <c r="Y2275"/>
      <c r="Z2275"/>
      <c r="AA2275"/>
      <c r="AB2275"/>
    </row>
    <row r="2276" spans="2:28" s="52" customFormat="1" x14ac:dyDescent="0.15">
      <c r="B2276" s="77"/>
      <c r="P2276"/>
      <c r="U2276"/>
      <c r="V2276"/>
      <c r="W2276"/>
      <c r="X2276"/>
      <c r="Y2276"/>
      <c r="Z2276"/>
      <c r="AA2276"/>
      <c r="AB2276"/>
    </row>
    <row r="2277" spans="2:28" s="52" customFormat="1" x14ac:dyDescent="0.15">
      <c r="B2277" s="77"/>
      <c r="P2277"/>
      <c r="U2277"/>
      <c r="V2277"/>
      <c r="W2277"/>
      <c r="X2277"/>
      <c r="Y2277"/>
      <c r="Z2277"/>
      <c r="AA2277"/>
      <c r="AB2277"/>
    </row>
    <row r="2278" spans="2:28" s="52" customFormat="1" x14ac:dyDescent="0.15">
      <c r="B2278" s="77"/>
      <c r="P2278"/>
      <c r="U2278"/>
      <c r="V2278"/>
      <c r="W2278"/>
      <c r="X2278"/>
      <c r="Y2278"/>
      <c r="Z2278"/>
      <c r="AA2278"/>
      <c r="AB2278"/>
    </row>
    <row r="2279" spans="2:28" s="52" customFormat="1" x14ac:dyDescent="0.15">
      <c r="B2279" s="77"/>
      <c r="P2279"/>
      <c r="U2279"/>
      <c r="V2279"/>
      <c r="W2279"/>
      <c r="X2279"/>
      <c r="Y2279"/>
      <c r="Z2279"/>
      <c r="AA2279"/>
      <c r="AB2279"/>
    </row>
    <row r="2280" spans="2:28" s="52" customFormat="1" x14ac:dyDescent="0.15">
      <c r="B2280" s="77"/>
      <c r="P2280"/>
      <c r="U2280"/>
      <c r="V2280"/>
      <c r="W2280"/>
      <c r="X2280"/>
      <c r="Y2280"/>
      <c r="Z2280"/>
      <c r="AA2280"/>
      <c r="AB2280"/>
    </row>
    <row r="2281" spans="2:28" s="52" customFormat="1" x14ac:dyDescent="0.15">
      <c r="B2281" s="77"/>
      <c r="P2281"/>
      <c r="U2281"/>
      <c r="V2281"/>
      <c r="W2281"/>
      <c r="X2281"/>
      <c r="Y2281"/>
      <c r="Z2281"/>
      <c r="AA2281"/>
      <c r="AB2281"/>
    </row>
    <row r="2282" spans="2:28" s="52" customFormat="1" x14ac:dyDescent="0.15">
      <c r="B2282" s="77"/>
      <c r="P2282"/>
      <c r="U2282"/>
      <c r="V2282"/>
      <c r="W2282"/>
      <c r="X2282"/>
      <c r="Y2282"/>
      <c r="Z2282"/>
      <c r="AA2282"/>
      <c r="AB2282"/>
    </row>
    <row r="2283" spans="2:28" s="52" customFormat="1" x14ac:dyDescent="0.15">
      <c r="B2283" s="77"/>
      <c r="P2283"/>
      <c r="U2283"/>
      <c r="V2283"/>
      <c r="W2283"/>
      <c r="X2283"/>
      <c r="Y2283"/>
      <c r="Z2283"/>
      <c r="AA2283"/>
      <c r="AB2283"/>
    </row>
    <row r="2284" spans="2:28" s="52" customFormat="1" x14ac:dyDescent="0.15">
      <c r="B2284" s="77"/>
      <c r="P2284"/>
      <c r="U2284"/>
      <c r="V2284"/>
      <c r="W2284"/>
      <c r="X2284"/>
      <c r="Y2284"/>
      <c r="Z2284"/>
      <c r="AA2284"/>
      <c r="AB2284"/>
    </row>
    <row r="2285" spans="2:28" s="52" customFormat="1" x14ac:dyDescent="0.15">
      <c r="B2285" s="77"/>
      <c r="P2285"/>
      <c r="U2285"/>
      <c r="V2285"/>
      <c r="W2285"/>
      <c r="X2285"/>
      <c r="Y2285"/>
      <c r="Z2285"/>
      <c r="AA2285"/>
      <c r="AB2285"/>
    </row>
    <row r="2286" spans="2:28" s="52" customFormat="1" x14ac:dyDescent="0.15">
      <c r="B2286" s="77"/>
      <c r="P2286"/>
      <c r="U2286"/>
      <c r="V2286"/>
      <c r="W2286"/>
      <c r="X2286"/>
      <c r="Y2286"/>
      <c r="Z2286"/>
      <c r="AA2286"/>
      <c r="AB2286"/>
    </row>
    <row r="2287" spans="2:28" s="52" customFormat="1" x14ac:dyDescent="0.15">
      <c r="B2287" s="77"/>
      <c r="P2287"/>
      <c r="U2287"/>
      <c r="V2287"/>
      <c r="W2287"/>
      <c r="X2287"/>
      <c r="Y2287"/>
      <c r="Z2287"/>
      <c r="AA2287"/>
      <c r="AB2287"/>
    </row>
    <row r="2288" spans="2:28" s="52" customFormat="1" x14ac:dyDescent="0.15">
      <c r="B2288" s="77"/>
      <c r="P2288"/>
      <c r="U2288"/>
      <c r="V2288"/>
      <c r="W2288"/>
      <c r="X2288"/>
      <c r="Y2288"/>
      <c r="Z2288"/>
      <c r="AA2288"/>
      <c r="AB2288"/>
    </row>
    <row r="2289" spans="2:28" s="52" customFormat="1" x14ac:dyDescent="0.15">
      <c r="B2289" s="77"/>
      <c r="P2289"/>
      <c r="U2289"/>
      <c r="V2289"/>
      <c r="W2289"/>
      <c r="X2289"/>
      <c r="Y2289"/>
      <c r="Z2289"/>
      <c r="AA2289"/>
      <c r="AB2289"/>
    </row>
    <row r="2290" spans="2:28" s="52" customFormat="1" x14ac:dyDescent="0.15">
      <c r="B2290" s="77"/>
      <c r="P2290"/>
      <c r="U2290"/>
      <c r="V2290"/>
      <c r="W2290"/>
      <c r="X2290"/>
      <c r="Y2290"/>
      <c r="Z2290"/>
      <c r="AA2290"/>
      <c r="AB2290"/>
    </row>
    <row r="2291" spans="2:28" s="52" customFormat="1" x14ac:dyDescent="0.15">
      <c r="B2291" s="77"/>
      <c r="P2291"/>
      <c r="U2291"/>
      <c r="V2291"/>
      <c r="W2291"/>
      <c r="X2291"/>
      <c r="Y2291"/>
      <c r="Z2291"/>
      <c r="AA2291"/>
      <c r="AB2291"/>
    </row>
    <row r="2292" spans="2:28" s="52" customFormat="1" x14ac:dyDescent="0.15">
      <c r="B2292" s="77"/>
      <c r="P2292"/>
      <c r="U2292"/>
      <c r="V2292"/>
      <c r="W2292"/>
      <c r="X2292"/>
      <c r="Y2292"/>
      <c r="Z2292"/>
      <c r="AA2292"/>
      <c r="AB2292"/>
    </row>
    <row r="2293" spans="2:28" s="52" customFormat="1" x14ac:dyDescent="0.15">
      <c r="B2293" s="77"/>
      <c r="P2293"/>
      <c r="U2293"/>
      <c r="V2293"/>
      <c r="W2293"/>
      <c r="X2293"/>
      <c r="Y2293"/>
      <c r="Z2293"/>
      <c r="AA2293"/>
      <c r="AB2293"/>
    </row>
    <row r="2294" spans="2:28" s="52" customFormat="1" x14ac:dyDescent="0.15">
      <c r="B2294" s="77"/>
      <c r="P2294"/>
      <c r="U2294"/>
      <c r="V2294"/>
      <c r="W2294"/>
      <c r="X2294"/>
      <c r="Y2294"/>
      <c r="Z2294"/>
      <c r="AA2294"/>
      <c r="AB2294"/>
    </row>
    <row r="2295" spans="2:28" s="52" customFormat="1" x14ac:dyDescent="0.15">
      <c r="B2295" s="77"/>
      <c r="P2295"/>
      <c r="U2295"/>
      <c r="V2295"/>
      <c r="W2295"/>
      <c r="X2295"/>
      <c r="Y2295"/>
      <c r="Z2295"/>
      <c r="AA2295"/>
      <c r="AB2295"/>
    </row>
    <row r="2296" spans="2:28" s="52" customFormat="1" x14ac:dyDescent="0.15">
      <c r="B2296" s="77"/>
      <c r="P2296"/>
      <c r="U2296"/>
      <c r="V2296"/>
      <c r="W2296"/>
      <c r="X2296"/>
      <c r="Y2296"/>
      <c r="Z2296"/>
      <c r="AA2296"/>
      <c r="AB2296"/>
    </row>
    <row r="2297" spans="2:28" s="52" customFormat="1" x14ac:dyDescent="0.15">
      <c r="B2297" s="77"/>
      <c r="P2297"/>
      <c r="U2297"/>
      <c r="V2297"/>
      <c r="W2297"/>
      <c r="X2297"/>
      <c r="Y2297"/>
      <c r="Z2297"/>
      <c r="AA2297"/>
      <c r="AB2297"/>
    </row>
    <row r="2298" spans="2:28" s="52" customFormat="1" x14ac:dyDescent="0.15">
      <c r="B2298" s="77"/>
      <c r="P2298"/>
      <c r="U2298"/>
      <c r="V2298"/>
      <c r="W2298"/>
      <c r="X2298"/>
      <c r="Y2298"/>
      <c r="Z2298"/>
      <c r="AA2298"/>
      <c r="AB2298"/>
    </row>
    <row r="2299" spans="2:28" s="52" customFormat="1" x14ac:dyDescent="0.15">
      <c r="B2299" s="77"/>
      <c r="P2299"/>
      <c r="U2299"/>
      <c r="V2299"/>
      <c r="W2299"/>
      <c r="X2299"/>
      <c r="Y2299"/>
      <c r="Z2299"/>
      <c r="AA2299"/>
      <c r="AB2299"/>
    </row>
    <row r="2300" spans="2:28" s="52" customFormat="1" x14ac:dyDescent="0.15">
      <c r="B2300" s="77"/>
      <c r="P2300"/>
      <c r="U2300"/>
      <c r="V2300"/>
      <c r="W2300"/>
      <c r="X2300"/>
      <c r="Y2300"/>
      <c r="Z2300"/>
      <c r="AA2300"/>
      <c r="AB2300"/>
    </row>
    <row r="2301" spans="2:28" s="52" customFormat="1" x14ac:dyDescent="0.15">
      <c r="B2301" s="77"/>
      <c r="P2301"/>
      <c r="U2301"/>
      <c r="V2301"/>
      <c r="W2301"/>
      <c r="X2301"/>
      <c r="Y2301"/>
      <c r="Z2301"/>
      <c r="AA2301"/>
      <c r="AB2301"/>
    </row>
    <row r="2302" spans="2:28" s="52" customFormat="1" x14ac:dyDescent="0.15">
      <c r="B2302" s="77"/>
      <c r="P2302"/>
      <c r="U2302"/>
      <c r="V2302"/>
      <c r="W2302"/>
      <c r="X2302"/>
      <c r="Y2302"/>
      <c r="Z2302"/>
      <c r="AA2302"/>
      <c r="AB2302"/>
    </row>
    <row r="2303" spans="2:28" s="52" customFormat="1" x14ac:dyDescent="0.15">
      <c r="B2303" s="77"/>
      <c r="P2303"/>
      <c r="U2303"/>
      <c r="V2303"/>
      <c r="W2303"/>
      <c r="X2303"/>
      <c r="Y2303"/>
      <c r="Z2303"/>
      <c r="AA2303"/>
      <c r="AB2303"/>
    </row>
    <row r="2304" spans="2:28" s="52" customFormat="1" x14ac:dyDescent="0.15">
      <c r="B2304" s="77"/>
      <c r="P2304"/>
      <c r="U2304"/>
      <c r="V2304"/>
      <c r="W2304"/>
      <c r="X2304"/>
      <c r="Y2304"/>
      <c r="Z2304"/>
      <c r="AA2304"/>
      <c r="AB2304"/>
    </row>
    <row r="2305" spans="2:28" s="52" customFormat="1" x14ac:dyDescent="0.15">
      <c r="B2305" s="77"/>
      <c r="P2305"/>
      <c r="U2305"/>
      <c r="V2305"/>
      <c r="W2305"/>
      <c r="X2305"/>
      <c r="Y2305"/>
      <c r="Z2305"/>
      <c r="AA2305"/>
      <c r="AB2305"/>
    </row>
    <row r="2306" spans="2:28" s="52" customFormat="1" x14ac:dyDescent="0.15">
      <c r="B2306" s="77"/>
      <c r="P2306"/>
      <c r="U2306"/>
      <c r="V2306"/>
      <c r="W2306"/>
      <c r="X2306"/>
      <c r="Y2306"/>
      <c r="Z2306"/>
      <c r="AA2306"/>
      <c r="AB2306"/>
    </row>
    <row r="2307" spans="2:28" s="52" customFormat="1" x14ac:dyDescent="0.15">
      <c r="B2307" s="77"/>
      <c r="P2307"/>
      <c r="U2307"/>
      <c r="V2307"/>
      <c r="W2307"/>
      <c r="X2307"/>
      <c r="Y2307"/>
      <c r="Z2307"/>
      <c r="AA2307"/>
      <c r="AB2307"/>
    </row>
    <row r="2308" spans="2:28" s="52" customFormat="1" x14ac:dyDescent="0.15">
      <c r="B2308" s="77"/>
      <c r="P2308"/>
      <c r="U2308"/>
      <c r="V2308"/>
      <c r="W2308"/>
      <c r="X2308"/>
      <c r="Y2308"/>
      <c r="Z2308"/>
      <c r="AA2308"/>
      <c r="AB2308"/>
    </row>
    <row r="2309" spans="2:28" s="52" customFormat="1" x14ac:dyDescent="0.15">
      <c r="B2309" s="77"/>
      <c r="P2309"/>
      <c r="U2309"/>
      <c r="V2309"/>
      <c r="W2309"/>
      <c r="X2309"/>
      <c r="Y2309"/>
      <c r="Z2309"/>
      <c r="AA2309"/>
      <c r="AB2309"/>
    </row>
    <row r="2310" spans="2:28" s="52" customFormat="1" x14ac:dyDescent="0.15">
      <c r="B2310" s="77"/>
      <c r="P2310"/>
      <c r="U2310"/>
      <c r="V2310"/>
      <c r="W2310"/>
      <c r="X2310"/>
      <c r="Y2310"/>
      <c r="Z2310"/>
      <c r="AA2310"/>
      <c r="AB2310"/>
    </row>
    <row r="2311" spans="2:28" s="52" customFormat="1" x14ac:dyDescent="0.15">
      <c r="B2311" s="77"/>
      <c r="P2311"/>
      <c r="U2311"/>
      <c r="V2311"/>
      <c r="W2311"/>
      <c r="X2311"/>
      <c r="Y2311"/>
      <c r="Z2311"/>
      <c r="AA2311"/>
      <c r="AB2311"/>
    </row>
    <row r="2312" spans="2:28" s="52" customFormat="1" x14ac:dyDescent="0.15">
      <c r="B2312" s="77"/>
      <c r="P2312"/>
      <c r="U2312"/>
      <c r="V2312"/>
      <c r="W2312"/>
      <c r="X2312"/>
      <c r="Y2312"/>
      <c r="Z2312"/>
      <c r="AA2312"/>
      <c r="AB2312"/>
    </row>
    <row r="2313" spans="2:28" s="52" customFormat="1" x14ac:dyDescent="0.15">
      <c r="B2313" s="77"/>
      <c r="P2313"/>
      <c r="U2313"/>
      <c r="V2313"/>
      <c r="W2313"/>
      <c r="X2313"/>
      <c r="Y2313"/>
      <c r="Z2313"/>
      <c r="AA2313"/>
      <c r="AB2313"/>
    </row>
    <row r="2314" spans="2:28" s="52" customFormat="1" x14ac:dyDescent="0.15">
      <c r="B2314" s="77"/>
      <c r="P2314"/>
      <c r="U2314"/>
      <c r="V2314"/>
      <c r="W2314"/>
      <c r="X2314"/>
      <c r="Y2314"/>
      <c r="Z2314"/>
      <c r="AA2314"/>
      <c r="AB2314"/>
    </row>
    <row r="2315" spans="2:28" s="52" customFormat="1" x14ac:dyDescent="0.15">
      <c r="B2315" s="77"/>
      <c r="P2315"/>
      <c r="U2315"/>
      <c r="V2315"/>
      <c r="W2315"/>
      <c r="X2315"/>
      <c r="Y2315"/>
      <c r="Z2315"/>
      <c r="AA2315"/>
      <c r="AB2315"/>
    </row>
    <row r="2316" spans="2:28" s="52" customFormat="1" x14ac:dyDescent="0.15">
      <c r="B2316" s="77"/>
      <c r="P2316"/>
      <c r="U2316"/>
      <c r="V2316"/>
      <c r="W2316"/>
      <c r="X2316"/>
      <c r="Y2316"/>
      <c r="Z2316"/>
      <c r="AA2316"/>
      <c r="AB2316"/>
    </row>
    <row r="2317" spans="2:28" s="52" customFormat="1" x14ac:dyDescent="0.15">
      <c r="B2317" s="77"/>
      <c r="P2317"/>
      <c r="U2317"/>
      <c r="V2317"/>
      <c r="W2317"/>
      <c r="X2317"/>
      <c r="Y2317"/>
      <c r="Z2317"/>
      <c r="AA2317"/>
      <c r="AB2317"/>
    </row>
    <row r="2318" spans="2:28" s="52" customFormat="1" x14ac:dyDescent="0.15">
      <c r="B2318" s="77"/>
      <c r="P2318"/>
      <c r="U2318"/>
      <c r="V2318"/>
      <c r="W2318"/>
      <c r="X2318"/>
      <c r="Y2318"/>
      <c r="Z2318"/>
      <c r="AA2318"/>
      <c r="AB2318"/>
    </row>
    <row r="2319" spans="2:28" s="52" customFormat="1" x14ac:dyDescent="0.15">
      <c r="B2319" s="77"/>
      <c r="P2319"/>
      <c r="U2319"/>
      <c r="V2319"/>
      <c r="W2319"/>
      <c r="X2319"/>
      <c r="Y2319"/>
      <c r="Z2319"/>
      <c r="AA2319"/>
      <c r="AB2319"/>
    </row>
    <row r="2320" spans="2:28" s="52" customFormat="1" x14ac:dyDescent="0.15">
      <c r="B2320" s="77"/>
      <c r="P2320"/>
      <c r="U2320"/>
      <c r="V2320"/>
      <c r="W2320"/>
      <c r="X2320"/>
      <c r="Y2320"/>
      <c r="Z2320"/>
      <c r="AA2320"/>
      <c r="AB2320"/>
    </row>
    <row r="2321" spans="2:28" s="52" customFormat="1" x14ac:dyDescent="0.15">
      <c r="B2321" s="77"/>
      <c r="P2321"/>
      <c r="U2321"/>
      <c r="V2321"/>
      <c r="W2321"/>
      <c r="X2321"/>
      <c r="Y2321"/>
      <c r="Z2321"/>
      <c r="AA2321"/>
      <c r="AB2321"/>
    </row>
    <row r="2322" spans="2:28" s="52" customFormat="1" x14ac:dyDescent="0.15">
      <c r="B2322" s="77"/>
      <c r="P2322"/>
      <c r="U2322"/>
      <c r="V2322"/>
      <c r="W2322"/>
      <c r="X2322"/>
      <c r="Y2322"/>
      <c r="Z2322"/>
      <c r="AA2322"/>
      <c r="AB2322"/>
    </row>
    <row r="2323" spans="2:28" s="52" customFormat="1" x14ac:dyDescent="0.15">
      <c r="B2323" s="77"/>
      <c r="P2323"/>
      <c r="U2323"/>
      <c r="V2323"/>
      <c r="W2323"/>
      <c r="X2323"/>
      <c r="Y2323"/>
      <c r="Z2323"/>
      <c r="AA2323"/>
      <c r="AB2323"/>
    </row>
    <row r="2324" spans="2:28" s="52" customFormat="1" x14ac:dyDescent="0.15">
      <c r="B2324" s="77"/>
      <c r="P2324"/>
      <c r="U2324"/>
      <c r="V2324"/>
      <c r="W2324"/>
      <c r="X2324"/>
      <c r="Y2324"/>
      <c r="Z2324"/>
      <c r="AA2324"/>
      <c r="AB2324"/>
    </row>
    <row r="2325" spans="2:28" s="52" customFormat="1" x14ac:dyDescent="0.15">
      <c r="B2325" s="77"/>
      <c r="P2325"/>
      <c r="U2325"/>
      <c r="V2325"/>
      <c r="W2325"/>
      <c r="X2325"/>
      <c r="Y2325"/>
      <c r="Z2325"/>
      <c r="AA2325"/>
      <c r="AB2325"/>
    </row>
    <row r="2326" spans="2:28" s="52" customFormat="1" x14ac:dyDescent="0.15">
      <c r="B2326" s="77"/>
      <c r="P2326"/>
      <c r="U2326"/>
      <c r="V2326"/>
      <c r="W2326"/>
      <c r="X2326"/>
      <c r="Y2326"/>
      <c r="Z2326"/>
      <c r="AA2326"/>
      <c r="AB2326"/>
    </row>
    <row r="2327" spans="2:28" s="52" customFormat="1" x14ac:dyDescent="0.15">
      <c r="B2327" s="77"/>
      <c r="P2327"/>
      <c r="U2327"/>
      <c r="V2327"/>
      <c r="W2327"/>
      <c r="X2327"/>
      <c r="Y2327"/>
      <c r="Z2327"/>
      <c r="AA2327"/>
      <c r="AB2327"/>
    </row>
    <row r="2328" spans="2:28" s="52" customFormat="1" x14ac:dyDescent="0.15">
      <c r="B2328" s="77"/>
      <c r="P2328"/>
      <c r="U2328"/>
      <c r="V2328"/>
      <c r="W2328"/>
      <c r="X2328"/>
      <c r="Y2328"/>
      <c r="Z2328"/>
      <c r="AA2328"/>
      <c r="AB2328"/>
    </row>
    <row r="2329" spans="2:28" s="52" customFormat="1" x14ac:dyDescent="0.15">
      <c r="B2329" s="77"/>
      <c r="P2329"/>
      <c r="U2329"/>
      <c r="V2329"/>
      <c r="W2329"/>
      <c r="X2329"/>
      <c r="Y2329"/>
      <c r="Z2329"/>
      <c r="AA2329"/>
      <c r="AB2329"/>
    </row>
    <row r="2330" spans="2:28" s="52" customFormat="1" x14ac:dyDescent="0.15">
      <c r="B2330" s="77"/>
      <c r="P2330"/>
      <c r="U2330"/>
      <c r="V2330"/>
      <c r="W2330"/>
      <c r="X2330"/>
      <c r="Y2330"/>
      <c r="Z2330"/>
      <c r="AA2330"/>
      <c r="AB2330"/>
    </row>
    <row r="2331" spans="2:28" s="52" customFormat="1" x14ac:dyDescent="0.15">
      <c r="B2331" s="77"/>
      <c r="P2331"/>
      <c r="U2331"/>
      <c r="V2331"/>
      <c r="W2331"/>
      <c r="X2331"/>
      <c r="Y2331"/>
      <c r="Z2331"/>
      <c r="AA2331"/>
      <c r="AB2331"/>
    </row>
    <row r="2332" spans="2:28" s="52" customFormat="1" x14ac:dyDescent="0.15">
      <c r="B2332" s="77"/>
      <c r="P2332"/>
      <c r="U2332"/>
      <c r="V2332"/>
      <c r="W2332"/>
      <c r="X2332"/>
      <c r="Y2332"/>
      <c r="Z2332"/>
      <c r="AA2332"/>
      <c r="AB2332"/>
    </row>
    <row r="2333" spans="2:28" s="52" customFormat="1" x14ac:dyDescent="0.15">
      <c r="B2333" s="77"/>
      <c r="P2333"/>
      <c r="U2333"/>
      <c r="V2333"/>
      <c r="W2333"/>
      <c r="X2333"/>
      <c r="Y2333"/>
      <c r="Z2333"/>
      <c r="AA2333"/>
      <c r="AB2333"/>
    </row>
    <row r="2334" spans="2:28" s="52" customFormat="1" x14ac:dyDescent="0.15">
      <c r="B2334" s="77"/>
      <c r="P2334"/>
      <c r="U2334"/>
      <c r="V2334"/>
      <c r="W2334"/>
      <c r="X2334"/>
      <c r="Y2334"/>
      <c r="Z2334"/>
      <c r="AA2334"/>
      <c r="AB2334"/>
    </row>
    <row r="2335" spans="2:28" s="52" customFormat="1" x14ac:dyDescent="0.15">
      <c r="B2335" s="77"/>
      <c r="P2335"/>
      <c r="U2335"/>
      <c r="V2335"/>
      <c r="W2335"/>
      <c r="X2335"/>
      <c r="Y2335"/>
      <c r="Z2335"/>
      <c r="AA2335"/>
      <c r="AB2335"/>
    </row>
    <row r="2336" spans="2:28" s="52" customFormat="1" x14ac:dyDescent="0.15">
      <c r="B2336" s="77"/>
      <c r="P2336"/>
      <c r="U2336"/>
      <c r="V2336"/>
      <c r="W2336"/>
      <c r="X2336"/>
      <c r="Y2336"/>
      <c r="Z2336"/>
      <c r="AA2336"/>
      <c r="AB2336"/>
    </row>
    <row r="2337" spans="2:28" s="52" customFormat="1" x14ac:dyDescent="0.15">
      <c r="B2337" s="77"/>
      <c r="P2337"/>
      <c r="U2337"/>
      <c r="V2337"/>
      <c r="W2337"/>
      <c r="X2337"/>
      <c r="Y2337"/>
      <c r="Z2337"/>
      <c r="AA2337"/>
      <c r="AB2337"/>
    </row>
    <row r="2338" spans="2:28" s="52" customFormat="1" x14ac:dyDescent="0.15">
      <c r="B2338" s="77"/>
      <c r="P2338"/>
      <c r="U2338"/>
      <c r="V2338"/>
      <c r="W2338"/>
      <c r="X2338"/>
      <c r="Y2338"/>
      <c r="Z2338"/>
      <c r="AA2338"/>
      <c r="AB2338"/>
    </row>
    <row r="2339" spans="2:28" s="52" customFormat="1" x14ac:dyDescent="0.15">
      <c r="B2339" s="77"/>
      <c r="P2339"/>
      <c r="U2339"/>
      <c r="V2339"/>
      <c r="W2339"/>
      <c r="X2339"/>
      <c r="Y2339"/>
      <c r="Z2339"/>
      <c r="AA2339"/>
      <c r="AB2339"/>
    </row>
    <row r="2340" spans="2:28" s="52" customFormat="1" x14ac:dyDescent="0.15">
      <c r="B2340" s="77"/>
      <c r="P2340"/>
      <c r="U2340"/>
      <c r="V2340"/>
      <c r="W2340"/>
      <c r="X2340"/>
      <c r="Y2340"/>
      <c r="Z2340"/>
      <c r="AA2340"/>
      <c r="AB2340"/>
    </row>
    <row r="2341" spans="2:28" s="52" customFormat="1" x14ac:dyDescent="0.15">
      <c r="B2341" s="77"/>
      <c r="P2341"/>
      <c r="U2341"/>
      <c r="V2341"/>
      <c r="W2341"/>
      <c r="X2341"/>
      <c r="Y2341"/>
      <c r="Z2341"/>
      <c r="AA2341"/>
      <c r="AB2341"/>
    </row>
    <row r="2342" spans="2:28" s="52" customFormat="1" x14ac:dyDescent="0.15">
      <c r="B2342" s="77"/>
      <c r="P2342"/>
      <c r="U2342"/>
      <c r="V2342"/>
      <c r="W2342"/>
      <c r="X2342"/>
      <c r="Y2342"/>
      <c r="Z2342"/>
      <c r="AA2342"/>
      <c r="AB2342"/>
    </row>
    <row r="2343" spans="2:28" s="52" customFormat="1" x14ac:dyDescent="0.15">
      <c r="B2343" s="77"/>
      <c r="P2343"/>
      <c r="U2343"/>
      <c r="V2343"/>
      <c r="W2343"/>
      <c r="X2343"/>
      <c r="Y2343"/>
      <c r="Z2343"/>
      <c r="AA2343"/>
      <c r="AB2343"/>
    </row>
    <row r="2344" spans="2:28" s="52" customFormat="1" x14ac:dyDescent="0.15">
      <c r="B2344" s="77"/>
      <c r="P2344"/>
      <c r="U2344"/>
      <c r="V2344"/>
      <c r="W2344"/>
      <c r="X2344"/>
      <c r="Y2344"/>
      <c r="Z2344"/>
      <c r="AA2344"/>
      <c r="AB2344"/>
    </row>
    <row r="2345" spans="2:28" s="52" customFormat="1" x14ac:dyDescent="0.15">
      <c r="B2345" s="77"/>
      <c r="P2345"/>
      <c r="U2345"/>
      <c r="V2345"/>
      <c r="W2345"/>
      <c r="X2345"/>
      <c r="Y2345"/>
      <c r="Z2345"/>
      <c r="AA2345"/>
      <c r="AB2345"/>
    </row>
    <row r="2346" spans="2:28" s="52" customFormat="1" x14ac:dyDescent="0.15">
      <c r="B2346" s="77"/>
      <c r="P2346"/>
      <c r="U2346"/>
      <c r="V2346"/>
      <c r="W2346"/>
      <c r="X2346"/>
      <c r="Y2346"/>
      <c r="Z2346"/>
      <c r="AA2346"/>
      <c r="AB2346"/>
    </row>
    <row r="2347" spans="2:28" s="52" customFormat="1" x14ac:dyDescent="0.15">
      <c r="B2347" s="77"/>
      <c r="P2347"/>
      <c r="U2347"/>
      <c r="V2347"/>
      <c r="W2347"/>
      <c r="X2347"/>
      <c r="Y2347"/>
      <c r="Z2347"/>
      <c r="AA2347"/>
      <c r="AB2347"/>
    </row>
    <row r="2348" spans="2:28" s="52" customFormat="1" x14ac:dyDescent="0.15">
      <c r="B2348" s="77"/>
      <c r="P2348"/>
      <c r="U2348"/>
      <c r="V2348"/>
      <c r="W2348"/>
      <c r="X2348"/>
      <c r="Y2348"/>
      <c r="Z2348"/>
      <c r="AA2348"/>
      <c r="AB2348"/>
    </row>
    <row r="2349" spans="2:28" s="52" customFormat="1" x14ac:dyDescent="0.15">
      <c r="B2349" s="77"/>
      <c r="P2349"/>
      <c r="U2349"/>
      <c r="V2349"/>
      <c r="W2349"/>
      <c r="X2349"/>
      <c r="Y2349"/>
      <c r="Z2349"/>
      <c r="AA2349"/>
      <c r="AB2349"/>
    </row>
    <row r="2350" spans="2:28" s="52" customFormat="1" x14ac:dyDescent="0.15">
      <c r="B2350" s="77"/>
      <c r="P2350"/>
      <c r="U2350"/>
      <c r="V2350"/>
      <c r="W2350"/>
      <c r="X2350"/>
      <c r="Y2350"/>
      <c r="Z2350"/>
      <c r="AA2350"/>
      <c r="AB2350"/>
    </row>
    <row r="2351" spans="2:28" s="52" customFormat="1" x14ac:dyDescent="0.15">
      <c r="B2351" s="77"/>
      <c r="P2351"/>
      <c r="U2351"/>
      <c r="V2351"/>
      <c r="W2351"/>
      <c r="X2351"/>
      <c r="Y2351"/>
      <c r="Z2351"/>
      <c r="AA2351"/>
      <c r="AB2351"/>
    </row>
    <row r="2352" spans="2:28" s="52" customFormat="1" x14ac:dyDescent="0.15">
      <c r="B2352" s="77"/>
      <c r="P2352"/>
      <c r="U2352"/>
      <c r="V2352"/>
      <c r="W2352"/>
      <c r="X2352"/>
      <c r="Y2352"/>
      <c r="Z2352"/>
      <c r="AA2352"/>
      <c r="AB2352"/>
    </row>
    <row r="2353" spans="2:28" s="52" customFormat="1" x14ac:dyDescent="0.15">
      <c r="B2353" s="77"/>
      <c r="P2353"/>
      <c r="U2353"/>
      <c r="V2353"/>
      <c r="W2353"/>
      <c r="X2353"/>
      <c r="Y2353"/>
      <c r="Z2353"/>
      <c r="AA2353"/>
      <c r="AB2353"/>
    </row>
    <row r="2354" spans="2:28" s="52" customFormat="1" x14ac:dyDescent="0.15">
      <c r="B2354" s="77"/>
      <c r="P2354"/>
      <c r="U2354"/>
      <c r="V2354"/>
      <c r="W2354"/>
      <c r="X2354"/>
      <c r="Y2354"/>
      <c r="Z2354"/>
      <c r="AA2354"/>
      <c r="AB2354"/>
    </row>
    <row r="2355" spans="2:28" s="52" customFormat="1" x14ac:dyDescent="0.15">
      <c r="B2355" s="77"/>
      <c r="P2355"/>
      <c r="U2355"/>
      <c r="V2355"/>
      <c r="W2355"/>
      <c r="X2355"/>
      <c r="Y2355"/>
      <c r="Z2355"/>
      <c r="AA2355"/>
      <c r="AB2355"/>
    </row>
    <row r="2356" spans="2:28" s="52" customFormat="1" x14ac:dyDescent="0.15">
      <c r="B2356" s="77"/>
      <c r="P2356"/>
      <c r="U2356"/>
      <c r="V2356"/>
      <c r="W2356"/>
      <c r="X2356"/>
      <c r="Y2356"/>
      <c r="Z2356"/>
      <c r="AA2356"/>
      <c r="AB2356"/>
    </row>
    <row r="2357" spans="2:28" s="52" customFormat="1" x14ac:dyDescent="0.15">
      <c r="B2357" s="77"/>
      <c r="P2357"/>
      <c r="U2357"/>
      <c r="V2357"/>
      <c r="W2357"/>
      <c r="X2357"/>
      <c r="Y2357"/>
      <c r="Z2357"/>
      <c r="AA2357"/>
      <c r="AB2357"/>
    </row>
    <row r="2358" spans="2:28" s="52" customFormat="1" x14ac:dyDescent="0.15">
      <c r="B2358" s="77"/>
      <c r="P2358"/>
      <c r="U2358"/>
      <c r="V2358"/>
      <c r="W2358"/>
      <c r="X2358"/>
      <c r="Y2358"/>
      <c r="Z2358"/>
      <c r="AA2358"/>
      <c r="AB2358"/>
    </row>
    <row r="2359" spans="2:28" s="52" customFormat="1" x14ac:dyDescent="0.15">
      <c r="B2359" s="77"/>
      <c r="P2359"/>
      <c r="U2359"/>
      <c r="V2359"/>
      <c r="W2359"/>
      <c r="X2359"/>
      <c r="Y2359"/>
      <c r="Z2359"/>
      <c r="AA2359"/>
      <c r="AB2359"/>
    </row>
    <row r="2360" spans="2:28" s="52" customFormat="1" x14ac:dyDescent="0.15">
      <c r="B2360" s="77"/>
      <c r="P2360"/>
      <c r="U2360"/>
      <c r="V2360"/>
      <c r="W2360"/>
      <c r="X2360"/>
      <c r="Y2360"/>
      <c r="Z2360"/>
      <c r="AA2360"/>
      <c r="AB2360"/>
    </row>
    <row r="2361" spans="2:28" s="52" customFormat="1" x14ac:dyDescent="0.15">
      <c r="B2361" s="77"/>
      <c r="P2361"/>
      <c r="U2361"/>
      <c r="V2361"/>
      <c r="W2361"/>
      <c r="X2361"/>
      <c r="Y2361"/>
      <c r="Z2361"/>
      <c r="AA2361"/>
      <c r="AB2361"/>
    </row>
    <row r="2362" spans="2:28" s="52" customFormat="1" x14ac:dyDescent="0.15">
      <c r="B2362" s="77"/>
      <c r="P2362"/>
      <c r="U2362"/>
      <c r="V2362"/>
      <c r="W2362"/>
      <c r="X2362"/>
      <c r="Y2362"/>
      <c r="Z2362"/>
      <c r="AA2362"/>
      <c r="AB2362"/>
    </row>
    <row r="2363" spans="2:28" s="52" customFormat="1" x14ac:dyDescent="0.15">
      <c r="B2363" s="77"/>
      <c r="P2363"/>
      <c r="U2363"/>
      <c r="V2363"/>
      <c r="W2363"/>
      <c r="X2363"/>
      <c r="Y2363"/>
      <c r="Z2363"/>
      <c r="AA2363"/>
      <c r="AB2363"/>
    </row>
    <row r="2364" spans="2:28" s="52" customFormat="1" x14ac:dyDescent="0.15">
      <c r="B2364" s="77"/>
      <c r="P2364"/>
      <c r="U2364"/>
      <c r="V2364"/>
      <c r="W2364"/>
      <c r="X2364"/>
      <c r="Y2364"/>
      <c r="Z2364"/>
      <c r="AA2364"/>
      <c r="AB2364"/>
    </row>
    <row r="2365" spans="2:28" s="52" customFormat="1" x14ac:dyDescent="0.15">
      <c r="B2365" s="77"/>
      <c r="P2365"/>
      <c r="U2365"/>
      <c r="V2365"/>
      <c r="W2365"/>
      <c r="X2365"/>
      <c r="Y2365"/>
      <c r="Z2365"/>
      <c r="AA2365"/>
      <c r="AB2365"/>
    </row>
    <row r="2366" spans="2:28" s="52" customFormat="1" x14ac:dyDescent="0.15">
      <c r="B2366" s="77"/>
      <c r="P2366"/>
      <c r="U2366"/>
      <c r="V2366"/>
      <c r="W2366"/>
      <c r="X2366"/>
      <c r="Y2366"/>
      <c r="Z2366"/>
      <c r="AA2366"/>
      <c r="AB2366"/>
    </row>
    <row r="2367" spans="2:28" s="52" customFormat="1" x14ac:dyDescent="0.15">
      <c r="B2367" s="77"/>
      <c r="P2367"/>
      <c r="U2367"/>
      <c r="V2367"/>
      <c r="W2367"/>
      <c r="X2367"/>
      <c r="Y2367"/>
      <c r="Z2367"/>
      <c r="AA2367"/>
      <c r="AB2367"/>
    </row>
    <row r="2368" spans="2:28" s="52" customFormat="1" x14ac:dyDescent="0.15">
      <c r="B2368" s="77"/>
      <c r="P2368"/>
      <c r="U2368"/>
      <c r="V2368"/>
      <c r="W2368"/>
      <c r="X2368"/>
      <c r="Y2368"/>
      <c r="Z2368"/>
      <c r="AA2368"/>
      <c r="AB2368"/>
    </row>
    <row r="2369" spans="2:28" s="52" customFormat="1" x14ac:dyDescent="0.15">
      <c r="B2369" s="77"/>
      <c r="P2369"/>
      <c r="U2369"/>
      <c r="V2369"/>
      <c r="W2369"/>
      <c r="X2369"/>
      <c r="Y2369"/>
      <c r="Z2369"/>
      <c r="AA2369"/>
      <c r="AB2369"/>
    </row>
    <row r="2370" spans="2:28" s="52" customFormat="1" x14ac:dyDescent="0.15">
      <c r="B2370" s="77"/>
      <c r="P2370"/>
      <c r="U2370"/>
      <c r="V2370"/>
      <c r="W2370"/>
      <c r="X2370"/>
      <c r="Y2370"/>
      <c r="Z2370"/>
      <c r="AA2370"/>
      <c r="AB2370"/>
    </row>
    <row r="2371" spans="2:28" s="52" customFormat="1" x14ac:dyDescent="0.15">
      <c r="B2371" s="77"/>
      <c r="P2371"/>
      <c r="U2371"/>
      <c r="V2371"/>
      <c r="W2371"/>
      <c r="X2371"/>
      <c r="Y2371"/>
      <c r="Z2371"/>
      <c r="AA2371"/>
      <c r="AB2371"/>
    </row>
    <row r="2372" spans="2:28" s="52" customFormat="1" x14ac:dyDescent="0.15">
      <c r="B2372" s="77"/>
      <c r="P2372"/>
      <c r="U2372"/>
      <c r="V2372"/>
      <c r="W2372"/>
      <c r="X2372"/>
      <c r="Y2372"/>
      <c r="Z2372"/>
      <c r="AA2372"/>
      <c r="AB2372"/>
    </row>
    <row r="2373" spans="2:28" s="52" customFormat="1" x14ac:dyDescent="0.15">
      <c r="B2373" s="77"/>
      <c r="P2373"/>
      <c r="U2373"/>
      <c r="V2373"/>
      <c r="W2373"/>
      <c r="X2373"/>
      <c r="Y2373"/>
      <c r="Z2373"/>
      <c r="AA2373"/>
      <c r="AB2373"/>
    </row>
    <row r="2374" spans="2:28" s="52" customFormat="1" x14ac:dyDescent="0.15">
      <c r="B2374" s="77"/>
      <c r="P2374"/>
      <c r="U2374"/>
      <c r="V2374"/>
      <c r="W2374"/>
      <c r="X2374"/>
      <c r="Y2374"/>
      <c r="Z2374"/>
      <c r="AA2374"/>
      <c r="AB2374"/>
    </row>
    <row r="2375" spans="2:28" s="52" customFormat="1" x14ac:dyDescent="0.15">
      <c r="B2375" s="77"/>
      <c r="P2375"/>
      <c r="U2375"/>
      <c r="V2375"/>
      <c r="W2375"/>
      <c r="X2375"/>
      <c r="Y2375"/>
      <c r="Z2375"/>
      <c r="AA2375"/>
      <c r="AB2375"/>
    </row>
    <row r="2376" spans="2:28" s="52" customFormat="1" x14ac:dyDescent="0.15">
      <c r="B2376" s="77"/>
      <c r="P2376"/>
      <c r="U2376"/>
      <c r="V2376"/>
      <c r="W2376"/>
      <c r="X2376"/>
      <c r="Y2376"/>
      <c r="Z2376"/>
      <c r="AA2376"/>
      <c r="AB2376"/>
    </row>
    <row r="2377" spans="2:28" s="52" customFormat="1" x14ac:dyDescent="0.15">
      <c r="B2377" s="77"/>
      <c r="P2377"/>
      <c r="U2377"/>
      <c r="V2377"/>
      <c r="W2377"/>
      <c r="X2377"/>
      <c r="Y2377"/>
      <c r="Z2377"/>
      <c r="AA2377"/>
      <c r="AB2377"/>
    </row>
    <row r="2378" spans="2:28" s="52" customFormat="1" x14ac:dyDescent="0.15">
      <c r="B2378" s="77"/>
      <c r="P2378"/>
      <c r="U2378"/>
      <c r="V2378"/>
      <c r="W2378"/>
      <c r="X2378"/>
      <c r="Y2378"/>
      <c r="Z2378"/>
      <c r="AA2378"/>
      <c r="AB2378"/>
    </row>
    <row r="2379" spans="2:28" s="52" customFormat="1" x14ac:dyDescent="0.15">
      <c r="B2379" s="77"/>
      <c r="P2379"/>
      <c r="U2379"/>
      <c r="V2379"/>
      <c r="W2379"/>
      <c r="X2379"/>
      <c r="Y2379"/>
      <c r="Z2379"/>
      <c r="AA2379"/>
      <c r="AB2379"/>
    </row>
    <row r="2380" spans="2:28" s="52" customFormat="1" x14ac:dyDescent="0.15">
      <c r="B2380" s="77"/>
      <c r="P2380"/>
      <c r="U2380"/>
      <c r="V2380"/>
      <c r="W2380"/>
      <c r="X2380"/>
      <c r="Y2380"/>
      <c r="Z2380"/>
      <c r="AA2380"/>
      <c r="AB2380"/>
    </row>
    <row r="2381" spans="2:28" s="52" customFormat="1" x14ac:dyDescent="0.15">
      <c r="B2381" s="77"/>
      <c r="P2381"/>
      <c r="U2381"/>
      <c r="V2381"/>
      <c r="W2381"/>
      <c r="X2381"/>
      <c r="Y2381"/>
      <c r="Z2381"/>
      <c r="AA2381"/>
      <c r="AB2381"/>
    </row>
    <row r="2382" spans="2:28" s="52" customFormat="1" x14ac:dyDescent="0.15">
      <c r="B2382" s="77"/>
      <c r="P2382"/>
      <c r="U2382"/>
      <c r="V2382"/>
      <c r="W2382"/>
      <c r="X2382"/>
      <c r="Y2382"/>
      <c r="Z2382"/>
      <c r="AA2382"/>
      <c r="AB2382"/>
    </row>
    <row r="2383" spans="2:28" s="52" customFormat="1" x14ac:dyDescent="0.15">
      <c r="B2383" s="77"/>
      <c r="P2383"/>
      <c r="U2383"/>
      <c r="V2383"/>
      <c r="W2383"/>
      <c r="X2383"/>
      <c r="Y2383"/>
      <c r="Z2383"/>
      <c r="AA2383"/>
      <c r="AB2383"/>
    </row>
    <row r="2384" spans="2:28" s="52" customFormat="1" x14ac:dyDescent="0.15">
      <c r="B2384" s="77"/>
      <c r="P2384"/>
      <c r="U2384"/>
      <c r="V2384"/>
      <c r="W2384"/>
      <c r="X2384"/>
      <c r="Y2384"/>
      <c r="Z2384"/>
      <c r="AA2384"/>
      <c r="AB2384"/>
    </row>
    <row r="2385" spans="2:28" s="52" customFormat="1" x14ac:dyDescent="0.15">
      <c r="B2385" s="77"/>
      <c r="P2385"/>
      <c r="U2385"/>
      <c r="V2385"/>
      <c r="W2385"/>
      <c r="X2385"/>
      <c r="Y2385"/>
      <c r="Z2385"/>
      <c r="AA2385"/>
      <c r="AB2385"/>
    </row>
    <row r="2386" spans="2:28" s="52" customFormat="1" x14ac:dyDescent="0.15">
      <c r="B2386" s="77"/>
      <c r="P2386"/>
      <c r="U2386"/>
      <c r="V2386"/>
      <c r="W2386"/>
      <c r="X2386"/>
      <c r="Y2386"/>
      <c r="Z2386"/>
      <c r="AA2386"/>
      <c r="AB2386"/>
    </row>
    <row r="2387" spans="2:28" s="52" customFormat="1" x14ac:dyDescent="0.15">
      <c r="B2387" s="77"/>
      <c r="P2387"/>
      <c r="U2387"/>
      <c r="V2387"/>
      <c r="W2387"/>
      <c r="X2387"/>
      <c r="Y2387"/>
      <c r="Z2387"/>
      <c r="AA2387"/>
      <c r="AB2387"/>
    </row>
    <row r="2388" spans="2:28" s="52" customFormat="1" x14ac:dyDescent="0.15">
      <c r="B2388" s="77"/>
      <c r="P2388"/>
      <c r="U2388"/>
      <c r="V2388"/>
      <c r="W2388"/>
      <c r="X2388"/>
      <c r="Y2388"/>
      <c r="Z2388"/>
      <c r="AA2388"/>
      <c r="AB2388"/>
    </row>
    <row r="2389" spans="2:28" s="52" customFormat="1" x14ac:dyDescent="0.15">
      <c r="B2389" s="77"/>
      <c r="P2389"/>
      <c r="U2389"/>
      <c r="V2389"/>
      <c r="W2389"/>
      <c r="X2389"/>
      <c r="Y2389"/>
      <c r="Z2389"/>
      <c r="AA2389"/>
      <c r="AB2389"/>
    </row>
    <row r="2390" spans="2:28" s="52" customFormat="1" x14ac:dyDescent="0.15">
      <c r="B2390" s="77"/>
      <c r="P2390"/>
      <c r="U2390"/>
      <c r="V2390"/>
      <c r="W2390"/>
      <c r="X2390"/>
      <c r="Y2390"/>
      <c r="Z2390"/>
      <c r="AA2390"/>
      <c r="AB2390"/>
    </row>
    <row r="2391" spans="2:28" s="52" customFormat="1" x14ac:dyDescent="0.15">
      <c r="B2391" s="77"/>
      <c r="P2391"/>
      <c r="U2391"/>
      <c r="V2391"/>
      <c r="W2391"/>
      <c r="X2391"/>
      <c r="Y2391"/>
      <c r="Z2391"/>
      <c r="AA2391"/>
      <c r="AB2391"/>
    </row>
    <row r="2392" spans="2:28" s="52" customFormat="1" x14ac:dyDescent="0.15">
      <c r="B2392" s="77"/>
      <c r="P2392"/>
      <c r="U2392"/>
      <c r="V2392"/>
      <c r="W2392"/>
      <c r="X2392"/>
      <c r="Y2392"/>
      <c r="Z2392"/>
      <c r="AA2392"/>
      <c r="AB2392"/>
    </row>
    <row r="2393" spans="2:28" s="52" customFormat="1" x14ac:dyDescent="0.15">
      <c r="B2393" s="77"/>
      <c r="P2393"/>
      <c r="U2393"/>
      <c r="V2393"/>
      <c r="W2393"/>
      <c r="X2393"/>
      <c r="Y2393"/>
      <c r="Z2393"/>
      <c r="AA2393"/>
      <c r="AB2393"/>
    </row>
    <row r="2394" spans="2:28" s="52" customFormat="1" x14ac:dyDescent="0.15">
      <c r="B2394" s="77"/>
      <c r="P2394"/>
      <c r="U2394"/>
      <c r="V2394"/>
      <c r="W2394"/>
      <c r="X2394"/>
      <c r="Y2394"/>
      <c r="Z2394"/>
      <c r="AA2394"/>
      <c r="AB2394"/>
    </row>
    <row r="2395" spans="2:28" s="52" customFormat="1" x14ac:dyDescent="0.15">
      <c r="B2395" s="77"/>
      <c r="P2395"/>
      <c r="U2395"/>
      <c r="V2395"/>
      <c r="W2395"/>
      <c r="X2395"/>
      <c r="Y2395"/>
      <c r="Z2395"/>
      <c r="AA2395"/>
      <c r="AB2395"/>
    </row>
    <row r="2396" spans="2:28" s="52" customFormat="1" x14ac:dyDescent="0.15">
      <c r="B2396" s="77"/>
      <c r="P2396"/>
      <c r="U2396"/>
      <c r="V2396"/>
      <c r="W2396"/>
      <c r="X2396"/>
      <c r="Y2396"/>
      <c r="Z2396"/>
      <c r="AA2396"/>
      <c r="AB2396"/>
    </row>
    <row r="2397" spans="2:28" s="52" customFormat="1" x14ac:dyDescent="0.15">
      <c r="B2397" s="77"/>
      <c r="P2397"/>
      <c r="U2397"/>
      <c r="V2397"/>
      <c r="W2397"/>
      <c r="X2397"/>
      <c r="Y2397"/>
      <c r="Z2397"/>
      <c r="AA2397"/>
      <c r="AB2397"/>
    </row>
    <row r="2398" spans="2:28" s="52" customFormat="1" x14ac:dyDescent="0.15">
      <c r="B2398" s="77"/>
      <c r="P2398"/>
      <c r="U2398"/>
      <c r="V2398"/>
      <c r="W2398"/>
      <c r="X2398"/>
      <c r="Y2398"/>
      <c r="Z2398"/>
      <c r="AA2398"/>
      <c r="AB2398"/>
    </row>
    <row r="2399" spans="2:28" s="52" customFormat="1" x14ac:dyDescent="0.15">
      <c r="B2399" s="77"/>
      <c r="P2399"/>
      <c r="U2399"/>
      <c r="V2399"/>
      <c r="W2399"/>
      <c r="X2399"/>
      <c r="Y2399"/>
      <c r="Z2399"/>
      <c r="AA2399"/>
      <c r="AB2399"/>
    </row>
    <row r="2400" spans="2:28" s="52" customFormat="1" x14ac:dyDescent="0.15">
      <c r="B2400" s="77"/>
      <c r="P2400"/>
      <c r="U2400"/>
      <c r="V2400"/>
      <c r="W2400"/>
      <c r="X2400"/>
      <c r="Y2400"/>
      <c r="Z2400"/>
      <c r="AA2400"/>
      <c r="AB2400"/>
    </row>
    <row r="2401" spans="2:28" s="52" customFormat="1" x14ac:dyDescent="0.15">
      <c r="B2401" s="77"/>
      <c r="P2401"/>
      <c r="U2401"/>
      <c r="V2401"/>
      <c r="W2401"/>
      <c r="X2401"/>
      <c r="Y2401"/>
      <c r="Z2401"/>
      <c r="AA2401"/>
      <c r="AB2401"/>
    </row>
    <row r="2402" spans="2:28" s="52" customFormat="1" x14ac:dyDescent="0.15">
      <c r="B2402" s="77"/>
      <c r="P2402"/>
      <c r="U2402"/>
      <c r="V2402"/>
      <c r="W2402"/>
      <c r="X2402"/>
      <c r="Y2402"/>
      <c r="Z2402"/>
      <c r="AA2402"/>
      <c r="AB2402"/>
    </row>
    <row r="2403" spans="2:28" s="52" customFormat="1" x14ac:dyDescent="0.15">
      <c r="B2403" s="77"/>
      <c r="P2403"/>
      <c r="U2403"/>
      <c r="V2403"/>
      <c r="W2403"/>
      <c r="X2403"/>
      <c r="Y2403"/>
      <c r="Z2403"/>
      <c r="AA2403"/>
      <c r="AB2403"/>
    </row>
    <row r="2404" spans="2:28" s="52" customFormat="1" x14ac:dyDescent="0.15">
      <c r="B2404" s="77"/>
      <c r="P2404"/>
      <c r="U2404"/>
      <c r="V2404"/>
      <c r="W2404"/>
      <c r="X2404"/>
      <c r="Y2404"/>
      <c r="Z2404"/>
      <c r="AA2404"/>
      <c r="AB2404"/>
    </row>
    <row r="2405" spans="2:28" s="52" customFormat="1" x14ac:dyDescent="0.15">
      <c r="B2405" s="77"/>
      <c r="P2405"/>
      <c r="U2405"/>
      <c r="V2405"/>
      <c r="W2405"/>
      <c r="X2405"/>
      <c r="Y2405"/>
      <c r="Z2405"/>
      <c r="AA2405"/>
      <c r="AB2405"/>
    </row>
    <row r="2406" spans="2:28" s="52" customFormat="1" x14ac:dyDescent="0.15">
      <c r="B2406" s="77"/>
      <c r="P2406"/>
      <c r="U2406"/>
      <c r="V2406"/>
      <c r="W2406"/>
      <c r="X2406"/>
      <c r="Y2406"/>
      <c r="Z2406"/>
      <c r="AA2406"/>
      <c r="AB2406"/>
    </row>
    <row r="2407" spans="2:28" s="52" customFormat="1" x14ac:dyDescent="0.15">
      <c r="B2407" s="77"/>
      <c r="P2407"/>
      <c r="U2407"/>
      <c r="V2407"/>
      <c r="W2407"/>
      <c r="X2407"/>
      <c r="Y2407"/>
      <c r="Z2407"/>
      <c r="AA2407"/>
      <c r="AB2407"/>
    </row>
    <row r="2408" spans="2:28" s="52" customFormat="1" x14ac:dyDescent="0.15">
      <c r="B2408" s="77"/>
      <c r="P2408"/>
      <c r="U2408"/>
      <c r="V2408"/>
      <c r="W2408"/>
      <c r="X2408"/>
      <c r="Y2408"/>
      <c r="Z2408"/>
      <c r="AA2408"/>
      <c r="AB2408"/>
    </row>
    <row r="2409" spans="2:28" s="52" customFormat="1" x14ac:dyDescent="0.15">
      <c r="B2409" s="77"/>
      <c r="P2409"/>
      <c r="U2409"/>
      <c r="V2409"/>
      <c r="W2409"/>
      <c r="X2409"/>
      <c r="Y2409"/>
      <c r="Z2409"/>
      <c r="AA2409"/>
      <c r="AB2409"/>
    </row>
    <row r="2410" spans="2:28" s="52" customFormat="1" x14ac:dyDescent="0.15">
      <c r="B2410" s="77"/>
      <c r="P2410"/>
      <c r="U2410"/>
      <c r="V2410"/>
      <c r="W2410"/>
      <c r="X2410"/>
      <c r="Y2410"/>
      <c r="Z2410"/>
      <c r="AA2410"/>
      <c r="AB2410"/>
    </row>
    <row r="2411" spans="2:28" s="52" customFormat="1" x14ac:dyDescent="0.15">
      <c r="B2411" s="77"/>
      <c r="P2411"/>
      <c r="U2411"/>
      <c r="V2411"/>
      <c r="W2411"/>
      <c r="X2411"/>
      <c r="Y2411"/>
      <c r="Z2411"/>
      <c r="AA2411"/>
      <c r="AB2411"/>
    </row>
    <row r="2412" spans="2:28" s="52" customFormat="1" x14ac:dyDescent="0.15">
      <c r="B2412" s="77"/>
      <c r="P2412"/>
      <c r="U2412"/>
      <c r="V2412"/>
      <c r="W2412"/>
      <c r="X2412"/>
      <c r="Y2412"/>
      <c r="Z2412"/>
      <c r="AA2412"/>
      <c r="AB2412"/>
    </row>
    <row r="2413" spans="2:28" s="52" customFormat="1" x14ac:dyDescent="0.15">
      <c r="B2413" s="77"/>
      <c r="P2413"/>
      <c r="U2413"/>
      <c r="V2413"/>
      <c r="W2413"/>
      <c r="X2413"/>
      <c r="Y2413"/>
      <c r="Z2413"/>
      <c r="AA2413"/>
      <c r="AB2413"/>
    </row>
    <row r="2414" spans="2:28" s="52" customFormat="1" x14ac:dyDescent="0.15">
      <c r="B2414" s="77"/>
      <c r="P2414"/>
      <c r="U2414"/>
      <c r="V2414"/>
      <c r="W2414"/>
      <c r="X2414"/>
      <c r="Y2414"/>
      <c r="Z2414"/>
      <c r="AA2414"/>
      <c r="AB2414"/>
    </row>
    <row r="2415" spans="2:28" s="52" customFormat="1" x14ac:dyDescent="0.15">
      <c r="B2415" s="77"/>
      <c r="P2415"/>
      <c r="U2415"/>
      <c r="V2415"/>
      <c r="W2415"/>
      <c r="X2415"/>
      <c r="Y2415"/>
      <c r="Z2415"/>
      <c r="AA2415"/>
      <c r="AB2415"/>
    </row>
    <row r="2416" spans="2:28" s="52" customFormat="1" x14ac:dyDescent="0.15">
      <c r="B2416" s="77"/>
      <c r="P2416"/>
      <c r="U2416"/>
      <c r="V2416"/>
      <c r="W2416"/>
      <c r="X2416"/>
      <c r="Y2416"/>
      <c r="Z2416"/>
      <c r="AA2416"/>
      <c r="AB2416"/>
    </row>
    <row r="2417" spans="2:28" s="52" customFormat="1" x14ac:dyDescent="0.15">
      <c r="B2417" s="77"/>
      <c r="P2417"/>
      <c r="U2417"/>
      <c r="V2417"/>
      <c r="W2417"/>
      <c r="X2417"/>
      <c r="Y2417"/>
      <c r="Z2417"/>
      <c r="AA2417"/>
      <c r="AB2417"/>
    </row>
    <row r="2418" spans="2:28" s="52" customFormat="1" x14ac:dyDescent="0.15">
      <c r="B2418" s="77"/>
      <c r="P2418"/>
      <c r="U2418"/>
      <c r="V2418"/>
      <c r="W2418"/>
      <c r="X2418"/>
      <c r="Y2418"/>
      <c r="Z2418"/>
      <c r="AA2418"/>
      <c r="AB2418"/>
    </row>
    <row r="2419" spans="2:28" s="52" customFormat="1" x14ac:dyDescent="0.15">
      <c r="B2419" s="77"/>
      <c r="P2419"/>
      <c r="U2419"/>
      <c r="V2419"/>
      <c r="W2419"/>
      <c r="X2419"/>
      <c r="Y2419"/>
      <c r="Z2419"/>
      <c r="AA2419"/>
      <c r="AB2419"/>
    </row>
    <row r="2420" spans="2:28" s="52" customFormat="1" x14ac:dyDescent="0.15">
      <c r="B2420" s="77"/>
      <c r="P2420"/>
      <c r="U2420"/>
      <c r="V2420"/>
      <c r="W2420"/>
      <c r="X2420"/>
      <c r="Y2420"/>
      <c r="Z2420"/>
      <c r="AA2420"/>
      <c r="AB2420"/>
    </row>
    <row r="2421" spans="2:28" s="52" customFormat="1" x14ac:dyDescent="0.15">
      <c r="B2421" s="77"/>
      <c r="P2421"/>
      <c r="U2421"/>
      <c r="V2421"/>
      <c r="W2421"/>
      <c r="X2421"/>
      <c r="Y2421"/>
      <c r="Z2421"/>
      <c r="AA2421"/>
      <c r="AB2421"/>
    </row>
    <row r="2422" spans="2:28" s="52" customFormat="1" x14ac:dyDescent="0.15">
      <c r="B2422" s="77"/>
      <c r="P2422"/>
      <c r="U2422"/>
      <c r="V2422"/>
      <c r="W2422"/>
      <c r="X2422"/>
      <c r="Y2422"/>
      <c r="Z2422"/>
      <c r="AA2422"/>
      <c r="AB2422"/>
    </row>
    <row r="2423" spans="2:28" s="52" customFormat="1" x14ac:dyDescent="0.15">
      <c r="B2423" s="77"/>
      <c r="P2423"/>
      <c r="U2423"/>
      <c r="V2423"/>
      <c r="W2423"/>
      <c r="X2423"/>
      <c r="Y2423"/>
      <c r="Z2423"/>
      <c r="AA2423"/>
      <c r="AB2423"/>
    </row>
    <row r="2424" spans="2:28" s="52" customFormat="1" x14ac:dyDescent="0.15">
      <c r="B2424" s="77"/>
      <c r="P2424"/>
      <c r="U2424"/>
      <c r="V2424"/>
      <c r="W2424"/>
      <c r="X2424"/>
      <c r="Y2424"/>
      <c r="Z2424"/>
      <c r="AA2424"/>
      <c r="AB2424"/>
    </row>
    <row r="2425" spans="2:28" s="52" customFormat="1" x14ac:dyDescent="0.15">
      <c r="B2425" s="77"/>
      <c r="P2425"/>
      <c r="U2425"/>
      <c r="V2425"/>
      <c r="W2425"/>
      <c r="X2425"/>
      <c r="Y2425"/>
      <c r="Z2425"/>
      <c r="AA2425"/>
      <c r="AB2425"/>
    </row>
    <row r="2426" spans="2:28" s="52" customFormat="1" x14ac:dyDescent="0.15">
      <c r="B2426" s="77"/>
      <c r="P2426"/>
      <c r="U2426"/>
      <c r="V2426"/>
      <c r="W2426"/>
      <c r="X2426"/>
      <c r="Y2426"/>
      <c r="Z2426"/>
      <c r="AA2426"/>
      <c r="AB2426"/>
    </row>
    <row r="2427" spans="2:28" s="52" customFormat="1" x14ac:dyDescent="0.15">
      <c r="B2427" s="77"/>
      <c r="P2427"/>
      <c r="U2427"/>
      <c r="V2427"/>
      <c r="W2427"/>
      <c r="X2427"/>
      <c r="Y2427"/>
      <c r="Z2427"/>
      <c r="AA2427"/>
      <c r="AB2427"/>
    </row>
    <row r="2428" spans="2:28" s="52" customFormat="1" x14ac:dyDescent="0.15">
      <c r="B2428" s="77"/>
      <c r="P2428"/>
      <c r="U2428"/>
      <c r="V2428"/>
      <c r="W2428"/>
      <c r="X2428"/>
      <c r="Y2428"/>
      <c r="Z2428"/>
      <c r="AA2428"/>
      <c r="AB2428"/>
    </row>
    <row r="2429" spans="2:28" s="52" customFormat="1" x14ac:dyDescent="0.15">
      <c r="B2429" s="77"/>
      <c r="P2429"/>
      <c r="U2429"/>
      <c r="V2429"/>
      <c r="W2429"/>
      <c r="X2429"/>
      <c r="Y2429"/>
      <c r="Z2429"/>
      <c r="AA2429"/>
      <c r="AB2429"/>
    </row>
    <row r="2430" spans="2:28" s="52" customFormat="1" x14ac:dyDescent="0.15">
      <c r="B2430" s="77"/>
      <c r="P2430"/>
      <c r="U2430"/>
      <c r="V2430"/>
      <c r="W2430"/>
      <c r="X2430"/>
      <c r="Y2430"/>
      <c r="Z2430"/>
      <c r="AA2430"/>
      <c r="AB2430"/>
    </row>
    <row r="2431" spans="2:28" s="52" customFormat="1" x14ac:dyDescent="0.15">
      <c r="B2431" s="77"/>
      <c r="P2431"/>
      <c r="U2431"/>
      <c r="V2431"/>
      <c r="W2431"/>
      <c r="X2431"/>
      <c r="Y2431"/>
      <c r="Z2431"/>
      <c r="AA2431"/>
      <c r="AB2431"/>
    </row>
    <row r="2432" spans="2:28" s="52" customFormat="1" x14ac:dyDescent="0.15">
      <c r="B2432" s="77"/>
      <c r="P2432"/>
      <c r="U2432"/>
      <c r="V2432"/>
      <c r="W2432"/>
      <c r="X2432"/>
      <c r="Y2432"/>
      <c r="Z2432"/>
      <c r="AA2432"/>
      <c r="AB2432"/>
    </row>
    <row r="2433" spans="2:28" s="52" customFormat="1" x14ac:dyDescent="0.15">
      <c r="B2433" s="77"/>
      <c r="P2433"/>
      <c r="U2433"/>
      <c r="V2433"/>
      <c r="W2433"/>
      <c r="X2433"/>
      <c r="Y2433"/>
      <c r="Z2433"/>
      <c r="AA2433"/>
      <c r="AB2433"/>
    </row>
    <row r="2434" spans="2:28" s="52" customFormat="1" x14ac:dyDescent="0.15">
      <c r="B2434" s="77"/>
      <c r="P2434"/>
      <c r="U2434"/>
      <c r="V2434"/>
      <c r="W2434"/>
      <c r="X2434"/>
      <c r="Y2434"/>
      <c r="Z2434"/>
      <c r="AA2434"/>
      <c r="AB2434"/>
    </row>
    <row r="2435" spans="2:28" s="52" customFormat="1" x14ac:dyDescent="0.15">
      <c r="B2435" s="77"/>
      <c r="P2435"/>
      <c r="U2435"/>
      <c r="V2435"/>
      <c r="W2435"/>
      <c r="X2435"/>
      <c r="Y2435"/>
      <c r="Z2435"/>
      <c r="AA2435"/>
      <c r="AB2435"/>
    </row>
    <row r="2436" spans="2:28" s="52" customFormat="1" x14ac:dyDescent="0.15">
      <c r="B2436" s="77"/>
      <c r="P2436"/>
      <c r="U2436"/>
      <c r="V2436"/>
      <c r="W2436"/>
      <c r="X2436"/>
      <c r="Y2436"/>
      <c r="Z2436"/>
      <c r="AA2436"/>
      <c r="AB2436"/>
    </row>
    <row r="2437" spans="2:28" s="52" customFormat="1" x14ac:dyDescent="0.15">
      <c r="B2437" s="77"/>
      <c r="P2437"/>
      <c r="U2437"/>
      <c r="V2437"/>
      <c r="W2437"/>
      <c r="X2437"/>
      <c r="Y2437"/>
      <c r="Z2437"/>
      <c r="AA2437"/>
      <c r="AB2437"/>
    </row>
    <row r="2438" spans="2:28" s="52" customFormat="1" x14ac:dyDescent="0.15">
      <c r="B2438" s="77"/>
      <c r="P2438"/>
      <c r="U2438"/>
      <c r="V2438"/>
      <c r="W2438"/>
      <c r="X2438"/>
      <c r="Y2438"/>
      <c r="Z2438"/>
      <c r="AA2438"/>
      <c r="AB2438"/>
    </row>
    <row r="2439" spans="2:28" s="52" customFormat="1" x14ac:dyDescent="0.15">
      <c r="B2439" s="77"/>
      <c r="P2439"/>
      <c r="U2439"/>
      <c r="V2439"/>
      <c r="W2439"/>
      <c r="X2439"/>
      <c r="Y2439"/>
      <c r="Z2439"/>
      <c r="AA2439"/>
      <c r="AB2439"/>
    </row>
    <row r="2440" spans="2:28" s="52" customFormat="1" x14ac:dyDescent="0.15">
      <c r="B2440" s="77"/>
      <c r="P2440"/>
      <c r="U2440"/>
      <c r="V2440"/>
      <c r="W2440"/>
      <c r="X2440"/>
      <c r="Y2440"/>
      <c r="Z2440"/>
      <c r="AA2440"/>
      <c r="AB2440"/>
    </row>
    <row r="2441" spans="2:28" s="52" customFormat="1" x14ac:dyDescent="0.15">
      <c r="B2441" s="77"/>
      <c r="P2441"/>
      <c r="U2441"/>
      <c r="V2441"/>
      <c r="W2441"/>
      <c r="X2441"/>
      <c r="Y2441"/>
      <c r="Z2441"/>
      <c r="AA2441"/>
      <c r="AB2441"/>
    </row>
    <row r="2442" spans="2:28" s="52" customFormat="1" x14ac:dyDescent="0.15">
      <c r="B2442" s="77"/>
      <c r="P2442"/>
      <c r="U2442"/>
      <c r="V2442"/>
      <c r="W2442"/>
      <c r="X2442"/>
      <c r="Y2442"/>
      <c r="Z2442"/>
      <c r="AA2442"/>
      <c r="AB2442"/>
    </row>
    <row r="2443" spans="2:28" s="52" customFormat="1" x14ac:dyDescent="0.15">
      <c r="B2443" s="77"/>
      <c r="P2443"/>
      <c r="U2443"/>
      <c r="V2443"/>
      <c r="W2443"/>
      <c r="X2443"/>
      <c r="Y2443"/>
      <c r="Z2443"/>
      <c r="AA2443"/>
      <c r="AB2443"/>
    </row>
    <row r="2444" spans="2:28" s="52" customFormat="1" x14ac:dyDescent="0.15">
      <c r="B2444" s="77"/>
      <c r="P2444"/>
      <c r="U2444"/>
      <c r="V2444"/>
      <c r="W2444"/>
      <c r="X2444"/>
      <c r="Y2444"/>
      <c r="Z2444"/>
      <c r="AA2444"/>
      <c r="AB2444"/>
    </row>
    <row r="2445" spans="2:28" s="52" customFormat="1" x14ac:dyDescent="0.15">
      <c r="B2445" s="77"/>
      <c r="P2445"/>
      <c r="U2445"/>
      <c r="V2445"/>
      <c r="W2445"/>
      <c r="X2445"/>
      <c r="Y2445"/>
      <c r="Z2445"/>
      <c r="AA2445"/>
      <c r="AB2445"/>
    </row>
    <row r="2446" spans="2:28" s="52" customFormat="1" x14ac:dyDescent="0.15">
      <c r="B2446" s="77"/>
      <c r="P2446"/>
      <c r="U2446"/>
      <c r="V2446"/>
      <c r="W2446"/>
      <c r="X2446"/>
      <c r="Y2446"/>
      <c r="Z2446"/>
      <c r="AA2446"/>
      <c r="AB2446"/>
    </row>
    <row r="2447" spans="2:28" s="52" customFormat="1" x14ac:dyDescent="0.15">
      <c r="B2447" s="77"/>
      <c r="P2447"/>
      <c r="U2447"/>
      <c r="V2447"/>
      <c r="W2447"/>
      <c r="X2447"/>
      <c r="Y2447"/>
      <c r="Z2447"/>
      <c r="AA2447"/>
      <c r="AB2447"/>
    </row>
    <row r="2448" spans="2:28" s="52" customFormat="1" x14ac:dyDescent="0.15">
      <c r="B2448" s="77"/>
      <c r="P2448"/>
      <c r="U2448"/>
      <c r="V2448"/>
      <c r="W2448"/>
      <c r="X2448"/>
      <c r="Y2448"/>
      <c r="Z2448"/>
      <c r="AA2448"/>
      <c r="AB2448"/>
    </row>
    <row r="2449" spans="2:28" s="52" customFormat="1" x14ac:dyDescent="0.15">
      <c r="B2449" s="77"/>
      <c r="P2449"/>
      <c r="U2449"/>
      <c r="V2449"/>
      <c r="W2449"/>
      <c r="X2449"/>
      <c r="Y2449"/>
      <c r="Z2449"/>
      <c r="AA2449"/>
      <c r="AB2449"/>
    </row>
    <row r="2450" spans="2:28" s="52" customFormat="1" x14ac:dyDescent="0.15">
      <c r="B2450" s="77"/>
      <c r="P2450"/>
      <c r="U2450"/>
      <c r="V2450"/>
      <c r="W2450"/>
      <c r="X2450"/>
      <c r="Y2450"/>
      <c r="Z2450"/>
      <c r="AA2450"/>
      <c r="AB2450"/>
    </row>
    <row r="2451" spans="2:28" s="52" customFormat="1" x14ac:dyDescent="0.15">
      <c r="B2451" s="77"/>
      <c r="P2451"/>
      <c r="U2451"/>
      <c r="V2451"/>
      <c r="W2451"/>
      <c r="X2451"/>
      <c r="Y2451"/>
      <c r="Z2451"/>
      <c r="AA2451"/>
      <c r="AB2451"/>
    </row>
    <row r="2452" spans="2:28" s="52" customFormat="1" x14ac:dyDescent="0.15">
      <c r="B2452" s="77"/>
      <c r="P2452"/>
      <c r="U2452"/>
      <c r="V2452"/>
      <c r="W2452"/>
      <c r="X2452"/>
      <c r="Y2452"/>
      <c r="Z2452"/>
      <c r="AA2452"/>
      <c r="AB2452"/>
    </row>
    <row r="2453" spans="2:28" s="52" customFormat="1" x14ac:dyDescent="0.15">
      <c r="B2453" s="77"/>
      <c r="P2453"/>
      <c r="U2453"/>
      <c r="V2453"/>
      <c r="W2453"/>
      <c r="X2453"/>
      <c r="Y2453"/>
      <c r="Z2453"/>
      <c r="AA2453"/>
      <c r="AB2453"/>
    </row>
    <row r="2454" spans="2:28" s="52" customFormat="1" x14ac:dyDescent="0.15">
      <c r="B2454" s="77"/>
      <c r="P2454"/>
      <c r="U2454"/>
      <c r="V2454"/>
      <c r="W2454"/>
      <c r="X2454"/>
      <c r="Y2454"/>
      <c r="Z2454"/>
      <c r="AA2454"/>
      <c r="AB2454"/>
    </row>
    <row r="2455" spans="2:28" s="52" customFormat="1" x14ac:dyDescent="0.15">
      <c r="B2455" s="77"/>
      <c r="P2455"/>
      <c r="U2455"/>
      <c r="V2455"/>
      <c r="W2455"/>
      <c r="X2455"/>
      <c r="Y2455"/>
      <c r="Z2455"/>
      <c r="AA2455"/>
      <c r="AB2455"/>
    </row>
    <row r="2456" spans="2:28" s="52" customFormat="1" x14ac:dyDescent="0.15">
      <c r="B2456" s="77"/>
      <c r="P2456"/>
      <c r="U2456"/>
      <c r="V2456"/>
      <c r="W2456"/>
      <c r="X2456"/>
      <c r="Y2456"/>
      <c r="Z2456"/>
      <c r="AA2456"/>
      <c r="AB2456"/>
    </row>
    <row r="2457" spans="2:28" s="52" customFormat="1" x14ac:dyDescent="0.15">
      <c r="B2457" s="77"/>
      <c r="P2457"/>
      <c r="U2457"/>
      <c r="V2457"/>
      <c r="W2457"/>
      <c r="X2457"/>
      <c r="Y2457"/>
      <c r="Z2457"/>
      <c r="AA2457"/>
      <c r="AB2457"/>
    </row>
    <row r="2458" spans="2:28" s="52" customFormat="1" x14ac:dyDescent="0.15">
      <c r="B2458" s="77"/>
      <c r="P2458"/>
      <c r="U2458"/>
      <c r="V2458"/>
      <c r="W2458"/>
      <c r="X2458"/>
      <c r="Y2458"/>
      <c r="Z2458"/>
      <c r="AA2458"/>
      <c r="AB2458"/>
    </row>
    <row r="2459" spans="2:28" s="52" customFormat="1" x14ac:dyDescent="0.15">
      <c r="B2459" s="77"/>
      <c r="P2459"/>
      <c r="U2459"/>
      <c r="V2459"/>
      <c r="W2459"/>
      <c r="X2459"/>
      <c r="Y2459"/>
      <c r="Z2459"/>
      <c r="AA2459"/>
      <c r="AB2459"/>
    </row>
    <row r="2460" spans="2:28" s="52" customFormat="1" x14ac:dyDescent="0.15">
      <c r="B2460" s="77"/>
      <c r="P2460"/>
      <c r="U2460"/>
      <c r="V2460"/>
      <c r="W2460"/>
      <c r="X2460"/>
      <c r="Y2460"/>
      <c r="Z2460"/>
      <c r="AA2460"/>
      <c r="AB2460"/>
    </row>
    <row r="2461" spans="2:28" s="52" customFormat="1" x14ac:dyDescent="0.15">
      <c r="B2461" s="77"/>
      <c r="P2461"/>
      <c r="U2461"/>
      <c r="V2461"/>
      <c r="W2461"/>
      <c r="X2461"/>
      <c r="Y2461"/>
      <c r="Z2461"/>
      <c r="AA2461"/>
      <c r="AB2461"/>
    </row>
    <row r="2462" spans="2:28" s="52" customFormat="1" x14ac:dyDescent="0.15">
      <c r="B2462" s="77"/>
      <c r="P2462"/>
      <c r="U2462"/>
      <c r="V2462"/>
      <c r="W2462"/>
      <c r="X2462"/>
      <c r="Y2462"/>
      <c r="Z2462"/>
      <c r="AA2462"/>
      <c r="AB2462"/>
    </row>
    <row r="2463" spans="2:28" s="52" customFormat="1" x14ac:dyDescent="0.15">
      <c r="B2463" s="77"/>
      <c r="P2463"/>
      <c r="U2463"/>
      <c r="V2463"/>
      <c r="W2463"/>
      <c r="X2463"/>
      <c r="Y2463"/>
      <c r="Z2463"/>
      <c r="AA2463"/>
      <c r="AB2463"/>
    </row>
    <row r="2464" spans="2:28" s="52" customFormat="1" x14ac:dyDescent="0.15">
      <c r="B2464" s="77"/>
      <c r="P2464"/>
      <c r="U2464"/>
      <c r="V2464"/>
      <c r="W2464"/>
      <c r="X2464"/>
      <c r="Y2464"/>
      <c r="Z2464"/>
      <c r="AA2464"/>
      <c r="AB2464"/>
    </row>
    <row r="2465" spans="2:28" s="52" customFormat="1" x14ac:dyDescent="0.15">
      <c r="B2465" s="77"/>
      <c r="P2465"/>
      <c r="U2465"/>
      <c r="V2465"/>
      <c r="W2465"/>
      <c r="X2465"/>
      <c r="Y2465"/>
      <c r="Z2465"/>
      <c r="AA2465"/>
      <c r="AB2465"/>
    </row>
    <row r="2466" spans="2:28" s="52" customFormat="1" x14ac:dyDescent="0.15">
      <c r="B2466" s="77"/>
      <c r="P2466"/>
      <c r="U2466"/>
      <c r="V2466"/>
      <c r="W2466"/>
      <c r="X2466"/>
      <c r="Y2466"/>
      <c r="Z2466"/>
      <c r="AA2466"/>
      <c r="AB2466"/>
    </row>
    <row r="2467" spans="2:28" s="52" customFormat="1" x14ac:dyDescent="0.15">
      <c r="B2467" s="77"/>
      <c r="P2467"/>
      <c r="U2467"/>
      <c r="V2467"/>
      <c r="W2467"/>
      <c r="X2467"/>
      <c r="Y2467"/>
      <c r="Z2467"/>
      <c r="AA2467"/>
      <c r="AB2467"/>
    </row>
    <row r="2468" spans="2:28" s="52" customFormat="1" x14ac:dyDescent="0.15">
      <c r="B2468" s="77"/>
      <c r="P2468"/>
      <c r="U2468"/>
      <c r="V2468"/>
      <c r="W2468"/>
      <c r="X2468"/>
      <c r="Y2468"/>
      <c r="Z2468"/>
      <c r="AA2468"/>
      <c r="AB2468"/>
    </row>
    <row r="2469" spans="2:28" s="52" customFormat="1" x14ac:dyDescent="0.15">
      <c r="B2469" s="77"/>
      <c r="P2469"/>
      <c r="U2469"/>
      <c r="V2469"/>
      <c r="W2469"/>
      <c r="X2469"/>
      <c r="Y2469"/>
      <c r="Z2469"/>
      <c r="AA2469"/>
      <c r="AB2469"/>
    </row>
    <row r="2470" spans="2:28" s="52" customFormat="1" x14ac:dyDescent="0.15">
      <c r="B2470" s="77"/>
      <c r="P2470"/>
      <c r="U2470"/>
      <c r="V2470"/>
      <c r="W2470"/>
      <c r="X2470"/>
      <c r="Y2470"/>
      <c r="Z2470"/>
      <c r="AA2470"/>
      <c r="AB2470"/>
    </row>
    <row r="2471" spans="2:28" s="52" customFormat="1" x14ac:dyDescent="0.15">
      <c r="B2471" s="77"/>
      <c r="P2471"/>
      <c r="U2471"/>
      <c r="V2471"/>
      <c r="W2471"/>
      <c r="X2471"/>
      <c r="Y2471"/>
      <c r="Z2471"/>
      <c r="AA2471"/>
      <c r="AB2471"/>
    </row>
    <row r="2472" spans="2:28" s="52" customFormat="1" x14ac:dyDescent="0.15">
      <c r="B2472" s="77"/>
      <c r="P2472"/>
      <c r="U2472"/>
      <c r="V2472"/>
      <c r="W2472"/>
      <c r="X2472"/>
      <c r="Y2472"/>
      <c r="Z2472"/>
      <c r="AA2472"/>
      <c r="AB2472"/>
    </row>
    <row r="2473" spans="2:28" s="52" customFormat="1" x14ac:dyDescent="0.15">
      <c r="B2473" s="77"/>
      <c r="P2473"/>
      <c r="U2473"/>
      <c r="V2473"/>
      <c r="W2473"/>
      <c r="X2473"/>
      <c r="Y2473"/>
      <c r="Z2473"/>
      <c r="AA2473"/>
      <c r="AB2473"/>
    </row>
    <row r="2474" spans="2:28" s="52" customFormat="1" x14ac:dyDescent="0.15">
      <c r="B2474" s="77"/>
      <c r="P2474"/>
      <c r="U2474"/>
      <c r="V2474"/>
      <c r="W2474"/>
      <c r="X2474"/>
      <c r="Y2474"/>
      <c r="Z2474"/>
      <c r="AA2474"/>
      <c r="AB2474"/>
    </row>
    <row r="2475" spans="2:28" s="52" customFormat="1" x14ac:dyDescent="0.15">
      <c r="B2475" s="77"/>
      <c r="P2475"/>
      <c r="U2475"/>
      <c r="V2475"/>
      <c r="W2475"/>
      <c r="X2475"/>
      <c r="Y2475"/>
      <c r="Z2475"/>
      <c r="AA2475"/>
      <c r="AB2475"/>
    </row>
    <row r="2476" spans="2:28" s="52" customFormat="1" x14ac:dyDescent="0.15">
      <c r="B2476" s="77"/>
      <c r="P2476"/>
      <c r="U2476"/>
      <c r="V2476"/>
      <c r="W2476"/>
      <c r="X2476"/>
      <c r="Y2476"/>
      <c r="Z2476"/>
      <c r="AA2476"/>
      <c r="AB2476"/>
    </row>
    <row r="2477" spans="2:28" s="52" customFormat="1" x14ac:dyDescent="0.15">
      <c r="B2477" s="77"/>
      <c r="P2477"/>
      <c r="U2477"/>
      <c r="V2477"/>
      <c r="W2477"/>
      <c r="X2477"/>
      <c r="Y2477"/>
      <c r="Z2477"/>
      <c r="AA2477"/>
      <c r="AB2477"/>
    </row>
    <row r="2478" spans="2:28" s="52" customFormat="1" x14ac:dyDescent="0.15">
      <c r="B2478" s="77"/>
      <c r="P2478"/>
      <c r="U2478"/>
      <c r="V2478"/>
      <c r="W2478"/>
      <c r="X2478"/>
      <c r="Y2478"/>
      <c r="Z2478"/>
      <c r="AA2478"/>
      <c r="AB2478"/>
    </row>
    <row r="2479" spans="2:28" s="52" customFormat="1" x14ac:dyDescent="0.15">
      <c r="B2479" s="77"/>
      <c r="P2479"/>
      <c r="U2479"/>
      <c r="V2479"/>
      <c r="W2479"/>
      <c r="X2479"/>
      <c r="Y2479"/>
      <c r="Z2479"/>
      <c r="AA2479"/>
      <c r="AB2479"/>
    </row>
    <row r="2480" spans="2:28" s="52" customFormat="1" x14ac:dyDescent="0.15">
      <c r="B2480" s="77"/>
      <c r="P2480"/>
      <c r="U2480"/>
      <c r="V2480"/>
      <c r="W2480"/>
      <c r="X2480"/>
      <c r="Y2480"/>
      <c r="Z2480"/>
      <c r="AA2480"/>
      <c r="AB2480"/>
    </row>
    <row r="2481" spans="2:28" s="52" customFormat="1" x14ac:dyDescent="0.15">
      <c r="B2481" s="77"/>
      <c r="P2481"/>
      <c r="U2481"/>
      <c r="V2481"/>
      <c r="W2481"/>
      <c r="X2481"/>
      <c r="Y2481"/>
      <c r="Z2481"/>
      <c r="AA2481"/>
      <c r="AB2481"/>
    </row>
    <row r="2482" spans="2:28" s="52" customFormat="1" x14ac:dyDescent="0.15">
      <c r="B2482" s="77"/>
      <c r="P2482"/>
      <c r="U2482"/>
      <c r="V2482"/>
      <c r="W2482"/>
      <c r="X2482"/>
      <c r="Y2482"/>
      <c r="Z2482"/>
      <c r="AA2482"/>
      <c r="AB2482"/>
    </row>
    <row r="2483" spans="2:28" s="52" customFormat="1" x14ac:dyDescent="0.15">
      <c r="B2483" s="77"/>
      <c r="P2483"/>
      <c r="U2483"/>
      <c r="V2483"/>
      <c r="W2483"/>
      <c r="X2483"/>
      <c r="Y2483"/>
      <c r="Z2483"/>
      <c r="AA2483"/>
      <c r="AB2483"/>
    </row>
    <row r="2484" spans="2:28" s="52" customFormat="1" x14ac:dyDescent="0.15">
      <c r="B2484" s="77"/>
      <c r="P2484"/>
      <c r="U2484"/>
      <c r="V2484"/>
      <c r="W2484"/>
      <c r="X2484"/>
      <c r="Y2484"/>
      <c r="Z2484"/>
      <c r="AA2484"/>
      <c r="AB2484"/>
    </row>
    <row r="2485" spans="2:28" s="52" customFormat="1" x14ac:dyDescent="0.15">
      <c r="B2485" s="77"/>
      <c r="P2485"/>
      <c r="U2485"/>
      <c r="V2485"/>
      <c r="W2485"/>
      <c r="X2485"/>
      <c r="Y2485"/>
      <c r="Z2485"/>
      <c r="AA2485"/>
      <c r="AB2485"/>
    </row>
    <row r="2486" spans="2:28" s="52" customFormat="1" x14ac:dyDescent="0.15">
      <c r="B2486" s="77"/>
      <c r="P2486"/>
      <c r="U2486"/>
      <c r="V2486"/>
      <c r="W2486"/>
      <c r="X2486"/>
      <c r="Y2486"/>
      <c r="Z2486"/>
      <c r="AA2486"/>
      <c r="AB2486"/>
    </row>
    <row r="2487" spans="2:28" s="52" customFormat="1" x14ac:dyDescent="0.15">
      <c r="B2487" s="77"/>
      <c r="P2487"/>
      <c r="U2487"/>
      <c r="V2487"/>
      <c r="W2487"/>
      <c r="X2487"/>
      <c r="Y2487"/>
      <c r="Z2487"/>
      <c r="AA2487"/>
      <c r="AB2487"/>
    </row>
    <row r="2488" spans="2:28" s="52" customFormat="1" x14ac:dyDescent="0.15">
      <c r="B2488" s="77"/>
      <c r="P2488"/>
      <c r="U2488"/>
      <c r="V2488"/>
      <c r="W2488"/>
      <c r="X2488"/>
      <c r="Y2488"/>
      <c r="Z2488"/>
      <c r="AA2488"/>
      <c r="AB2488"/>
    </row>
    <row r="2489" spans="2:28" s="52" customFormat="1" x14ac:dyDescent="0.15">
      <c r="B2489" s="77"/>
      <c r="P2489"/>
      <c r="U2489"/>
      <c r="V2489"/>
      <c r="W2489"/>
      <c r="X2489"/>
      <c r="Y2489"/>
      <c r="Z2489"/>
      <c r="AA2489"/>
      <c r="AB2489"/>
    </row>
    <row r="2490" spans="2:28" s="52" customFormat="1" x14ac:dyDescent="0.15">
      <c r="B2490" s="77"/>
      <c r="P2490"/>
      <c r="U2490"/>
      <c r="V2490"/>
      <c r="W2490"/>
      <c r="X2490"/>
      <c r="Y2490"/>
      <c r="Z2490"/>
      <c r="AA2490"/>
      <c r="AB2490"/>
    </row>
    <row r="2491" spans="2:28" s="52" customFormat="1" x14ac:dyDescent="0.15">
      <c r="B2491" s="77"/>
      <c r="P2491"/>
      <c r="U2491"/>
      <c r="V2491"/>
      <c r="W2491"/>
      <c r="X2491"/>
      <c r="Y2491"/>
      <c r="Z2491"/>
      <c r="AA2491"/>
      <c r="AB2491"/>
    </row>
    <row r="2492" spans="2:28" s="52" customFormat="1" x14ac:dyDescent="0.15">
      <c r="B2492" s="77"/>
      <c r="P2492"/>
      <c r="U2492"/>
      <c r="V2492"/>
      <c r="W2492"/>
      <c r="X2492"/>
      <c r="Y2492"/>
      <c r="Z2492"/>
      <c r="AA2492"/>
      <c r="AB2492"/>
    </row>
    <row r="2493" spans="2:28" s="52" customFormat="1" x14ac:dyDescent="0.15">
      <c r="B2493" s="77"/>
      <c r="P2493"/>
      <c r="U2493"/>
      <c r="V2493"/>
      <c r="W2493"/>
      <c r="X2493"/>
      <c r="Y2493"/>
      <c r="Z2493"/>
      <c r="AA2493"/>
      <c r="AB2493"/>
    </row>
    <row r="2494" spans="2:28" s="52" customFormat="1" x14ac:dyDescent="0.15">
      <c r="B2494" s="77"/>
      <c r="P2494"/>
      <c r="U2494"/>
      <c r="V2494"/>
      <c r="W2494"/>
      <c r="X2494"/>
      <c r="Y2494"/>
      <c r="Z2494"/>
      <c r="AA2494"/>
      <c r="AB2494"/>
    </row>
    <row r="2495" spans="2:28" s="52" customFormat="1" x14ac:dyDescent="0.15">
      <c r="B2495" s="77"/>
      <c r="P2495"/>
      <c r="U2495"/>
      <c r="V2495"/>
      <c r="W2495"/>
      <c r="X2495"/>
      <c r="Y2495"/>
      <c r="Z2495"/>
      <c r="AA2495"/>
      <c r="AB2495"/>
    </row>
    <row r="2496" spans="2:28" s="52" customFormat="1" x14ac:dyDescent="0.15">
      <c r="B2496" s="77"/>
      <c r="P2496"/>
      <c r="U2496"/>
      <c r="V2496"/>
      <c r="W2496"/>
      <c r="X2496"/>
      <c r="Y2496"/>
      <c r="Z2496"/>
      <c r="AA2496"/>
      <c r="AB2496"/>
    </row>
    <row r="2497" spans="2:28" s="52" customFormat="1" x14ac:dyDescent="0.15">
      <c r="B2497" s="77"/>
      <c r="P2497"/>
      <c r="U2497"/>
      <c r="V2497"/>
      <c r="W2497"/>
      <c r="X2497"/>
      <c r="Y2497"/>
      <c r="Z2497"/>
      <c r="AA2497"/>
      <c r="AB2497"/>
    </row>
    <row r="2498" spans="2:28" s="52" customFormat="1" x14ac:dyDescent="0.15">
      <c r="B2498" s="77"/>
      <c r="P2498"/>
      <c r="U2498"/>
      <c r="V2498"/>
      <c r="W2498"/>
      <c r="X2498"/>
      <c r="Y2498"/>
      <c r="Z2498"/>
      <c r="AA2498"/>
      <c r="AB2498"/>
    </row>
    <row r="2499" spans="2:28" s="52" customFormat="1" x14ac:dyDescent="0.15">
      <c r="B2499" s="77"/>
      <c r="P2499"/>
      <c r="U2499"/>
      <c r="V2499"/>
      <c r="W2499"/>
      <c r="X2499"/>
      <c r="Y2499"/>
      <c r="Z2499"/>
      <c r="AA2499"/>
      <c r="AB2499"/>
    </row>
    <row r="2500" spans="2:28" s="52" customFormat="1" x14ac:dyDescent="0.15">
      <c r="B2500" s="77"/>
      <c r="P2500"/>
      <c r="U2500"/>
      <c r="V2500"/>
      <c r="W2500"/>
      <c r="X2500"/>
      <c r="Y2500"/>
      <c r="Z2500"/>
      <c r="AA2500"/>
      <c r="AB2500"/>
    </row>
    <row r="2501" spans="2:28" s="52" customFormat="1" x14ac:dyDescent="0.15">
      <c r="B2501" s="77"/>
      <c r="P2501"/>
      <c r="U2501"/>
      <c r="V2501"/>
      <c r="W2501"/>
      <c r="X2501"/>
      <c r="Y2501"/>
      <c r="Z2501"/>
      <c r="AA2501"/>
      <c r="AB2501"/>
    </row>
    <row r="2502" spans="2:28" s="52" customFormat="1" x14ac:dyDescent="0.15">
      <c r="B2502" s="77"/>
      <c r="P2502"/>
      <c r="U2502"/>
      <c r="V2502"/>
      <c r="W2502"/>
      <c r="X2502"/>
      <c r="Y2502"/>
      <c r="Z2502"/>
      <c r="AA2502"/>
      <c r="AB2502"/>
    </row>
    <row r="2503" spans="2:28" s="52" customFormat="1" x14ac:dyDescent="0.15">
      <c r="B2503" s="77"/>
      <c r="P2503"/>
      <c r="U2503"/>
      <c r="V2503"/>
      <c r="W2503"/>
      <c r="X2503"/>
      <c r="Y2503"/>
      <c r="Z2503"/>
      <c r="AA2503"/>
      <c r="AB2503"/>
    </row>
    <row r="2504" spans="2:28" s="52" customFormat="1" x14ac:dyDescent="0.15">
      <c r="B2504" s="77"/>
      <c r="P2504"/>
      <c r="U2504"/>
      <c r="V2504"/>
      <c r="W2504"/>
      <c r="X2504"/>
      <c r="Y2504"/>
      <c r="Z2504"/>
      <c r="AA2504"/>
      <c r="AB2504"/>
    </row>
    <row r="2505" spans="2:28" s="52" customFormat="1" x14ac:dyDescent="0.15">
      <c r="B2505" s="77"/>
      <c r="P2505"/>
      <c r="U2505"/>
      <c r="V2505"/>
      <c r="W2505"/>
      <c r="X2505"/>
      <c r="Y2505"/>
      <c r="Z2505"/>
      <c r="AA2505"/>
      <c r="AB2505"/>
    </row>
    <row r="2506" spans="2:28" s="52" customFormat="1" x14ac:dyDescent="0.15">
      <c r="B2506" s="77"/>
      <c r="P2506"/>
      <c r="U2506"/>
      <c r="V2506"/>
      <c r="W2506"/>
      <c r="X2506"/>
      <c r="Y2506"/>
      <c r="Z2506"/>
      <c r="AA2506"/>
      <c r="AB2506"/>
    </row>
    <row r="2507" spans="2:28" s="52" customFormat="1" x14ac:dyDescent="0.15">
      <c r="B2507" s="77"/>
      <c r="P2507"/>
      <c r="U2507"/>
      <c r="V2507"/>
      <c r="W2507"/>
      <c r="X2507"/>
      <c r="Y2507"/>
      <c r="Z2507"/>
      <c r="AA2507"/>
      <c r="AB2507"/>
    </row>
    <row r="2508" spans="2:28" s="52" customFormat="1" x14ac:dyDescent="0.15">
      <c r="B2508" s="77"/>
      <c r="P2508"/>
      <c r="U2508"/>
      <c r="V2508"/>
      <c r="W2508"/>
      <c r="X2508"/>
      <c r="Y2508"/>
      <c r="Z2508"/>
      <c r="AA2508"/>
      <c r="AB2508"/>
    </row>
    <row r="2509" spans="2:28" s="52" customFormat="1" x14ac:dyDescent="0.15">
      <c r="B2509" s="77"/>
      <c r="P2509"/>
      <c r="U2509"/>
      <c r="V2509"/>
      <c r="W2509"/>
      <c r="X2509"/>
      <c r="Y2509"/>
      <c r="Z2509"/>
      <c r="AA2509"/>
      <c r="AB2509"/>
    </row>
    <row r="2510" spans="2:28" s="52" customFormat="1" x14ac:dyDescent="0.15">
      <c r="B2510" s="77"/>
      <c r="P2510"/>
      <c r="U2510"/>
      <c r="V2510"/>
      <c r="W2510"/>
      <c r="X2510"/>
      <c r="Y2510"/>
      <c r="Z2510"/>
      <c r="AA2510"/>
      <c r="AB2510"/>
    </row>
    <row r="2511" spans="2:28" s="52" customFormat="1" x14ac:dyDescent="0.15">
      <c r="B2511" s="77"/>
      <c r="P2511"/>
      <c r="U2511"/>
      <c r="V2511"/>
      <c r="W2511"/>
      <c r="X2511"/>
      <c r="Y2511"/>
      <c r="Z2511"/>
      <c r="AA2511"/>
      <c r="AB2511"/>
    </row>
    <row r="2512" spans="2:28" s="52" customFormat="1" x14ac:dyDescent="0.15">
      <c r="B2512" s="77"/>
      <c r="P2512"/>
      <c r="U2512"/>
      <c r="V2512"/>
      <c r="W2512"/>
      <c r="X2512"/>
      <c r="Y2512"/>
      <c r="Z2512"/>
      <c r="AA2512"/>
      <c r="AB2512"/>
    </row>
    <row r="2513" spans="2:28" s="52" customFormat="1" x14ac:dyDescent="0.15">
      <c r="B2513" s="77"/>
      <c r="P2513"/>
      <c r="U2513"/>
      <c r="V2513"/>
      <c r="W2513"/>
      <c r="X2513"/>
      <c r="Y2513"/>
      <c r="Z2513"/>
      <c r="AA2513"/>
      <c r="AB2513"/>
    </row>
    <row r="2514" spans="2:28" s="52" customFormat="1" x14ac:dyDescent="0.15">
      <c r="B2514" s="77"/>
      <c r="P2514"/>
      <c r="U2514"/>
      <c r="V2514"/>
      <c r="W2514"/>
      <c r="X2514"/>
      <c r="Y2514"/>
      <c r="Z2514"/>
      <c r="AA2514"/>
      <c r="AB2514"/>
    </row>
    <row r="2515" spans="2:28" s="52" customFormat="1" x14ac:dyDescent="0.15">
      <c r="B2515" s="77"/>
      <c r="P2515"/>
      <c r="U2515"/>
      <c r="V2515"/>
      <c r="W2515"/>
      <c r="X2515"/>
      <c r="Y2515"/>
      <c r="Z2515"/>
      <c r="AA2515"/>
      <c r="AB2515"/>
    </row>
    <row r="2516" spans="2:28" s="52" customFormat="1" x14ac:dyDescent="0.15">
      <c r="B2516" s="77"/>
      <c r="P2516"/>
      <c r="U2516"/>
      <c r="V2516"/>
      <c r="W2516"/>
      <c r="X2516"/>
      <c r="Y2516"/>
      <c r="Z2516"/>
      <c r="AA2516"/>
      <c r="AB2516"/>
    </row>
    <row r="2517" spans="2:28" s="52" customFormat="1" x14ac:dyDescent="0.15">
      <c r="B2517" s="77"/>
      <c r="P2517"/>
      <c r="U2517"/>
      <c r="V2517"/>
      <c r="W2517"/>
      <c r="X2517"/>
      <c r="Y2517"/>
      <c r="Z2517"/>
      <c r="AA2517"/>
      <c r="AB2517"/>
    </row>
    <row r="2518" spans="2:28" s="52" customFormat="1" x14ac:dyDescent="0.15">
      <c r="B2518" s="77"/>
      <c r="P2518"/>
      <c r="U2518"/>
      <c r="V2518"/>
      <c r="W2518"/>
      <c r="X2518"/>
      <c r="Y2518"/>
      <c r="Z2518"/>
      <c r="AA2518"/>
      <c r="AB2518"/>
    </row>
    <row r="2519" spans="2:28" s="52" customFormat="1" x14ac:dyDescent="0.15">
      <c r="B2519" s="77"/>
      <c r="P2519"/>
      <c r="U2519"/>
      <c r="V2519"/>
      <c r="W2519"/>
      <c r="X2519"/>
      <c r="Y2519"/>
      <c r="Z2519"/>
      <c r="AA2519"/>
      <c r="AB2519"/>
    </row>
    <row r="2520" spans="2:28" s="52" customFormat="1" x14ac:dyDescent="0.15">
      <c r="B2520" s="77"/>
      <c r="P2520"/>
      <c r="U2520"/>
      <c r="V2520"/>
      <c r="W2520"/>
      <c r="X2520"/>
      <c r="Y2520"/>
      <c r="Z2520"/>
      <c r="AA2520"/>
      <c r="AB2520"/>
    </row>
    <row r="2521" spans="2:28" s="52" customFormat="1" x14ac:dyDescent="0.15">
      <c r="B2521" s="77"/>
      <c r="P2521"/>
      <c r="U2521"/>
      <c r="V2521"/>
      <c r="W2521"/>
      <c r="X2521"/>
      <c r="Y2521"/>
      <c r="Z2521"/>
      <c r="AA2521"/>
      <c r="AB2521"/>
    </row>
    <row r="2522" spans="2:28" s="52" customFormat="1" x14ac:dyDescent="0.15">
      <c r="B2522" s="77"/>
      <c r="P2522"/>
      <c r="U2522"/>
      <c r="V2522"/>
      <c r="W2522"/>
      <c r="X2522"/>
      <c r="Y2522"/>
      <c r="Z2522"/>
      <c r="AA2522"/>
      <c r="AB2522"/>
    </row>
    <row r="2523" spans="2:28" s="52" customFormat="1" x14ac:dyDescent="0.15">
      <c r="B2523" s="77"/>
      <c r="P2523"/>
      <c r="U2523"/>
      <c r="V2523"/>
      <c r="W2523"/>
      <c r="X2523"/>
      <c r="Y2523"/>
      <c r="Z2523"/>
      <c r="AA2523"/>
      <c r="AB2523"/>
    </row>
    <row r="2524" spans="2:28" s="52" customFormat="1" x14ac:dyDescent="0.15">
      <c r="B2524" s="77"/>
      <c r="P2524"/>
      <c r="U2524"/>
      <c r="V2524"/>
      <c r="W2524"/>
      <c r="X2524"/>
      <c r="Y2524"/>
      <c r="Z2524"/>
      <c r="AA2524"/>
      <c r="AB2524"/>
    </row>
    <row r="2525" spans="2:28" s="52" customFormat="1" x14ac:dyDescent="0.15">
      <c r="B2525" s="77"/>
      <c r="P2525"/>
      <c r="U2525"/>
      <c r="V2525"/>
      <c r="W2525"/>
      <c r="X2525"/>
      <c r="Y2525"/>
      <c r="Z2525"/>
      <c r="AA2525"/>
      <c r="AB2525"/>
    </row>
    <row r="2526" spans="2:28" s="52" customFormat="1" x14ac:dyDescent="0.15">
      <c r="B2526" s="77"/>
      <c r="P2526"/>
      <c r="U2526"/>
      <c r="V2526"/>
      <c r="W2526"/>
      <c r="X2526"/>
      <c r="Y2526"/>
      <c r="Z2526"/>
      <c r="AA2526"/>
      <c r="AB2526"/>
    </row>
    <row r="2527" spans="2:28" s="52" customFormat="1" x14ac:dyDescent="0.15">
      <c r="B2527" s="77"/>
      <c r="P2527"/>
      <c r="U2527"/>
      <c r="V2527"/>
      <c r="W2527"/>
      <c r="X2527"/>
      <c r="Y2527"/>
      <c r="Z2527"/>
      <c r="AA2527"/>
      <c r="AB2527"/>
    </row>
    <row r="2528" spans="2:28" s="52" customFormat="1" x14ac:dyDescent="0.15">
      <c r="B2528" s="77"/>
      <c r="P2528"/>
      <c r="U2528"/>
      <c r="V2528"/>
      <c r="W2528"/>
      <c r="X2528"/>
      <c r="Y2528"/>
      <c r="Z2528"/>
      <c r="AA2528"/>
      <c r="AB2528"/>
    </row>
    <row r="2529" spans="2:28" s="52" customFormat="1" x14ac:dyDescent="0.15">
      <c r="B2529" s="77"/>
      <c r="P2529"/>
      <c r="U2529"/>
      <c r="V2529"/>
      <c r="W2529"/>
      <c r="X2529"/>
      <c r="Y2529"/>
      <c r="Z2529"/>
      <c r="AA2529"/>
      <c r="AB2529"/>
    </row>
    <row r="2530" spans="2:28" s="52" customFormat="1" x14ac:dyDescent="0.15">
      <c r="B2530" s="77"/>
      <c r="P2530"/>
      <c r="U2530"/>
      <c r="V2530"/>
      <c r="W2530"/>
      <c r="X2530"/>
      <c r="Y2530"/>
      <c r="Z2530"/>
      <c r="AA2530"/>
      <c r="AB2530"/>
    </row>
    <row r="2531" spans="2:28" s="52" customFormat="1" x14ac:dyDescent="0.15">
      <c r="B2531" s="77"/>
      <c r="P2531"/>
      <c r="U2531"/>
      <c r="V2531"/>
      <c r="W2531"/>
      <c r="X2531"/>
      <c r="Y2531"/>
      <c r="Z2531"/>
      <c r="AA2531"/>
      <c r="AB2531"/>
    </row>
    <row r="2532" spans="2:28" s="52" customFormat="1" x14ac:dyDescent="0.15">
      <c r="B2532" s="77"/>
      <c r="P2532"/>
      <c r="U2532"/>
      <c r="V2532"/>
      <c r="W2532"/>
      <c r="X2532"/>
      <c r="Y2532"/>
      <c r="Z2532"/>
      <c r="AA2532"/>
      <c r="AB2532"/>
    </row>
    <row r="2533" spans="2:28" s="52" customFormat="1" x14ac:dyDescent="0.15">
      <c r="B2533" s="77"/>
      <c r="P2533"/>
      <c r="U2533"/>
      <c r="V2533"/>
      <c r="W2533"/>
      <c r="X2533"/>
      <c r="Y2533"/>
      <c r="Z2533"/>
      <c r="AA2533"/>
      <c r="AB2533"/>
    </row>
    <row r="2534" spans="2:28" s="52" customFormat="1" x14ac:dyDescent="0.15">
      <c r="B2534" s="77"/>
      <c r="P2534"/>
      <c r="U2534"/>
      <c r="V2534"/>
      <c r="W2534"/>
      <c r="X2534"/>
      <c r="Y2534"/>
      <c r="Z2534"/>
      <c r="AA2534"/>
      <c r="AB2534"/>
    </row>
    <row r="2535" spans="2:28" s="52" customFormat="1" x14ac:dyDescent="0.15">
      <c r="B2535" s="77"/>
      <c r="P2535"/>
      <c r="U2535"/>
      <c r="V2535"/>
      <c r="W2535"/>
      <c r="X2535"/>
      <c r="Y2535"/>
      <c r="Z2535"/>
      <c r="AA2535"/>
      <c r="AB2535"/>
    </row>
    <row r="2536" spans="2:28" s="52" customFormat="1" x14ac:dyDescent="0.15">
      <c r="B2536" s="77"/>
      <c r="P2536"/>
      <c r="U2536"/>
      <c r="V2536"/>
      <c r="W2536"/>
      <c r="X2536"/>
      <c r="Y2536"/>
      <c r="Z2536"/>
      <c r="AA2536"/>
      <c r="AB2536"/>
    </row>
    <row r="2537" spans="2:28" s="52" customFormat="1" x14ac:dyDescent="0.15">
      <c r="B2537" s="77"/>
      <c r="P2537"/>
      <c r="U2537"/>
      <c r="V2537"/>
      <c r="W2537"/>
      <c r="X2537"/>
      <c r="Y2537"/>
      <c r="Z2537"/>
      <c r="AA2537"/>
      <c r="AB2537"/>
    </row>
    <row r="2538" spans="2:28" s="52" customFormat="1" x14ac:dyDescent="0.15">
      <c r="B2538" s="77"/>
      <c r="P2538"/>
      <c r="U2538"/>
      <c r="V2538"/>
      <c r="W2538"/>
      <c r="X2538"/>
      <c r="Y2538"/>
      <c r="Z2538"/>
      <c r="AA2538"/>
      <c r="AB2538"/>
    </row>
    <row r="2539" spans="2:28" s="52" customFormat="1" x14ac:dyDescent="0.15">
      <c r="B2539" s="77"/>
      <c r="P2539"/>
      <c r="U2539"/>
      <c r="V2539"/>
      <c r="W2539"/>
      <c r="X2539"/>
      <c r="Y2539"/>
      <c r="Z2539"/>
      <c r="AA2539"/>
      <c r="AB2539"/>
    </row>
    <row r="2540" spans="2:28" s="52" customFormat="1" x14ac:dyDescent="0.15">
      <c r="B2540" s="77"/>
      <c r="P2540"/>
      <c r="U2540"/>
      <c r="V2540"/>
      <c r="W2540"/>
      <c r="X2540"/>
      <c r="Y2540"/>
      <c r="Z2540"/>
      <c r="AA2540"/>
      <c r="AB2540"/>
    </row>
    <row r="2541" spans="2:28" s="52" customFormat="1" x14ac:dyDescent="0.15">
      <c r="B2541" s="77"/>
      <c r="P2541"/>
      <c r="U2541"/>
      <c r="V2541"/>
      <c r="W2541"/>
      <c r="X2541"/>
      <c r="Y2541"/>
      <c r="Z2541"/>
      <c r="AA2541"/>
      <c r="AB2541"/>
    </row>
    <row r="2542" spans="2:28" s="52" customFormat="1" x14ac:dyDescent="0.15">
      <c r="B2542" s="77"/>
      <c r="P2542"/>
      <c r="U2542"/>
      <c r="V2542"/>
      <c r="W2542"/>
      <c r="X2542"/>
      <c r="Y2542"/>
      <c r="Z2542"/>
      <c r="AA2542"/>
      <c r="AB2542"/>
    </row>
    <row r="2543" spans="2:28" s="52" customFormat="1" x14ac:dyDescent="0.15">
      <c r="B2543" s="77"/>
      <c r="P2543"/>
      <c r="U2543"/>
      <c r="V2543"/>
      <c r="W2543"/>
      <c r="X2543"/>
      <c r="Y2543"/>
      <c r="Z2543"/>
      <c r="AA2543"/>
      <c r="AB2543"/>
    </row>
    <row r="2544" spans="2:28" s="52" customFormat="1" x14ac:dyDescent="0.15">
      <c r="B2544" s="77"/>
      <c r="P2544"/>
      <c r="U2544"/>
      <c r="V2544"/>
      <c r="W2544"/>
      <c r="X2544"/>
      <c r="Y2544"/>
      <c r="Z2544"/>
      <c r="AA2544"/>
      <c r="AB2544"/>
    </row>
    <row r="2545" spans="2:28" s="52" customFormat="1" x14ac:dyDescent="0.15">
      <c r="B2545" s="77"/>
      <c r="P2545"/>
      <c r="U2545"/>
      <c r="V2545"/>
      <c r="W2545"/>
      <c r="X2545"/>
      <c r="Y2545"/>
      <c r="Z2545"/>
      <c r="AA2545"/>
      <c r="AB2545"/>
    </row>
    <row r="2546" spans="2:28" s="52" customFormat="1" x14ac:dyDescent="0.15">
      <c r="B2546" s="77"/>
      <c r="P2546"/>
      <c r="U2546"/>
      <c r="V2546"/>
      <c r="W2546"/>
      <c r="X2546"/>
      <c r="Y2546"/>
      <c r="Z2546"/>
      <c r="AA2546"/>
      <c r="AB2546"/>
    </row>
    <row r="2547" spans="2:28" s="52" customFormat="1" x14ac:dyDescent="0.15">
      <c r="B2547" s="77"/>
      <c r="P2547"/>
      <c r="U2547"/>
      <c r="V2547"/>
      <c r="W2547"/>
      <c r="X2547"/>
      <c r="Y2547"/>
      <c r="Z2547"/>
      <c r="AA2547"/>
      <c r="AB2547"/>
    </row>
    <row r="2548" spans="2:28" s="52" customFormat="1" x14ac:dyDescent="0.15">
      <c r="B2548" s="77"/>
      <c r="P2548"/>
      <c r="U2548"/>
      <c r="V2548"/>
      <c r="W2548"/>
      <c r="X2548"/>
      <c r="Y2548"/>
      <c r="Z2548"/>
      <c r="AA2548"/>
      <c r="AB2548"/>
    </row>
    <row r="2549" spans="2:28" s="52" customFormat="1" x14ac:dyDescent="0.15">
      <c r="B2549" s="77"/>
      <c r="P2549"/>
      <c r="U2549"/>
      <c r="V2549"/>
      <c r="W2549"/>
      <c r="X2549"/>
      <c r="Y2549"/>
      <c r="Z2549"/>
      <c r="AA2549"/>
      <c r="AB2549"/>
    </row>
    <row r="2550" spans="2:28" s="52" customFormat="1" x14ac:dyDescent="0.15">
      <c r="B2550" s="77"/>
      <c r="P2550"/>
      <c r="U2550"/>
      <c r="V2550"/>
      <c r="W2550"/>
      <c r="X2550"/>
      <c r="Y2550"/>
      <c r="Z2550"/>
      <c r="AA2550"/>
      <c r="AB2550"/>
    </row>
    <row r="2551" spans="2:28" s="52" customFormat="1" x14ac:dyDescent="0.15">
      <c r="B2551" s="77"/>
      <c r="P2551"/>
      <c r="U2551"/>
      <c r="V2551"/>
      <c r="W2551"/>
      <c r="X2551"/>
      <c r="Y2551"/>
      <c r="Z2551"/>
      <c r="AA2551"/>
      <c r="AB2551"/>
    </row>
    <row r="2552" spans="2:28" s="52" customFormat="1" x14ac:dyDescent="0.15">
      <c r="B2552" s="77"/>
      <c r="P2552"/>
      <c r="U2552"/>
      <c r="V2552"/>
      <c r="W2552"/>
      <c r="X2552"/>
      <c r="Y2552"/>
      <c r="Z2552"/>
      <c r="AA2552"/>
      <c r="AB2552"/>
    </row>
    <row r="2553" spans="2:28" s="52" customFormat="1" x14ac:dyDescent="0.15">
      <c r="B2553" s="77"/>
      <c r="P2553"/>
      <c r="U2553"/>
      <c r="V2553"/>
      <c r="W2553"/>
      <c r="X2553"/>
      <c r="Y2553"/>
      <c r="Z2553"/>
      <c r="AA2553"/>
      <c r="AB2553"/>
    </row>
    <row r="2554" spans="2:28" s="52" customFormat="1" x14ac:dyDescent="0.15">
      <c r="B2554" s="77"/>
      <c r="P2554"/>
      <c r="U2554"/>
      <c r="V2554"/>
      <c r="W2554"/>
      <c r="X2554"/>
      <c r="Y2554"/>
      <c r="Z2554"/>
      <c r="AA2554"/>
      <c r="AB2554"/>
    </row>
    <row r="2555" spans="2:28" s="52" customFormat="1" x14ac:dyDescent="0.15">
      <c r="B2555" s="77"/>
      <c r="P2555"/>
      <c r="U2555"/>
      <c r="V2555"/>
      <c r="W2555"/>
      <c r="X2555"/>
      <c r="Y2555"/>
      <c r="Z2555"/>
      <c r="AA2555"/>
      <c r="AB2555"/>
    </row>
    <row r="2556" spans="2:28" s="52" customFormat="1" x14ac:dyDescent="0.15">
      <c r="B2556" s="77"/>
      <c r="P2556"/>
      <c r="U2556"/>
      <c r="V2556"/>
      <c r="W2556"/>
      <c r="X2556"/>
      <c r="Y2556"/>
      <c r="Z2556"/>
      <c r="AA2556"/>
      <c r="AB2556"/>
    </row>
    <row r="2557" spans="2:28" s="52" customFormat="1" x14ac:dyDescent="0.15">
      <c r="B2557" s="77"/>
      <c r="P2557"/>
      <c r="U2557"/>
      <c r="V2557"/>
      <c r="W2557"/>
      <c r="X2557"/>
      <c r="Y2557"/>
      <c r="Z2557"/>
      <c r="AA2557"/>
      <c r="AB2557"/>
    </row>
    <row r="2558" spans="2:28" s="52" customFormat="1" x14ac:dyDescent="0.15">
      <c r="B2558" s="77"/>
      <c r="P2558"/>
      <c r="U2558"/>
      <c r="V2558"/>
      <c r="W2558"/>
      <c r="X2558"/>
      <c r="Y2558"/>
      <c r="Z2558"/>
      <c r="AA2558"/>
      <c r="AB2558"/>
    </row>
    <row r="2559" spans="2:28" s="52" customFormat="1" x14ac:dyDescent="0.15">
      <c r="B2559" s="77"/>
      <c r="P2559"/>
      <c r="U2559"/>
      <c r="V2559"/>
      <c r="W2559"/>
      <c r="X2559"/>
      <c r="Y2559"/>
      <c r="Z2559"/>
      <c r="AA2559"/>
      <c r="AB2559"/>
    </row>
    <row r="2560" spans="2:28" s="52" customFormat="1" x14ac:dyDescent="0.15">
      <c r="B2560" s="77"/>
      <c r="P2560"/>
      <c r="U2560"/>
      <c r="V2560"/>
      <c r="W2560"/>
      <c r="X2560"/>
      <c r="Y2560"/>
      <c r="Z2560"/>
      <c r="AA2560"/>
      <c r="AB2560"/>
    </row>
    <row r="2561" spans="2:28" s="52" customFormat="1" x14ac:dyDescent="0.15">
      <c r="B2561" s="77"/>
      <c r="P2561"/>
      <c r="U2561"/>
      <c r="V2561"/>
      <c r="W2561"/>
      <c r="X2561"/>
      <c r="Y2561"/>
      <c r="Z2561"/>
      <c r="AA2561"/>
      <c r="AB2561"/>
    </row>
    <row r="2562" spans="2:28" s="52" customFormat="1" x14ac:dyDescent="0.15">
      <c r="B2562" s="77"/>
      <c r="P2562"/>
      <c r="U2562"/>
      <c r="V2562"/>
      <c r="W2562"/>
      <c r="X2562"/>
      <c r="Y2562"/>
      <c r="Z2562"/>
      <c r="AA2562"/>
      <c r="AB2562"/>
    </row>
    <row r="2563" spans="2:28" s="52" customFormat="1" x14ac:dyDescent="0.15">
      <c r="B2563" s="77"/>
      <c r="P2563"/>
      <c r="U2563"/>
      <c r="V2563"/>
      <c r="W2563"/>
      <c r="X2563"/>
      <c r="Y2563"/>
      <c r="Z2563"/>
      <c r="AA2563"/>
      <c r="AB2563"/>
    </row>
    <row r="2564" spans="2:28" s="52" customFormat="1" x14ac:dyDescent="0.15">
      <c r="B2564" s="77"/>
      <c r="P2564"/>
      <c r="U2564"/>
      <c r="V2564"/>
      <c r="W2564"/>
      <c r="X2564"/>
      <c r="Y2564"/>
      <c r="Z2564"/>
      <c r="AA2564"/>
      <c r="AB2564"/>
    </row>
    <row r="2565" spans="2:28" s="52" customFormat="1" x14ac:dyDescent="0.15">
      <c r="B2565" s="77"/>
      <c r="P2565"/>
      <c r="U2565"/>
      <c r="V2565"/>
      <c r="W2565"/>
      <c r="X2565"/>
      <c r="Y2565"/>
      <c r="Z2565"/>
      <c r="AA2565"/>
      <c r="AB2565"/>
    </row>
    <row r="2566" spans="2:28" s="52" customFormat="1" x14ac:dyDescent="0.15">
      <c r="B2566" s="77"/>
      <c r="P2566"/>
      <c r="U2566"/>
      <c r="V2566"/>
      <c r="W2566"/>
      <c r="X2566"/>
      <c r="Y2566"/>
      <c r="Z2566"/>
      <c r="AA2566"/>
      <c r="AB2566"/>
    </row>
    <row r="2567" spans="2:28" s="52" customFormat="1" x14ac:dyDescent="0.15">
      <c r="B2567" s="77"/>
      <c r="P2567"/>
      <c r="U2567"/>
      <c r="V2567"/>
      <c r="W2567"/>
      <c r="X2567"/>
      <c r="Y2567"/>
      <c r="Z2567"/>
      <c r="AA2567"/>
      <c r="AB2567"/>
    </row>
    <row r="2568" spans="2:28" s="52" customFormat="1" x14ac:dyDescent="0.15">
      <c r="B2568" s="77"/>
      <c r="P2568"/>
      <c r="U2568"/>
      <c r="V2568"/>
      <c r="W2568"/>
      <c r="X2568"/>
      <c r="Y2568"/>
      <c r="Z2568"/>
      <c r="AA2568"/>
      <c r="AB2568"/>
    </row>
    <row r="2569" spans="2:28" s="52" customFormat="1" x14ac:dyDescent="0.15">
      <c r="B2569" s="77"/>
      <c r="P2569"/>
      <c r="U2569"/>
      <c r="V2569"/>
      <c r="W2569"/>
      <c r="X2569"/>
      <c r="Y2569"/>
      <c r="Z2569"/>
      <c r="AA2569"/>
      <c r="AB2569"/>
    </row>
    <row r="2570" spans="2:28" s="52" customFormat="1" x14ac:dyDescent="0.15">
      <c r="B2570" s="77"/>
      <c r="P2570"/>
      <c r="U2570"/>
      <c r="V2570"/>
      <c r="W2570"/>
      <c r="X2570"/>
      <c r="Y2570"/>
      <c r="Z2570"/>
      <c r="AA2570"/>
      <c r="AB2570"/>
    </row>
    <row r="2571" spans="2:28" s="52" customFormat="1" x14ac:dyDescent="0.15">
      <c r="B2571" s="77"/>
      <c r="P2571"/>
      <c r="U2571"/>
      <c r="V2571"/>
      <c r="W2571"/>
      <c r="X2571"/>
      <c r="Y2571"/>
      <c r="Z2571"/>
      <c r="AA2571"/>
      <c r="AB2571"/>
    </row>
    <row r="2572" spans="2:28" s="52" customFormat="1" x14ac:dyDescent="0.15">
      <c r="B2572" s="77"/>
      <c r="P2572"/>
      <c r="U2572"/>
      <c r="V2572"/>
      <c r="W2572"/>
      <c r="X2572"/>
      <c r="Y2572"/>
      <c r="Z2572"/>
      <c r="AA2572"/>
      <c r="AB2572"/>
    </row>
    <row r="2573" spans="2:28" s="52" customFormat="1" x14ac:dyDescent="0.15">
      <c r="B2573" s="77"/>
      <c r="P2573"/>
      <c r="U2573"/>
      <c r="V2573"/>
      <c r="W2573"/>
      <c r="X2573"/>
      <c r="Y2573"/>
      <c r="Z2573"/>
      <c r="AA2573"/>
      <c r="AB2573"/>
    </row>
    <row r="2574" spans="2:28" s="52" customFormat="1" x14ac:dyDescent="0.15">
      <c r="B2574" s="77"/>
      <c r="P2574"/>
      <c r="U2574"/>
      <c r="V2574"/>
      <c r="W2574"/>
      <c r="X2574"/>
      <c r="Y2574"/>
      <c r="Z2574"/>
      <c r="AA2574"/>
      <c r="AB2574"/>
    </row>
    <row r="2575" spans="2:28" s="52" customFormat="1" x14ac:dyDescent="0.15">
      <c r="B2575" s="77"/>
      <c r="P2575"/>
      <c r="U2575"/>
      <c r="V2575"/>
      <c r="W2575"/>
      <c r="X2575"/>
      <c r="Y2575"/>
      <c r="Z2575"/>
      <c r="AA2575"/>
      <c r="AB2575"/>
    </row>
    <row r="2576" spans="2:28" s="52" customFormat="1" x14ac:dyDescent="0.15">
      <c r="B2576" s="77"/>
      <c r="P2576"/>
      <c r="U2576"/>
      <c r="V2576"/>
      <c r="W2576"/>
      <c r="X2576"/>
      <c r="Y2576"/>
      <c r="Z2576"/>
      <c r="AA2576"/>
      <c r="AB2576"/>
    </row>
    <row r="2577" spans="2:28" s="52" customFormat="1" x14ac:dyDescent="0.15">
      <c r="B2577" s="77"/>
      <c r="P2577"/>
      <c r="U2577"/>
      <c r="V2577"/>
      <c r="W2577"/>
      <c r="X2577"/>
      <c r="Y2577"/>
      <c r="Z2577"/>
      <c r="AA2577"/>
      <c r="AB2577"/>
    </row>
    <row r="2578" spans="2:28" s="52" customFormat="1" x14ac:dyDescent="0.15">
      <c r="B2578" s="77"/>
      <c r="P2578"/>
      <c r="U2578"/>
      <c r="V2578"/>
      <c r="W2578"/>
      <c r="X2578"/>
      <c r="Y2578"/>
      <c r="Z2578"/>
      <c r="AA2578"/>
      <c r="AB2578"/>
    </row>
    <row r="2579" spans="2:28" s="52" customFormat="1" x14ac:dyDescent="0.15">
      <c r="B2579" s="77"/>
      <c r="P2579"/>
      <c r="U2579"/>
      <c r="V2579"/>
      <c r="W2579"/>
      <c r="X2579"/>
      <c r="Y2579"/>
      <c r="Z2579"/>
      <c r="AA2579"/>
      <c r="AB2579"/>
    </row>
    <row r="2580" spans="2:28" s="52" customFormat="1" x14ac:dyDescent="0.15">
      <c r="B2580" s="77"/>
      <c r="P2580"/>
      <c r="U2580"/>
      <c r="V2580"/>
      <c r="W2580"/>
      <c r="X2580"/>
      <c r="Y2580"/>
      <c r="Z2580"/>
      <c r="AA2580"/>
      <c r="AB2580"/>
    </row>
    <row r="2581" spans="2:28" s="52" customFormat="1" x14ac:dyDescent="0.15">
      <c r="B2581" s="77"/>
      <c r="P2581"/>
      <c r="U2581"/>
      <c r="V2581"/>
      <c r="W2581"/>
      <c r="X2581"/>
      <c r="Y2581"/>
      <c r="Z2581"/>
      <c r="AA2581"/>
      <c r="AB2581"/>
    </row>
    <row r="2582" spans="2:28" s="52" customFormat="1" x14ac:dyDescent="0.15">
      <c r="B2582" s="77"/>
      <c r="P2582"/>
      <c r="U2582"/>
      <c r="V2582"/>
      <c r="W2582"/>
      <c r="X2582"/>
      <c r="Y2582"/>
      <c r="Z2582"/>
      <c r="AA2582"/>
      <c r="AB2582"/>
    </row>
    <row r="2583" spans="2:28" s="52" customFormat="1" x14ac:dyDescent="0.15">
      <c r="B2583" s="77"/>
      <c r="P2583"/>
      <c r="U2583"/>
      <c r="V2583"/>
      <c r="W2583"/>
      <c r="X2583"/>
      <c r="Y2583"/>
      <c r="Z2583"/>
      <c r="AA2583"/>
      <c r="AB2583"/>
    </row>
    <row r="2584" spans="2:28" s="52" customFormat="1" x14ac:dyDescent="0.15">
      <c r="B2584" s="77"/>
      <c r="P2584"/>
      <c r="U2584"/>
      <c r="V2584"/>
      <c r="W2584"/>
      <c r="X2584"/>
      <c r="Y2584"/>
      <c r="Z2584"/>
      <c r="AA2584"/>
      <c r="AB2584"/>
    </row>
    <row r="2585" spans="2:28" s="52" customFormat="1" x14ac:dyDescent="0.15">
      <c r="B2585" s="77"/>
      <c r="P2585"/>
      <c r="U2585"/>
      <c r="V2585"/>
      <c r="W2585"/>
      <c r="X2585"/>
      <c r="Y2585"/>
      <c r="Z2585"/>
      <c r="AA2585"/>
      <c r="AB2585"/>
    </row>
    <row r="2586" spans="2:28" s="52" customFormat="1" x14ac:dyDescent="0.15">
      <c r="B2586" s="77"/>
      <c r="P2586"/>
      <c r="U2586"/>
      <c r="V2586"/>
      <c r="W2586"/>
      <c r="X2586"/>
      <c r="Y2586"/>
      <c r="Z2586"/>
      <c r="AA2586"/>
      <c r="AB2586"/>
    </row>
    <row r="2587" spans="2:28" s="52" customFormat="1" x14ac:dyDescent="0.15">
      <c r="B2587" s="77"/>
      <c r="P2587"/>
      <c r="U2587"/>
      <c r="V2587"/>
      <c r="W2587"/>
      <c r="X2587"/>
      <c r="Y2587"/>
      <c r="Z2587"/>
      <c r="AA2587"/>
      <c r="AB2587"/>
    </row>
    <row r="2588" spans="2:28" s="52" customFormat="1" x14ac:dyDescent="0.15">
      <c r="B2588" s="77"/>
      <c r="P2588"/>
      <c r="U2588"/>
      <c r="V2588"/>
      <c r="W2588"/>
      <c r="X2588"/>
      <c r="Y2588"/>
      <c r="Z2588"/>
      <c r="AA2588"/>
      <c r="AB2588"/>
    </row>
    <row r="2589" spans="2:28" s="52" customFormat="1" x14ac:dyDescent="0.15">
      <c r="B2589" s="77"/>
      <c r="P2589"/>
      <c r="U2589"/>
      <c r="V2589"/>
      <c r="W2589"/>
      <c r="X2589"/>
      <c r="Y2589"/>
      <c r="Z2589"/>
      <c r="AA2589"/>
      <c r="AB2589"/>
    </row>
    <row r="2590" spans="2:28" s="52" customFormat="1" x14ac:dyDescent="0.15">
      <c r="B2590" s="77"/>
      <c r="P2590"/>
      <c r="U2590"/>
      <c r="V2590"/>
      <c r="W2590"/>
      <c r="X2590"/>
      <c r="Y2590"/>
      <c r="Z2590"/>
      <c r="AA2590"/>
      <c r="AB2590"/>
    </row>
    <row r="2591" spans="2:28" s="52" customFormat="1" x14ac:dyDescent="0.15">
      <c r="B2591" s="77"/>
      <c r="P2591"/>
      <c r="U2591"/>
      <c r="V2591"/>
      <c r="W2591"/>
      <c r="X2591"/>
      <c r="Y2591"/>
      <c r="Z2591"/>
      <c r="AA2591"/>
      <c r="AB2591"/>
    </row>
    <row r="2592" spans="2:28" s="52" customFormat="1" x14ac:dyDescent="0.15">
      <c r="B2592" s="77"/>
      <c r="P2592"/>
      <c r="U2592"/>
      <c r="V2592"/>
      <c r="W2592"/>
      <c r="X2592"/>
      <c r="Y2592"/>
      <c r="Z2592"/>
      <c r="AA2592"/>
      <c r="AB2592"/>
    </row>
    <row r="2593" spans="2:28" s="52" customFormat="1" x14ac:dyDescent="0.15">
      <c r="B2593" s="77"/>
      <c r="P2593"/>
      <c r="U2593"/>
      <c r="V2593"/>
      <c r="W2593"/>
      <c r="X2593"/>
      <c r="Y2593"/>
      <c r="Z2593"/>
      <c r="AA2593"/>
      <c r="AB2593"/>
    </row>
    <row r="2594" spans="2:28" s="52" customFormat="1" x14ac:dyDescent="0.15">
      <c r="B2594" s="77"/>
      <c r="P2594"/>
      <c r="U2594"/>
      <c r="V2594"/>
      <c r="W2594"/>
      <c r="X2594"/>
      <c r="Y2594"/>
      <c r="Z2594"/>
      <c r="AA2594"/>
      <c r="AB2594"/>
    </row>
    <row r="2595" spans="2:28" s="52" customFormat="1" x14ac:dyDescent="0.15">
      <c r="B2595" s="77"/>
      <c r="P2595"/>
      <c r="U2595"/>
      <c r="V2595"/>
      <c r="W2595"/>
      <c r="X2595"/>
      <c r="Y2595"/>
      <c r="Z2595"/>
      <c r="AA2595"/>
      <c r="AB2595"/>
    </row>
    <row r="2596" spans="2:28" s="52" customFormat="1" x14ac:dyDescent="0.15">
      <c r="B2596" s="77"/>
      <c r="P2596"/>
      <c r="U2596"/>
      <c r="V2596"/>
      <c r="W2596"/>
      <c r="X2596"/>
      <c r="Y2596"/>
      <c r="Z2596"/>
      <c r="AA2596"/>
      <c r="AB2596"/>
    </row>
    <row r="2597" spans="2:28" s="52" customFormat="1" x14ac:dyDescent="0.15">
      <c r="B2597" s="77"/>
      <c r="P2597"/>
      <c r="U2597"/>
      <c r="V2597"/>
      <c r="W2597"/>
      <c r="X2597"/>
      <c r="Y2597"/>
      <c r="Z2597"/>
      <c r="AA2597"/>
      <c r="AB2597"/>
    </row>
    <row r="2598" spans="2:28" s="52" customFormat="1" x14ac:dyDescent="0.15">
      <c r="B2598" s="77"/>
      <c r="P2598"/>
      <c r="U2598"/>
      <c r="V2598"/>
      <c r="W2598"/>
      <c r="X2598"/>
      <c r="Y2598"/>
      <c r="Z2598"/>
      <c r="AA2598"/>
      <c r="AB2598"/>
    </row>
    <row r="2599" spans="2:28" s="52" customFormat="1" x14ac:dyDescent="0.15">
      <c r="B2599" s="77"/>
      <c r="P2599"/>
      <c r="U2599"/>
      <c r="V2599"/>
      <c r="W2599"/>
      <c r="X2599"/>
      <c r="Y2599"/>
      <c r="Z2599"/>
      <c r="AA2599"/>
      <c r="AB2599"/>
    </row>
    <row r="2600" spans="2:28" s="52" customFormat="1" x14ac:dyDescent="0.15">
      <c r="B2600" s="77"/>
      <c r="P2600"/>
      <c r="U2600"/>
      <c r="V2600"/>
      <c r="W2600"/>
      <c r="X2600"/>
      <c r="Y2600"/>
      <c r="Z2600"/>
      <c r="AA2600"/>
      <c r="AB2600"/>
    </row>
    <row r="2601" spans="2:28" s="52" customFormat="1" x14ac:dyDescent="0.15">
      <c r="B2601" s="77"/>
      <c r="P2601"/>
      <c r="U2601"/>
      <c r="V2601"/>
      <c r="W2601"/>
      <c r="X2601"/>
      <c r="Y2601"/>
      <c r="Z2601"/>
      <c r="AA2601"/>
      <c r="AB2601"/>
    </row>
    <row r="2602" spans="2:28" s="52" customFormat="1" x14ac:dyDescent="0.15">
      <c r="B2602" s="77"/>
      <c r="P2602"/>
      <c r="U2602"/>
      <c r="V2602"/>
      <c r="W2602"/>
      <c r="X2602"/>
      <c r="Y2602"/>
      <c r="Z2602"/>
      <c r="AA2602"/>
      <c r="AB2602"/>
    </row>
    <row r="2603" spans="2:28" s="52" customFormat="1" x14ac:dyDescent="0.15">
      <c r="B2603" s="77"/>
      <c r="P2603"/>
      <c r="U2603"/>
      <c r="V2603"/>
      <c r="W2603"/>
      <c r="X2603"/>
      <c r="Y2603"/>
      <c r="Z2603"/>
      <c r="AA2603"/>
      <c r="AB2603"/>
    </row>
    <row r="2604" spans="2:28" s="52" customFormat="1" x14ac:dyDescent="0.15">
      <c r="B2604" s="77"/>
      <c r="P2604"/>
      <c r="U2604"/>
      <c r="V2604"/>
      <c r="W2604"/>
      <c r="X2604"/>
      <c r="Y2604"/>
      <c r="Z2604"/>
      <c r="AA2604"/>
      <c r="AB2604"/>
    </row>
    <row r="2605" spans="2:28" s="52" customFormat="1" x14ac:dyDescent="0.15">
      <c r="B2605" s="77"/>
      <c r="P2605"/>
      <c r="U2605"/>
      <c r="V2605"/>
      <c r="W2605"/>
      <c r="X2605"/>
      <c r="Y2605"/>
      <c r="Z2605"/>
      <c r="AA2605"/>
      <c r="AB2605"/>
    </row>
    <row r="2606" spans="2:28" s="52" customFormat="1" x14ac:dyDescent="0.15">
      <c r="B2606" s="77"/>
      <c r="P2606"/>
      <c r="U2606"/>
      <c r="V2606"/>
      <c r="W2606"/>
      <c r="X2606"/>
      <c r="Y2606"/>
      <c r="Z2606"/>
      <c r="AA2606"/>
      <c r="AB2606"/>
    </row>
    <row r="2607" spans="2:28" s="52" customFormat="1" x14ac:dyDescent="0.15">
      <c r="B2607" s="77"/>
      <c r="P2607"/>
      <c r="U2607"/>
      <c r="V2607"/>
      <c r="W2607"/>
      <c r="X2607"/>
      <c r="Y2607"/>
      <c r="Z2607"/>
      <c r="AA2607"/>
      <c r="AB2607"/>
    </row>
    <row r="2608" spans="2:28" s="52" customFormat="1" x14ac:dyDescent="0.15">
      <c r="B2608" s="77"/>
      <c r="P2608"/>
      <c r="U2608"/>
      <c r="V2608"/>
      <c r="W2608"/>
      <c r="X2608"/>
      <c r="Y2608"/>
      <c r="Z2608"/>
      <c r="AA2608"/>
      <c r="AB2608"/>
    </row>
    <row r="2609" spans="2:28" s="52" customFormat="1" x14ac:dyDescent="0.15">
      <c r="B2609" s="77"/>
      <c r="P2609"/>
      <c r="U2609"/>
      <c r="V2609"/>
      <c r="W2609"/>
      <c r="X2609"/>
      <c r="Y2609"/>
      <c r="Z2609"/>
      <c r="AA2609"/>
      <c r="AB2609"/>
    </row>
    <row r="2610" spans="2:28" s="52" customFormat="1" x14ac:dyDescent="0.15">
      <c r="B2610" s="77"/>
      <c r="P2610"/>
      <c r="U2610"/>
      <c r="V2610"/>
      <c r="W2610"/>
      <c r="X2610"/>
      <c r="Y2610"/>
      <c r="Z2610"/>
      <c r="AA2610"/>
      <c r="AB2610"/>
    </row>
    <row r="2611" spans="2:28" s="52" customFormat="1" x14ac:dyDescent="0.15">
      <c r="B2611" s="77"/>
      <c r="P2611"/>
      <c r="U2611"/>
      <c r="V2611"/>
      <c r="W2611"/>
      <c r="X2611"/>
      <c r="Y2611"/>
      <c r="Z2611"/>
      <c r="AA2611"/>
      <c r="AB2611"/>
    </row>
    <row r="2612" spans="2:28" s="52" customFormat="1" x14ac:dyDescent="0.15">
      <c r="B2612" s="77"/>
      <c r="P2612"/>
      <c r="U2612"/>
      <c r="V2612"/>
      <c r="W2612"/>
      <c r="X2612"/>
      <c r="Y2612"/>
      <c r="Z2612"/>
      <c r="AA2612"/>
      <c r="AB2612"/>
    </row>
    <row r="2613" spans="2:28" s="52" customFormat="1" x14ac:dyDescent="0.15">
      <c r="B2613" s="77"/>
      <c r="P2613"/>
      <c r="U2613"/>
      <c r="V2613"/>
      <c r="W2613"/>
      <c r="X2613"/>
      <c r="Y2613"/>
      <c r="Z2613"/>
      <c r="AA2613"/>
      <c r="AB2613"/>
    </row>
    <row r="2614" spans="2:28" s="52" customFormat="1" x14ac:dyDescent="0.15">
      <c r="B2614" s="77"/>
      <c r="P2614"/>
      <c r="U2614"/>
      <c r="V2614"/>
      <c r="W2614"/>
      <c r="X2614"/>
      <c r="Y2614"/>
      <c r="Z2614"/>
      <c r="AA2614"/>
      <c r="AB2614"/>
    </row>
    <row r="2615" spans="2:28" s="52" customFormat="1" x14ac:dyDescent="0.15">
      <c r="B2615" s="77"/>
      <c r="P2615"/>
      <c r="U2615"/>
      <c r="V2615"/>
      <c r="W2615"/>
      <c r="X2615"/>
      <c r="Y2615"/>
      <c r="Z2615"/>
      <c r="AA2615"/>
      <c r="AB2615"/>
    </row>
    <row r="2616" spans="2:28" s="52" customFormat="1" x14ac:dyDescent="0.15">
      <c r="B2616" s="77"/>
      <c r="P2616"/>
      <c r="U2616"/>
      <c r="V2616"/>
      <c r="W2616"/>
      <c r="X2616"/>
      <c r="Y2616"/>
      <c r="Z2616"/>
      <c r="AA2616"/>
      <c r="AB2616"/>
    </row>
    <row r="2617" spans="2:28" s="52" customFormat="1" x14ac:dyDescent="0.15">
      <c r="B2617" s="77"/>
      <c r="P2617"/>
      <c r="U2617"/>
      <c r="V2617"/>
      <c r="W2617"/>
      <c r="X2617"/>
      <c r="Y2617"/>
      <c r="Z2617"/>
      <c r="AA2617"/>
      <c r="AB2617"/>
    </row>
    <row r="2618" spans="2:28" s="52" customFormat="1" x14ac:dyDescent="0.15">
      <c r="B2618" s="77"/>
      <c r="P2618"/>
      <c r="U2618"/>
      <c r="V2618"/>
      <c r="W2618"/>
      <c r="X2618"/>
      <c r="Y2618"/>
      <c r="Z2618"/>
      <c r="AA2618"/>
      <c r="AB2618"/>
    </row>
    <row r="2619" spans="2:28" s="52" customFormat="1" x14ac:dyDescent="0.15">
      <c r="B2619" s="77"/>
      <c r="P2619"/>
      <c r="U2619"/>
      <c r="V2619"/>
      <c r="W2619"/>
      <c r="X2619"/>
      <c r="Y2619"/>
      <c r="Z2619"/>
      <c r="AA2619"/>
      <c r="AB2619"/>
    </row>
    <row r="2620" spans="2:28" s="52" customFormat="1" x14ac:dyDescent="0.15">
      <c r="B2620" s="77"/>
      <c r="P2620"/>
      <c r="U2620"/>
      <c r="V2620"/>
      <c r="W2620"/>
      <c r="X2620"/>
      <c r="Y2620"/>
      <c r="Z2620"/>
      <c r="AA2620"/>
      <c r="AB2620"/>
    </row>
    <row r="2621" spans="2:28" s="52" customFormat="1" x14ac:dyDescent="0.15">
      <c r="B2621" s="77"/>
      <c r="P2621"/>
      <c r="U2621"/>
      <c r="V2621"/>
      <c r="W2621"/>
      <c r="X2621"/>
      <c r="Y2621"/>
      <c r="Z2621"/>
      <c r="AA2621"/>
      <c r="AB2621"/>
    </row>
    <row r="2622" spans="2:28" s="52" customFormat="1" x14ac:dyDescent="0.15">
      <c r="B2622" s="77"/>
      <c r="P2622"/>
      <c r="U2622"/>
      <c r="V2622"/>
      <c r="W2622"/>
      <c r="X2622"/>
      <c r="Y2622"/>
      <c r="Z2622"/>
      <c r="AA2622"/>
      <c r="AB2622"/>
    </row>
    <row r="2623" spans="2:28" s="52" customFormat="1" x14ac:dyDescent="0.15">
      <c r="B2623" s="77"/>
      <c r="P2623"/>
      <c r="U2623"/>
      <c r="V2623"/>
      <c r="W2623"/>
      <c r="X2623"/>
      <c r="Y2623"/>
      <c r="Z2623"/>
      <c r="AA2623"/>
      <c r="AB2623"/>
    </row>
    <row r="2624" spans="2:28" s="52" customFormat="1" x14ac:dyDescent="0.15">
      <c r="B2624" s="77"/>
      <c r="P2624"/>
      <c r="U2624"/>
      <c r="V2624"/>
      <c r="W2624"/>
      <c r="X2624"/>
      <c r="Y2624"/>
      <c r="Z2624"/>
      <c r="AA2624"/>
      <c r="AB2624"/>
    </row>
    <row r="2625" spans="2:28" s="52" customFormat="1" x14ac:dyDescent="0.15">
      <c r="B2625" s="77"/>
      <c r="P2625"/>
      <c r="U2625"/>
      <c r="V2625"/>
      <c r="W2625"/>
      <c r="X2625"/>
      <c r="Y2625"/>
      <c r="Z2625"/>
      <c r="AA2625"/>
      <c r="AB2625"/>
    </row>
    <row r="2626" spans="2:28" s="52" customFormat="1" x14ac:dyDescent="0.15">
      <c r="B2626" s="77"/>
      <c r="P2626"/>
      <c r="U2626"/>
      <c r="V2626"/>
      <c r="W2626"/>
      <c r="X2626"/>
      <c r="Y2626"/>
      <c r="Z2626"/>
      <c r="AA2626"/>
      <c r="AB2626"/>
    </row>
    <row r="2627" spans="2:28" s="52" customFormat="1" x14ac:dyDescent="0.15">
      <c r="B2627" s="77"/>
      <c r="P2627"/>
      <c r="U2627"/>
      <c r="V2627"/>
      <c r="W2627"/>
      <c r="X2627"/>
      <c r="Y2627"/>
      <c r="Z2627"/>
      <c r="AA2627"/>
      <c r="AB2627"/>
    </row>
    <row r="2628" spans="2:28" s="52" customFormat="1" x14ac:dyDescent="0.15">
      <c r="B2628" s="77"/>
      <c r="P2628"/>
      <c r="U2628"/>
      <c r="V2628"/>
      <c r="W2628"/>
      <c r="X2628"/>
      <c r="Y2628"/>
      <c r="Z2628"/>
      <c r="AA2628"/>
      <c r="AB2628"/>
    </row>
    <row r="2629" spans="2:28" s="52" customFormat="1" x14ac:dyDescent="0.15">
      <c r="B2629" s="77"/>
      <c r="P2629"/>
      <c r="U2629"/>
      <c r="V2629"/>
      <c r="W2629"/>
      <c r="X2629"/>
      <c r="Y2629"/>
      <c r="Z2629"/>
      <c r="AA2629"/>
      <c r="AB2629"/>
    </row>
    <row r="2630" spans="2:28" s="52" customFormat="1" x14ac:dyDescent="0.15">
      <c r="B2630" s="77"/>
      <c r="P2630"/>
      <c r="U2630"/>
      <c r="V2630"/>
      <c r="W2630"/>
      <c r="X2630"/>
      <c r="Y2630"/>
      <c r="Z2630"/>
      <c r="AA2630"/>
      <c r="AB2630"/>
    </row>
    <row r="2631" spans="2:28" s="52" customFormat="1" x14ac:dyDescent="0.15">
      <c r="B2631" s="77"/>
      <c r="P2631"/>
      <c r="U2631"/>
      <c r="V2631"/>
      <c r="W2631"/>
      <c r="X2631"/>
      <c r="Y2631"/>
      <c r="Z2631"/>
      <c r="AA2631"/>
      <c r="AB2631"/>
    </row>
    <row r="2632" spans="2:28" s="52" customFormat="1" x14ac:dyDescent="0.15">
      <c r="B2632" s="77"/>
      <c r="P2632"/>
      <c r="U2632"/>
      <c r="V2632"/>
      <c r="W2632"/>
      <c r="X2632"/>
      <c r="Y2632"/>
      <c r="Z2632"/>
      <c r="AA2632"/>
      <c r="AB2632"/>
    </row>
    <row r="2633" spans="2:28" s="52" customFormat="1" x14ac:dyDescent="0.15">
      <c r="B2633" s="77"/>
      <c r="P2633"/>
      <c r="U2633"/>
      <c r="V2633"/>
      <c r="W2633"/>
      <c r="X2633"/>
      <c r="Y2633"/>
      <c r="Z2633"/>
      <c r="AA2633"/>
      <c r="AB2633"/>
    </row>
    <row r="2634" spans="2:28" s="52" customFormat="1" x14ac:dyDescent="0.15">
      <c r="B2634" s="77"/>
      <c r="P2634"/>
      <c r="U2634"/>
      <c r="V2634"/>
      <c r="W2634"/>
      <c r="X2634"/>
      <c r="Y2634"/>
      <c r="Z2634"/>
      <c r="AA2634"/>
      <c r="AB2634"/>
    </row>
    <row r="2635" spans="2:28" s="52" customFormat="1" x14ac:dyDescent="0.15">
      <c r="B2635" s="77"/>
      <c r="P2635"/>
      <c r="U2635"/>
      <c r="V2635"/>
      <c r="W2635"/>
      <c r="X2635"/>
      <c r="Y2635"/>
      <c r="Z2635"/>
      <c r="AA2635"/>
      <c r="AB2635"/>
    </row>
    <row r="2636" spans="2:28" s="52" customFormat="1" x14ac:dyDescent="0.15">
      <c r="B2636" s="77"/>
      <c r="P2636"/>
      <c r="U2636"/>
      <c r="V2636"/>
      <c r="W2636"/>
      <c r="X2636"/>
      <c r="Y2636"/>
      <c r="Z2636"/>
      <c r="AA2636"/>
      <c r="AB2636"/>
    </row>
    <row r="2637" spans="2:28" s="52" customFormat="1" x14ac:dyDescent="0.15">
      <c r="B2637" s="77"/>
      <c r="P2637"/>
      <c r="U2637"/>
      <c r="V2637"/>
      <c r="W2637"/>
      <c r="X2637"/>
      <c r="Y2637"/>
      <c r="Z2637"/>
      <c r="AA2637"/>
      <c r="AB2637"/>
    </row>
    <row r="2638" spans="2:28" s="52" customFormat="1" x14ac:dyDescent="0.15">
      <c r="B2638" s="77"/>
      <c r="P2638"/>
      <c r="U2638"/>
      <c r="V2638"/>
      <c r="W2638"/>
      <c r="X2638"/>
      <c r="Y2638"/>
      <c r="Z2638"/>
      <c r="AA2638"/>
      <c r="AB2638"/>
    </row>
    <row r="2639" spans="2:28" s="52" customFormat="1" x14ac:dyDescent="0.15">
      <c r="B2639" s="77"/>
      <c r="P2639"/>
      <c r="U2639"/>
      <c r="V2639"/>
      <c r="W2639"/>
      <c r="X2639"/>
      <c r="Y2639"/>
      <c r="Z2639"/>
      <c r="AA2639"/>
      <c r="AB2639"/>
    </row>
    <row r="2640" spans="2:28" s="52" customFormat="1" x14ac:dyDescent="0.15">
      <c r="B2640" s="77"/>
      <c r="P2640"/>
      <c r="U2640"/>
      <c r="V2640"/>
      <c r="W2640"/>
      <c r="X2640"/>
      <c r="Y2640"/>
      <c r="Z2640"/>
      <c r="AA2640"/>
      <c r="AB2640"/>
    </row>
    <row r="2641" spans="2:28" s="52" customFormat="1" x14ac:dyDescent="0.15">
      <c r="B2641" s="77"/>
      <c r="P2641"/>
      <c r="U2641"/>
      <c r="V2641"/>
      <c r="W2641"/>
      <c r="X2641"/>
      <c r="Y2641"/>
      <c r="Z2641"/>
      <c r="AA2641"/>
      <c r="AB2641"/>
    </row>
    <row r="2642" spans="2:28" s="52" customFormat="1" x14ac:dyDescent="0.15">
      <c r="B2642" s="77"/>
      <c r="P2642"/>
      <c r="U2642"/>
      <c r="V2642"/>
      <c r="W2642"/>
      <c r="X2642"/>
      <c r="Y2642"/>
      <c r="Z2642"/>
      <c r="AA2642"/>
      <c r="AB2642"/>
    </row>
    <row r="2643" spans="2:28" s="52" customFormat="1" x14ac:dyDescent="0.15">
      <c r="B2643" s="77"/>
      <c r="P2643"/>
      <c r="U2643"/>
      <c r="V2643"/>
      <c r="W2643"/>
      <c r="X2643"/>
      <c r="Y2643"/>
      <c r="Z2643"/>
      <c r="AA2643"/>
      <c r="AB2643"/>
    </row>
    <row r="2644" spans="2:28" s="52" customFormat="1" x14ac:dyDescent="0.15">
      <c r="B2644" s="77"/>
      <c r="P2644"/>
      <c r="U2644"/>
      <c r="V2644"/>
      <c r="W2644"/>
      <c r="X2644"/>
      <c r="Y2644"/>
      <c r="Z2644"/>
      <c r="AA2644"/>
      <c r="AB2644"/>
    </row>
    <row r="2645" spans="2:28" s="52" customFormat="1" x14ac:dyDescent="0.15">
      <c r="B2645" s="77"/>
      <c r="P2645"/>
      <c r="U2645"/>
      <c r="V2645"/>
      <c r="W2645"/>
      <c r="X2645"/>
      <c r="Y2645"/>
      <c r="Z2645"/>
      <c r="AA2645"/>
      <c r="AB2645"/>
    </row>
    <row r="2646" spans="2:28" s="52" customFormat="1" x14ac:dyDescent="0.15">
      <c r="B2646" s="77"/>
      <c r="P2646"/>
      <c r="U2646"/>
      <c r="V2646"/>
      <c r="W2646"/>
      <c r="X2646"/>
      <c r="Y2646"/>
      <c r="Z2646"/>
      <c r="AA2646"/>
      <c r="AB2646"/>
    </row>
    <row r="2647" spans="2:28" s="52" customFormat="1" x14ac:dyDescent="0.15">
      <c r="B2647" s="77"/>
      <c r="P2647"/>
      <c r="U2647"/>
      <c r="V2647"/>
      <c r="W2647"/>
      <c r="X2647"/>
      <c r="Y2647"/>
      <c r="Z2647"/>
      <c r="AA2647"/>
      <c r="AB2647"/>
    </row>
    <row r="2648" spans="2:28" s="52" customFormat="1" x14ac:dyDescent="0.15">
      <c r="B2648" s="77"/>
      <c r="P2648"/>
      <c r="U2648"/>
      <c r="V2648"/>
      <c r="W2648"/>
      <c r="X2648"/>
      <c r="Y2648"/>
      <c r="Z2648"/>
      <c r="AA2648"/>
      <c r="AB2648"/>
    </row>
    <row r="2649" spans="2:28" s="52" customFormat="1" x14ac:dyDescent="0.15">
      <c r="B2649" s="77"/>
      <c r="P2649"/>
      <c r="U2649"/>
      <c r="V2649"/>
      <c r="W2649"/>
      <c r="X2649"/>
      <c r="Y2649"/>
      <c r="Z2649"/>
      <c r="AA2649"/>
      <c r="AB2649"/>
    </row>
    <row r="2650" spans="2:28" s="52" customFormat="1" x14ac:dyDescent="0.15">
      <c r="B2650" s="77"/>
      <c r="P2650"/>
      <c r="U2650"/>
      <c r="V2650"/>
      <c r="W2650"/>
      <c r="X2650"/>
      <c r="Y2650"/>
      <c r="Z2650"/>
      <c r="AA2650"/>
      <c r="AB2650"/>
    </row>
    <row r="2651" spans="2:28" s="52" customFormat="1" x14ac:dyDescent="0.15">
      <c r="B2651" s="77"/>
      <c r="P2651"/>
      <c r="U2651"/>
      <c r="V2651"/>
      <c r="W2651"/>
      <c r="X2651"/>
      <c r="Y2651"/>
      <c r="Z2651"/>
      <c r="AA2651"/>
      <c r="AB2651"/>
    </row>
    <row r="2652" spans="2:28" s="52" customFormat="1" x14ac:dyDescent="0.15">
      <c r="B2652" s="77"/>
      <c r="P2652"/>
      <c r="U2652"/>
      <c r="V2652"/>
      <c r="W2652"/>
      <c r="X2652"/>
      <c r="Y2652"/>
      <c r="Z2652"/>
      <c r="AA2652"/>
      <c r="AB2652"/>
    </row>
    <row r="2653" spans="2:28" s="52" customFormat="1" x14ac:dyDescent="0.15">
      <c r="B2653" s="77"/>
      <c r="P2653"/>
      <c r="U2653"/>
      <c r="V2653"/>
      <c r="W2653"/>
      <c r="X2653"/>
      <c r="Y2653"/>
      <c r="Z2653"/>
      <c r="AA2653"/>
      <c r="AB2653"/>
    </row>
    <row r="2654" spans="2:28" s="52" customFormat="1" x14ac:dyDescent="0.15">
      <c r="B2654" s="77"/>
      <c r="P2654"/>
      <c r="U2654"/>
      <c r="V2654"/>
      <c r="W2654"/>
      <c r="X2654"/>
      <c r="Y2654"/>
      <c r="Z2654"/>
      <c r="AA2654"/>
      <c r="AB2654"/>
    </row>
    <row r="2655" spans="2:28" s="52" customFormat="1" x14ac:dyDescent="0.15">
      <c r="B2655" s="77"/>
      <c r="P2655"/>
      <c r="U2655"/>
      <c r="V2655"/>
      <c r="W2655"/>
      <c r="X2655"/>
      <c r="Y2655"/>
      <c r="Z2655"/>
      <c r="AA2655"/>
      <c r="AB2655"/>
    </row>
    <row r="2656" spans="2:28" s="52" customFormat="1" x14ac:dyDescent="0.15">
      <c r="B2656" s="77"/>
      <c r="P2656"/>
      <c r="U2656"/>
      <c r="V2656"/>
      <c r="W2656"/>
      <c r="X2656"/>
      <c r="Y2656"/>
      <c r="Z2656"/>
      <c r="AA2656"/>
      <c r="AB2656"/>
    </row>
    <row r="2657" spans="2:28" s="52" customFormat="1" x14ac:dyDescent="0.15">
      <c r="B2657" s="77"/>
      <c r="P2657"/>
      <c r="U2657"/>
      <c r="V2657"/>
      <c r="W2657"/>
      <c r="X2657"/>
      <c r="Y2657"/>
      <c r="Z2657"/>
      <c r="AA2657"/>
      <c r="AB2657"/>
    </row>
    <row r="2658" spans="2:28" s="52" customFormat="1" x14ac:dyDescent="0.15">
      <c r="B2658" s="77"/>
      <c r="P2658"/>
      <c r="U2658"/>
      <c r="V2658"/>
      <c r="W2658"/>
      <c r="X2658"/>
      <c r="Y2658"/>
      <c r="Z2658"/>
      <c r="AA2658"/>
      <c r="AB2658"/>
    </row>
    <row r="2659" spans="2:28" s="52" customFormat="1" x14ac:dyDescent="0.15">
      <c r="B2659" s="77"/>
      <c r="P2659"/>
      <c r="U2659"/>
      <c r="V2659"/>
      <c r="W2659"/>
      <c r="X2659"/>
      <c r="Y2659"/>
      <c r="Z2659"/>
      <c r="AA2659"/>
      <c r="AB2659"/>
    </row>
    <row r="2660" spans="2:28" s="52" customFormat="1" x14ac:dyDescent="0.15">
      <c r="B2660" s="77"/>
      <c r="P2660"/>
      <c r="U2660"/>
      <c r="V2660"/>
      <c r="W2660"/>
      <c r="X2660"/>
      <c r="Y2660"/>
      <c r="Z2660"/>
      <c r="AA2660"/>
      <c r="AB2660"/>
    </row>
    <row r="2661" spans="2:28" s="52" customFormat="1" x14ac:dyDescent="0.15">
      <c r="B2661" s="77"/>
      <c r="P2661"/>
      <c r="U2661"/>
      <c r="V2661"/>
      <c r="W2661"/>
      <c r="X2661"/>
      <c r="Y2661"/>
      <c r="Z2661"/>
      <c r="AA2661"/>
      <c r="AB2661"/>
    </row>
    <row r="2662" spans="2:28" s="52" customFormat="1" x14ac:dyDescent="0.15">
      <c r="B2662" s="77"/>
      <c r="P2662"/>
      <c r="U2662"/>
      <c r="V2662"/>
      <c r="W2662"/>
      <c r="X2662"/>
      <c r="Y2662"/>
      <c r="Z2662"/>
      <c r="AA2662"/>
      <c r="AB2662"/>
    </row>
    <row r="2663" spans="2:28" s="52" customFormat="1" x14ac:dyDescent="0.15">
      <c r="B2663" s="77"/>
      <c r="P2663"/>
      <c r="U2663"/>
      <c r="V2663"/>
      <c r="W2663"/>
      <c r="X2663"/>
      <c r="Y2663"/>
      <c r="Z2663"/>
      <c r="AA2663"/>
      <c r="AB2663"/>
    </row>
    <row r="2664" spans="2:28" s="52" customFormat="1" x14ac:dyDescent="0.15">
      <c r="B2664" s="77"/>
      <c r="P2664"/>
      <c r="U2664"/>
      <c r="V2664"/>
      <c r="W2664"/>
      <c r="X2664"/>
      <c r="Y2664"/>
      <c r="Z2664"/>
      <c r="AA2664"/>
      <c r="AB2664"/>
    </row>
    <row r="2665" spans="2:28" s="52" customFormat="1" x14ac:dyDescent="0.15">
      <c r="B2665" s="77"/>
      <c r="P2665"/>
      <c r="U2665"/>
      <c r="V2665"/>
      <c r="W2665"/>
      <c r="X2665"/>
      <c r="Y2665"/>
      <c r="Z2665"/>
      <c r="AA2665"/>
      <c r="AB2665"/>
    </row>
    <row r="2666" spans="2:28" s="52" customFormat="1" x14ac:dyDescent="0.15">
      <c r="B2666" s="77"/>
      <c r="P2666"/>
      <c r="U2666"/>
      <c r="V2666"/>
      <c r="W2666"/>
      <c r="X2666"/>
      <c r="Y2666"/>
      <c r="Z2666"/>
      <c r="AA2666"/>
      <c r="AB2666"/>
    </row>
    <row r="2667" spans="2:28" s="52" customFormat="1" x14ac:dyDescent="0.15">
      <c r="B2667" s="77"/>
      <c r="P2667"/>
      <c r="U2667"/>
      <c r="V2667"/>
      <c r="W2667"/>
      <c r="X2667"/>
      <c r="Y2667"/>
      <c r="Z2667"/>
      <c r="AA2667"/>
      <c r="AB2667"/>
    </row>
    <row r="2668" spans="2:28" s="52" customFormat="1" x14ac:dyDescent="0.15">
      <c r="B2668" s="77"/>
      <c r="P2668"/>
      <c r="U2668"/>
      <c r="V2668"/>
      <c r="W2668"/>
      <c r="X2668"/>
      <c r="Y2668"/>
      <c r="Z2668"/>
      <c r="AA2668"/>
      <c r="AB2668"/>
    </row>
    <row r="2669" spans="2:28" s="52" customFormat="1" x14ac:dyDescent="0.15">
      <c r="B2669" s="77"/>
      <c r="P2669"/>
      <c r="U2669"/>
      <c r="V2669"/>
      <c r="W2669"/>
      <c r="X2669"/>
      <c r="Y2669"/>
      <c r="Z2669"/>
      <c r="AA2669"/>
      <c r="AB2669"/>
    </row>
    <row r="2670" spans="2:28" s="52" customFormat="1" x14ac:dyDescent="0.15">
      <c r="B2670" s="77"/>
      <c r="P2670"/>
      <c r="U2670"/>
      <c r="V2670"/>
      <c r="W2670"/>
      <c r="X2670"/>
      <c r="Y2670"/>
      <c r="Z2670"/>
      <c r="AA2670"/>
      <c r="AB2670"/>
    </row>
    <row r="2671" spans="2:28" s="52" customFormat="1" x14ac:dyDescent="0.15">
      <c r="B2671" s="77"/>
      <c r="P2671"/>
      <c r="U2671"/>
      <c r="V2671"/>
      <c r="W2671"/>
      <c r="X2671"/>
      <c r="Y2671"/>
      <c r="Z2671"/>
      <c r="AA2671"/>
      <c r="AB2671"/>
    </row>
    <row r="2672" spans="2:28" s="52" customFormat="1" x14ac:dyDescent="0.15">
      <c r="B2672" s="77"/>
      <c r="P2672"/>
      <c r="U2672"/>
      <c r="V2672"/>
      <c r="W2672"/>
      <c r="X2672"/>
      <c r="Y2672"/>
      <c r="Z2672"/>
      <c r="AA2672"/>
      <c r="AB2672"/>
    </row>
    <row r="2673" spans="2:28" s="52" customFormat="1" x14ac:dyDescent="0.15">
      <c r="B2673" s="77"/>
      <c r="P2673"/>
      <c r="U2673"/>
      <c r="V2673"/>
      <c r="W2673"/>
      <c r="X2673"/>
      <c r="Y2673"/>
      <c r="Z2673"/>
      <c r="AA2673"/>
      <c r="AB2673"/>
    </row>
    <row r="2674" spans="2:28" s="52" customFormat="1" x14ac:dyDescent="0.15">
      <c r="B2674" s="77"/>
      <c r="P2674"/>
      <c r="U2674"/>
      <c r="V2674"/>
      <c r="W2674"/>
      <c r="X2674"/>
      <c r="Y2674"/>
      <c r="Z2674"/>
      <c r="AA2674"/>
      <c r="AB2674"/>
    </row>
    <row r="2675" spans="2:28" s="52" customFormat="1" x14ac:dyDescent="0.15">
      <c r="B2675" s="77"/>
      <c r="P2675"/>
      <c r="U2675"/>
      <c r="V2675"/>
      <c r="W2675"/>
      <c r="X2675"/>
      <c r="Y2675"/>
      <c r="Z2675"/>
      <c r="AA2675"/>
      <c r="AB2675"/>
    </row>
    <row r="2676" spans="2:28" s="52" customFormat="1" x14ac:dyDescent="0.15">
      <c r="B2676" s="77"/>
      <c r="P2676"/>
      <c r="U2676"/>
      <c r="V2676"/>
      <c r="W2676"/>
      <c r="X2676"/>
      <c r="Y2676"/>
      <c r="Z2676"/>
      <c r="AA2676"/>
      <c r="AB2676"/>
    </row>
    <row r="2677" spans="2:28" s="52" customFormat="1" x14ac:dyDescent="0.15">
      <c r="B2677" s="77"/>
      <c r="P2677"/>
      <c r="U2677"/>
      <c r="V2677"/>
      <c r="W2677"/>
      <c r="X2677"/>
      <c r="Y2677"/>
      <c r="Z2677"/>
      <c r="AA2677"/>
      <c r="AB2677"/>
    </row>
    <row r="2678" spans="2:28" s="52" customFormat="1" x14ac:dyDescent="0.15">
      <c r="B2678" s="77"/>
      <c r="P2678"/>
      <c r="U2678"/>
      <c r="V2678"/>
      <c r="W2678"/>
      <c r="X2678"/>
      <c r="Y2678"/>
      <c r="Z2678"/>
      <c r="AA2678"/>
      <c r="AB2678"/>
    </row>
    <row r="2679" spans="2:28" s="52" customFormat="1" x14ac:dyDescent="0.15">
      <c r="B2679" s="77"/>
      <c r="P2679"/>
      <c r="U2679"/>
      <c r="V2679"/>
      <c r="W2679"/>
      <c r="X2679"/>
      <c r="Y2679"/>
      <c r="Z2679"/>
      <c r="AA2679"/>
      <c r="AB2679"/>
    </row>
    <row r="2680" spans="2:28" s="52" customFormat="1" x14ac:dyDescent="0.15">
      <c r="B2680" s="77"/>
      <c r="P2680"/>
      <c r="U2680"/>
      <c r="V2680"/>
      <c r="W2680"/>
      <c r="X2680"/>
      <c r="Y2680"/>
      <c r="Z2680"/>
      <c r="AA2680"/>
      <c r="AB2680"/>
    </row>
    <row r="2681" spans="2:28" s="52" customFormat="1" x14ac:dyDescent="0.15">
      <c r="B2681" s="77"/>
      <c r="P2681"/>
      <c r="U2681"/>
      <c r="V2681"/>
      <c r="W2681"/>
      <c r="X2681"/>
      <c r="Y2681"/>
      <c r="Z2681"/>
      <c r="AA2681"/>
      <c r="AB2681"/>
    </row>
    <row r="2682" spans="2:28" s="52" customFormat="1" x14ac:dyDescent="0.15">
      <c r="B2682" s="77"/>
      <c r="P2682"/>
      <c r="U2682"/>
      <c r="V2682"/>
      <c r="W2682"/>
      <c r="X2682"/>
      <c r="Y2682"/>
      <c r="Z2682"/>
      <c r="AA2682"/>
      <c r="AB2682"/>
    </row>
    <row r="2683" spans="2:28" s="52" customFormat="1" x14ac:dyDescent="0.15">
      <c r="B2683" s="77"/>
      <c r="P2683"/>
      <c r="U2683"/>
      <c r="V2683"/>
      <c r="W2683"/>
      <c r="X2683"/>
      <c r="Y2683"/>
      <c r="Z2683"/>
      <c r="AA2683"/>
      <c r="AB2683"/>
    </row>
    <row r="2684" spans="2:28" s="52" customFormat="1" x14ac:dyDescent="0.15">
      <c r="B2684" s="77"/>
      <c r="P2684"/>
      <c r="U2684"/>
      <c r="V2684"/>
      <c r="W2684"/>
      <c r="X2684"/>
      <c r="Y2684"/>
      <c r="Z2684"/>
      <c r="AA2684"/>
      <c r="AB2684"/>
    </row>
    <row r="2685" spans="2:28" s="52" customFormat="1" x14ac:dyDescent="0.15">
      <c r="B2685" s="77"/>
      <c r="P2685"/>
      <c r="U2685"/>
      <c r="V2685"/>
      <c r="W2685"/>
      <c r="X2685"/>
      <c r="Y2685"/>
      <c r="Z2685"/>
      <c r="AA2685"/>
      <c r="AB2685"/>
    </row>
    <row r="2686" spans="2:28" s="52" customFormat="1" x14ac:dyDescent="0.15">
      <c r="B2686" s="77"/>
      <c r="P2686"/>
      <c r="U2686"/>
      <c r="V2686"/>
      <c r="W2686"/>
      <c r="X2686"/>
      <c r="Y2686"/>
      <c r="Z2686"/>
      <c r="AA2686"/>
      <c r="AB2686"/>
    </row>
    <row r="2687" spans="2:28" s="52" customFormat="1" x14ac:dyDescent="0.15">
      <c r="B2687" s="77"/>
      <c r="P2687"/>
      <c r="U2687"/>
      <c r="V2687"/>
      <c r="W2687"/>
      <c r="X2687"/>
      <c r="Y2687"/>
      <c r="Z2687"/>
      <c r="AA2687"/>
      <c r="AB2687"/>
    </row>
    <row r="2688" spans="2:28" s="52" customFormat="1" x14ac:dyDescent="0.15">
      <c r="B2688" s="77"/>
      <c r="P2688"/>
      <c r="U2688"/>
      <c r="V2688"/>
      <c r="W2688"/>
      <c r="X2688"/>
      <c r="Y2688"/>
      <c r="Z2688"/>
      <c r="AA2688"/>
      <c r="AB2688"/>
    </row>
    <row r="2689" spans="2:28" s="52" customFormat="1" x14ac:dyDescent="0.15">
      <c r="B2689" s="77"/>
      <c r="P2689"/>
      <c r="U2689"/>
      <c r="V2689"/>
      <c r="W2689"/>
      <c r="X2689"/>
      <c r="Y2689"/>
      <c r="Z2689"/>
      <c r="AA2689"/>
      <c r="AB2689"/>
    </row>
    <row r="2690" spans="2:28" s="52" customFormat="1" x14ac:dyDescent="0.15">
      <c r="B2690" s="77"/>
      <c r="P2690"/>
      <c r="U2690"/>
      <c r="V2690"/>
      <c r="W2690"/>
      <c r="X2690"/>
      <c r="Y2690"/>
      <c r="Z2690"/>
      <c r="AA2690"/>
      <c r="AB2690"/>
    </row>
    <row r="2691" spans="2:28" s="52" customFormat="1" x14ac:dyDescent="0.15">
      <c r="B2691" s="77"/>
      <c r="P2691"/>
      <c r="U2691"/>
      <c r="V2691"/>
      <c r="W2691"/>
      <c r="X2691"/>
      <c r="Y2691"/>
      <c r="Z2691"/>
      <c r="AA2691"/>
      <c r="AB2691"/>
    </row>
    <row r="2692" spans="2:28" s="52" customFormat="1" x14ac:dyDescent="0.15">
      <c r="B2692" s="77"/>
      <c r="P2692"/>
      <c r="U2692"/>
      <c r="V2692"/>
      <c r="W2692"/>
      <c r="X2692"/>
      <c r="Y2692"/>
      <c r="Z2692"/>
      <c r="AA2692"/>
      <c r="AB2692"/>
    </row>
    <row r="2693" spans="2:28" s="52" customFormat="1" x14ac:dyDescent="0.15">
      <c r="B2693" s="77"/>
      <c r="P2693"/>
      <c r="U2693"/>
      <c r="V2693"/>
      <c r="W2693"/>
      <c r="X2693"/>
      <c r="Y2693"/>
      <c r="Z2693"/>
      <c r="AA2693"/>
      <c r="AB2693"/>
    </row>
    <row r="2694" spans="2:28" s="52" customFormat="1" x14ac:dyDescent="0.15">
      <c r="B2694" s="77"/>
      <c r="P2694"/>
      <c r="U2694"/>
      <c r="V2694"/>
      <c r="W2694"/>
      <c r="X2694"/>
      <c r="Y2694"/>
      <c r="Z2694"/>
      <c r="AA2694"/>
      <c r="AB2694"/>
    </row>
    <row r="2695" spans="2:28" s="52" customFormat="1" x14ac:dyDescent="0.15">
      <c r="B2695" s="77"/>
      <c r="P2695"/>
      <c r="U2695"/>
      <c r="V2695"/>
      <c r="W2695"/>
      <c r="X2695"/>
      <c r="Y2695"/>
      <c r="Z2695"/>
      <c r="AA2695"/>
      <c r="AB2695"/>
    </row>
    <row r="2696" spans="2:28" s="52" customFormat="1" x14ac:dyDescent="0.15">
      <c r="B2696" s="77"/>
      <c r="P2696"/>
      <c r="U2696"/>
      <c r="V2696"/>
      <c r="W2696"/>
      <c r="X2696"/>
      <c r="Y2696"/>
      <c r="Z2696"/>
      <c r="AA2696"/>
      <c r="AB2696"/>
    </row>
    <row r="2697" spans="2:28" s="52" customFormat="1" x14ac:dyDescent="0.15">
      <c r="B2697" s="77"/>
      <c r="P2697"/>
      <c r="U2697"/>
      <c r="V2697"/>
      <c r="W2697"/>
      <c r="X2697"/>
      <c r="Y2697"/>
      <c r="Z2697"/>
      <c r="AA2697"/>
      <c r="AB2697"/>
    </row>
    <row r="2698" spans="2:28" s="52" customFormat="1" x14ac:dyDescent="0.15">
      <c r="B2698" s="77"/>
      <c r="P2698"/>
      <c r="U2698"/>
      <c r="V2698"/>
      <c r="W2698"/>
      <c r="X2698"/>
      <c r="Y2698"/>
      <c r="Z2698"/>
      <c r="AA2698"/>
      <c r="AB2698"/>
    </row>
    <row r="2699" spans="2:28" s="52" customFormat="1" x14ac:dyDescent="0.15">
      <c r="B2699" s="77"/>
      <c r="P2699"/>
      <c r="U2699"/>
      <c r="V2699"/>
      <c r="W2699"/>
      <c r="X2699"/>
      <c r="Y2699"/>
      <c r="Z2699"/>
      <c r="AA2699"/>
      <c r="AB2699"/>
    </row>
    <row r="2700" spans="2:28" s="52" customFormat="1" x14ac:dyDescent="0.15">
      <c r="B2700" s="77"/>
      <c r="P2700"/>
      <c r="U2700"/>
      <c r="V2700"/>
      <c r="W2700"/>
      <c r="X2700"/>
      <c r="Y2700"/>
      <c r="Z2700"/>
      <c r="AA2700"/>
      <c r="AB2700"/>
    </row>
    <row r="2701" spans="2:28" s="52" customFormat="1" x14ac:dyDescent="0.15">
      <c r="B2701" s="77"/>
      <c r="P2701"/>
      <c r="U2701"/>
      <c r="V2701"/>
      <c r="W2701"/>
      <c r="X2701"/>
      <c r="Y2701"/>
      <c r="Z2701"/>
      <c r="AA2701"/>
      <c r="AB2701"/>
    </row>
    <row r="2702" spans="2:28" s="52" customFormat="1" x14ac:dyDescent="0.15">
      <c r="B2702" s="77"/>
      <c r="P2702"/>
      <c r="U2702"/>
      <c r="V2702"/>
      <c r="W2702"/>
      <c r="X2702"/>
      <c r="Y2702"/>
      <c r="Z2702"/>
      <c r="AA2702"/>
      <c r="AB2702"/>
    </row>
    <row r="2703" spans="2:28" s="52" customFormat="1" x14ac:dyDescent="0.15">
      <c r="B2703" s="77"/>
      <c r="P2703"/>
      <c r="U2703"/>
      <c r="V2703"/>
      <c r="W2703"/>
      <c r="X2703"/>
      <c r="Y2703"/>
      <c r="Z2703"/>
      <c r="AA2703"/>
      <c r="AB2703"/>
    </row>
    <row r="2704" spans="2:28" s="52" customFormat="1" x14ac:dyDescent="0.15">
      <c r="B2704" s="77"/>
      <c r="P2704"/>
      <c r="U2704"/>
      <c r="V2704"/>
      <c r="W2704"/>
      <c r="X2704"/>
      <c r="Y2704"/>
      <c r="Z2704"/>
      <c r="AA2704"/>
      <c r="AB2704"/>
    </row>
    <row r="2705" spans="2:28" s="52" customFormat="1" x14ac:dyDescent="0.15">
      <c r="B2705" s="77"/>
      <c r="P2705"/>
      <c r="U2705"/>
      <c r="V2705"/>
      <c r="W2705"/>
      <c r="X2705"/>
      <c r="Y2705"/>
      <c r="Z2705"/>
      <c r="AA2705"/>
      <c r="AB2705"/>
    </row>
    <row r="2706" spans="2:28" s="52" customFormat="1" x14ac:dyDescent="0.15">
      <c r="B2706" s="77"/>
      <c r="P2706"/>
      <c r="U2706"/>
      <c r="V2706"/>
      <c r="W2706"/>
      <c r="X2706"/>
      <c r="Y2706"/>
      <c r="Z2706"/>
      <c r="AA2706"/>
      <c r="AB2706"/>
    </row>
    <row r="2707" spans="2:28" s="52" customFormat="1" x14ac:dyDescent="0.15">
      <c r="B2707" s="77"/>
      <c r="P2707"/>
      <c r="U2707"/>
      <c r="V2707"/>
      <c r="W2707"/>
      <c r="X2707"/>
      <c r="Y2707"/>
      <c r="Z2707"/>
      <c r="AA2707"/>
      <c r="AB2707"/>
    </row>
    <row r="2708" spans="2:28" s="52" customFormat="1" x14ac:dyDescent="0.15">
      <c r="B2708" s="77"/>
      <c r="P2708"/>
      <c r="U2708"/>
      <c r="V2708"/>
      <c r="W2708"/>
      <c r="X2708"/>
      <c r="Y2708"/>
      <c r="Z2708"/>
      <c r="AA2708"/>
      <c r="AB2708"/>
    </row>
    <row r="2709" spans="2:28" s="52" customFormat="1" x14ac:dyDescent="0.15">
      <c r="B2709" s="77"/>
      <c r="P2709"/>
      <c r="U2709"/>
      <c r="V2709"/>
      <c r="W2709"/>
      <c r="X2709"/>
      <c r="Y2709"/>
      <c r="Z2709"/>
      <c r="AA2709"/>
      <c r="AB2709"/>
    </row>
    <row r="2710" spans="2:28" s="52" customFormat="1" x14ac:dyDescent="0.15">
      <c r="B2710" s="77"/>
      <c r="P2710"/>
      <c r="U2710"/>
      <c r="V2710"/>
      <c r="W2710"/>
      <c r="X2710"/>
      <c r="Y2710"/>
      <c r="Z2710"/>
      <c r="AA2710"/>
      <c r="AB2710"/>
    </row>
    <row r="2711" spans="2:28" s="52" customFormat="1" x14ac:dyDescent="0.15">
      <c r="B2711" s="77"/>
      <c r="P2711"/>
      <c r="U2711"/>
      <c r="V2711"/>
      <c r="W2711"/>
      <c r="X2711"/>
      <c r="Y2711"/>
      <c r="Z2711"/>
      <c r="AA2711"/>
      <c r="AB2711"/>
    </row>
    <row r="2712" spans="2:28" s="52" customFormat="1" x14ac:dyDescent="0.15">
      <c r="B2712" s="77"/>
      <c r="P2712"/>
      <c r="U2712"/>
      <c r="V2712"/>
      <c r="W2712"/>
      <c r="X2712"/>
      <c r="Y2712"/>
      <c r="Z2712"/>
      <c r="AA2712"/>
      <c r="AB2712"/>
    </row>
    <row r="2713" spans="2:28" s="52" customFormat="1" x14ac:dyDescent="0.15">
      <c r="B2713" s="77"/>
      <c r="P2713"/>
      <c r="U2713"/>
      <c r="V2713"/>
      <c r="W2713"/>
      <c r="X2713"/>
      <c r="Y2713"/>
      <c r="Z2713"/>
      <c r="AA2713"/>
      <c r="AB2713"/>
    </row>
    <row r="2714" spans="2:28" s="52" customFormat="1" x14ac:dyDescent="0.15">
      <c r="B2714" s="77"/>
      <c r="P2714"/>
      <c r="U2714"/>
      <c r="V2714"/>
      <c r="W2714"/>
      <c r="X2714"/>
      <c r="Y2714"/>
      <c r="Z2714"/>
      <c r="AA2714"/>
      <c r="AB2714"/>
    </row>
    <row r="2715" spans="2:28" s="52" customFormat="1" x14ac:dyDescent="0.15">
      <c r="B2715" s="77"/>
      <c r="P2715"/>
      <c r="U2715"/>
      <c r="V2715"/>
      <c r="W2715"/>
      <c r="X2715"/>
      <c r="Y2715"/>
      <c r="Z2715"/>
      <c r="AA2715"/>
      <c r="AB2715"/>
    </row>
    <row r="2716" spans="2:28" s="52" customFormat="1" x14ac:dyDescent="0.15">
      <c r="B2716" s="77"/>
      <c r="P2716"/>
      <c r="U2716"/>
      <c r="V2716"/>
      <c r="W2716"/>
      <c r="X2716"/>
      <c r="Y2716"/>
      <c r="Z2716"/>
      <c r="AA2716"/>
      <c r="AB2716"/>
    </row>
    <row r="2717" spans="2:28" s="52" customFormat="1" x14ac:dyDescent="0.15">
      <c r="B2717" s="77"/>
      <c r="P2717"/>
      <c r="U2717"/>
      <c r="V2717"/>
      <c r="W2717"/>
      <c r="X2717"/>
      <c r="Y2717"/>
      <c r="Z2717"/>
      <c r="AA2717"/>
      <c r="AB2717"/>
    </row>
    <row r="2718" spans="2:28" s="52" customFormat="1" x14ac:dyDescent="0.15">
      <c r="B2718" s="77"/>
      <c r="P2718"/>
      <c r="U2718"/>
      <c r="V2718"/>
      <c r="W2718"/>
      <c r="X2718"/>
      <c r="Y2718"/>
      <c r="Z2718"/>
      <c r="AA2718"/>
      <c r="AB2718"/>
    </row>
    <row r="2719" spans="2:28" s="52" customFormat="1" x14ac:dyDescent="0.15">
      <c r="B2719" s="77"/>
      <c r="P2719"/>
      <c r="U2719"/>
      <c r="V2719"/>
      <c r="W2719"/>
      <c r="X2719"/>
      <c r="Y2719"/>
      <c r="Z2719"/>
      <c r="AA2719"/>
      <c r="AB2719"/>
    </row>
    <row r="2720" spans="2:28" s="52" customFormat="1" x14ac:dyDescent="0.15">
      <c r="B2720" s="77"/>
      <c r="P2720"/>
      <c r="U2720"/>
      <c r="V2720"/>
      <c r="W2720"/>
      <c r="X2720"/>
      <c r="Y2720"/>
      <c r="Z2720"/>
      <c r="AA2720"/>
      <c r="AB2720"/>
    </row>
    <row r="2721" spans="2:28" s="52" customFormat="1" x14ac:dyDescent="0.15">
      <c r="B2721" s="77"/>
      <c r="P2721"/>
      <c r="U2721"/>
      <c r="V2721"/>
      <c r="W2721"/>
      <c r="X2721"/>
      <c r="Y2721"/>
      <c r="Z2721"/>
      <c r="AA2721"/>
      <c r="AB2721"/>
    </row>
    <row r="2722" spans="2:28" s="52" customFormat="1" x14ac:dyDescent="0.15">
      <c r="B2722" s="77"/>
      <c r="P2722"/>
      <c r="U2722"/>
      <c r="V2722"/>
      <c r="W2722"/>
      <c r="X2722"/>
      <c r="Y2722"/>
      <c r="Z2722"/>
      <c r="AA2722"/>
      <c r="AB2722"/>
    </row>
    <row r="2723" spans="2:28" s="52" customFormat="1" x14ac:dyDescent="0.15">
      <c r="B2723" s="77"/>
      <c r="P2723"/>
      <c r="U2723"/>
      <c r="V2723"/>
      <c r="W2723"/>
      <c r="X2723"/>
      <c r="Y2723"/>
      <c r="Z2723"/>
      <c r="AA2723"/>
      <c r="AB2723"/>
    </row>
    <row r="2724" spans="2:28" s="52" customFormat="1" x14ac:dyDescent="0.15">
      <c r="B2724" s="77"/>
      <c r="P2724"/>
      <c r="U2724"/>
      <c r="V2724"/>
      <c r="W2724"/>
      <c r="X2724"/>
      <c r="Y2724"/>
      <c r="Z2724"/>
      <c r="AA2724"/>
      <c r="AB2724"/>
    </row>
    <row r="2725" spans="2:28" s="52" customFormat="1" x14ac:dyDescent="0.15">
      <c r="B2725" s="77"/>
      <c r="P2725"/>
      <c r="U2725"/>
      <c r="V2725"/>
      <c r="W2725"/>
      <c r="X2725"/>
      <c r="Y2725"/>
      <c r="Z2725"/>
      <c r="AA2725"/>
      <c r="AB2725"/>
    </row>
    <row r="2726" spans="2:28" s="52" customFormat="1" x14ac:dyDescent="0.15">
      <c r="B2726" s="77"/>
      <c r="P2726"/>
      <c r="U2726"/>
      <c r="V2726"/>
      <c r="W2726"/>
      <c r="X2726"/>
      <c r="Y2726"/>
      <c r="Z2726"/>
      <c r="AA2726"/>
      <c r="AB2726"/>
    </row>
    <row r="2727" spans="2:28" s="52" customFormat="1" x14ac:dyDescent="0.15">
      <c r="B2727" s="77"/>
      <c r="P2727"/>
      <c r="U2727"/>
      <c r="V2727"/>
      <c r="W2727"/>
      <c r="X2727"/>
      <c r="Y2727"/>
      <c r="Z2727"/>
      <c r="AA2727"/>
      <c r="AB2727"/>
    </row>
    <row r="2728" spans="2:28" s="52" customFormat="1" x14ac:dyDescent="0.15">
      <c r="B2728" s="77"/>
      <c r="P2728"/>
      <c r="U2728"/>
      <c r="V2728"/>
      <c r="W2728"/>
      <c r="X2728"/>
      <c r="Y2728"/>
      <c r="Z2728"/>
      <c r="AA2728"/>
      <c r="AB2728"/>
    </row>
    <row r="2729" spans="2:28" s="52" customFormat="1" x14ac:dyDescent="0.15">
      <c r="B2729" s="77"/>
      <c r="P2729"/>
      <c r="U2729"/>
      <c r="V2729"/>
      <c r="W2729"/>
      <c r="X2729"/>
      <c r="Y2729"/>
      <c r="Z2729"/>
      <c r="AA2729"/>
      <c r="AB2729"/>
    </row>
    <row r="2730" spans="2:28" s="52" customFormat="1" x14ac:dyDescent="0.15">
      <c r="B2730" s="77"/>
      <c r="P2730"/>
      <c r="U2730"/>
      <c r="V2730"/>
      <c r="W2730"/>
      <c r="X2730"/>
      <c r="Y2730"/>
      <c r="Z2730"/>
      <c r="AA2730"/>
      <c r="AB2730"/>
    </row>
    <row r="2731" spans="2:28" s="52" customFormat="1" x14ac:dyDescent="0.15">
      <c r="B2731" s="77"/>
      <c r="P2731"/>
      <c r="U2731"/>
      <c r="V2731"/>
      <c r="W2731"/>
      <c r="X2731"/>
      <c r="Y2731"/>
      <c r="Z2731"/>
      <c r="AA2731"/>
      <c r="AB2731"/>
    </row>
    <row r="2732" spans="2:28" s="52" customFormat="1" x14ac:dyDescent="0.15">
      <c r="B2732" s="77"/>
      <c r="P2732"/>
      <c r="U2732"/>
      <c r="V2732"/>
      <c r="W2732"/>
      <c r="X2732"/>
      <c r="Y2732"/>
      <c r="Z2732"/>
      <c r="AA2732"/>
      <c r="AB2732"/>
    </row>
    <row r="2733" spans="2:28" s="52" customFormat="1" x14ac:dyDescent="0.15">
      <c r="B2733" s="77"/>
      <c r="P2733"/>
      <c r="U2733"/>
      <c r="V2733"/>
      <c r="W2733"/>
      <c r="X2733"/>
      <c r="Y2733"/>
      <c r="Z2733"/>
      <c r="AA2733"/>
      <c r="AB2733"/>
    </row>
    <row r="2734" spans="2:28" s="52" customFormat="1" x14ac:dyDescent="0.15">
      <c r="B2734" s="77"/>
      <c r="P2734"/>
      <c r="U2734"/>
      <c r="V2734"/>
      <c r="W2734"/>
      <c r="X2734"/>
      <c r="Y2734"/>
      <c r="Z2734"/>
      <c r="AA2734"/>
      <c r="AB2734"/>
    </row>
    <row r="2735" spans="2:28" s="52" customFormat="1" x14ac:dyDescent="0.15">
      <c r="B2735" s="77"/>
      <c r="P2735"/>
      <c r="U2735"/>
      <c r="V2735"/>
      <c r="W2735"/>
      <c r="X2735"/>
      <c r="Y2735"/>
      <c r="Z2735"/>
      <c r="AA2735"/>
      <c r="AB2735"/>
    </row>
    <row r="2736" spans="2:28" s="52" customFormat="1" x14ac:dyDescent="0.15">
      <c r="B2736" s="77"/>
      <c r="P2736"/>
      <c r="U2736"/>
      <c r="V2736"/>
      <c r="W2736"/>
      <c r="X2736"/>
      <c r="Y2736"/>
      <c r="Z2736"/>
      <c r="AA2736"/>
      <c r="AB2736"/>
    </row>
    <row r="2737" spans="2:28" s="52" customFormat="1" x14ac:dyDescent="0.15">
      <c r="B2737" s="77"/>
      <c r="P2737"/>
      <c r="U2737"/>
      <c r="V2737"/>
      <c r="W2737"/>
      <c r="X2737"/>
      <c r="Y2737"/>
      <c r="Z2737"/>
      <c r="AA2737"/>
      <c r="AB2737"/>
    </row>
    <row r="2738" spans="2:28" s="52" customFormat="1" x14ac:dyDescent="0.15">
      <c r="B2738" s="77"/>
      <c r="P2738"/>
      <c r="U2738"/>
      <c r="V2738"/>
      <c r="W2738"/>
      <c r="X2738"/>
      <c r="Y2738"/>
      <c r="Z2738"/>
      <c r="AA2738"/>
      <c r="AB2738"/>
    </row>
    <row r="2739" spans="2:28" s="52" customFormat="1" x14ac:dyDescent="0.15">
      <c r="B2739" s="77"/>
      <c r="P2739"/>
      <c r="U2739"/>
      <c r="V2739"/>
      <c r="W2739"/>
      <c r="X2739"/>
      <c r="Y2739"/>
      <c r="Z2739"/>
      <c r="AA2739"/>
      <c r="AB2739"/>
    </row>
    <row r="2740" spans="2:28" s="52" customFormat="1" x14ac:dyDescent="0.15">
      <c r="B2740" s="77"/>
      <c r="P2740"/>
      <c r="U2740"/>
      <c r="V2740"/>
      <c r="W2740"/>
      <c r="X2740"/>
      <c r="Y2740"/>
      <c r="Z2740"/>
      <c r="AA2740"/>
      <c r="AB2740"/>
    </row>
    <row r="2741" spans="2:28" s="52" customFormat="1" x14ac:dyDescent="0.15">
      <c r="B2741" s="77"/>
      <c r="P2741"/>
      <c r="U2741"/>
      <c r="V2741"/>
      <c r="W2741"/>
      <c r="X2741"/>
      <c r="Y2741"/>
      <c r="Z2741"/>
      <c r="AA2741"/>
      <c r="AB2741"/>
    </row>
    <row r="2742" spans="2:28" s="52" customFormat="1" x14ac:dyDescent="0.15">
      <c r="B2742" s="77"/>
      <c r="P2742"/>
      <c r="U2742"/>
      <c r="V2742"/>
      <c r="W2742"/>
      <c r="X2742"/>
      <c r="Y2742"/>
      <c r="Z2742"/>
      <c r="AA2742"/>
      <c r="AB2742"/>
    </row>
    <row r="2743" spans="2:28" s="52" customFormat="1" x14ac:dyDescent="0.15">
      <c r="B2743" s="77"/>
      <c r="P2743"/>
      <c r="U2743"/>
      <c r="V2743"/>
      <c r="W2743"/>
      <c r="X2743"/>
      <c r="Y2743"/>
      <c r="Z2743"/>
      <c r="AA2743"/>
      <c r="AB2743"/>
    </row>
    <row r="2744" spans="2:28" s="52" customFormat="1" x14ac:dyDescent="0.15">
      <c r="B2744" s="77"/>
      <c r="P2744"/>
      <c r="U2744"/>
      <c r="V2744"/>
      <c r="W2744"/>
      <c r="X2744"/>
      <c r="Y2744"/>
      <c r="Z2744"/>
      <c r="AA2744"/>
      <c r="AB2744"/>
    </row>
    <row r="2745" spans="2:28" s="52" customFormat="1" x14ac:dyDescent="0.15">
      <c r="B2745" s="77"/>
      <c r="P2745"/>
      <c r="U2745"/>
      <c r="V2745"/>
      <c r="W2745"/>
      <c r="X2745"/>
      <c r="Y2745"/>
      <c r="Z2745"/>
      <c r="AA2745"/>
      <c r="AB2745"/>
    </row>
    <row r="2746" spans="2:28" s="52" customFormat="1" x14ac:dyDescent="0.15">
      <c r="B2746" s="77"/>
      <c r="P2746"/>
      <c r="U2746"/>
      <c r="V2746"/>
      <c r="W2746"/>
      <c r="X2746"/>
      <c r="Y2746"/>
      <c r="Z2746"/>
      <c r="AA2746"/>
      <c r="AB2746"/>
    </row>
    <row r="2747" spans="2:28" s="52" customFormat="1" x14ac:dyDescent="0.15">
      <c r="B2747" s="77"/>
      <c r="P2747"/>
      <c r="U2747"/>
      <c r="V2747"/>
      <c r="W2747"/>
      <c r="X2747"/>
      <c r="Y2747"/>
      <c r="Z2747"/>
      <c r="AA2747"/>
      <c r="AB2747"/>
    </row>
    <row r="2748" spans="2:28" s="52" customFormat="1" x14ac:dyDescent="0.15">
      <c r="B2748" s="77"/>
      <c r="P2748"/>
      <c r="U2748"/>
      <c r="V2748"/>
      <c r="W2748"/>
      <c r="X2748"/>
      <c r="Y2748"/>
      <c r="Z2748"/>
      <c r="AA2748"/>
      <c r="AB2748"/>
    </row>
    <row r="2749" spans="2:28" s="52" customFormat="1" x14ac:dyDescent="0.15">
      <c r="B2749" s="77"/>
      <c r="P2749"/>
      <c r="U2749"/>
      <c r="V2749"/>
      <c r="W2749"/>
      <c r="X2749"/>
      <c r="Y2749"/>
      <c r="Z2749"/>
      <c r="AA2749"/>
      <c r="AB2749"/>
    </row>
    <row r="2750" spans="2:28" s="52" customFormat="1" x14ac:dyDescent="0.15">
      <c r="B2750" s="77"/>
      <c r="P2750"/>
      <c r="U2750"/>
      <c r="V2750"/>
      <c r="W2750"/>
      <c r="X2750"/>
      <c r="Y2750"/>
      <c r="Z2750"/>
      <c r="AA2750"/>
      <c r="AB2750"/>
    </row>
    <row r="2751" spans="2:28" s="52" customFormat="1" x14ac:dyDescent="0.15">
      <c r="B2751" s="77"/>
      <c r="P2751"/>
      <c r="U2751"/>
      <c r="V2751"/>
      <c r="W2751"/>
      <c r="X2751"/>
      <c r="Y2751"/>
      <c r="Z2751"/>
      <c r="AA2751"/>
      <c r="AB2751"/>
    </row>
    <row r="2752" spans="2:28" s="52" customFormat="1" x14ac:dyDescent="0.15">
      <c r="B2752" s="77"/>
      <c r="P2752"/>
      <c r="U2752"/>
      <c r="V2752"/>
      <c r="W2752"/>
      <c r="X2752"/>
      <c r="Y2752"/>
      <c r="Z2752"/>
      <c r="AA2752"/>
      <c r="AB2752"/>
    </row>
    <row r="2753" spans="2:28" s="52" customFormat="1" x14ac:dyDescent="0.15">
      <c r="B2753" s="77"/>
      <c r="P2753"/>
      <c r="U2753"/>
      <c r="V2753"/>
      <c r="W2753"/>
      <c r="X2753"/>
      <c r="Y2753"/>
      <c r="Z2753"/>
      <c r="AA2753"/>
      <c r="AB2753"/>
    </row>
    <row r="2754" spans="2:28" s="52" customFormat="1" x14ac:dyDescent="0.15">
      <c r="B2754" s="77"/>
      <c r="P2754"/>
      <c r="U2754"/>
      <c r="V2754"/>
      <c r="W2754"/>
      <c r="X2754"/>
      <c r="Y2754"/>
      <c r="Z2754"/>
      <c r="AA2754"/>
      <c r="AB2754"/>
    </row>
    <row r="2755" spans="2:28" s="52" customFormat="1" x14ac:dyDescent="0.15">
      <c r="B2755" s="77"/>
      <c r="P2755"/>
      <c r="U2755"/>
      <c r="V2755"/>
      <c r="W2755"/>
      <c r="X2755"/>
      <c r="Y2755"/>
      <c r="Z2755"/>
      <c r="AA2755"/>
      <c r="AB2755"/>
    </row>
    <row r="2756" spans="2:28" s="52" customFormat="1" x14ac:dyDescent="0.15">
      <c r="B2756" s="77"/>
      <c r="P2756"/>
      <c r="U2756"/>
      <c r="V2756"/>
      <c r="W2756"/>
      <c r="X2756"/>
      <c r="Y2756"/>
      <c r="Z2756"/>
      <c r="AA2756"/>
      <c r="AB2756"/>
    </row>
    <row r="2757" spans="2:28" s="52" customFormat="1" x14ac:dyDescent="0.15">
      <c r="B2757" s="77"/>
      <c r="P2757"/>
      <c r="U2757"/>
      <c r="V2757"/>
      <c r="W2757"/>
      <c r="X2757"/>
      <c r="Y2757"/>
      <c r="Z2757"/>
      <c r="AA2757"/>
      <c r="AB2757"/>
    </row>
    <row r="2758" spans="2:28" s="52" customFormat="1" x14ac:dyDescent="0.15">
      <c r="B2758" s="77"/>
      <c r="P2758"/>
      <c r="U2758"/>
      <c r="V2758"/>
      <c r="W2758"/>
      <c r="X2758"/>
      <c r="Y2758"/>
      <c r="Z2758"/>
      <c r="AA2758"/>
      <c r="AB2758"/>
    </row>
    <row r="2759" spans="2:28" s="52" customFormat="1" x14ac:dyDescent="0.15">
      <c r="B2759" s="77"/>
      <c r="P2759"/>
      <c r="U2759"/>
      <c r="V2759"/>
      <c r="W2759"/>
      <c r="X2759"/>
      <c r="Y2759"/>
      <c r="Z2759"/>
      <c r="AA2759"/>
      <c r="AB2759"/>
    </row>
    <row r="2760" spans="2:28" s="52" customFormat="1" x14ac:dyDescent="0.15">
      <c r="B2760" s="77"/>
      <c r="P2760"/>
      <c r="U2760"/>
      <c r="V2760"/>
      <c r="W2760"/>
      <c r="X2760"/>
      <c r="Y2760"/>
      <c r="Z2760"/>
      <c r="AA2760"/>
      <c r="AB2760"/>
    </row>
    <row r="2761" spans="2:28" s="52" customFormat="1" x14ac:dyDescent="0.15">
      <c r="B2761" s="77"/>
      <c r="P2761"/>
      <c r="U2761"/>
      <c r="V2761"/>
      <c r="W2761"/>
      <c r="X2761"/>
      <c r="Y2761"/>
      <c r="Z2761"/>
      <c r="AA2761"/>
      <c r="AB2761"/>
    </row>
    <row r="2762" spans="2:28" s="52" customFormat="1" x14ac:dyDescent="0.15">
      <c r="B2762" s="77"/>
      <c r="P2762"/>
      <c r="U2762"/>
      <c r="V2762"/>
      <c r="W2762"/>
      <c r="X2762"/>
      <c r="Y2762"/>
      <c r="Z2762"/>
      <c r="AA2762"/>
      <c r="AB2762"/>
    </row>
    <row r="2763" spans="2:28" s="52" customFormat="1" x14ac:dyDescent="0.15">
      <c r="B2763" s="77"/>
      <c r="P2763"/>
      <c r="U2763"/>
      <c r="V2763"/>
      <c r="W2763"/>
      <c r="X2763"/>
      <c r="Y2763"/>
      <c r="Z2763"/>
      <c r="AA2763"/>
      <c r="AB2763"/>
    </row>
    <row r="2764" spans="2:28" s="52" customFormat="1" x14ac:dyDescent="0.15">
      <c r="B2764" s="77"/>
      <c r="P2764"/>
      <c r="U2764"/>
      <c r="V2764"/>
      <c r="W2764"/>
      <c r="X2764"/>
      <c r="Y2764"/>
      <c r="Z2764"/>
      <c r="AA2764"/>
      <c r="AB2764"/>
    </row>
    <row r="2765" spans="2:28" s="52" customFormat="1" x14ac:dyDescent="0.15">
      <c r="B2765" s="77"/>
      <c r="P2765"/>
      <c r="U2765"/>
      <c r="V2765"/>
      <c r="W2765"/>
      <c r="X2765"/>
      <c r="Y2765"/>
      <c r="Z2765"/>
      <c r="AA2765"/>
      <c r="AB2765"/>
    </row>
    <row r="2766" spans="2:28" s="52" customFormat="1" x14ac:dyDescent="0.15">
      <c r="B2766" s="77"/>
      <c r="P2766"/>
      <c r="U2766"/>
      <c r="V2766"/>
      <c r="W2766"/>
      <c r="X2766"/>
      <c r="Y2766"/>
      <c r="Z2766"/>
      <c r="AA2766"/>
      <c r="AB2766"/>
    </row>
    <row r="2767" spans="2:28" s="52" customFormat="1" x14ac:dyDescent="0.15">
      <c r="B2767" s="77"/>
      <c r="P2767"/>
      <c r="U2767"/>
      <c r="V2767"/>
      <c r="W2767"/>
      <c r="X2767"/>
      <c r="Y2767"/>
      <c r="Z2767"/>
      <c r="AA2767"/>
      <c r="AB2767"/>
    </row>
    <row r="2768" spans="2:28" s="52" customFormat="1" x14ac:dyDescent="0.15">
      <c r="B2768" s="77"/>
      <c r="P2768"/>
      <c r="U2768"/>
      <c r="V2768"/>
      <c r="W2768"/>
      <c r="X2768"/>
      <c r="Y2768"/>
      <c r="Z2768"/>
      <c r="AA2768"/>
      <c r="AB2768"/>
    </row>
    <row r="2769" spans="2:28" s="52" customFormat="1" x14ac:dyDescent="0.15">
      <c r="B2769" s="77"/>
      <c r="P2769"/>
      <c r="U2769"/>
      <c r="V2769"/>
      <c r="W2769"/>
      <c r="X2769"/>
      <c r="Y2769"/>
      <c r="Z2769"/>
      <c r="AA2769"/>
      <c r="AB2769"/>
    </row>
    <row r="2770" spans="2:28" s="52" customFormat="1" x14ac:dyDescent="0.15">
      <c r="B2770" s="77"/>
      <c r="P2770"/>
      <c r="U2770"/>
      <c r="V2770"/>
      <c r="W2770"/>
      <c r="X2770"/>
      <c r="Y2770"/>
      <c r="Z2770"/>
      <c r="AA2770"/>
      <c r="AB2770"/>
    </row>
    <row r="2771" spans="2:28" s="52" customFormat="1" x14ac:dyDescent="0.15">
      <c r="B2771" s="77"/>
      <c r="P2771"/>
      <c r="U2771"/>
      <c r="V2771"/>
      <c r="W2771"/>
      <c r="X2771"/>
      <c r="Y2771"/>
      <c r="Z2771"/>
      <c r="AA2771"/>
      <c r="AB2771"/>
    </row>
    <row r="2772" spans="2:28" s="52" customFormat="1" x14ac:dyDescent="0.15">
      <c r="B2772" s="77"/>
      <c r="P2772"/>
      <c r="U2772"/>
      <c r="V2772"/>
      <c r="W2772"/>
      <c r="X2772"/>
      <c r="Y2772"/>
      <c r="Z2772"/>
      <c r="AA2772"/>
      <c r="AB2772"/>
    </row>
    <row r="2773" spans="2:28" s="52" customFormat="1" x14ac:dyDescent="0.15">
      <c r="B2773" s="77"/>
      <c r="P2773"/>
      <c r="U2773"/>
      <c r="V2773"/>
      <c r="W2773"/>
      <c r="X2773"/>
      <c r="Y2773"/>
      <c r="Z2773"/>
      <c r="AA2773"/>
      <c r="AB2773"/>
    </row>
    <row r="2774" spans="2:28" s="52" customFormat="1" x14ac:dyDescent="0.15">
      <c r="B2774" s="77"/>
      <c r="P2774"/>
      <c r="U2774"/>
      <c r="V2774"/>
      <c r="W2774"/>
      <c r="X2774"/>
      <c r="Y2774"/>
      <c r="Z2774"/>
      <c r="AA2774"/>
      <c r="AB2774"/>
    </row>
    <row r="2775" spans="2:28" s="52" customFormat="1" x14ac:dyDescent="0.15">
      <c r="B2775" s="77"/>
      <c r="P2775"/>
      <c r="U2775"/>
      <c r="V2775"/>
      <c r="W2775"/>
      <c r="X2775"/>
      <c r="Y2775"/>
      <c r="Z2775"/>
      <c r="AA2775"/>
      <c r="AB2775"/>
    </row>
    <row r="2776" spans="2:28" s="52" customFormat="1" x14ac:dyDescent="0.15">
      <c r="B2776" s="77"/>
      <c r="P2776"/>
      <c r="U2776"/>
      <c r="V2776"/>
      <c r="W2776"/>
      <c r="X2776"/>
      <c r="Y2776"/>
      <c r="Z2776"/>
      <c r="AA2776"/>
      <c r="AB2776"/>
    </row>
    <row r="2777" spans="2:28" s="52" customFormat="1" x14ac:dyDescent="0.15">
      <c r="B2777" s="77"/>
      <c r="P2777"/>
      <c r="U2777"/>
      <c r="V2777"/>
      <c r="W2777"/>
      <c r="X2777"/>
      <c r="Y2777"/>
      <c r="Z2777"/>
      <c r="AA2777"/>
      <c r="AB2777"/>
    </row>
    <row r="2778" spans="2:28" s="52" customFormat="1" x14ac:dyDescent="0.15">
      <c r="B2778" s="77"/>
      <c r="P2778"/>
      <c r="U2778"/>
      <c r="V2778"/>
      <c r="W2778"/>
      <c r="X2778"/>
      <c r="Y2778"/>
      <c r="Z2778"/>
      <c r="AA2778"/>
      <c r="AB2778"/>
    </row>
    <row r="2779" spans="2:28" s="52" customFormat="1" x14ac:dyDescent="0.15">
      <c r="B2779" s="77"/>
      <c r="P2779"/>
      <c r="U2779"/>
      <c r="V2779"/>
      <c r="W2779"/>
      <c r="X2779"/>
      <c r="Y2779"/>
      <c r="Z2779"/>
      <c r="AA2779"/>
      <c r="AB2779"/>
    </row>
    <row r="2780" spans="2:28" s="52" customFormat="1" x14ac:dyDescent="0.15">
      <c r="B2780" s="77"/>
      <c r="P2780"/>
      <c r="U2780"/>
      <c r="V2780"/>
      <c r="W2780"/>
      <c r="X2780"/>
      <c r="Y2780"/>
      <c r="Z2780"/>
      <c r="AA2780"/>
      <c r="AB2780"/>
    </row>
    <row r="2781" spans="2:28" s="52" customFormat="1" x14ac:dyDescent="0.15">
      <c r="B2781" s="77"/>
      <c r="P2781"/>
      <c r="U2781"/>
      <c r="V2781"/>
      <c r="W2781"/>
      <c r="X2781"/>
      <c r="Y2781"/>
      <c r="Z2781"/>
      <c r="AA2781"/>
      <c r="AB2781"/>
    </row>
    <row r="2782" spans="2:28" s="52" customFormat="1" x14ac:dyDescent="0.15">
      <c r="B2782" s="77"/>
      <c r="P2782"/>
      <c r="U2782"/>
      <c r="V2782"/>
      <c r="W2782"/>
      <c r="X2782"/>
      <c r="Y2782"/>
      <c r="Z2782"/>
      <c r="AA2782"/>
      <c r="AB2782"/>
    </row>
    <row r="2783" spans="2:28" s="52" customFormat="1" x14ac:dyDescent="0.15">
      <c r="B2783" s="77"/>
      <c r="P2783"/>
      <c r="U2783"/>
      <c r="V2783"/>
      <c r="W2783"/>
      <c r="X2783"/>
      <c r="Y2783"/>
      <c r="Z2783"/>
      <c r="AA2783"/>
      <c r="AB2783"/>
    </row>
    <row r="2784" spans="2:28" s="52" customFormat="1" x14ac:dyDescent="0.15">
      <c r="B2784" s="77"/>
      <c r="P2784"/>
      <c r="U2784"/>
      <c r="V2784"/>
      <c r="W2784"/>
      <c r="X2784"/>
      <c r="Y2784"/>
      <c r="Z2784"/>
      <c r="AA2784"/>
      <c r="AB2784"/>
    </row>
    <row r="2785" spans="2:28" s="52" customFormat="1" x14ac:dyDescent="0.15">
      <c r="B2785" s="77"/>
      <c r="P2785"/>
      <c r="U2785"/>
      <c r="V2785"/>
      <c r="W2785"/>
      <c r="X2785"/>
      <c r="Y2785"/>
      <c r="Z2785"/>
      <c r="AA2785"/>
      <c r="AB2785"/>
    </row>
    <row r="2786" spans="2:28" s="52" customFormat="1" x14ac:dyDescent="0.15">
      <c r="B2786" s="77"/>
      <c r="P2786"/>
      <c r="U2786"/>
      <c r="V2786"/>
      <c r="W2786"/>
      <c r="X2786"/>
      <c r="Y2786"/>
      <c r="Z2786"/>
      <c r="AA2786"/>
      <c r="AB2786"/>
    </row>
    <row r="2787" spans="2:28" s="52" customFormat="1" x14ac:dyDescent="0.15">
      <c r="B2787" s="77"/>
      <c r="P2787"/>
      <c r="U2787"/>
      <c r="V2787"/>
      <c r="W2787"/>
      <c r="X2787"/>
      <c r="Y2787"/>
      <c r="Z2787"/>
      <c r="AA2787"/>
      <c r="AB2787"/>
    </row>
    <row r="2788" spans="2:28" s="52" customFormat="1" x14ac:dyDescent="0.15">
      <c r="B2788" s="77"/>
      <c r="P2788"/>
      <c r="U2788"/>
      <c r="V2788"/>
      <c r="W2788"/>
      <c r="X2788"/>
      <c r="Y2788"/>
      <c r="Z2788"/>
      <c r="AA2788"/>
      <c r="AB2788"/>
    </row>
    <row r="2789" spans="2:28" s="52" customFormat="1" x14ac:dyDescent="0.15">
      <c r="B2789" s="77"/>
      <c r="P2789"/>
      <c r="U2789"/>
      <c r="V2789"/>
      <c r="W2789"/>
      <c r="X2789"/>
      <c r="Y2789"/>
      <c r="Z2789"/>
      <c r="AA2789"/>
      <c r="AB2789"/>
    </row>
    <row r="2790" spans="2:28" s="52" customFormat="1" x14ac:dyDescent="0.15">
      <c r="B2790" s="77"/>
      <c r="P2790"/>
      <c r="U2790"/>
      <c r="V2790"/>
      <c r="W2790"/>
      <c r="X2790"/>
      <c r="Y2790"/>
      <c r="Z2790"/>
      <c r="AA2790"/>
      <c r="AB2790"/>
    </row>
    <row r="2791" spans="2:28" s="52" customFormat="1" x14ac:dyDescent="0.15">
      <c r="B2791" s="77"/>
      <c r="P2791"/>
      <c r="U2791"/>
      <c r="V2791"/>
      <c r="W2791"/>
      <c r="X2791"/>
      <c r="Y2791"/>
      <c r="Z2791"/>
      <c r="AA2791"/>
      <c r="AB2791"/>
    </row>
    <row r="2792" spans="2:28" s="52" customFormat="1" x14ac:dyDescent="0.15">
      <c r="B2792" s="77"/>
      <c r="P2792"/>
      <c r="U2792"/>
      <c r="V2792"/>
      <c r="W2792"/>
      <c r="X2792"/>
      <c r="Y2792"/>
      <c r="Z2792"/>
      <c r="AA2792"/>
      <c r="AB2792"/>
    </row>
    <row r="2793" spans="2:28" s="52" customFormat="1" x14ac:dyDescent="0.15">
      <c r="B2793" s="77"/>
      <c r="P2793"/>
      <c r="U2793"/>
      <c r="V2793"/>
      <c r="W2793"/>
      <c r="X2793"/>
      <c r="Y2793"/>
      <c r="Z2793"/>
      <c r="AA2793"/>
      <c r="AB2793"/>
    </row>
    <row r="2794" spans="2:28" s="52" customFormat="1" x14ac:dyDescent="0.15">
      <c r="B2794" s="77"/>
      <c r="P2794"/>
      <c r="U2794"/>
      <c r="V2794"/>
      <c r="W2794"/>
      <c r="X2794"/>
      <c r="Y2794"/>
      <c r="Z2794"/>
      <c r="AA2794"/>
      <c r="AB2794"/>
    </row>
    <row r="2795" spans="2:28" s="52" customFormat="1" x14ac:dyDescent="0.15">
      <c r="B2795" s="77"/>
      <c r="P2795"/>
      <c r="U2795"/>
      <c r="V2795"/>
      <c r="W2795"/>
      <c r="X2795"/>
      <c r="Y2795"/>
      <c r="Z2795"/>
      <c r="AA2795"/>
      <c r="AB2795"/>
    </row>
    <row r="2796" spans="2:28" s="52" customFormat="1" x14ac:dyDescent="0.15">
      <c r="B2796" s="77"/>
      <c r="P2796"/>
      <c r="U2796"/>
      <c r="V2796"/>
      <c r="W2796"/>
      <c r="X2796"/>
      <c r="Y2796"/>
      <c r="Z2796"/>
      <c r="AA2796"/>
      <c r="AB2796"/>
    </row>
    <row r="2797" spans="2:28" s="52" customFormat="1" x14ac:dyDescent="0.15">
      <c r="B2797" s="77"/>
      <c r="P2797"/>
      <c r="U2797"/>
      <c r="V2797"/>
      <c r="W2797"/>
      <c r="X2797"/>
      <c r="Y2797"/>
      <c r="Z2797"/>
      <c r="AA2797"/>
      <c r="AB2797"/>
    </row>
    <row r="2798" spans="2:28" s="52" customFormat="1" x14ac:dyDescent="0.15">
      <c r="B2798" s="77"/>
      <c r="P2798"/>
      <c r="U2798"/>
      <c r="V2798"/>
      <c r="W2798"/>
      <c r="X2798"/>
      <c r="Y2798"/>
      <c r="Z2798"/>
      <c r="AA2798"/>
      <c r="AB2798"/>
    </row>
    <row r="2799" spans="2:28" s="52" customFormat="1" x14ac:dyDescent="0.15">
      <c r="B2799" s="77"/>
      <c r="P2799"/>
      <c r="U2799"/>
      <c r="V2799"/>
      <c r="W2799"/>
      <c r="X2799"/>
      <c r="Y2799"/>
      <c r="Z2799"/>
      <c r="AA2799"/>
      <c r="AB2799"/>
    </row>
    <row r="2800" spans="2:28" s="52" customFormat="1" x14ac:dyDescent="0.15">
      <c r="B2800" s="77"/>
      <c r="P2800"/>
      <c r="U2800"/>
      <c r="V2800"/>
      <c r="W2800"/>
      <c r="X2800"/>
      <c r="Y2800"/>
      <c r="Z2800"/>
      <c r="AA2800"/>
      <c r="AB2800"/>
    </row>
    <row r="2801" spans="2:28" s="52" customFormat="1" x14ac:dyDescent="0.15">
      <c r="B2801" s="77"/>
      <c r="P2801"/>
      <c r="U2801"/>
      <c r="V2801"/>
      <c r="W2801"/>
      <c r="X2801"/>
      <c r="Y2801"/>
      <c r="Z2801"/>
      <c r="AA2801"/>
      <c r="AB2801"/>
    </row>
    <row r="2802" spans="2:28" s="52" customFormat="1" x14ac:dyDescent="0.15">
      <c r="B2802" s="77"/>
      <c r="P2802"/>
      <c r="U2802"/>
      <c r="V2802"/>
      <c r="W2802"/>
      <c r="X2802"/>
      <c r="Y2802"/>
      <c r="Z2802"/>
      <c r="AA2802"/>
      <c r="AB2802"/>
    </row>
    <row r="2803" spans="2:28" s="52" customFormat="1" x14ac:dyDescent="0.15">
      <c r="B2803" s="77"/>
      <c r="P2803"/>
      <c r="U2803"/>
      <c r="V2803"/>
      <c r="W2803"/>
      <c r="X2803"/>
      <c r="Y2803"/>
      <c r="Z2803"/>
      <c r="AA2803"/>
      <c r="AB2803"/>
    </row>
    <row r="2804" spans="2:28" s="52" customFormat="1" x14ac:dyDescent="0.15">
      <c r="B2804" s="77"/>
      <c r="P2804"/>
      <c r="U2804"/>
      <c r="V2804"/>
      <c r="W2804"/>
      <c r="X2804"/>
      <c r="Y2804"/>
      <c r="Z2804"/>
      <c r="AA2804"/>
      <c r="AB2804"/>
    </row>
    <row r="2805" spans="2:28" s="52" customFormat="1" x14ac:dyDescent="0.15">
      <c r="B2805" s="77"/>
      <c r="P2805"/>
      <c r="U2805"/>
      <c r="V2805"/>
      <c r="W2805"/>
      <c r="X2805"/>
      <c r="Y2805"/>
      <c r="Z2805"/>
      <c r="AA2805"/>
      <c r="AB2805"/>
    </row>
    <row r="2806" spans="2:28" s="52" customFormat="1" x14ac:dyDescent="0.15">
      <c r="B2806" s="77"/>
      <c r="P2806"/>
      <c r="U2806"/>
      <c r="V2806"/>
      <c r="W2806"/>
      <c r="X2806"/>
      <c r="Y2806"/>
      <c r="Z2806"/>
      <c r="AA2806"/>
      <c r="AB2806"/>
    </row>
    <row r="2807" spans="2:28" s="52" customFormat="1" x14ac:dyDescent="0.15">
      <c r="B2807" s="77"/>
      <c r="P2807"/>
      <c r="U2807"/>
      <c r="V2807"/>
      <c r="W2807"/>
      <c r="X2807"/>
      <c r="Y2807"/>
      <c r="Z2807"/>
      <c r="AA2807"/>
      <c r="AB2807"/>
    </row>
    <row r="2808" spans="2:28" s="52" customFormat="1" x14ac:dyDescent="0.15">
      <c r="B2808" s="77"/>
      <c r="P2808"/>
      <c r="U2808"/>
      <c r="V2808"/>
      <c r="W2808"/>
      <c r="X2808"/>
      <c r="Y2808"/>
      <c r="Z2808"/>
      <c r="AA2808"/>
      <c r="AB2808"/>
    </row>
    <row r="2809" spans="2:28" s="52" customFormat="1" x14ac:dyDescent="0.15">
      <c r="B2809" s="77"/>
      <c r="P2809"/>
      <c r="U2809"/>
      <c r="V2809"/>
      <c r="W2809"/>
      <c r="X2809"/>
      <c r="Y2809"/>
      <c r="Z2809"/>
      <c r="AA2809"/>
      <c r="AB2809"/>
    </row>
    <row r="2810" spans="2:28" s="52" customFormat="1" x14ac:dyDescent="0.15">
      <c r="B2810" s="77"/>
      <c r="P2810"/>
      <c r="U2810"/>
      <c r="V2810"/>
      <c r="W2810"/>
      <c r="X2810"/>
      <c r="Y2810"/>
      <c r="Z2810"/>
      <c r="AA2810"/>
      <c r="AB2810"/>
    </row>
    <row r="2811" spans="2:28" s="52" customFormat="1" x14ac:dyDescent="0.15">
      <c r="B2811" s="77"/>
      <c r="P2811"/>
      <c r="U2811"/>
      <c r="V2811"/>
      <c r="W2811"/>
      <c r="X2811"/>
      <c r="Y2811"/>
      <c r="Z2811"/>
      <c r="AA2811"/>
      <c r="AB2811"/>
    </row>
    <row r="2812" spans="2:28" s="52" customFormat="1" x14ac:dyDescent="0.15">
      <c r="B2812" s="77"/>
      <c r="P2812"/>
      <c r="U2812"/>
      <c r="V2812"/>
      <c r="W2812"/>
      <c r="X2812"/>
      <c r="Y2812"/>
      <c r="Z2812"/>
      <c r="AA2812"/>
      <c r="AB2812"/>
    </row>
    <row r="2813" spans="2:28" s="52" customFormat="1" x14ac:dyDescent="0.15">
      <c r="B2813" s="77"/>
      <c r="P2813"/>
      <c r="U2813"/>
      <c r="V2813"/>
      <c r="W2813"/>
      <c r="X2813"/>
      <c r="Y2813"/>
      <c r="Z2813"/>
      <c r="AA2813"/>
      <c r="AB2813"/>
    </row>
    <row r="2814" spans="2:28" s="52" customFormat="1" x14ac:dyDescent="0.15">
      <c r="B2814" s="77"/>
      <c r="P2814"/>
      <c r="U2814"/>
      <c r="V2814"/>
      <c r="W2814"/>
      <c r="X2814"/>
      <c r="Y2814"/>
      <c r="Z2814"/>
      <c r="AA2814"/>
      <c r="AB2814"/>
    </row>
    <row r="2815" spans="2:28" s="52" customFormat="1" x14ac:dyDescent="0.15">
      <c r="B2815" s="77"/>
      <c r="P2815"/>
      <c r="U2815"/>
      <c r="V2815"/>
      <c r="W2815"/>
      <c r="X2815"/>
      <c r="Y2815"/>
      <c r="Z2815"/>
      <c r="AA2815"/>
      <c r="AB2815"/>
    </row>
    <row r="2816" spans="2:28" s="52" customFormat="1" x14ac:dyDescent="0.15">
      <c r="B2816" s="77"/>
      <c r="P2816"/>
      <c r="U2816"/>
      <c r="V2816"/>
      <c r="W2816"/>
      <c r="X2816"/>
      <c r="Y2816"/>
      <c r="Z2816"/>
      <c r="AA2816"/>
      <c r="AB2816"/>
    </row>
    <row r="2817" spans="2:28" s="52" customFormat="1" x14ac:dyDescent="0.15">
      <c r="B2817" s="77"/>
      <c r="P2817"/>
      <c r="U2817"/>
      <c r="V2817"/>
      <c r="W2817"/>
      <c r="X2817"/>
      <c r="Y2817"/>
      <c r="Z2817"/>
      <c r="AA2817"/>
      <c r="AB2817"/>
    </row>
    <row r="2818" spans="2:28" s="52" customFormat="1" x14ac:dyDescent="0.15">
      <c r="B2818" s="77"/>
      <c r="P2818"/>
      <c r="U2818"/>
      <c r="V2818"/>
      <c r="W2818"/>
      <c r="X2818"/>
      <c r="Y2818"/>
      <c r="Z2818"/>
      <c r="AA2818"/>
      <c r="AB2818"/>
    </row>
    <row r="2819" spans="2:28" s="52" customFormat="1" x14ac:dyDescent="0.15">
      <c r="B2819" s="77"/>
      <c r="P2819"/>
      <c r="U2819"/>
      <c r="V2819"/>
      <c r="W2819"/>
      <c r="X2819"/>
      <c r="Y2819"/>
      <c r="Z2819"/>
      <c r="AA2819"/>
      <c r="AB2819"/>
    </row>
    <row r="2820" spans="2:28" s="52" customFormat="1" x14ac:dyDescent="0.15">
      <c r="B2820" s="77"/>
      <c r="P2820"/>
      <c r="U2820"/>
      <c r="V2820"/>
      <c r="W2820"/>
      <c r="X2820"/>
      <c r="Y2820"/>
      <c r="Z2820"/>
      <c r="AA2820"/>
      <c r="AB2820"/>
    </row>
    <row r="2821" spans="2:28" s="52" customFormat="1" x14ac:dyDescent="0.15">
      <c r="B2821" s="77"/>
      <c r="P2821"/>
      <c r="U2821"/>
      <c r="V2821"/>
      <c r="W2821"/>
      <c r="X2821"/>
      <c r="Y2821"/>
      <c r="Z2821"/>
      <c r="AA2821"/>
      <c r="AB2821"/>
    </row>
    <row r="2822" spans="2:28" s="52" customFormat="1" x14ac:dyDescent="0.15">
      <c r="B2822" s="77"/>
      <c r="P2822"/>
      <c r="U2822"/>
      <c r="V2822"/>
      <c r="W2822"/>
      <c r="X2822"/>
      <c r="Y2822"/>
      <c r="Z2822"/>
      <c r="AA2822"/>
      <c r="AB2822"/>
    </row>
    <row r="2823" spans="2:28" s="52" customFormat="1" x14ac:dyDescent="0.15">
      <c r="B2823" s="77"/>
      <c r="P2823"/>
      <c r="U2823"/>
      <c r="V2823"/>
      <c r="W2823"/>
      <c r="X2823"/>
      <c r="Y2823"/>
      <c r="Z2823"/>
      <c r="AA2823"/>
      <c r="AB2823"/>
    </row>
    <row r="2824" spans="2:28" s="52" customFormat="1" x14ac:dyDescent="0.15">
      <c r="B2824" s="77"/>
      <c r="P2824"/>
      <c r="U2824"/>
      <c r="V2824"/>
      <c r="W2824"/>
      <c r="X2824"/>
      <c r="Y2824"/>
      <c r="Z2824"/>
      <c r="AA2824"/>
      <c r="AB2824"/>
    </row>
    <row r="2825" spans="2:28" s="52" customFormat="1" x14ac:dyDescent="0.15">
      <c r="B2825" s="77"/>
      <c r="P2825"/>
      <c r="U2825"/>
      <c r="V2825"/>
      <c r="W2825"/>
      <c r="X2825"/>
      <c r="Y2825"/>
      <c r="Z2825"/>
      <c r="AA2825"/>
      <c r="AB2825"/>
    </row>
    <row r="2826" spans="2:28" s="52" customFormat="1" x14ac:dyDescent="0.15">
      <c r="B2826" s="77"/>
      <c r="P2826"/>
      <c r="U2826"/>
      <c r="V2826"/>
      <c r="W2826"/>
      <c r="X2826"/>
      <c r="Y2826"/>
      <c r="Z2826"/>
      <c r="AA2826"/>
      <c r="AB2826"/>
    </row>
    <row r="2827" spans="2:28" s="52" customFormat="1" x14ac:dyDescent="0.15">
      <c r="B2827" s="77"/>
      <c r="P2827"/>
      <c r="U2827"/>
      <c r="V2827"/>
      <c r="W2827"/>
      <c r="X2827"/>
      <c r="Y2827"/>
      <c r="Z2827"/>
      <c r="AA2827"/>
      <c r="AB2827"/>
    </row>
    <row r="2828" spans="2:28" s="52" customFormat="1" x14ac:dyDescent="0.15">
      <c r="B2828" s="77"/>
      <c r="P2828"/>
      <c r="U2828"/>
      <c r="V2828"/>
      <c r="W2828"/>
      <c r="X2828"/>
      <c r="Y2828"/>
      <c r="Z2828"/>
      <c r="AA2828"/>
      <c r="AB2828"/>
    </row>
    <row r="2829" spans="2:28" s="52" customFormat="1" x14ac:dyDescent="0.15">
      <c r="B2829" s="77"/>
      <c r="P2829"/>
      <c r="U2829"/>
      <c r="V2829"/>
      <c r="W2829"/>
      <c r="X2829"/>
      <c r="Y2829"/>
      <c r="Z2829"/>
      <c r="AA2829"/>
      <c r="AB2829"/>
    </row>
    <row r="2830" spans="2:28" s="52" customFormat="1" x14ac:dyDescent="0.15">
      <c r="B2830" s="77"/>
      <c r="P2830"/>
      <c r="U2830"/>
      <c r="V2830"/>
      <c r="W2830"/>
      <c r="X2830"/>
      <c r="Y2830"/>
      <c r="Z2830"/>
      <c r="AA2830"/>
      <c r="AB2830"/>
    </row>
    <row r="2831" spans="2:28" s="52" customFormat="1" x14ac:dyDescent="0.15">
      <c r="B2831" s="77"/>
      <c r="P2831"/>
      <c r="U2831"/>
      <c r="V2831"/>
      <c r="W2831"/>
      <c r="X2831"/>
      <c r="Y2831"/>
      <c r="Z2831"/>
      <c r="AA2831"/>
      <c r="AB2831"/>
    </row>
    <row r="2832" spans="2:28" s="52" customFormat="1" x14ac:dyDescent="0.15">
      <c r="B2832" s="77"/>
      <c r="P2832"/>
      <c r="U2832"/>
      <c r="V2832"/>
      <c r="W2832"/>
      <c r="X2832"/>
      <c r="Y2832"/>
      <c r="Z2832"/>
      <c r="AA2832"/>
      <c r="AB2832"/>
    </row>
    <row r="2833" spans="2:28" s="52" customFormat="1" x14ac:dyDescent="0.15">
      <c r="B2833" s="77"/>
      <c r="P2833"/>
      <c r="U2833"/>
      <c r="V2833"/>
      <c r="W2833"/>
      <c r="X2833"/>
      <c r="Y2833"/>
      <c r="Z2833"/>
      <c r="AA2833"/>
      <c r="AB2833"/>
    </row>
    <row r="2834" spans="2:28" s="52" customFormat="1" x14ac:dyDescent="0.15">
      <c r="B2834" s="77"/>
      <c r="P2834"/>
      <c r="U2834"/>
      <c r="V2834"/>
      <c r="W2834"/>
      <c r="X2834"/>
      <c r="Y2834"/>
      <c r="Z2834"/>
      <c r="AA2834"/>
      <c r="AB2834"/>
    </row>
    <row r="2835" spans="2:28" s="52" customFormat="1" x14ac:dyDescent="0.15">
      <c r="B2835" s="77"/>
      <c r="P2835"/>
      <c r="U2835"/>
      <c r="V2835"/>
      <c r="W2835"/>
      <c r="X2835"/>
      <c r="Y2835"/>
      <c r="Z2835"/>
      <c r="AA2835"/>
      <c r="AB2835"/>
    </row>
    <row r="2836" spans="2:28" s="52" customFormat="1" x14ac:dyDescent="0.15">
      <c r="B2836" s="77"/>
      <c r="P2836"/>
      <c r="U2836"/>
      <c r="V2836"/>
      <c r="W2836"/>
      <c r="X2836"/>
      <c r="Y2836"/>
      <c r="Z2836"/>
      <c r="AA2836"/>
      <c r="AB2836"/>
    </row>
    <row r="2837" spans="2:28" s="52" customFormat="1" x14ac:dyDescent="0.15">
      <c r="B2837" s="77"/>
      <c r="P2837"/>
      <c r="U2837"/>
      <c r="V2837"/>
      <c r="W2837"/>
      <c r="X2837"/>
      <c r="Y2837"/>
      <c r="Z2837"/>
      <c r="AA2837"/>
      <c r="AB2837"/>
    </row>
    <row r="2838" spans="2:28" s="52" customFormat="1" x14ac:dyDescent="0.15">
      <c r="B2838" s="77"/>
      <c r="P2838"/>
      <c r="U2838"/>
      <c r="V2838"/>
      <c r="W2838"/>
      <c r="X2838"/>
      <c r="Y2838"/>
      <c r="Z2838"/>
      <c r="AA2838"/>
      <c r="AB2838"/>
    </row>
    <row r="2839" spans="2:28" s="52" customFormat="1" x14ac:dyDescent="0.15">
      <c r="B2839" s="77"/>
      <c r="P2839"/>
      <c r="U2839"/>
      <c r="V2839"/>
      <c r="W2839"/>
      <c r="X2839"/>
      <c r="Y2839"/>
      <c r="Z2839"/>
      <c r="AA2839"/>
      <c r="AB2839"/>
    </row>
    <row r="2840" spans="2:28" s="52" customFormat="1" x14ac:dyDescent="0.15">
      <c r="B2840" s="77"/>
      <c r="P2840"/>
      <c r="U2840"/>
      <c r="V2840"/>
      <c r="W2840"/>
      <c r="X2840"/>
      <c r="Y2840"/>
      <c r="Z2840"/>
      <c r="AA2840"/>
      <c r="AB2840"/>
    </row>
    <row r="2841" spans="2:28" s="52" customFormat="1" x14ac:dyDescent="0.15">
      <c r="B2841" s="77"/>
      <c r="P2841"/>
      <c r="U2841"/>
      <c r="V2841"/>
      <c r="W2841"/>
      <c r="X2841"/>
      <c r="Y2841"/>
      <c r="Z2841"/>
      <c r="AA2841"/>
      <c r="AB2841"/>
    </row>
    <row r="2842" spans="2:28" s="52" customFormat="1" x14ac:dyDescent="0.15">
      <c r="B2842" s="77"/>
      <c r="P2842"/>
      <c r="U2842"/>
      <c r="V2842"/>
      <c r="W2842"/>
      <c r="X2842"/>
      <c r="Y2842"/>
      <c r="Z2842"/>
      <c r="AA2842"/>
      <c r="AB2842"/>
    </row>
    <row r="2843" spans="2:28" s="52" customFormat="1" x14ac:dyDescent="0.15">
      <c r="B2843" s="77"/>
      <c r="P2843"/>
      <c r="U2843"/>
      <c r="V2843"/>
      <c r="W2843"/>
      <c r="X2843"/>
      <c r="Y2843"/>
      <c r="Z2843"/>
      <c r="AA2843"/>
      <c r="AB2843"/>
    </row>
    <row r="2844" spans="2:28" s="52" customFormat="1" x14ac:dyDescent="0.15">
      <c r="B2844" s="77"/>
      <c r="P2844"/>
      <c r="U2844"/>
      <c r="V2844"/>
      <c r="W2844"/>
      <c r="X2844"/>
      <c r="Y2844"/>
      <c r="Z2844"/>
      <c r="AA2844"/>
      <c r="AB2844"/>
    </row>
    <row r="2845" spans="2:28" s="52" customFormat="1" x14ac:dyDescent="0.15">
      <c r="B2845" s="77"/>
      <c r="P2845"/>
      <c r="U2845"/>
      <c r="V2845"/>
      <c r="W2845"/>
      <c r="X2845"/>
      <c r="Y2845"/>
      <c r="Z2845"/>
      <c r="AA2845"/>
      <c r="AB2845"/>
    </row>
    <row r="2846" spans="2:28" s="52" customFormat="1" x14ac:dyDescent="0.15">
      <c r="B2846" s="77"/>
      <c r="P2846"/>
      <c r="U2846"/>
      <c r="V2846"/>
      <c r="W2846"/>
      <c r="X2846"/>
      <c r="Y2846"/>
      <c r="Z2846"/>
      <c r="AA2846"/>
      <c r="AB2846"/>
    </row>
    <row r="2847" spans="2:28" s="52" customFormat="1" x14ac:dyDescent="0.15">
      <c r="B2847" s="77"/>
      <c r="P2847"/>
      <c r="U2847"/>
      <c r="V2847"/>
      <c r="W2847"/>
      <c r="X2847"/>
      <c r="Y2847"/>
      <c r="Z2847"/>
      <c r="AA2847"/>
      <c r="AB2847"/>
    </row>
    <row r="2848" spans="2:28" s="52" customFormat="1" x14ac:dyDescent="0.15">
      <c r="B2848" s="77"/>
      <c r="P2848"/>
      <c r="U2848"/>
      <c r="V2848"/>
      <c r="W2848"/>
      <c r="X2848"/>
      <c r="Y2848"/>
      <c r="Z2848"/>
      <c r="AA2848"/>
      <c r="AB2848"/>
    </row>
    <row r="2849" spans="2:28" s="52" customFormat="1" x14ac:dyDescent="0.15">
      <c r="B2849" s="77"/>
      <c r="P2849"/>
      <c r="U2849"/>
      <c r="V2849"/>
      <c r="W2849"/>
      <c r="X2849"/>
      <c r="Y2849"/>
      <c r="Z2849"/>
      <c r="AA2849"/>
      <c r="AB2849"/>
    </row>
    <row r="2850" spans="2:28" s="52" customFormat="1" x14ac:dyDescent="0.15">
      <c r="B2850" s="77"/>
      <c r="P2850"/>
      <c r="U2850"/>
      <c r="V2850"/>
      <c r="W2850"/>
      <c r="X2850"/>
      <c r="Y2850"/>
      <c r="Z2850"/>
      <c r="AA2850"/>
      <c r="AB2850"/>
    </row>
    <row r="2851" spans="2:28" s="52" customFormat="1" x14ac:dyDescent="0.15">
      <c r="B2851" s="77"/>
      <c r="P2851"/>
      <c r="U2851"/>
      <c r="V2851"/>
      <c r="W2851"/>
      <c r="X2851"/>
      <c r="Y2851"/>
      <c r="Z2851"/>
      <c r="AA2851"/>
      <c r="AB2851"/>
    </row>
    <row r="2852" spans="2:28" s="52" customFormat="1" x14ac:dyDescent="0.15">
      <c r="B2852" s="77"/>
      <c r="P2852"/>
      <c r="U2852"/>
      <c r="V2852"/>
      <c r="W2852"/>
      <c r="X2852"/>
      <c r="Y2852"/>
      <c r="Z2852"/>
      <c r="AA2852"/>
      <c r="AB2852"/>
    </row>
    <row r="2853" spans="2:28" s="52" customFormat="1" x14ac:dyDescent="0.15">
      <c r="B2853" s="77"/>
      <c r="P2853"/>
      <c r="U2853"/>
      <c r="V2853"/>
      <c r="W2853"/>
      <c r="X2853"/>
      <c r="Y2853"/>
      <c r="Z2853"/>
      <c r="AA2853"/>
      <c r="AB2853"/>
    </row>
    <row r="2854" spans="2:28" s="52" customFormat="1" x14ac:dyDescent="0.15">
      <c r="B2854" s="77"/>
      <c r="P2854"/>
      <c r="U2854"/>
      <c r="V2854"/>
      <c r="W2854"/>
      <c r="X2854"/>
      <c r="Y2854"/>
      <c r="Z2854"/>
      <c r="AA2854"/>
      <c r="AB2854"/>
    </row>
    <row r="2855" spans="2:28" s="52" customFormat="1" x14ac:dyDescent="0.15">
      <c r="B2855" s="77"/>
      <c r="P2855"/>
      <c r="U2855"/>
      <c r="V2855"/>
      <c r="W2855"/>
      <c r="X2855"/>
      <c r="Y2855"/>
      <c r="Z2855"/>
      <c r="AA2855"/>
      <c r="AB2855"/>
    </row>
    <row r="2856" spans="2:28" s="52" customFormat="1" x14ac:dyDescent="0.15">
      <c r="B2856" s="77"/>
      <c r="P2856"/>
      <c r="U2856"/>
      <c r="V2856"/>
      <c r="W2856"/>
      <c r="X2856"/>
      <c r="Y2856"/>
      <c r="Z2856"/>
      <c r="AA2856"/>
      <c r="AB2856"/>
    </row>
    <row r="2857" spans="2:28" s="52" customFormat="1" x14ac:dyDescent="0.15">
      <c r="B2857" s="77"/>
      <c r="P2857"/>
      <c r="U2857"/>
      <c r="V2857"/>
      <c r="W2857"/>
      <c r="X2857"/>
      <c r="Y2857"/>
      <c r="Z2857"/>
      <c r="AA2857"/>
      <c r="AB2857"/>
    </row>
    <row r="2858" spans="2:28" s="52" customFormat="1" x14ac:dyDescent="0.15">
      <c r="B2858" s="77"/>
      <c r="P2858"/>
      <c r="U2858"/>
      <c r="V2858"/>
      <c r="W2858"/>
      <c r="X2858"/>
      <c r="Y2858"/>
      <c r="Z2858"/>
      <c r="AA2858"/>
      <c r="AB2858"/>
    </row>
    <row r="2859" spans="2:28" s="52" customFormat="1" x14ac:dyDescent="0.15">
      <c r="B2859" s="77"/>
      <c r="P2859"/>
      <c r="U2859"/>
      <c r="V2859"/>
      <c r="W2859"/>
      <c r="X2859"/>
      <c r="Y2859"/>
      <c r="Z2859"/>
      <c r="AA2859"/>
      <c r="AB2859"/>
    </row>
    <row r="2860" spans="2:28" s="52" customFormat="1" x14ac:dyDescent="0.15">
      <c r="B2860" s="77"/>
      <c r="P2860"/>
      <c r="U2860"/>
      <c r="V2860"/>
      <c r="W2860"/>
      <c r="X2860"/>
      <c r="Y2860"/>
      <c r="Z2860"/>
      <c r="AA2860"/>
      <c r="AB2860"/>
    </row>
    <row r="2861" spans="2:28" s="52" customFormat="1" x14ac:dyDescent="0.15">
      <c r="B2861" s="77"/>
      <c r="P2861"/>
      <c r="U2861"/>
      <c r="V2861"/>
      <c r="W2861"/>
      <c r="X2861"/>
      <c r="Y2861"/>
      <c r="Z2861"/>
      <c r="AA2861"/>
      <c r="AB2861"/>
    </row>
    <row r="2862" spans="2:28" s="52" customFormat="1" x14ac:dyDescent="0.15">
      <c r="B2862" s="77"/>
      <c r="P2862"/>
      <c r="U2862"/>
      <c r="V2862"/>
      <c r="W2862"/>
      <c r="X2862"/>
      <c r="Y2862"/>
      <c r="Z2862"/>
      <c r="AA2862"/>
      <c r="AB2862"/>
    </row>
    <row r="2863" spans="2:28" s="52" customFormat="1" x14ac:dyDescent="0.15">
      <c r="B2863" s="77"/>
      <c r="P2863"/>
      <c r="U2863"/>
      <c r="V2863"/>
      <c r="W2863"/>
      <c r="X2863"/>
      <c r="Y2863"/>
      <c r="Z2863"/>
      <c r="AA2863"/>
      <c r="AB2863"/>
    </row>
    <row r="2864" spans="2:28" s="52" customFormat="1" x14ac:dyDescent="0.15">
      <c r="B2864" s="77"/>
      <c r="P2864"/>
      <c r="U2864"/>
      <c r="V2864"/>
      <c r="W2864"/>
      <c r="X2864"/>
      <c r="Y2864"/>
      <c r="Z2864"/>
      <c r="AA2864"/>
      <c r="AB2864"/>
    </row>
    <row r="2865" spans="2:28" s="52" customFormat="1" x14ac:dyDescent="0.15">
      <c r="B2865" s="77"/>
      <c r="P2865"/>
      <c r="U2865"/>
      <c r="V2865"/>
      <c r="W2865"/>
      <c r="X2865"/>
      <c r="Y2865"/>
      <c r="Z2865"/>
      <c r="AA2865"/>
      <c r="AB2865"/>
    </row>
    <row r="2866" spans="2:28" s="52" customFormat="1" x14ac:dyDescent="0.15">
      <c r="B2866" s="77"/>
      <c r="P2866"/>
      <c r="U2866"/>
      <c r="V2866"/>
      <c r="W2866"/>
      <c r="X2866"/>
      <c r="Y2866"/>
      <c r="Z2866"/>
      <c r="AA2866"/>
      <c r="AB2866"/>
    </row>
    <row r="2867" spans="2:28" s="52" customFormat="1" x14ac:dyDescent="0.15">
      <c r="B2867" s="77"/>
      <c r="P2867"/>
      <c r="U2867"/>
      <c r="V2867"/>
      <c r="W2867"/>
      <c r="X2867"/>
      <c r="Y2867"/>
      <c r="Z2867"/>
      <c r="AA2867"/>
      <c r="AB2867"/>
    </row>
    <row r="2868" spans="2:28" s="52" customFormat="1" x14ac:dyDescent="0.15">
      <c r="B2868" s="77"/>
      <c r="P2868"/>
      <c r="U2868"/>
      <c r="V2868"/>
      <c r="W2868"/>
      <c r="X2868"/>
      <c r="Y2868"/>
      <c r="Z2868"/>
      <c r="AA2868"/>
      <c r="AB2868"/>
    </row>
    <row r="2869" spans="2:28" s="52" customFormat="1" x14ac:dyDescent="0.15">
      <c r="B2869" s="77"/>
      <c r="P2869"/>
      <c r="U2869"/>
      <c r="V2869"/>
      <c r="W2869"/>
      <c r="X2869"/>
      <c r="Y2869"/>
      <c r="Z2869"/>
      <c r="AA2869"/>
      <c r="AB2869"/>
    </row>
    <row r="2870" spans="2:28" s="52" customFormat="1" x14ac:dyDescent="0.15">
      <c r="B2870" s="77"/>
      <c r="P2870"/>
      <c r="U2870"/>
      <c r="V2870"/>
      <c r="W2870"/>
      <c r="X2870"/>
      <c r="Y2870"/>
      <c r="Z2870"/>
      <c r="AA2870"/>
      <c r="AB2870"/>
    </row>
    <row r="2871" spans="2:28" s="52" customFormat="1" x14ac:dyDescent="0.15">
      <c r="B2871" s="77"/>
      <c r="P2871"/>
      <c r="U2871"/>
      <c r="V2871"/>
      <c r="W2871"/>
      <c r="X2871"/>
      <c r="Y2871"/>
      <c r="Z2871"/>
      <c r="AA2871"/>
      <c r="AB2871"/>
    </row>
    <row r="2872" spans="2:28" s="52" customFormat="1" x14ac:dyDescent="0.15">
      <c r="B2872" s="77"/>
      <c r="P2872"/>
      <c r="U2872"/>
      <c r="V2872"/>
      <c r="W2872"/>
      <c r="X2872"/>
      <c r="Y2872"/>
      <c r="Z2872"/>
      <c r="AA2872"/>
      <c r="AB2872"/>
    </row>
    <row r="2873" spans="2:28" s="52" customFormat="1" x14ac:dyDescent="0.15">
      <c r="B2873" s="77"/>
      <c r="P2873"/>
      <c r="U2873"/>
      <c r="V2873"/>
      <c r="W2873"/>
      <c r="X2873"/>
      <c r="Y2873"/>
      <c r="Z2873"/>
      <c r="AA2873"/>
      <c r="AB2873"/>
    </row>
    <row r="2874" spans="2:28" s="52" customFormat="1" x14ac:dyDescent="0.15">
      <c r="B2874" s="77"/>
      <c r="P2874"/>
      <c r="U2874"/>
      <c r="V2874"/>
      <c r="W2874"/>
      <c r="X2874"/>
      <c r="Y2874"/>
      <c r="Z2874"/>
      <c r="AA2874"/>
      <c r="AB2874"/>
    </row>
    <row r="2875" spans="2:28" s="52" customFormat="1" x14ac:dyDescent="0.15">
      <c r="B2875" s="77"/>
      <c r="P2875"/>
      <c r="U2875"/>
      <c r="V2875"/>
      <c r="W2875"/>
      <c r="X2875"/>
      <c r="Y2875"/>
      <c r="Z2875"/>
      <c r="AA2875"/>
      <c r="AB2875"/>
    </row>
    <row r="2876" spans="2:28" s="52" customFormat="1" x14ac:dyDescent="0.15">
      <c r="B2876" s="77"/>
      <c r="P2876"/>
      <c r="U2876"/>
      <c r="V2876"/>
      <c r="W2876"/>
      <c r="X2876"/>
      <c r="Y2876"/>
      <c r="Z2876"/>
      <c r="AA2876"/>
      <c r="AB2876"/>
    </row>
    <row r="2877" spans="2:28" s="52" customFormat="1" x14ac:dyDescent="0.15">
      <c r="B2877" s="77"/>
      <c r="P2877"/>
      <c r="U2877"/>
      <c r="V2877"/>
      <c r="W2877"/>
      <c r="X2877"/>
      <c r="Y2877"/>
      <c r="Z2877"/>
      <c r="AA2877"/>
      <c r="AB2877"/>
    </row>
    <row r="2878" spans="2:28" s="52" customFormat="1" x14ac:dyDescent="0.15">
      <c r="B2878" s="77"/>
      <c r="P2878"/>
      <c r="U2878"/>
      <c r="V2878"/>
      <c r="W2878"/>
      <c r="X2878"/>
      <c r="Y2878"/>
      <c r="Z2878"/>
      <c r="AA2878"/>
      <c r="AB2878"/>
    </row>
    <row r="2879" spans="2:28" s="52" customFormat="1" x14ac:dyDescent="0.15">
      <c r="B2879" s="77"/>
      <c r="P2879"/>
      <c r="U2879"/>
      <c r="V2879"/>
      <c r="W2879"/>
      <c r="X2879"/>
      <c r="Y2879"/>
      <c r="Z2879"/>
      <c r="AA2879"/>
      <c r="AB2879"/>
    </row>
    <row r="2880" spans="2:28" s="52" customFormat="1" x14ac:dyDescent="0.15">
      <c r="B2880" s="77"/>
      <c r="P2880"/>
      <c r="U2880"/>
      <c r="V2880"/>
      <c r="W2880"/>
      <c r="X2880"/>
      <c r="Y2880"/>
      <c r="Z2880"/>
      <c r="AA2880"/>
      <c r="AB2880"/>
    </row>
    <row r="2881" spans="2:28" s="52" customFormat="1" x14ac:dyDescent="0.15">
      <c r="B2881" s="77"/>
      <c r="P2881"/>
      <c r="U2881"/>
      <c r="V2881"/>
      <c r="W2881"/>
      <c r="X2881"/>
      <c r="Y2881"/>
      <c r="Z2881"/>
      <c r="AA2881"/>
      <c r="AB2881"/>
    </row>
    <row r="2882" spans="2:28" s="52" customFormat="1" x14ac:dyDescent="0.15">
      <c r="B2882" s="77"/>
      <c r="P2882"/>
      <c r="U2882"/>
      <c r="V2882"/>
      <c r="W2882"/>
      <c r="X2882"/>
      <c r="Y2882"/>
      <c r="Z2882"/>
      <c r="AA2882"/>
      <c r="AB2882"/>
    </row>
    <row r="2883" spans="2:28" s="52" customFormat="1" x14ac:dyDescent="0.15">
      <c r="B2883" s="77"/>
      <c r="P2883"/>
      <c r="U2883"/>
      <c r="V2883"/>
      <c r="W2883"/>
      <c r="X2883"/>
      <c r="Y2883"/>
      <c r="Z2883"/>
      <c r="AA2883"/>
      <c r="AB2883"/>
    </row>
    <row r="2884" spans="2:28" s="52" customFormat="1" x14ac:dyDescent="0.15">
      <c r="B2884" s="77"/>
      <c r="P2884"/>
      <c r="U2884"/>
      <c r="V2884"/>
      <c r="W2884"/>
      <c r="X2884"/>
      <c r="Y2884"/>
      <c r="Z2884"/>
      <c r="AA2884"/>
      <c r="AB2884"/>
    </row>
    <row r="2885" spans="2:28" s="52" customFormat="1" x14ac:dyDescent="0.15">
      <c r="B2885" s="77"/>
      <c r="P2885"/>
      <c r="U2885"/>
      <c r="V2885"/>
      <c r="W2885"/>
      <c r="X2885"/>
      <c r="Y2885"/>
      <c r="Z2885"/>
      <c r="AA2885"/>
      <c r="AB2885"/>
    </row>
    <row r="2886" spans="2:28" s="52" customFormat="1" x14ac:dyDescent="0.15">
      <c r="B2886" s="77"/>
      <c r="P2886"/>
      <c r="U2886"/>
      <c r="V2886"/>
      <c r="W2886"/>
      <c r="X2886"/>
      <c r="Y2886"/>
      <c r="Z2886"/>
      <c r="AA2886"/>
      <c r="AB2886"/>
    </row>
    <row r="2887" spans="2:28" s="52" customFormat="1" x14ac:dyDescent="0.15">
      <c r="B2887" s="77"/>
      <c r="P2887"/>
      <c r="U2887"/>
      <c r="V2887"/>
      <c r="W2887"/>
      <c r="X2887"/>
      <c r="Y2887"/>
      <c r="Z2887"/>
      <c r="AA2887"/>
      <c r="AB2887"/>
    </row>
    <row r="2888" spans="2:28" s="52" customFormat="1" x14ac:dyDescent="0.15">
      <c r="B2888" s="77"/>
      <c r="P2888"/>
      <c r="U2888"/>
      <c r="V2888"/>
      <c r="W2888"/>
      <c r="X2888"/>
      <c r="Y2888"/>
      <c r="Z2888"/>
      <c r="AA2888"/>
      <c r="AB2888"/>
    </row>
    <row r="2889" spans="2:28" s="52" customFormat="1" x14ac:dyDescent="0.15">
      <c r="B2889" s="77"/>
      <c r="P2889"/>
      <c r="U2889"/>
      <c r="V2889"/>
      <c r="W2889"/>
      <c r="X2889"/>
      <c r="Y2889"/>
      <c r="Z2889"/>
      <c r="AA2889"/>
      <c r="AB2889"/>
    </row>
    <row r="2890" spans="2:28" s="52" customFormat="1" x14ac:dyDescent="0.15">
      <c r="B2890" s="77"/>
      <c r="P2890"/>
      <c r="U2890"/>
      <c r="V2890"/>
      <c r="W2890"/>
      <c r="X2890"/>
      <c r="Y2890"/>
      <c r="Z2890"/>
      <c r="AA2890"/>
      <c r="AB2890"/>
    </row>
    <row r="2891" spans="2:28" s="52" customFormat="1" x14ac:dyDescent="0.15">
      <c r="B2891" s="77"/>
      <c r="P2891"/>
      <c r="U2891"/>
      <c r="V2891"/>
      <c r="W2891"/>
      <c r="X2891"/>
      <c r="Y2891"/>
      <c r="Z2891"/>
      <c r="AA2891"/>
      <c r="AB2891"/>
    </row>
    <row r="2892" spans="2:28" s="52" customFormat="1" x14ac:dyDescent="0.15">
      <c r="B2892" s="77"/>
      <c r="P2892"/>
      <c r="U2892"/>
      <c r="V2892"/>
      <c r="W2892"/>
      <c r="X2892"/>
      <c r="Y2892"/>
      <c r="Z2892"/>
      <c r="AA2892"/>
      <c r="AB2892"/>
    </row>
    <row r="2893" spans="2:28" s="52" customFormat="1" x14ac:dyDescent="0.15">
      <c r="B2893" s="77"/>
      <c r="P2893"/>
      <c r="U2893"/>
      <c r="V2893"/>
      <c r="W2893"/>
      <c r="X2893"/>
      <c r="Y2893"/>
      <c r="Z2893"/>
      <c r="AA2893"/>
      <c r="AB2893"/>
    </row>
    <row r="2894" spans="2:28" s="52" customFormat="1" x14ac:dyDescent="0.15">
      <c r="B2894" s="77"/>
      <c r="P2894"/>
      <c r="U2894"/>
      <c r="V2894"/>
      <c r="W2894"/>
      <c r="X2894"/>
      <c r="Y2894"/>
      <c r="Z2894"/>
      <c r="AA2894"/>
      <c r="AB2894"/>
    </row>
    <row r="2895" spans="2:28" s="52" customFormat="1" x14ac:dyDescent="0.15">
      <c r="B2895" s="77"/>
      <c r="P2895"/>
      <c r="U2895"/>
      <c r="V2895"/>
      <c r="W2895"/>
      <c r="X2895"/>
      <c r="Y2895"/>
      <c r="Z2895"/>
      <c r="AA2895"/>
      <c r="AB2895"/>
    </row>
    <row r="2896" spans="2:28" s="52" customFormat="1" x14ac:dyDescent="0.15">
      <c r="B2896" s="77"/>
      <c r="P2896"/>
      <c r="U2896"/>
      <c r="V2896"/>
      <c r="W2896"/>
      <c r="X2896"/>
      <c r="Y2896"/>
      <c r="Z2896"/>
      <c r="AA2896"/>
      <c r="AB2896"/>
    </row>
    <row r="2897" spans="2:28" s="52" customFormat="1" x14ac:dyDescent="0.15">
      <c r="B2897" s="77"/>
      <c r="P2897"/>
      <c r="U2897"/>
      <c r="V2897"/>
      <c r="W2897"/>
      <c r="X2897"/>
      <c r="Y2897"/>
      <c r="Z2897"/>
      <c r="AA2897"/>
      <c r="AB2897"/>
    </row>
    <row r="2898" spans="2:28" s="52" customFormat="1" x14ac:dyDescent="0.15">
      <c r="B2898" s="77"/>
      <c r="P2898"/>
      <c r="U2898"/>
      <c r="V2898"/>
      <c r="W2898"/>
      <c r="X2898"/>
      <c r="Y2898"/>
      <c r="Z2898"/>
      <c r="AA2898"/>
      <c r="AB2898"/>
    </row>
    <row r="2899" spans="2:28" s="52" customFormat="1" x14ac:dyDescent="0.15">
      <c r="B2899" s="77"/>
      <c r="P2899"/>
      <c r="U2899"/>
      <c r="V2899"/>
      <c r="W2899"/>
      <c r="X2899"/>
      <c r="Y2899"/>
      <c r="Z2899"/>
      <c r="AA2899"/>
      <c r="AB2899"/>
    </row>
    <row r="2900" spans="2:28" s="52" customFormat="1" x14ac:dyDescent="0.15">
      <c r="B2900" s="77"/>
      <c r="P2900"/>
      <c r="U2900"/>
      <c r="V2900"/>
      <c r="W2900"/>
      <c r="X2900"/>
      <c r="Y2900"/>
      <c r="Z2900"/>
      <c r="AA2900"/>
      <c r="AB2900"/>
    </row>
    <row r="2901" spans="2:28" s="52" customFormat="1" x14ac:dyDescent="0.15">
      <c r="B2901" s="77"/>
      <c r="P2901"/>
      <c r="U2901"/>
      <c r="V2901"/>
      <c r="W2901"/>
      <c r="X2901"/>
      <c r="Y2901"/>
      <c r="Z2901"/>
      <c r="AA2901"/>
      <c r="AB2901"/>
    </row>
    <row r="2902" spans="2:28" s="52" customFormat="1" x14ac:dyDescent="0.15">
      <c r="B2902" s="77"/>
      <c r="P2902"/>
      <c r="U2902"/>
      <c r="V2902"/>
      <c r="W2902"/>
      <c r="X2902"/>
      <c r="Y2902"/>
      <c r="Z2902"/>
      <c r="AA2902"/>
      <c r="AB2902"/>
    </row>
    <row r="2903" spans="2:28" s="52" customFormat="1" x14ac:dyDescent="0.15">
      <c r="B2903" s="77"/>
      <c r="P2903"/>
      <c r="U2903"/>
      <c r="V2903"/>
      <c r="W2903"/>
      <c r="X2903"/>
      <c r="Y2903"/>
      <c r="Z2903"/>
      <c r="AA2903"/>
      <c r="AB2903"/>
    </row>
    <row r="2904" spans="2:28" s="52" customFormat="1" x14ac:dyDescent="0.15">
      <c r="B2904" s="77"/>
      <c r="P2904"/>
      <c r="U2904"/>
      <c r="V2904"/>
      <c r="W2904"/>
      <c r="X2904"/>
      <c r="Y2904"/>
      <c r="Z2904"/>
      <c r="AA2904"/>
      <c r="AB2904"/>
    </row>
    <row r="2905" spans="2:28" s="52" customFormat="1" x14ac:dyDescent="0.15">
      <c r="B2905" s="77"/>
      <c r="P2905"/>
      <c r="U2905"/>
      <c r="V2905"/>
      <c r="W2905"/>
      <c r="X2905"/>
      <c r="Y2905"/>
      <c r="Z2905"/>
      <c r="AA2905"/>
      <c r="AB2905"/>
    </row>
    <row r="2906" spans="2:28" s="52" customFormat="1" x14ac:dyDescent="0.15">
      <c r="B2906" s="77"/>
      <c r="P2906"/>
      <c r="U2906"/>
      <c r="V2906"/>
      <c r="W2906"/>
      <c r="X2906"/>
      <c r="Y2906"/>
      <c r="Z2906"/>
      <c r="AA2906"/>
      <c r="AB2906"/>
    </row>
    <row r="2907" spans="2:28" s="52" customFormat="1" x14ac:dyDescent="0.15">
      <c r="B2907" s="77"/>
      <c r="P2907"/>
      <c r="U2907"/>
      <c r="V2907"/>
      <c r="W2907"/>
      <c r="X2907"/>
      <c r="Y2907"/>
      <c r="Z2907"/>
      <c r="AA2907"/>
      <c r="AB2907"/>
    </row>
    <row r="2908" spans="2:28" s="52" customFormat="1" x14ac:dyDescent="0.15">
      <c r="B2908" s="77"/>
      <c r="P2908"/>
      <c r="U2908"/>
      <c r="V2908"/>
      <c r="W2908"/>
      <c r="X2908"/>
      <c r="Y2908"/>
      <c r="Z2908"/>
      <c r="AA2908"/>
      <c r="AB2908"/>
    </row>
    <row r="2909" spans="2:28" s="52" customFormat="1" x14ac:dyDescent="0.15">
      <c r="B2909" s="77"/>
      <c r="P2909"/>
      <c r="U2909"/>
      <c r="V2909"/>
      <c r="W2909"/>
      <c r="X2909"/>
      <c r="Y2909"/>
      <c r="Z2909"/>
      <c r="AA2909"/>
      <c r="AB2909"/>
    </row>
    <row r="2910" spans="2:28" s="52" customFormat="1" x14ac:dyDescent="0.15">
      <c r="B2910" s="77"/>
      <c r="P2910"/>
      <c r="U2910"/>
      <c r="V2910"/>
      <c r="W2910"/>
      <c r="X2910"/>
      <c r="Y2910"/>
      <c r="Z2910"/>
      <c r="AA2910"/>
      <c r="AB2910"/>
    </row>
    <row r="2911" spans="2:28" s="52" customFormat="1" x14ac:dyDescent="0.15">
      <c r="B2911" s="77"/>
      <c r="P2911"/>
      <c r="U2911"/>
      <c r="V2911"/>
      <c r="W2911"/>
      <c r="X2911"/>
      <c r="Y2911"/>
      <c r="Z2911"/>
      <c r="AA2911"/>
      <c r="AB2911"/>
    </row>
    <row r="2912" spans="2:28" s="52" customFormat="1" x14ac:dyDescent="0.15">
      <c r="B2912" s="77"/>
      <c r="P2912"/>
      <c r="U2912"/>
      <c r="V2912"/>
      <c r="W2912"/>
      <c r="X2912"/>
      <c r="Y2912"/>
      <c r="Z2912"/>
      <c r="AA2912"/>
      <c r="AB2912"/>
    </row>
    <row r="2913" spans="2:28" s="52" customFormat="1" x14ac:dyDescent="0.15">
      <c r="B2913" s="77"/>
      <c r="P2913"/>
      <c r="U2913"/>
      <c r="V2913"/>
      <c r="W2913"/>
      <c r="X2913"/>
      <c r="Y2913"/>
      <c r="Z2913"/>
      <c r="AA2913"/>
      <c r="AB2913"/>
    </row>
    <row r="2914" spans="2:28" s="52" customFormat="1" x14ac:dyDescent="0.15">
      <c r="B2914" s="77"/>
      <c r="P2914"/>
      <c r="U2914"/>
      <c r="V2914"/>
      <c r="W2914"/>
      <c r="X2914"/>
      <c r="Y2914"/>
      <c r="Z2914"/>
      <c r="AA2914"/>
      <c r="AB2914"/>
    </row>
    <row r="2915" spans="2:28" s="52" customFormat="1" x14ac:dyDescent="0.15">
      <c r="B2915" s="77"/>
      <c r="P2915"/>
      <c r="U2915"/>
      <c r="V2915"/>
      <c r="W2915"/>
      <c r="X2915"/>
      <c r="Y2915"/>
      <c r="Z2915"/>
      <c r="AA2915"/>
      <c r="AB2915"/>
    </row>
    <row r="2916" spans="2:28" s="52" customFormat="1" x14ac:dyDescent="0.15">
      <c r="B2916" s="77"/>
      <c r="P2916"/>
      <c r="U2916"/>
      <c r="V2916"/>
      <c r="W2916"/>
      <c r="X2916"/>
      <c r="Y2916"/>
      <c r="Z2916"/>
      <c r="AA2916"/>
      <c r="AB2916"/>
    </row>
    <row r="2917" spans="2:28" s="52" customFormat="1" x14ac:dyDescent="0.15">
      <c r="B2917" s="77"/>
      <c r="P2917"/>
      <c r="U2917"/>
      <c r="V2917"/>
      <c r="W2917"/>
      <c r="X2917"/>
      <c r="Y2917"/>
      <c r="Z2917"/>
      <c r="AA2917"/>
      <c r="AB2917"/>
    </row>
    <row r="2918" spans="2:28" s="52" customFormat="1" x14ac:dyDescent="0.15">
      <c r="B2918" s="77"/>
      <c r="P2918"/>
      <c r="U2918"/>
      <c r="V2918"/>
      <c r="W2918"/>
      <c r="X2918"/>
      <c r="Y2918"/>
      <c r="Z2918"/>
      <c r="AA2918"/>
      <c r="AB2918"/>
    </row>
    <row r="2919" spans="2:28" s="52" customFormat="1" x14ac:dyDescent="0.15">
      <c r="B2919" s="77"/>
      <c r="P2919"/>
      <c r="U2919"/>
      <c r="V2919"/>
      <c r="W2919"/>
      <c r="X2919"/>
      <c r="Y2919"/>
      <c r="Z2919"/>
      <c r="AA2919"/>
      <c r="AB2919"/>
    </row>
    <row r="2920" spans="2:28" s="52" customFormat="1" x14ac:dyDescent="0.15">
      <c r="B2920" s="77"/>
      <c r="P2920"/>
      <c r="U2920"/>
      <c r="V2920"/>
      <c r="W2920"/>
      <c r="X2920"/>
      <c r="Y2920"/>
      <c r="Z2920"/>
      <c r="AA2920"/>
      <c r="AB2920"/>
    </row>
    <row r="2921" spans="2:28" s="52" customFormat="1" x14ac:dyDescent="0.15">
      <c r="B2921" s="77"/>
      <c r="P2921"/>
      <c r="U2921"/>
      <c r="V2921"/>
      <c r="W2921"/>
      <c r="X2921"/>
      <c r="Y2921"/>
      <c r="Z2921"/>
      <c r="AA2921"/>
      <c r="AB2921"/>
    </row>
    <row r="2922" spans="2:28" s="52" customFormat="1" x14ac:dyDescent="0.15">
      <c r="B2922" s="77"/>
      <c r="P2922"/>
      <c r="U2922"/>
      <c r="V2922"/>
      <c r="W2922"/>
      <c r="X2922"/>
      <c r="Y2922"/>
      <c r="Z2922"/>
      <c r="AA2922"/>
      <c r="AB2922"/>
    </row>
    <row r="2923" spans="2:28" s="52" customFormat="1" x14ac:dyDescent="0.15">
      <c r="B2923" s="77"/>
      <c r="P2923"/>
      <c r="U2923"/>
      <c r="V2923"/>
      <c r="W2923"/>
      <c r="X2923"/>
      <c r="Y2923"/>
      <c r="Z2923"/>
      <c r="AA2923"/>
      <c r="AB2923"/>
    </row>
    <row r="2924" spans="2:28" s="52" customFormat="1" x14ac:dyDescent="0.15">
      <c r="B2924" s="77"/>
      <c r="P2924"/>
      <c r="U2924"/>
      <c r="V2924"/>
      <c r="W2924"/>
      <c r="X2924"/>
      <c r="Y2924"/>
      <c r="Z2924"/>
      <c r="AA2924"/>
      <c r="AB2924"/>
    </row>
    <row r="2925" spans="2:28" s="52" customFormat="1" x14ac:dyDescent="0.15">
      <c r="B2925" s="77"/>
      <c r="P2925"/>
      <c r="U2925"/>
      <c r="V2925"/>
      <c r="W2925"/>
      <c r="X2925"/>
      <c r="Y2925"/>
      <c r="Z2925"/>
      <c r="AA2925"/>
      <c r="AB2925"/>
    </row>
    <row r="2926" spans="2:28" s="52" customFormat="1" x14ac:dyDescent="0.15">
      <c r="B2926" s="77"/>
      <c r="P2926"/>
      <c r="U2926"/>
      <c r="V2926"/>
      <c r="W2926"/>
      <c r="X2926"/>
      <c r="Y2926"/>
      <c r="Z2926"/>
      <c r="AA2926"/>
      <c r="AB2926"/>
    </row>
    <row r="2927" spans="2:28" s="52" customFormat="1" x14ac:dyDescent="0.15">
      <c r="B2927" s="77"/>
      <c r="P2927"/>
      <c r="U2927"/>
      <c r="V2927"/>
      <c r="W2927"/>
      <c r="X2927"/>
      <c r="Y2927"/>
      <c r="Z2927"/>
      <c r="AA2927"/>
      <c r="AB2927"/>
    </row>
    <row r="2928" spans="2:28" s="52" customFormat="1" x14ac:dyDescent="0.15">
      <c r="B2928" s="77"/>
      <c r="P2928"/>
      <c r="U2928"/>
      <c r="V2928"/>
      <c r="W2928"/>
      <c r="X2928"/>
      <c r="Y2928"/>
      <c r="Z2928"/>
      <c r="AA2928"/>
      <c r="AB2928"/>
    </row>
    <row r="2929" spans="2:28" s="52" customFormat="1" x14ac:dyDescent="0.15">
      <c r="B2929" s="77"/>
      <c r="P2929"/>
      <c r="U2929"/>
      <c r="V2929"/>
      <c r="W2929"/>
      <c r="X2929"/>
      <c r="Y2929"/>
      <c r="Z2929"/>
      <c r="AA2929"/>
      <c r="AB2929"/>
    </row>
    <row r="2930" spans="2:28" s="52" customFormat="1" x14ac:dyDescent="0.15">
      <c r="B2930" s="77"/>
      <c r="P2930"/>
      <c r="U2930"/>
      <c r="V2930"/>
      <c r="W2930"/>
      <c r="X2930"/>
      <c r="Y2930"/>
      <c r="Z2930"/>
      <c r="AA2930"/>
      <c r="AB2930"/>
    </row>
    <row r="2931" spans="2:28" s="52" customFormat="1" x14ac:dyDescent="0.15">
      <c r="B2931" s="77"/>
      <c r="P2931"/>
      <c r="U2931"/>
      <c r="V2931"/>
      <c r="W2931"/>
      <c r="X2931"/>
      <c r="Y2931"/>
      <c r="Z2931"/>
      <c r="AA2931"/>
      <c r="AB2931"/>
    </row>
    <row r="2932" spans="2:28" s="52" customFormat="1" x14ac:dyDescent="0.15">
      <c r="B2932" s="77"/>
      <c r="P2932"/>
      <c r="U2932"/>
      <c r="V2932"/>
      <c r="W2932"/>
      <c r="X2932"/>
      <c r="Y2932"/>
      <c r="Z2932"/>
      <c r="AA2932"/>
      <c r="AB2932"/>
    </row>
    <row r="2933" spans="2:28" s="52" customFormat="1" x14ac:dyDescent="0.15">
      <c r="B2933" s="77"/>
      <c r="P2933"/>
      <c r="U2933"/>
      <c r="V2933"/>
      <c r="W2933"/>
      <c r="X2933"/>
      <c r="Y2933"/>
      <c r="Z2933"/>
      <c r="AA2933"/>
      <c r="AB2933"/>
    </row>
    <row r="2934" spans="2:28" s="52" customFormat="1" x14ac:dyDescent="0.15">
      <c r="B2934" s="77"/>
      <c r="P2934"/>
      <c r="U2934"/>
      <c r="V2934"/>
      <c r="W2934"/>
      <c r="X2934"/>
      <c r="Y2934"/>
      <c r="Z2934"/>
      <c r="AA2934"/>
      <c r="AB2934"/>
    </row>
    <row r="2935" spans="2:28" s="52" customFormat="1" x14ac:dyDescent="0.15">
      <c r="B2935" s="77"/>
      <c r="P2935"/>
      <c r="U2935"/>
      <c r="V2935"/>
      <c r="W2935"/>
      <c r="X2935"/>
      <c r="Y2935"/>
      <c r="Z2935"/>
      <c r="AA2935"/>
      <c r="AB2935"/>
    </row>
    <row r="2936" spans="2:28" s="52" customFormat="1" x14ac:dyDescent="0.15">
      <c r="B2936" s="77"/>
      <c r="P2936"/>
      <c r="U2936"/>
      <c r="V2936"/>
      <c r="W2936"/>
      <c r="X2936"/>
      <c r="Y2936"/>
      <c r="Z2936"/>
      <c r="AA2936"/>
      <c r="AB2936"/>
    </row>
    <row r="2937" spans="2:28" s="52" customFormat="1" x14ac:dyDescent="0.15">
      <c r="B2937" s="77"/>
      <c r="P2937"/>
      <c r="U2937"/>
      <c r="V2937"/>
      <c r="W2937"/>
      <c r="X2937"/>
      <c r="Y2937"/>
      <c r="Z2937"/>
      <c r="AA2937"/>
      <c r="AB2937"/>
    </row>
    <row r="2938" spans="2:28" s="52" customFormat="1" x14ac:dyDescent="0.15">
      <c r="B2938" s="77"/>
      <c r="P2938"/>
      <c r="U2938"/>
      <c r="V2938"/>
      <c r="W2938"/>
      <c r="X2938"/>
      <c r="Y2938"/>
      <c r="Z2938"/>
      <c r="AA2938"/>
      <c r="AB2938"/>
    </row>
    <row r="2939" spans="2:28" s="52" customFormat="1" x14ac:dyDescent="0.15">
      <c r="B2939" s="77"/>
      <c r="P2939"/>
      <c r="U2939"/>
      <c r="V2939"/>
      <c r="W2939"/>
      <c r="X2939"/>
      <c r="Y2939"/>
      <c r="Z2939"/>
      <c r="AA2939"/>
      <c r="AB2939"/>
    </row>
    <row r="2940" spans="2:28" s="52" customFormat="1" x14ac:dyDescent="0.15">
      <c r="B2940" s="77"/>
      <c r="P2940"/>
      <c r="U2940"/>
      <c r="V2940"/>
      <c r="W2940"/>
      <c r="X2940"/>
      <c r="Y2940"/>
      <c r="Z2940"/>
      <c r="AA2940"/>
      <c r="AB2940"/>
    </row>
    <row r="2941" spans="2:28" s="52" customFormat="1" x14ac:dyDescent="0.15">
      <c r="B2941" s="77"/>
      <c r="P2941"/>
      <c r="U2941"/>
      <c r="V2941"/>
      <c r="W2941"/>
      <c r="X2941"/>
      <c r="Y2941"/>
      <c r="Z2941"/>
      <c r="AA2941"/>
      <c r="AB2941"/>
    </row>
    <row r="2942" spans="2:28" s="52" customFormat="1" x14ac:dyDescent="0.15">
      <c r="B2942" s="77"/>
      <c r="P2942"/>
      <c r="U2942"/>
      <c r="V2942"/>
      <c r="W2942"/>
      <c r="X2942"/>
      <c r="Y2942"/>
      <c r="Z2942"/>
      <c r="AA2942"/>
      <c r="AB2942"/>
    </row>
    <row r="2943" spans="2:28" s="52" customFormat="1" x14ac:dyDescent="0.15">
      <c r="B2943" s="77"/>
      <c r="P2943"/>
      <c r="U2943"/>
      <c r="V2943"/>
      <c r="W2943"/>
      <c r="X2943"/>
      <c r="Y2943"/>
      <c r="Z2943"/>
      <c r="AA2943"/>
      <c r="AB2943"/>
    </row>
    <row r="2944" spans="2:28" s="52" customFormat="1" x14ac:dyDescent="0.15">
      <c r="B2944" s="77"/>
      <c r="P2944"/>
      <c r="U2944"/>
      <c r="V2944"/>
      <c r="W2944"/>
      <c r="X2944"/>
      <c r="Y2944"/>
      <c r="Z2944"/>
      <c r="AA2944"/>
      <c r="AB2944"/>
    </row>
    <row r="2945" spans="2:28" s="52" customFormat="1" x14ac:dyDescent="0.15">
      <c r="B2945" s="77"/>
      <c r="P2945"/>
      <c r="U2945"/>
      <c r="V2945"/>
      <c r="W2945"/>
      <c r="X2945"/>
      <c r="Y2945"/>
      <c r="Z2945"/>
      <c r="AA2945"/>
      <c r="AB2945"/>
    </row>
    <row r="2946" spans="2:28" s="52" customFormat="1" x14ac:dyDescent="0.15">
      <c r="B2946" s="77"/>
      <c r="P2946"/>
      <c r="U2946"/>
      <c r="V2946"/>
      <c r="W2946"/>
      <c r="X2946"/>
      <c r="Y2946"/>
      <c r="Z2946"/>
      <c r="AA2946"/>
      <c r="AB2946"/>
    </row>
    <row r="2947" spans="2:28" s="52" customFormat="1" x14ac:dyDescent="0.15">
      <c r="B2947" s="77"/>
      <c r="P2947"/>
      <c r="U2947"/>
      <c r="V2947"/>
      <c r="W2947"/>
      <c r="X2947"/>
      <c r="Y2947"/>
      <c r="Z2947"/>
      <c r="AA2947"/>
      <c r="AB2947"/>
    </row>
    <row r="2948" spans="2:28" s="52" customFormat="1" x14ac:dyDescent="0.15">
      <c r="B2948" s="77"/>
      <c r="P2948"/>
      <c r="U2948"/>
      <c r="V2948"/>
      <c r="W2948"/>
      <c r="X2948"/>
      <c r="Y2948"/>
      <c r="Z2948"/>
      <c r="AA2948"/>
      <c r="AB2948"/>
    </row>
    <row r="2949" spans="2:28" s="52" customFormat="1" x14ac:dyDescent="0.15">
      <c r="B2949" s="77"/>
      <c r="P2949"/>
      <c r="U2949"/>
      <c r="V2949"/>
      <c r="W2949"/>
      <c r="X2949"/>
      <c r="Y2949"/>
      <c r="Z2949"/>
      <c r="AA2949"/>
      <c r="AB2949"/>
    </row>
    <row r="2950" spans="2:28" s="52" customFormat="1" x14ac:dyDescent="0.15">
      <c r="B2950" s="77"/>
      <c r="P2950"/>
      <c r="U2950"/>
      <c r="V2950"/>
      <c r="W2950"/>
      <c r="X2950"/>
      <c r="Y2950"/>
      <c r="Z2950"/>
      <c r="AA2950"/>
      <c r="AB2950"/>
    </row>
    <row r="2951" spans="2:28" s="52" customFormat="1" x14ac:dyDescent="0.15">
      <c r="B2951" s="77"/>
      <c r="P2951"/>
      <c r="U2951"/>
      <c r="V2951"/>
      <c r="W2951"/>
      <c r="X2951"/>
      <c r="Y2951"/>
      <c r="Z2951"/>
      <c r="AA2951"/>
      <c r="AB2951"/>
    </row>
    <row r="2952" spans="2:28" s="52" customFormat="1" x14ac:dyDescent="0.15">
      <c r="B2952" s="77"/>
      <c r="P2952"/>
      <c r="U2952"/>
      <c r="V2952"/>
      <c r="W2952"/>
      <c r="X2952"/>
      <c r="Y2952"/>
      <c r="Z2952"/>
      <c r="AA2952"/>
      <c r="AB2952"/>
    </row>
    <row r="2953" spans="2:28" s="52" customFormat="1" x14ac:dyDescent="0.15">
      <c r="B2953" s="77"/>
      <c r="P2953"/>
      <c r="U2953"/>
      <c r="V2953"/>
      <c r="W2953"/>
      <c r="X2953"/>
      <c r="Y2953"/>
      <c r="Z2953"/>
      <c r="AA2953"/>
      <c r="AB2953"/>
    </row>
    <row r="2954" spans="2:28" s="52" customFormat="1" x14ac:dyDescent="0.15">
      <c r="B2954" s="77"/>
      <c r="P2954"/>
      <c r="U2954"/>
      <c r="V2954"/>
      <c r="W2954"/>
      <c r="X2954"/>
      <c r="Y2954"/>
      <c r="Z2954"/>
      <c r="AA2954"/>
      <c r="AB2954"/>
    </row>
    <row r="2955" spans="2:28" s="52" customFormat="1" x14ac:dyDescent="0.15">
      <c r="B2955" s="77"/>
      <c r="P2955"/>
      <c r="U2955"/>
      <c r="V2955"/>
      <c r="W2955"/>
      <c r="X2955"/>
      <c r="Y2955"/>
      <c r="Z2955"/>
      <c r="AA2955"/>
      <c r="AB2955"/>
    </row>
    <row r="2956" spans="2:28" s="52" customFormat="1" x14ac:dyDescent="0.15">
      <c r="B2956" s="77"/>
      <c r="P2956"/>
      <c r="U2956"/>
      <c r="V2956"/>
      <c r="W2956"/>
      <c r="X2956"/>
      <c r="Y2956"/>
      <c r="Z2956"/>
      <c r="AA2956"/>
      <c r="AB2956"/>
    </row>
    <row r="2957" spans="2:28" s="52" customFormat="1" x14ac:dyDescent="0.15">
      <c r="B2957" s="77"/>
      <c r="P2957"/>
      <c r="U2957"/>
      <c r="V2957"/>
      <c r="W2957"/>
      <c r="X2957"/>
      <c r="Y2957"/>
      <c r="Z2957"/>
      <c r="AA2957"/>
      <c r="AB2957"/>
    </row>
    <row r="2958" spans="2:28" s="52" customFormat="1" x14ac:dyDescent="0.15">
      <c r="B2958" s="77"/>
      <c r="P2958"/>
      <c r="U2958"/>
      <c r="V2958"/>
      <c r="W2958"/>
      <c r="X2958"/>
      <c r="Y2958"/>
      <c r="Z2958"/>
      <c r="AA2958"/>
      <c r="AB2958"/>
    </row>
    <row r="2959" spans="2:28" s="52" customFormat="1" x14ac:dyDescent="0.15">
      <c r="B2959" s="77"/>
      <c r="P2959"/>
      <c r="U2959"/>
      <c r="V2959"/>
      <c r="W2959"/>
      <c r="X2959"/>
      <c r="Y2959"/>
      <c r="Z2959"/>
      <c r="AA2959"/>
      <c r="AB2959"/>
    </row>
    <row r="2960" spans="2:28" s="52" customFormat="1" x14ac:dyDescent="0.15">
      <c r="B2960" s="77"/>
      <c r="P2960"/>
      <c r="U2960"/>
      <c r="V2960"/>
      <c r="W2960"/>
      <c r="X2960"/>
      <c r="Y2960"/>
      <c r="Z2960"/>
      <c r="AA2960"/>
      <c r="AB2960"/>
    </row>
    <row r="2961" spans="2:28" s="52" customFormat="1" x14ac:dyDescent="0.15">
      <c r="B2961" s="77"/>
      <c r="P2961"/>
      <c r="U2961"/>
      <c r="V2961"/>
      <c r="W2961"/>
      <c r="X2961"/>
      <c r="Y2961"/>
      <c r="Z2961"/>
      <c r="AA2961"/>
      <c r="AB2961"/>
    </row>
    <row r="2962" spans="2:28" s="52" customFormat="1" x14ac:dyDescent="0.15">
      <c r="B2962" s="77"/>
      <c r="P2962"/>
      <c r="U2962"/>
      <c r="V2962"/>
      <c r="W2962"/>
      <c r="X2962"/>
      <c r="Y2962"/>
      <c r="Z2962"/>
      <c r="AA2962"/>
      <c r="AB2962"/>
    </row>
    <row r="2963" spans="2:28" s="52" customFormat="1" x14ac:dyDescent="0.15">
      <c r="B2963" s="77"/>
      <c r="P2963"/>
      <c r="U2963"/>
      <c r="V2963"/>
      <c r="W2963"/>
      <c r="X2963"/>
      <c r="Y2963"/>
      <c r="Z2963"/>
      <c r="AA2963"/>
      <c r="AB2963"/>
    </row>
    <row r="2964" spans="2:28" s="52" customFormat="1" x14ac:dyDescent="0.15">
      <c r="B2964" s="77"/>
      <c r="P2964"/>
      <c r="U2964"/>
      <c r="V2964"/>
      <c r="W2964"/>
      <c r="X2964"/>
      <c r="Y2964"/>
      <c r="Z2964"/>
      <c r="AA2964"/>
      <c r="AB2964"/>
    </row>
    <row r="2965" spans="2:28" s="52" customFormat="1" x14ac:dyDescent="0.15">
      <c r="B2965" s="77"/>
      <c r="P2965"/>
      <c r="U2965"/>
      <c r="V2965"/>
      <c r="W2965"/>
      <c r="X2965"/>
      <c r="Y2965"/>
      <c r="Z2965"/>
      <c r="AA2965"/>
      <c r="AB2965"/>
    </row>
    <row r="2966" spans="2:28" s="52" customFormat="1" x14ac:dyDescent="0.15">
      <c r="B2966" s="77"/>
      <c r="P2966"/>
      <c r="U2966"/>
      <c r="V2966"/>
      <c r="W2966"/>
      <c r="X2966"/>
      <c r="Y2966"/>
      <c r="Z2966"/>
      <c r="AA2966"/>
      <c r="AB2966"/>
    </row>
    <row r="2967" spans="2:28" s="52" customFormat="1" x14ac:dyDescent="0.15">
      <c r="B2967" s="77"/>
      <c r="P2967"/>
      <c r="U2967"/>
      <c r="V2967"/>
      <c r="W2967"/>
      <c r="X2967"/>
      <c r="Y2967"/>
      <c r="Z2967"/>
      <c r="AA2967"/>
      <c r="AB2967"/>
    </row>
    <row r="2968" spans="2:28" s="52" customFormat="1" x14ac:dyDescent="0.15">
      <c r="B2968" s="77"/>
      <c r="P2968"/>
      <c r="U2968"/>
      <c r="V2968"/>
      <c r="W2968"/>
      <c r="X2968"/>
      <c r="Y2968"/>
      <c r="Z2968"/>
      <c r="AA2968"/>
      <c r="AB2968"/>
    </row>
    <row r="2969" spans="2:28" s="52" customFormat="1" x14ac:dyDescent="0.15">
      <c r="B2969" s="77"/>
      <c r="P2969"/>
      <c r="U2969"/>
      <c r="V2969"/>
      <c r="W2969"/>
      <c r="X2969"/>
      <c r="Y2969"/>
      <c r="Z2969"/>
      <c r="AA2969"/>
      <c r="AB2969"/>
    </row>
    <row r="2970" spans="2:28" s="52" customFormat="1" x14ac:dyDescent="0.15">
      <c r="B2970" s="77"/>
      <c r="P2970"/>
      <c r="U2970"/>
      <c r="V2970"/>
      <c r="W2970"/>
      <c r="X2970"/>
      <c r="Y2970"/>
      <c r="Z2970"/>
      <c r="AA2970"/>
      <c r="AB2970"/>
    </row>
    <row r="2971" spans="2:28" s="52" customFormat="1" x14ac:dyDescent="0.15">
      <c r="B2971" s="77"/>
      <c r="P2971"/>
      <c r="U2971"/>
      <c r="V2971"/>
      <c r="W2971"/>
      <c r="X2971"/>
      <c r="Y2971"/>
      <c r="Z2971"/>
      <c r="AA2971"/>
      <c r="AB2971"/>
    </row>
    <row r="2972" spans="2:28" s="52" customFormat="1" x14ac:dyDescent="0.15">
      <c r="B2972" s="77"/>
      <c r="P2972"/>
      <c r="U2972"/>
      <c r="V2972"/>
      <c r="W2972"/>
      <c r="X2972"/>
      <c r="Y2972"/>
      <c r="Z2972"/>
      <c r="AA2972"/>
      <c r="AB2972"/>
    </row>
    <row r="2973" spans="2:28" s="52" customFormat="1" x14ac:dyDescent="0.15">
      <c r="B2973" s="77"/>
      <c r="P2973"/>
      <c r="U2973"/>
      <c r="V2973"/>
      <c r="W2973"/>
      <c r="X2973"/>
      <c r="Y2973"/>
      <c r="Z2973"/>
      <c r="AA2973"/>
      <c r="AB2973"/>
    </row>
    <row r="2974" spans="2:28" s="52" customFormat="1" x14ac:dyDescent="0.15">
      <c r="B2974" s="77"/>
      <c r="P2974"/>
      <c r="U2974"/>
      <c r="V2974"/>
      <c r="W2974"/>
      <c r="X2974"/>
      <c r="Y2974"/>
      <c r="Z2974"/>
      <c r="AA2974"/>
      <c r="AB2974"/>
    </row>
    <row r="2975" spans="2:28" s="52" customFormat="1" x14ac:dyDescent="0.15">
      <c r="B2975" s="77"/>
      <c r="P2975"/>
      <c r="U2975"/>
      <c r="V2975"/>
      <c r="W2975"/>
      <c r="X2975"/>
      <c r="Y2975"/>
      <c r="Z2975"/>
      <c r="AA2975"/>
      <c r="AB2975"/>
    </row>
    <row r="2976" spans="2:28" s="52" customFormat="1" x14ac:dyDescent="0.15">
      <c r="B2976" s="77"/>
      <c r="P2976"/>
      <c r="U2976"/>
      <c r="V2976"/>
      <c r="W2976"/>
      <c r="X2976"/>
      <c r="Y2976"/>
      <c r="Z2976"/>
      <c r="AA2976"/>
      <c r="AB2976"/>
    </row>
    <row r="2977" spans="2:28" s="52" customFormat="1" x14ac:dyDescent="0.15">
      <c r="B2977" s="77"/>
      <c r="P2977"/>
      <c r="U2977"/>
      <c r="V2977"/>
      <c r="W2977"/>
      <c r="X2977"/>
      <c r="Y2977"/>
      <c r="Z2977"/>
      <c r="AA2977"/>
      <c r="AB2977"/>
    </row>
    <row r="2978" spans="2:28" s="52" customFormat="1" x14ac:dyDescent="0.15">
      <c r="B2978" s="77"/>
      <c r="P2978"/>
      <c r="U2978"/>
      <c r="V2978"/>
      <c r="W2978"/>
      <c r="X2978"/>
      <c r="Y2978"/>
      <c r="Z2978"/>
      <c r="AA2978"/>
      <c r="AB2978"/>
    </row>
    <row r="2979" spans="2:28" s="52" customFormat="1" x14ac:dyDescent="0.15">
      <c r="B2979" s="77"/>
      <c r="P2979"/>
      <c r="U2979"/>
      <c r="V2979"/>
      <c r="W2979"/>
      <c r="X2979"/>
      <c r="Y2979"/>
      <c r="Z2979"/>
      <c r="AA2979"/>
      <c r="AB2979"/>
    </row>
    <row r="2980" spans="2:28" s="52" customFormat="1" x14ac:dyDescent="0.15">
      <c r="B2980" s="77"/>
      <c r="P2980"/>
      <c r="U2980"/>
      <c r="V2980"/>
      <c r="W2980"/>
      <c r="X2980"/>
      <c r="Y2980"/>
      <c r="Z2980"/>
      <c r="AA2980"/>
      <c r="AB2980"/>
    </row>
    <row r="2981" spans="2:28" s="52" customFormat="1" x14ac:dyDescent="0.15">
      <c r="B2981" s="77"/>
      <c r="P2981"/>
      <c r="U2981"/>
      <c r="V2981"/>
      <c r="W2981"/>
      <c r="X2981"/>
      <c r="Y2981"/>
      <c r="Z2981"/>
      <c r="AA2981"/>
      <c r="AB2981"/>
    </row>
    <row r="2982" spans="2:28" s="52" customFormat="1" x14ac:dyDescent="0.15">
      <c r="B2982" s="77"/>
      <c r="P2982"/>
      <c r="U2982"/>
      <c r="V2982"/>
      <c r="W2982"/>
      <c r="X2982"/>
      <c r="Y2982"/>
      <c r="Z2982"/>
      <c r="AA2982"/>
      <c r="AB2982"/>
    </row>
    <row r="2983" spans="2:28" s="52" customFormat="1" x14ac:dyDescent="0.15">
      <c r="B2983" s="77"/>
      <c r="P2983"/>
      <c r="U2983"/>
      <c r="V2983"/>
      <c r="W2983"/>
      <c r="X2983"/>
      <c r="Y2983"/>
      <c r="Z2983"/>
      <c r="AA2983"/>
      <c r="AB2983"/>
    </row>
    <row r="2984" spans="2:28" s="52" customFormat="1" x14ac:dyDescent="0.15">
      <c r="B2984" s="77"/>
      <c r="P2984"/>
      <c r="U2984"/>
      <c r="V2984"/>
      <c r="W2984"/>
      <c r="X2984"/>
      <c r="Y2984"/>
      <c r="Z2984"/>
      <c r="AA2984"/>
      <c r="AB2984"/>
    </row>
    <row r="2985" spans="2:28" s="52" customFormat="1" x14ac:dyDescent="0.15">
      <c r="B2985" s="77"/>
      <c r="P2985"/>
      <c r="U2985"/>
      <c r="V2985"/>
      <c r="W2985"/>
      <c r="X2985"/>
      <c r="Y2985"/>
      <c r="Z2985"/>
      <c r="AA2985"/>
      <c r="AB2985"/>
    </row>
    <row r="2986" spans="2:28" s="52" customFormat="1" x14ac:dyDescent="0.15">
      <c r="B2986" s="77"/>
      <c r="P2986"/>
      <c r="U2986"/>
      <c r="V2986"/>
      <c r="W2986"/>
      <c r="X2986"/>
      <c r="Y2986"/>
      <c r="Z2986"/>
      <c r="AA2986"/>
      <c r="AB2986"/>
    </row>
    <row r="2987" spans="2:28" s="52" customFormat="1" x14ac:dyDescent="0.15">
      <c r="B2987" s="77"/>
      <c r="P2987"/>
      <c r="U2987"/>
      <c r="V2987"/>
      <c r="W2987"/>
      <c r="X2987"/>
      <c r="Y2987"/>
      <c r="Z2987"/>
      <c r="AA2987"/>
      <c r="AB2987"/>
    </row>
    <row r="2988" spans="2:28" s="52" customFormat="1" x14ac:dyDescent="0.15">
      <c r="B2988" s="77"/>
      <c r="P2988"/>
      <c r="U2988"/>
      <c r="V2988"/>
      <c r="W2988"/>
      <c r="X2988"/>
      <c r="Y2988"/>
      <c r="Z2988"/>
      <c r="AA2988"/>
      <c r="AB2988"/>
    </row>
    <row r="2989" spans="2:28" s="52" customFormat="1" x14ac:dyDescent="0.15">
      <c r="B2989" s="77"/>
      <c r="P2989"/>
      <c r="U2989"/>
      <c r="V2989"/>
      <c r="W2989"/>
      <c r="X2989"/>
      <c r="Y2989"/>
      <c r="Z2989"/>
      <c r="AA2989"/>
      <c r="AB2989"/>
    </row>
    <row r="2990" spans="2:28" s="52" customFormat="1" x14ac:dyDescent="0.15">
      <c r="B2990" s="77"/>
      <c r="P2990"/>
      <c r="U2990"/>
      <c r="V2990"/>
      <c r="W2990"/>
      <c r="X2990"/>
      <c r="Y2990"/>
      <c r="Z2990"/>
      <c r="AA2990"/>
      <c r="AB2990"/>
    </row>
    <row r="2991" spans="2:28" s="52" customFormat="1" x14ac:dyDescent="0.15">
      <c r="B2991" s="77"/>
      <c r="P2991"/>
      <c r="U2991"/>
      <c r="V2991"/>
      <c r="W2991"/>
      <c r="X2991"/>
      <c r="Y2991"/>
      <c r="Z2991"/>
      <c r="AA2991"/>
      <c r="AB2991"/>
    </row>
    <row r="2992" spans="2:28" s="52" customFormat="1" x14ac:dyDescent="0.15">
      <c r="B2992" s="77"/>
      <c r="P2992"/>
      <c r="U2992"/>
      <c r="V2992"/>
      <c r="W2992"/>
      <c r="X2992"/>
      <c r="Y2992"/>
      <c r="Z2992"/>
      <c r="AA2992"/>
      <c r="AB2992"/>
    </row>
    <row r="2993" spans="2:28" s="52" customFormat="1" x14ac:dyDescent="0.15">
      <c r="B2993" s="77"/>
      <c r="P2993"/>
      <c r="U2993"/>
      <c r="V2993"/>
      <c r="W2993"/>
      <c r="X2993"/>
      <c r="Y2993"/>
      <c r="Z2993"/>
      <c r="AA2993"/>
      <c r="AB2993"/>
    </row>
    <row r="2994" spans="2:28" s="52" customFormat="1" x14ac:dyDescent="0.15">
      <c r="B2994" s="77"/>
      <c r="P2994"/>
      <c r="U2994"/>
      <c r="V2994"/>
      <c r="W2994"/>
      <c r="X2994"/>
      <c r="Y2994"/>
      <c r="Z2994"/>
      <c r="AA2994"/>
      <c r="AB2994"/>
    </row>
    <row r="2995" spans="2:28" s="52" customFormat="1" x14ac:dyDescent="0.15">
      <c r="B2995" s="77"/>
      <c r="P2995"/>
      <c r="U2995"/>
      <c r="V2995"/>
      <c r="W2995"/>
      <c r="X2995"/>
      <c r="Y2995"/>
      <c r="Z2995"/>
      <c r="AA2995"/>
      <c r="AB2995"/>
    </row>
    <row r="2996" spans="2:28" s="52" customFormat="1" x14ac:dyDescent="0.15">
      <c r="B2996" s="77"/>
      <c r="P2996"/>
      <c r="U2996"/>
      <c r="V2996"/>
      <c r="W2996"/>
      <c r="X2996"/>
      <c r="Y2996"/>
      <c r="Z2996"/>
      <c r="AA2996"/>
      <c r="AB2996"/>
    </row>
    <row r="2997" spans="2:28" s="52" customFormat="1" x14ac:dyDescent="0.15">
      <c r="B2997" s="77"/>
      <c r="P2997"/>
      <c r="U2997"/>
      <c r="V2997"/>
      <c r="W2997"/>
      <c r="X2997"/>
      <c r="Y2997"/>
      <c r="Z2997"/>
      <c r="AA2997"/>
      <c r="AB2997"/>
    </row>
    <row r="2998" spans="2:28" s="52" customFormat="1" x14ac:dyDescent="0.15">
      <c r="B2998" s="77"/>
      <c r="P2998"/>
      <c r="U2998"/>
      <c r="V2998"/>
      <c r="W2998"/>
      <c r="X2998"/>
      <c r="Y2998"/>
      <c r="Z2998"/>
      <c r="AA2998"/>
      <c r="AB2998"/>
    </row>
    <row r="2999" spans="2:28" s="52" customFormat="1" x14ac:dyDescent="0.15">
      <c r="B2999" s="77"/>
      <c r="P2999"/>
      <c r="U2999"/>
      <c r="V2999"/>
      <c r="W2999"/>
      <c r="X2999"/>
      <c r="Y2999"/>
      <c r="Z2999"/>
      <c r="AA2999"/>
      <c r="AB2999"/>
    </row>
    <row r="3000" spans="2:28" s="52" customFormat="1" x14ac:dyDescent="0.15">
      <c r="B3000" s="77"/>
      <c r="P3000"/>
      <c r="U3000"/>
      <c r="V3000"/>
      <c r="W3000"/>
      <c r="X3000"/>
      <c r="Y3000"/>
      <c r="Z3000"/>
      <c r="AA3000"/>
      <c r="AB3000"/>
    </row>
    <row r="3001" spans="2:28" s="52" customFormat="1" x14ac:dyDescent="0.15">
      <c r="B3001" s="77"/>
      <c r="P3001"/>
      <c r="U3001"/>
      <c r="V3001"/>
      <c r="W3001"/>
      <c r="X3001"/>
      <c r="Y3001"/>
      <c r="Z3001"/>
      <c r="AA3001"/>
      <c r="AB3001"/>
    </row>
    <row r="3002" spans="2:28" s="52" customFormat="1" x14ac:dyDescent="0.15">
      <c r="B3002" s="77"/>
      <c r="P3002"/>
      <c r="U3002"/>
      <c r="V3002"/>
      <c r="W3002"/>
      <c r="X3002"/>
      <c r="Y3002"/>
      <c r="Z3002"/>
      <c r="AA3002"/>
      <c r="AB3002"/>
    </row>
    <row r="3003" spans="2:28" s="52" customFormat="1" x14ac:dyDescent="0.15">
      <c r="B3003" s="77"/>
      <c r="P3003"/>
      <c r="U3003"/>
      <c r="V3003"/>
      <c r="W3003"/>
      <c r="X3003"/>
      <c r="Y3003"/>
      <c r="Z3003"/>
      <c r="AA3003"/>
      <c r="AB3003"/>
    </row>
    <row r="3004" spans="2:28" s="52" customFormat="1" x14ac:dyDescent="0.15">
      <c r="B3004" s="77"/>
      <c r="P3004"/>
      <c r="U3004"/>
      <c r="V3004"/>
      <c r="W3004"/>
      <c r="X3004"/>
      <c r="Y3004"/>
      <c r="Z3004"/>
      <c r="AA3004"/>
      <c r="AB3004"/>
    </row>
    <row r="3005" spans="2:28" s="52" customFormat="1" x14ac:dyDescent="0.15">
      <c r="B3005" s="77"/>
      <c r="P3005"/>
      <c r="U3005"/>
      <c r="V3005"/>
      <c r="W3005"/>
      <c r="X3005"/>
      <c r="Y3005"/>
      <c r="Z3005"/>
      <c r="AA3005"/>
      <c r="AB3005"/>
    </row>
    <row r="3006" spans="2:28" s="52" customFormat="1" x14ac:dyDescent="0.15">
      <c r="B3006" s="77"/>
      <c r="P3006"/>
      <c r="U3006"/>
      <c r="V3006"/>
      <c r="W3006"/>
      <c r="X3006"/>
      <c r="Y3006"/>
      <c r="Z3006"/>
      <c r="AA3006"/>
      <c r="AB3006"/>
    </row>
    <row r="3007" spans="2:28" s="52" customFormat="1" x14ac:dyDescent="0.15">
      <c r="B3007" s="77"/>
      <c r="P3007"/>
      <c r="U3007"/>
      <c r="V3007"/>
      <c r="W3007"/>
      <c r="X3007"/>
      <c r="Y3007"/>
      <c r="Z3007"/>
      <c r="AA3007"/>
      <c r="AB3007"/>
    </row>
    <row r="3008" spans="2:28" s="52" customFormat="1" x14ac:dyDescent="0.15">
      <c r="B3008" s="77"/>
      <c r="P3008"/>
      <c r="U3008"/>
      <c r="V3008"/>
      <c r="W3008"/>
      <c r="X3008"/>
      <c r="Y3008"/>
      <c r="Z3008"/>
      <c r="AA3008"/>
      <c r="AB3008"/>
    </row>
    <row r="3009" spans="2:28" s="52" customFormat="1" x14ac:dyDescent="0.15">
      <c r="B3009" s="77"/>
      <c r="P3009"/>
      <c r="U3009"/>
      <c r="V3009"/>
      <c r="W3009"/>
      <c r="X3009"/>
      <c r="Y3009"/>
      <c r="Z3009"/>
      <c r="AA3009"/>
      <c r="AB3009"/>
    </row>
    <row r="3010" spans="2:28" s="52" customFormat="1" x14ac:dyDescent="0.15">
      <c r="B3010" s="77"/>
      <c r="P3010"/>
      <c r="U3010"/>
      <c r="V3010"/>
      <c r="W3010"/>
      <c r="X3010"/>
      <c r="Y3010"/>
      <c r="Z3010"/>
      <c r="AA3010"/>
      <c r="AB3010"/>
    </row>
    <row r="3011" spans="2:28" s="52" customFormat="1" x14ac:dyDescent="0.15">
      <c r="B3011" s="77"/>
      <c r="P3011"/>
      <c r="U3011"/>
      <c r="V3011"/>
      <c r="W3011"/>
      <c r="X3011"/>
      <c r="Y3011"/>
      <c r="Z3011"/>
      <c r="AA3011"/>
      <c r="AB3011"/>
    </row>
    <row r="3012" spans="2:28" s="52" customFormat="1" x14ac:dyDescent="0.15">
      <c r="B3012" s="77"/>
      <c r="P3012"/>
      <c r="U3012"/>
      <c r="V3012"/>
      <c r="W3012"/>
      <c r="X3012"/>
      <c r="Y3012"/>
      <c r="Z3012"/>
      <c r="AA3012"/>
      <c r="AB3012"/>
    </row>
    <row r="3013" spans="2:28" s="52" customFormat="1" x14ac:dyDescent="0.15">
      <c r="B3013" s="77"/>
      <c r="P3013"/>
      <c r="U3013"/>
      <c r="V3013"/>
      <c r="W3013"/>
      <c r="X3013"/>
      <c r="Y3013"/>
      <c r="Z3013"/>
      <c r="AA3013"/>
      <c r="AB3013"/>
    </row>
    <row r="3014" spans="2:28" s="52" customFormat="1" x14ac:dyDescent="0.15">
      <c r="B3014" s="77"/>
      <c r="P3014"/>
      <c r="U3014"/>
      <c r="V3014"/>
      <c r="W3014"/>
      <c r="X3014"/>
      <c r="Y3014"/>
      <c r="Z3014"/>
      <c r="AA3014"/>
      <c r="AB3014"/>
    </row>
    <row r="3015" spans="2:28" s="52" customFormat="1" x14ac:dyDescent="0.15">
      <c r="B3015" s="77"/>
      <c r="P3015"/>
      <c r="U3015"/>
      <c r="V3015"/>
      <c r="W3015"/>
      <c r="X3015"/>
      <c r="Y3015"/>
      <c r="Z3015"/>
      <c r="AA3015"/>
      <c r="AB3015"/>
    </row>
    <row r="3016" spans="2:28" s="52" customFormat="1" x14ac:dyDescent="0.15">
      <c r="B3016" s="77"/>
      <c r="P3016"/>
      <c r="U3016"/>
      <c r="V3016"/>
      <c r="W3016"/>
      <c r="X3016"/>
      <c r="Y3016"/>
      <c r="Z3016"/>
      <c r="AA3016"/>
      <c r="AB3016"/>
    </row>
    <row r="3017" spans="2:28" s="52" customFormat="1" x14ac:dyDescent="0.15">
      <c r="B3017" s="77"/>
      <c r="P3017"/>
      <c r="U3017"/>
      <c r="V3017"/>
      <c r="W3017"/>
      <c r="X3017"/>
      <c r="Y3017"/>
      <c r="Z3017"/>
      <c r="AA3017"/>
      <c r="AB3017"/>
    </row>
    <row r="3018" spans="2:28" s="52" customFormat="1" x14ac:dyDescent="0.15">
      <c r="B3018" s="77"/>
      <c r="P3018"/>
      <c r="U3018"/>
      <c r="V3018"/>
      <c r="W3018"/>
      <c r="X3018"/>
      <c r="Y3018"/>
      <c r="Z3018"/>
      <c r="AA3018"/>
      <c r="AB3018"/>
    </row>
    <row r="3019" spans="2:28" s="52" customFormat="1" x14ac:dyDescent="0.15">
      <c r="B3019" s="77"/>
      <c r="P3019"/>
      <c r="U3019"/>
      <c r="V3019"/>
      <c r="W3019"/>
      <c r="X3019"/>
      <c r="Y3019"/>
      <c r="Z3019"/>
      <c r="AA3019"/>
      <c r="AB3019"/>
    </row>
    <row r="3020" spans="2:28" s="52" customFormat="1" x14ac:dyDescent="0.15">
      <c r="B3020" s="77"/>
      <c r="P3020"/>
      <c r="U3020"/>
      <c r="V3020"/>
      <c r="W3020"/>
      <c r="X3020"/>
      <c r="Y3020"/>
      <c r="Z3020"/>
      <c r="AA3020"/>
      <c r="AB3020"/>
    </row>
    <row r="3021" spans="2:28" s="52" customFormat="1" x14ac:dyDescent="0.15">
      <c r="B3021" s="77"/>
      <c r="P3021"/>
      <c r="U3021"/>
      <c r="V3021"/>
      <c r="W3021"/>
      <c r="X3021"/>
      <c r="Y3021"/>
      <c r="Z3021"/>
      <c r="AA3021"/>
      <c r="AB3021"/>
    </row>
    <row r="3022" spans="2:28" s="52" customFormat="1" x14ac:dyDescent="0.15">
      <c r="B3022" s="77"/>
      <c r="P3022"/>
      <c r="U3022"/>
      <c r="V3022"/>
      <c r="W3022"/>
      <c r="X3022"/>
      <c r="Y3022"/>
      <c r="Z3022"/>
      <c r="AA3022"/>
      <c r="AB3022"/>
    </row>
    <row r="3023" spans="2:28" s="52" customFormat="1" x14ac:dyDescent="0.15">
      <c r="B3023" s="77"/>
      <c r="P3023"/>
      <c r="U3023"/>
      <c r="V3023"/>
      <c r="W3023"/>
      <c r="X3023"/>
      <c r="Y3023"/>
      <c r="Z3023"/>
      <c r="AA3023"/>
      <c r="AB3023"/>
    </row>
    <row r="3024" spans="2:28" s="52" customFormat="1" x14ac:dyDescent="0.15">
      <c r="B3024" s="77"/>
      <c r="P3024"/>
      <c r="U3024"/>
      <c r="V3024"/>
      <c r="W3024"/>
      <c r="X3024"/>
      <c r="Y3024"/>
      <c r="Z3024"/>
      <c r="AA3024"/>
      <c r="AB3024"/>
    </row>
    <row r="3025" spans="2:28" s="52" customFormat="1" x14ac:dyDescent="0.15">
      <c r="B3025" s="77"/>
      <c r="P3025"/>
      <c r="U3025"/>
      <c r="V3025"/>
      <c r="W3025"/>
      <c r="X3025"/>
      <c r="Y3025"/>
      <c r="Z3025"/>
      <c r="AA3025"/>
      <c r="AB3025"/>
    </row>
    <row r="3026" spans="2:28" s="52" customFormat="1" x14ac:dyDescent="0.15">
      <c r="B3026" s="77"/>
      <c r="P3026"/>
      <c r="U3026"/>
      <c r="V3026"/>
      <c r="W3026"/>
      <c r="X3026"/>
      <c r="Y3026"/>
      <c r="Z3026"/>
      <c r="AA3026"/>
      <c r="AB3026"/>
    </row>
    <row r="3027" spans="2:28" s="52" customFormat="1" x14ac:dyDescent="0.15">
      <c r="B3027" s="77"/>
      <c r="P3027"/>
      <c r="U3027"/>
      <c r="V3027"/>
      <c r="W3027"/>
      <c r="X3027"/>
      <c r="Y3027"/>
      <c r="Z3027"/>
      <c r="AA3027"/>
      <c r="AB3027"/>
    </row>
    <row r="3028" spans="2:28" s="52" customFormat="1" x14ac:dyDescent="0.15">
      <c r="B3028" s="77"/>
      <c r="P3028"/>
      <c r="U3028"/>
      <c r="V3028"/>
      <c r="W3028"/>
      <c r="X3028"/>
      <c r="Y3028"/>
      <c r="Z3028"/>
      <c r="AA3028"/>
      <c r="AB3028"/>
    </row>
    <row r="3029" spans="2:28" s="52" customFormat="1" x14ac:dyDescent="0.15">
      <c r="B3029" s="77"/>
      <c r="P3029"/>
      <c r="U3029"/>
      <c r="V3029"/>
      <c r="W3029"/>
      <c r="X3029"/>
      <c r="Y3029"/>
      <c r="Z3029"/>
      <c r="AA3029"/>
      <c r="AB3029"/>
    </row>
    <row r="3030" spans="2:28" s="52" customFormat="1" x14ac:dyDescent="0.15">
      <c r="B3030" s="77"/>
      <c r="P3030"/>
      <c r="U3030"/>
      <c r="V3030"/>
      <c r="W3030"/>
      <c r="X3030"/>
      <c r="Y3030"/>
      <c r="Z3030"/>
      <c r="AA3030"/>
      <c r="AB3030"/>
    </row>
    <row r="3031" spans="2:28" s="52" customFormat="1" x14ac:dyDescent="0.15">
      <c r="B3031" s="77"/>
      <c r="P3031"/>
      <c r="U3031"/>
      <c r="V3031"/>
      <c r="W3031"/>
      <c r="X3031"/>
      <c r="Y3031"/>
      <c r="Z3031"/>
      <c r="AA3031"/>
      <c r="AB3031"/>
    </row>
    <row r="3032" spans="2:28" s="52" customFormat="1" x14ac:dyDescent="0.15">
      <c r="B3032" s="77"/>
      <c r="P3032"/>
      <c r="U3032"/>
      <c r="V3032"/>
      <c r="W3032"/>
      <c r="X3032"/>
      <c r="Y3032"/>
      <c r="Z3032"/>
      <c r="AA3032"/>
      <c r="AB3032"/>
    </row>
    <row r="3033" spans="2:28" s="52" customFormat="1" x14ac:dyDescent="0.15">
      <c r="B3033" s="77"/>
      <c r="P3033"/>
      <c r="U3033"/>
      <c r="V3033"/>
      <c r="W3033"/>
      <c r="X3033"/>
      <c r="Y3033"/>
      <c r="Z3033"/>
      <c r="AA3033"/>
      <c r="AB3033"/>
    </row>
    <row r="3034" spans="2:28" s="52" customFormat="1" x14ac:dyDescent="0.15">
      <c r="B3034" s="77"/>
      <c r="P3034"/>
      <c r="U3034"/>
      <c r="V3034"/>
      <c r="W3034"/>
      <c r="X3034"/>
      <c r="Y3034"/>
      <c r="Z3034"/>
      <c r="AA3034"/>
      <c r="AB3034"/>
    </row>
    <row r="3035" spans="2:28" s="52" customFormat="1" x14ac:dyDescent="0.15">
      <c r="B3035" s="77"/>
      <c r="P3035"/>
      <c r="U3035"/>
      <c r="V3035"/>
      <c r="W3035"/>
      <c r="X3035"/>
      <c r="Y3035"/>
      <c r="Z3035"/>
      <c r="AA3035"/>
      <c r="AB3035"/>
    </row>
    <row r="3036" spans="2:28" s="52" customFormat="1" x14ac:dyDescent="0.15">
      <c r="B3036" s="77"/>
      <c r="P3036"/>
      <c r="U3036"/>
      <c r="V3036"/>
      <c r="W3036"/>
      <c r="X3036"/>
      <c r="Y3036"/>
      <c r="Z3036"/>
      <c r="AA3036"/>
      <c r="AB3036"/>
    </row>
    <row r="3037" spans="2:28" s="52" customFormat="1" x14ac:dyDescent="0.15">
      <c r="B3037" s="77"/>
      <c r="P3037"/>
      <c r="U3037"/>
      <c r="V3037"/>
      <c r="W3037"/>
      <c r="X3037"/>
      <c r="Y3037"/>
      <c r="Z3037"/>
      <c r="AA3037"/>
      <c r="AB3037"/>
    </row>
    <row r="3038" spans="2:28" s="52" customFormat="1" x14ac:dyDescent="0.15">
      <c r="B3038" s="77"/>
      <c r="P3038"/>
      <c r="U3038"/>
      <c r="V3038"/>
      <c r="W3038"/>
      <c r="X3038"/>
      <c r="Y3038"/>
      <c r="Z3038"/>
      <c r="AA3038"/>
      <c r="AB3038"/>
    </row>
    <row r="3039" spans="2:28" s="52" customFormat="1" x14ac:dyDescent="0.15">
      <c r="B3039" s="77"/>
      <c r="P3039"/>
      <c r="U3039"/>
      <c r="V3039"/>
      <c r="W3039"/>
      <c r="X3039"/>
      <c r="Y3039"/>
      <c r="Z3039"/>
      <c r="AA3039"/>
      <c r="AB3039"/>
    </row>
    <row r="3040" spans="2:28" s="52" customFormat="1" x14ac:dyDescent="0.15">
      <c r="B3040" s="77"/>
      <c r="P3040"/>
      <c r="U3040"/>
      <c r="V3040"/>
      <c r="W3040"/>
      <c r="X3040"/>
      <c r="Y3040"/>
      <c r="Z3040"/>
      <c r="AA3040"/>
      <c r="AB3040"/>
    </row>
    <row r="3041" spans="2:28" s="52" customFormat="1" x14ac:dyDescent="0.15">
      <c r="B3041" s="77"/>
      <c r="P3041"/>
      <c r="U3041"/>
      <c r="V3041"/>
      <c r="W3041"/>
      <c r="X3041"/>
      <c r="Y3041"/>
      <c r="Z3041"/>
      <c r="AA3041"/>
      <c r="AB3041"/>
    </row>
    <row r="3042" spans="2:28" s="52" customFormat="1" x14ac:dyDescent="0.15">
      <c r="B3042" s="77"/>
      <c r="P3042"/>
      <c r="U3042"/>
      <c r="V3042"/>
      <c r="W3042"/>
      <c r="X3042"/>
      <c r="Y3042"/>
      <c r="Z3042"/>
      <c r="AA3042"/>
      <c r="AB3042"/>
    </row>
    <row r="3043" spans="2:28" s="52" customFormat="1" x14ac:dyDescent="0.15">
      <c r="B3043" s="77"/>
      <c r="P3043"/>
      <c r="U3043"/>
      <c r="V3043"/>
      <c r="W3043"/>
      <c r="X3043"/>
      <c r="Y3043"/>
      <c r="Z3043"/>
      <c r="AA3043"/>
      <c r="AB3043"/>
    </row>
    <row r="3044" spans="2:28" s="52" customFormat="1" x14ac:dyDescent="0.15">
      <c r="B3044" s="77"/>
      <c r="P3044"/>
      <c r="U3044"/>
      <c r="V3044"/>
      <c r="W3044"/>
      <c r="X3044"/>
      <c r="Y3044"/>
      <c r="Z3044"/>
      <c r="AA3044"/>
      <c r="AB3044"/>
    </row>
    <row r="3045" spans="2:28" s="52" customFormat="1" x14ac:dyDescent="0.15">
      <c r="B3045" s="77"/>
      <c r="P3045"/>
      <c r="U3045"/>
      <c r="V3045"/>
      <c r="W3045"/>
      <c r="X3045"/>
      <c r="Y3045"/>
      <c r="Z3045"/>
      <c r="AA3045"/>
      <c r="AB3045"/>
    </row>
    <row r="3046" spans="2:28" s="52" customFormat="1" x14ac:dyDescent="0.15">
      <c r="B3046" s="77"/>
      <c r="P3046"/>
      <c r="U3046"/>
      <c r="V3046"/>
      <c r="W3046"/>
      <c r="X3046"/>
      <c r="Y3046"/>
      <c r="Z3046"/>
      <c r="AA3046"/>
      <c r="AB3046"/>
    </row>
    <row r="3047" spans="2:28" s="52" customFormat="1" x14ac:dyDescent="0.15">
      <c r="B3047" s="77"/>
      <c r="P3047"/>
      <c r="U3047"/>
      <c r="V3047"/>
      <c r="W3047"/>
      <c r="X3047"/>
      <c r="Y3047"/>
      <c r="Z3047"/>
      <c r="AA3047"/>
      <c r="AB3047"/>
    </row>
    <row r="3048" spans="2:28" s="52" customFormat="1" x14ac:dyDescent="0.15">
      <c r="B3048" s="77"/>
      <c r="P3048"/>
      <c r="U3048"/>
      <c r="V3048"/>
      <c r="W3048"/>
      <c r="X3048"/>
      <c r="Y3048"/>
      <c r="Z3048"/>
      <c r="AA3048"/>
      <c r="AB3048"/>
    </row>
    <row r="3049" spans="2:28" s="52" customFormat="1" x14ac:dyDescent="0.15">
      <c r="B3049" s="77"/>
      <c r="P3049"/>
      <c r="U3049"/>
      <c r="V3049"/>
      <c r="W3049"/>
      <c r="X3049"/>
      <c r="Y3049"/>
      <c r="Z3049"/>
      <c r="AA3049"/>
      <c r="AB3049"/>
    </row>
    <row r="3050" spans="2:28" s="52" customFormat="1" x14ac:dyDescent="0.15">
      <c r="B3050" s="77"/>
      <c r="P3050"/>
      <c r="U3050"/>
      <c r="V3050"/>
      <c r="W3050"/>
      <c r="X3050"/>
      <c r="Y3050"/>
      <c r="Z3050"/>
      <c r="AA3050"/>
      <c r="AB3050"/>
    </row>
    <row r="3051" spans="2:28" s="52" customFormat="1" x14ac:dyDescent="0.15">
      <c r="B3051" s="77"/>
      <c r="P3051"/>
      <c r="U3051"/>
      <c r="V3051"/>
      <c r="W3051"/>
      <c r="X3051"/>
      <c r="Y3051"/>
      <c r="Z3051"/>
      <c r="AA3051"/>
      <c r="AB3051"/>
    </row>
    <row r="3052" spans="2:28" s="52" customFormat="1" x14ac:dyDescent="0.15">
      <c r="B3052" s="77"/>
      <c r="P3052"/>
      <c r="U3052"/>
      <c r="V3052"/>
      <c r="W3052"/>
      <c r="X3052"/>
      <c r="Y3052"/>
      <c r="Z3052"/>
      <c r="AA3052"/>
      <c r="AB3052"/>
    </row>
    <row r="3053" spans="2:28" s="52" customFormat="1" x14ac:dyDescent="0.15">
      <c r="B3053" s="77"/>
      <c r="P3053"/>
      <c r="U3053"/>
      <c r="V3053"/>
      <c r="W3053"/>
      <c r="X3053"/>
      <c r="Y3053"/>
      <c r="Z3053"/>
      <c r="AA3053"/>
      <c r="AB3053"/>
    </row>
    <row r="3054" spans="2:28" s="52" customFormat="1" x14ac:dyDescent="0.15">
      <c r="B3054" s="77"/>
      <c r="P3054"/>
      <c r="U3054"/>
      <c r="V3054"/>
      <c r="W3054"/>
      <c r="X3054"/>
      <c r="Y3054"/>
      <c r="Z3054"/>
      <c r="AA3054"/>
      <c r="AB3054"/>
    </row>
    <row r="3055" spans="2:28" s="52" customFormat="1" x14ac:dyDescent="0.15">
      <c r="B3055" s="77"/>
      <c r="P3055"/>
      <c r="U3055"/>
      <c r="V3055"/>
      <c r="W3055"/>
      <c r="X3055"/>
      <c r="Y3055"/>
      <c r="Z3055"/>
      <c r="AA3055"/>
      <c r="AB3055"/>
    </row>
    <row r="3056" spans="2:28" s="52" customFormat="1" x14ac:dyDescent="0.15">
      <c r="B3056" s="77"/>
      <c r="P3056"/>
      <c r="U3056"/>
      <c r="V3056"/>
      <c r="W3056"/>
      <c r="X3056"/>
      <c r="Y3056"/>
      <c r="Z3056"/>
      <c r="AA3056"/>
      <c r="AB3056"/>
    </row>
    <row r="3057" spans="2:28" s="52" customFormat="1" x14ac:dyDescent="0.15">
      <c r="B3057" s="77"/>
      <c r="P3057"/>
      <c r="U3057"/>
      <c r="V3057"/>
      <c r="W3057"/>
      <c r="X3057"/>
      <c r="Y3057"/>
      <c r="Z3057"/>
      <c r="AA3057"/>
      <c r="AB3057"/>
    </row>
    <row r="3058" spans="2:28" s="52" customFormat="1" x14ac:dyDescent="0.15">
      <c r="B3058" s="77"/>
      <c r="P3058"/>
      <c r="U3058"/>
      <c r="V3058"/>
      <c r="W3058"/>
      <c r="X3058"/>
      <c r="Y3058"/>
      <c r="Z3058"/>
      <c r="AA3058"/>
      <c r="AB3058"/>
    </row>
    <row r="3059" spans="2:28" s="52" customFormat="1" x14ac:dyDescent="0.15">
      <c r="B3059" s="77"/>
      <c r="P3059"/>
      <c r="U3059"/>
      <c r="V3059"/>
      <c r="W3059"/>
      <c r="X3059"/>
      <c r="Y3059"/>
      <c r="Z3059"/>
      <c r="AA3059"/>
      <c r="AB3059"/>
    </row>
    <row r="3060" spans="2:28" s="52" customFormat="1" x14ac:dyDescent="0.15">
      <c r="B3060" s="77"/>
      <c r="P3060"/>
      <c r="U3060"/>
      <c r="V3060"/>
      <c r="W3060"/>
      <c r="X3060"/>
      <c r="Y3060"/>
      <c r="Z3060"/>
      <c r="AA3060"/>
      <c r="AB3060"/>
    </row>
    <row r="3061" spans="2:28" s="52" customFormat="1" x14ac:dyDescent="0.15">
      <c r="B3061" s="77"/>
      <c r="P3061"/>
      <c r="U3061"/>
      <c r="V3061"/>
      <c r="W3061"/>
      <c r="X3061"/>
      <c r="Y3061"/>
      <c r="Z3061"/>
      <c r="AA3061"/>
      <c r="AB3061"/>
    </row>
    <row r="3062" spans="2:28" s="52" customFormat="1" x14ac:dyDescent="0.15">
      <c r="B3062" s="77"/>
      <c r="P3062"/>
      <c r="U3062"/>
      <c r="V3062"/>
      <c r="W3062"/>
      <c r="X3062"/>
      <c r="Y3062"/>
      <c r="Z3062"/>
      <c r="AA3062"/>
      <c r="AB3062"/>
    </row>
    <row r="3063" spans="2:28" s="52" customFormat="1" x14ac:dyDescent="0.15">
      <c r="B3063" s="77"/>
      <c r="P3063"/>
      <c r="U3063"/>
      <c r="V3063"/>
      <c r="W3063"/>
      <c r="X3063"/>
      <c r="Y3063"/>
      <c r="Z3063"/>
      <c r="AA3063"/>
      <c r="AB3063"/>
    </row>
    <row r="3064" spans="2:28" s="52" customFormat="1" x14ac:dyDescent="0.15">
      <c r="B3064" s="77"/>
      <c r="P3064"/>
      <c r="U3064"/>
      <c r="V3064"/>
      <c r="W3064"/>
      <c r="X3064"/>
      <c r="Y3064"/>
      <c r="Z3064"/>
      <c r="AA3064"/>
      <c r="AB3064"/>
    </row>
    <row r="3065" spans="2:28" s="52" customFormat="1" x14ac:dyDescent="0.15">
      <c r="B3065" s="77"/>
      <c r="P3065"/>
      <c r="U3065"/>
      <c r="V3065"/>
      <c r="W3065"/>
      <c r="X3065"/>
      <c r="Y3065"/>
      <c r="Z3065"/>
      <c r="AA3065"/>
      <c r="AB3065"/>
    </row>
    <row r="3066" spans="2:28" s="52" customFormat="1" x14ac:dyDescent="0.15">
      <c r="B3066" s="77"/>
      <c r="P3066"/>
      <c r="U3066"/>
      <c r="V3066"/>
      <c r="W3066"/>
      <c r="X3066"/>
      <c r="Y3066"/>
      <c r="Z3066"/>
      <c r="AA3066"/>
      <c r="AB3066"/>
    </row>
    <row r="3067" spans="2:28" s="52" customFormat="1" x14ac:dyDescent="0.15">
      <c r="B3067" s="77"/>
      <c r="P3067"/>
      <c r="U3067"/>
      <c r="V3067"/>
      <c r="W3067"/>
      <c r="X3067"/>
      <c r="Y3067"/>
      <c r="Z3067"/>
      <c r="AA3067"/>
      <c r="AB3067"/>
    </row>
    <row r="3068" spans="2:28" s="52" customFormat="1" x14ac:dyDescent="0.15">
      <c r="B3068" s="77"/>
      <c r="P3068"/>
      <c r="U3068"/>
      <c r="V3068"/>
      <c r="W3068"/>
      <c r="X3068"/>
      <c r="Y3068"/>
      <c r="Z3068"/>
      <c r="AA3068"/>
      <c r="AB3068"/>
    </row>
    <row r="3069" spans="2:28" s="52" customFormat="1" x14ac:dyDescent="0.15">
      <c r="B3069" s="77"/>
      <c r="P3069"/>
      <c r="U3069"/>
      <c r="V3069"/>
      <c r="W3069"/>
      <c r="X3069"/>
      <c r="Y3069"/>
      <c r="Z3069"/>
      <c r="AA3069"/>
      <c r="AB3069"/>
    </row>
    <row r="3070" spans="2:28" s="52" customFormat="1" x14ac:dyDescent="0.15">
      <c r="B3070" s="77"/>
      <c r="P3070"/>
      <c r="U3070"/>
      <c r="V3070"/>
      <c r="W3070"/>
      <c r="X3070"/>
      <c r="Y3070"/>
      <c r="Z3070"/>
      <c r="AA3070"/>
      <c r="AB3070"/>
    </row>
    <row r="3071" spans="2:28" s="52" customFormat="1" x14ac:dyDescent="0.15">
      <c r="B3071" s="77"/>
      <c r="P3071"/>
      <c r="U3071"/>
      <c r="V3071"/>
      <c r="W3071"/>
      <c r="X3071"/>
      <c r="Y3071"/>
      <c r="Z3071"/>
      <c r="AA3071"/>
      <c r="AB3071"/>
    </row>
    <row r="3072" spans="2:28" s="52" customFormat="1" x14ac:dyDescent="0.15">
      <c r="B3072" s="77"/>
      <c r="P3072"/>
      <c r="U3072"/>
      <c r="V3072"/>
      <c r="W3072"/>
      <c r="X3072"/>
      <c r="Y3072"/>
      <c r="Z3072"/>
      <c r="AA3072"/>
      <c r="AB3072"/>
    </row>
    <row r="3073" spans="2:28" s="52" customFormat="1" x14ac:dyDescent="0.15">
      <c r="B3073" s="77"/>
      <c r="P3073"/>
      <c r="U3073"/>
      <c r="V3073"/>
      <c r="W3073"/>
      <c r="X3073"/>
      <c r="Y3073"/>
      <c r="Z3073"/>
      <c r="AA3073"/>
      <c r="AB3073"/>
    </row>
    <row r="3074" spans="2:28" s="52" customFormat="1" x14ac:dyDescent="0.15">
      <c r="B3074" s="77"/>
      <c r="P3074"/>
      <c r="U3074"/>
      <c r="V3074"/>
      <c r="W3074"/>
      <c r="X3074"/>
      <c r="Y3074"/>
      <c r="Z3074"/>
      <c r="AA3074"/>
      <c r="AB3074"/>
    </row>
    <row r="3075" spans="2:28" s="52" customFormat="1" x14ac:dyDescent="0.15">
      <c r="B3075" s="77"/>
      <c r="P3075"/>
      <c r="U3075"/>
      <c r="V3075"/>
      <c r="W3075"/>
      <c r="X3075"/>
      <c r="Y3075"/>
      <c r="Z3075"/>
      <c r="AA3075"/>
      <c r="AB3075"/>
    </row>
    <row r="3076" spans="2:28" s="52" customFormat="1" x14ac:dyDescent="0.15">
      <c r="B3076" s="77"/>
      <c r="P3076"/>
      <c r="U3076"/>
      <c r="V3076"/>
      <c r="W3076"/>
      <c r="X3076"/>
      <c r="Y3076"/>
      <c r="Z3076"/>
      <c r="AA3076"/>
      <c r="AB3076"/>
    </row>
    <row r="3077" spans="2:28" s="52" customFormat="1" x14ac:dyDescent="0.15">
      <c r="B3077" s="77"/>
      <c r="P3077"/>
      <c r="U3077"/>
      <c r="V3077"/>
      <c r="W3077"/>
      <c r="X3077"/>
      <c r="Y3077"/>
      <c r="Z3077"/>
      <c r="AA3077"/>
      <c r="AB3077"/>
    </row>
    <row r="3078" spans="2:28" s="52" customFormat="1" x14ac:dyDescent="0.15">
      <c r="B3078" s="77"/>
      <c r="P3078"/>
      <c r="U3078"/>
      <c r="V3078"/>
      <c r="W3078"/>
      <c r="X3078"/>
      <c r="Y3078"/>
      <c r="Z3078"/>
      <c r="AA3078"/>
      <c r="AB3078"/>
    </row>
    <row r="3079" spans="2:28" s="52" customFormat="1" x14ac:dyDescent="0.15">
      <c r="B3079" s="77"/>
      <c r="P3079"/>
      <c r="U3079"/>
      <c r="V3079"/>
      <c r="W3079"/>
      <c r="X3079"/>
      <c r="Y3079"/>
      <c r="Z3079"/>
      <c r="AA3079"/>
      <c r="AB3079"/>
    </row>
    <row r="3080" spans="2:28" s="52" customFormat="1" x14ac:dyDescent="0.15">
      <c r="B3080" s="77"/>
      <c r="P3080"/>
      <c r="U3080"/>
      <c r="V3080"/>
      <c r="W3080"/>
      <c r="X3080"/>
      <c r="Y3080"/>
      <c r="Z3080"/>
      <c r="AA3080"/>
      <c r="AB3080"/>
    </row>
    <row r="3081" spans="2:28" s="52" customFormat="1" x14ac:dyDescent="0.15">
      <c r="B3081" s="77"/>
      <c r="P3081"/>
      <c r="U3081"/>
      <c r="V3081"/>
      <c r="W3081"/>
      <c r="X3081"/>
      <c r="Y3081"/>
      <c r="Z3081"/>
      <c r="AA3081"/>
      <c r="AB3081"/>
    </row>
    <row r="3082" spans="2:28" s="52" customFormat="1" x14ac:dyDescent="0.15">
      <c r="B3082" s="77"/>
      <c r="P3082"/>
      <c r="U3082"/>
      <c r="V3082"/>
      <c r="W3082"/>
      <c r="X3082"/>
      <c r="Y3082"/>
      <c r="Z3082"/>
      <c r="AA3082"/>
      <c r="AB3082"/>
    </row>
    <row r="3083" spans="2:28" s="52" customFormat="1" x14ac:dyDescent="0.15">
      <c r="B3083" s="77"/>
      <c r="P3083"/>
      <c r="U3083"/>
      <c r="V3083"/>
      <c r="W3083"/>
      <c r="X3083"/>
      <c r="Y3083"/>
      <c r="Z3083"/>
      <c r="AA3083"/>
      <c r="AB3083"/>
    </row>
    <row r="3084" spans="2:28" s="52" customFormat="1" x14ac:dyDescent="0.15">
      <c r="B3084" s="77"/>
      <c r="P3084"/>
      <c r="U3084"/>
      <c r="V3084"/>
      <c r="W3084"/>
      <c r="X3084"/>
      <c r="Y3084"/>
      <c r="Z3084"/>
      <c r="AA3084"/>
      <c r="AB3084"/>
    </row>
    <row r="3085" spans="2:28" s="52" customFormat="1" x14ac:dyDescent="0.15">
      <c r="B3085" s="77"/>
      <c r="P3085"/>
      <c r="U3085"/>
      <c r="V3085"/>
      <c r="W3085"/>
      <c r="X3085"/>
      <c r="Y3085"/>
      <c r="Z3085"/>
      <c r="AA3085"/>
      <c r="AB3085"/>
    </row>
    <row r="3086" spans="2:28" s="52" customFormat="1" x14ac:dyDescent="0.15">
      <c r="B3086" s="77"/>
      <c r="P3086"/>
      <c r="U3086"/>
      <c r="V3086"/>
      <c r="W3086"/>
      <c r="X3086"/>
      <c r="Y3086"/>
      <c r="Z3086"/>
      <c r="AA3086"/>
      <c r="AB3086"/>
    </row>
    <row r="3087" spans="2:28" s="52" customFormat="1" x14ac:dyDescent="0.15">
      <c r="B3087" s="77"/>
      <c r="P3087"/>
      <c r="U3087"/>
      <c r="V3087"/>
      <c r="W3087"/>
      <c r="X3087"/>
      <c r="Y3087"/>
      <c r="Z3087"/>
      <c r="AA3087"/>
      <c r="AB3087"/>
    </row>
    <row r="3088" spans="2:28" s="52" customFormat="1" x14ac:dyDescent="0.15">
      <c r="B3088" s="77"/>
      <c r="P3088"/>
      <c r="U3088"/>
      <c r="V3088"/>
      <c r="W3088"/>
      <c r="X3088"/>
      <c r="Y3088"/>
      <c r="Z3088"/>
      <c r="AA3088"/>
      <c r="AB3088"/>
    </row>
    <row r="3089" spans="2:28" s="52" customFormat="1" x14ac:dyDescent="0.15">
      <c r="B3089" s="77"/>
      <c r="P3089"/>
      <c r="U3089"/>
      <c r="V3089"/>
      <c r="W3089"/>
      <c r="X3089"/>
      <c r="Y3089"/>
      <c r="Z3089"/>
      <c r="AA3089"/>
      <c r="AB3089"/>
    </row>
    <row r="3090" spans="2:28" s="52" customFormat="1" x14ac:dyDescent="0.15">
      <c r="B3090" s="77"/>
      <c r="P3090"/>
      <c r="U3090"/>
      <c r="V3090"/>
      <c r="W3090"/>
      <c r="X3090"/>
      <c r="Y3090"/>
      <c r="Z3090"/>
      <c r="AA3090"/>
      <c r="AB3090"/>
    </row>
    <row r="3091" spans="2:28" s="52" customFormat="1" x14ac:dyDescent="0.15">
      <c r="B3091" s="77"/>
      <c r="P3091"/>
      <c r="U3091"/>
      <c r="V3091"/>
      <c r="W3091"/>
      <c r="X3091"/>
      <c r="Y3091"/>
      <c r="Z3091"/>
      <c r="AA3091"/>
      <c r="AB3091"/>
    </row>
    <row r="3092" spans="2:28" s="52" customFormat="1" x14ac:dyDescent="0.15">
      <c r="B3092" s="77"/>
      <c r="P3092"/>
      <c r="U3092"/>
      <c r="V3092"/>
      <c r="W3092"/>
      <c r="X3092"/>
      <c r="Y3092"/>
      <c r="Z3092"/>
      <c r="AA3092"/>
      <c r="AB3092"/>
    </row>
    <row r="3093" spans="2:28" s="52" customFormat="1" x14ac:dyDescent="0.15">
      <c r="B3093" s="77"/>
      <c r="P3093"/>
      <c r="U3093"/>
      <c r="V3093"/>
      <c r="W3093"/>
      <c r="X3093"/>
      <c r="Y3093"/>
      <c r="Z3093"/>
      <c r="AA3093"/>
      <c r="AB3093"/>
    </row>
    <row r="3094" spans="2:28" s="52" customFormat="1" x14ac:dyDescent="0.15">
      <c r="B3094" s="77"/>
      <c r="P3094"/>
      <c r="U3094"/>
      <c r="V3094"/>
      <c r="W3094"/>
      <c r="X3094"/>
      <c r="Y3094"/>
      <c r="Z3094"/>
      <c r="AA3094"/>
      <c r="AB3094"/>
    </row>
    <row r="3095" spans="2:28" s="52" customFormat="1" x14ac:dyDescent="0.15">
      <c r="B3095" s="77"/>
      <c r="P3095"/>
      <c r="U3095"/>
      <c r="V3095"/>
      <c r="W3095"/>
      <c r="X3095"/>
      <c r="Y3095"/>
      <c r="Z3095"/>
      <c r="AA3095"/>
      <c r="AB3095"/>
    </row>
    <row r="3096" spans="2:28" s="52" customFormat="1" x14ac:dyDescent="0.15">
      <c r="B3096" s="77"/>
      <c r="P3096"/>
      <c r="U3096"/>
      <c r="V3096"/>
      <c r="W3096"/>
      <c r="X3096"/>
      <c r="Y3096"/>
      <c r="Z3096"/>
      <c r="AA3096"/>
      <c r="AB3096"/>
    </row>
    <row r="3097" spans="2:28" s="52" customFormat="1" x14ac:dyDescent="0.15">
      <c r="B3097" s="77"/>
      <c r="P3097"/>
      <c r="U3097"/>
      <c r="V3097"/>
      <c r="W3097"/>
      <c r="X3097"/>
      <c r="Y3097"/>
      <c r="Z3097"/>
      <c r="AA3097"/>
      <c r="AB3097"/>
    </row>
    <row r="3098" spans="2:28" s="52" customFormat="1" x14ac:dyDescent="0.15">
      <c r="B3098" s="77"/>
      <c r="P3098"/>
      <c r="U3098"/>
      <c r="V3098"/>
      <c r="W3098"/>
      <c r="X3098"/>
      <c r="Y3098"/>
      <c r="Z3098"/>
      <c r="AA3098"/>
      <c r="AB3098"/>
    </row>
    <row r="3099" spans="2:28" s="52" customFormat="1" x14ac:dyDescent="0.15">
      <c r="B3099" s="77"/>
      <c r="P3099"/>
      <c r="U3099"/>
      <c r="V3099"/>
      <c r="W3099"/>
      <c r="X3099"/>
      <c r="Y3099"/>
      <c r="Z3099"/>
      <c r="AA3099"/>
      <c r="AB3099"/>
    </row>
    <row r="3100" spans="2:28" s="52" customFormat="1" x14ac:dyDescent="0.15">
      <c r="B3100" s="77"/>
      <c r="P3100"/>
      <c r="U3100"/>
      <c r="V3100"/>
      <c r="W3100"/>
      <c r="X3100"/>
      <c r="Y3100"/>
      <c r="Z3100"/>
      <c r="AA3100"/>
      <c r="AB3100"/>
    </row>
    <row r="3101" spans="2:28" s="52" customFormat="1" x14ac:dyDescent="0.15">
      <c r="B3101" s="77"/>
      <c r="P3101"/>
      <c r="U3101"/>
      <c r="V3101"/>
      <c r="W3101"/>
      <c r="X3101"/>
      <c r="Y3101"/>
      <c r="Z3101"/>
      <c r="AA3101"/>
      <c r="AB3101"/>
    </row>
    <row r="3102" spans="2:28" s="52" customFormat="1" x14ac:dyDescent="0.15">
      <c r="B3102" s="77"/>
      <c r="P3102"/>
      <c r="U3102"/>
      <c r="V3102"/>
      <c r="W3102"/>
      <c r="X3102"/>
      <c r="Y3102"/>
      <c r="Z3102"/>
      <c r="AA3102"/>
      <c r="AB3102"/>
    </row>
    <row r="3103" spans="2:28" s="52" customFormat="1" x14ac:dyDescent="0.15">
      <c r="B3103" s="77"/>
      <c r="P3103"/>
      <c r="U3103"/>
      <c r="V3103"/>
      <c r="W3103"/>
      <c r="X3103"/>
      <c r="Y3103"/>
      <c r="Z3103"/>
      <c r="AA3103"/>
      <c r="AB3103"/>
    </row>
    <row r="3104" spans="2:28" s="52" customFormat="1" x14ac:dyDescent="0.15">
      <c r="B3104" s="77"/>
      <c r="P3104"/>
      <c r="U3104"/>
      <c r="V3104"/>
      <c r="W3104"/>
      <c r="X3104"/>
      <c r="Y3104"/>
      <c r="Z3104"/>
      <c r="AA3104"/>
      <c r="AB3104"/>
    </row>
    <row r="3105" spans="2:28" s="52" customFormat="1" x14ac:dyDescent="0.15">
      <c r="B3105" s="77"/>
      <c r="P3105"/>
      <c r="U3105"/>
      <c r="V3105"/>
      <c r="W3105"/>
      <c r="X3105"/>
      <c r="Y3105"/>
      <c r="Z3105"/>
      <c r="AA3105"/>
      <c r="AB3105"/>
    </row>
    <row r="3106" spans="2:28" s="52" customFormat="1" x14ac:dyDescent="0.15">
      <c r="B3106" s="77"/>
      <c r="P3106"/>
      <c r="U3106"/>
      <c r="V3106"/>
      <c r="W3106"/>
      <c r="X3106"/>
      <c r="Y3106"/>
      <c r="Z3106"/>
      <c r="AA3106"/>
      <c r="AB3106"/>
    </row>
    <row r="3107" spans="2:28" s="52" customFormat="1" x14ac:dyDescent="0.15">
      <c r="B3107" s="77"/>
      <c r="P3107"/>
      <c r="U3107"/>
      <c r="V3107"/>
      <c r="W3107"/>
      <c r="X3107"/>
      <c r="Y3107"/>
      <c r="Z3107"/>
      <c r="AA3107"/>
      <c r="AB3107"/>
    </row>
    <row r="3108" spans="2:28" s="52" customFormat="1" x14ac:dyDescent="0.15">
      <c r="B3108" s="77"/>
      <c r="P3108"/>
      <c r="U3108"/>
      <c r="V3108"/>
      <c r="W3108"/>
      <c r="X3108"/>
      <c r="Y3108"/>
      <c r="Z3108"/>
      <c r="AA3108"/>
      <c r="AB3108"/>
    </row>
    <row r="3109" spans="2:28" s="52" customFormat="1" x14ac:dyDescent="0.15">
      <c r="B3109" s="77"/>
      <c r="P3109"/>
      <c r="U3109"/>
      <c r="V3109"/>
      <c r="W3109"/>
      <c r="X3109"/>
      <c r="Y3109"/>
      <c r="Z3109"/>
      <c r="AA3109"/>
      <c r="AB3109"/>
    </row>
    <row r="3110" spans="2:28" s="52" customFormat="1" x14ac:dyDescent="0.15">
      <c r="B3110" s="77"/>
      <c r="P3110"/>
      <c r="U3110"/>
      <c r="V3110"/>
      <c r="W3110"/>
      <c r="X3110"/>
      <c r="Y3110"/>
      <c r="Z3110"/>
      <c r="AA3110"/>
      <c r="AB3110"/>
    </row>
    <row r="3111" spans="2:28" s="52" customFormat="1" x14ac:dyDescent="0.15">
      <c r="B3111" s="77"/>
      <c r="P3111"/>
      <c r="U3111"/>
      <c r="V3111"/>
      <c r="W3111"/>
      <c r="X3111"/>
      <c r="Y3111"/>
      <c r="Z3111"/>
      <c r="AA3111"/>
      <c r="AB3111"/>
    </row>
    <row r="3112" spans="2:28" s="52" customFormat="1" x14ac:dyDescent="0.15">
      <c r="B3112" s="77"/>
      <c r="P3112"/>
      <c r="U3112"/>
      <c r="V3112"/>
      <c r="W3112"/>
      <c r="X3112"/>
      <c r="Y3112"/>
      <c r="Z3112"/>
      <c r="AA3112"/>
      <c r="AB3112"/>
    </row>
    <row r="3113" spans="2:28" s="52" customFormat="1" x14ac:dyDescent="0.15">
      <c r="B3113" s="77"/>
      <c r="P3113"/>
      <c r="U3113"/>
      <c r="V3113"/>
      <c r="W3113"/>
      <c r="X3113"/>
      <c r="Y3113"/>
      <c r="Z3113"/>
      <c r="AA3113"/>
      <c r="AB3113"/>
    </row>
    <row r="3114" spans="2:28" s="52" customFormat="1" x14ac:dyDescent="0.15">
      <c r="B3114" s="77"/>
      <c r="P3114"/>
      <c r="U3114"/>
      <c r="V3114"/>
      <c r="W3114"/>
      <c r="X3114"/>
      <c r="Y3114"/>
      <c r="Z3114"/>
      <c r="AA3114"/>
      <c r="AB3114"/>
    </row>
    <row r="3115" spans="2:28" s="52" customFormat="1" x14ac:dyDescent="0.15">
      <c r="B3115" s="77"/>
      <c r="P3115"/>
      <c r="U3115"/>
      <c r="V3115"/>
      <c r="W3115"/>
      <c r="X3115"/>
      <c r="Y3115"/>
      <c r="Z3115"/>
      <c r="AA3115"/>
      <c r="AB3115"/>
    </row>
    <row r="3116" spans="2:28" s="52" customFormat="1" x14ac:dyDescent="0.15">
      <c r="B3116" s="77"/>
      <c r="P3116"/>
      <c r="U3116"/>
      <c r="V3116"/>
      <c r="W3116"/>
      <c r="X3116"/>
      <c r="Y3116"/>
      <c r="Z3116"/>
      <c r="AA3116"/>
      <c r="AB3116"/>
    </row>
    <row r="3117" spans="2:28" s="52" customFormat="1" x14ac:dyDescent="0.15">
      <c r="B3117" s="77"/>
      <c r="P3117"/>
      <c r="U3117"/>
      <c r="V3117"/>
      <c r="W3117"/>
      <c r="X3117"/>
      <c r="Y3117"/>
      <c r="Z3117"/>
      <c r="AA3117"/>
      <c r="AB3117"/>
    </row>
    <row r="3118" spans="2:28" s="52" customFormat="1" x14ac:dyDescent="0.15">
      <c r="B3118" s="77"/>
      <c r="P3118"/>
      <c r="U3118"/>
      <c r="V3118"/>
      <c r="W3118"/>
      <c r="X3118"/>
      <c r="Y3118"/>
      <c r="Z3118"/>
      <c r="AA3118"/>
      <c r="AB3118"/>
    </row>
    <row r="3119" spans="2:28" s="52" customFormat="1" x14ac:dyDescent="0.15">
      <c r="B3119" s="77"/>
      <c r="P3119"/>
      <c r="U3119"/>
      <c r="V3119"/>
      <c r="W3119"/>
      <c r="X3119"/>
      <c r="Y3119"/>
      <c r="Z3119"/>
      <c r="AA3119"/>
      <c r="AB3119"/>
    </row>
    <row r="3120" spans="2:28" s="52" customFormat="1" x14ac:dyDescent="0.15">
      <c r="B3120" s="77"/>
      <c r="P3120"/>
      <c r="U3120"/>
      <c r="V3120"/>
      <c r="W3120"/>
      <c r="X3120"/>
      <c r="Y3120"/>
      <c r="Z3120"/>
      <c r="AA3120"/>
      <c r="AB3120"/>
    </row>
    <row r="3121" spans="2:28" s="52" customFormat="1" x14ac:dyDescent="0.15">
      <c r="B3121" s="77"/>
      <c r="P3121"/>
      <c r="U3121"/>
      <c r="V3121"/>
      <c r="W3121"/>
      <c r="X3121"/>
      <c r="Y3121"/>
      <c r="Z3121"/>
      <c r="AA3121"/>
      <c r="AB3121"/>
    </row>
    <row r="3122" spans="2:28" s="52" customFormat="1" x14ac:dyDescent="0.15">
      <c r="B3122" s="77"/>
      <c r="P3122"/>
      <c r="U3122"/>
      <c r="V3122"/>
      <c r="W3122"/>
      <c r="X3122"/>
      <c r="Y3122"/>
      <c r="Z3122"/>
      <c r="AA3122"/>
      <c r="AB3122"/>
    </row>
    <row r="3123" spans="2:28" s="52" customFormat="1" x14ac:dyDescent="0.15">
      <c r="B3123" s="77"/>
      <c r="P3123"/>
      <c r="U3123"/>
      <c r="V3123"/>
      <c r="W3123"/>
      <c r="X3123"/>
      <c r="Y3123"/>
      <c r="Z3123"/>
      <c r="AA3123"/>
      <c r="AB3123"/>
    </row>
    <row r="3124" spans="2:28" s="52" customFormat="1" x14ac:dyDescent="0.15">
      <c r="B3124" s="77"/>
      <c r="P3124"/>
      <c r="U3124"/>
      <c r="V3124"/>
      <c r="W3124"/>
      <c r="X3124"/>
      <c r="Y3124"/>
      <c r="Z3124"/>
      <c r="AA3124"/>
      <c r="AB3124"/>
    </row>
    <row r="3125" spans="2:28" s="52" customFormat="1" x14ac:dyDescent="0.15">
      <c r="B3125" s="77"/>
      <c r="P3125"/>
      <c r="U3125"/>
      <c r="V3125"/>
      <c r="W3125"/>
      <c r="X3125"/>
      <c r="Y3125"/>
      <c r="Z3125"/>
      <c r="AA3125"/>
      <c r="AB3125"/>
    </row>
    <row r="3126" spans="2:28" s="52" customFormat="1" x14ac:dyDescent="0.15">
      <c r="B3126" s="77"/>
      <c r="P3126"/>
      <c r="U3126"/>
      <c r="V3126"/>
      <c r="W3126"/>
      <c r="X3126"/>
      <c r="Y3126"/>
      <c r="Z3126"/>
      <c r="AA3126"/>
      <c r="AB3126"/>
    </row>
    <row r="3127" spans="2:28" s="52" customFormat="1" x14ac:dyDescent="0.15">
      <c r="B3127" s="77"/>
      <c r="P3127"/>
      <c r="U3127"/>
      <c r="V3127"/>
      <c r="W3127"/>
      <c r="X3127"/>
      <c r="Y3127"/>
      <c r="Z3127"/>
      <c r="AA3127"/>
      <c r="AB3127"/>
    </row>
    <row r="3128" spans="2:28" s="52" customFormat="1" x14ac:dyDescent="0.15">
      <c r="B3128" s="77"/>
      <c r="P3128"/>
      <c r="U3128"/>
      <c r="V3128"/>
      <c r="W3128"/>
      <c r="X3128"/>
      <c r="Y3128"/>
      <c r="Z3128"/>
      <c r="AA3128"/>
      <c r="AB3128"/>
    </row>
    <row r="3129" spans="2:28" s="52" customFormat="1" x14ac:dyDescent="0.15">
      <c r="B3129" s="77"/>
      <c r="P3129"/>
      <c r="U3129"/>
      <c r="V3129"/>
      <c r="W3129"/>
      <c r="X3129"/>
      <c r="Y3129"/>
      <c r="Z3129"/>
      <c r="AA3129"/>
      <c r="AB3129"/>
    </row>
    <row r="3130" spans="2:28" s="52" customFormat="1" x14ac:dyDescent="0.15">
      <c r="B3130" s="77"/>
      <c r="P3130"/>
      <c r="U3130"/>
      <c r="V3130"/>
      <c r="W3130"/>
      <c r="X3130"/>
      <c r="Y3130"/>
      <c r="Z3130"/>
      <c r="AA3130"/>
      <c r="AB3130"/>
    </row>
    <row r="3131" spans="2:28" s="52" customFormat="1" x14ac:dyDescent="0.15">
      <c r="B3131" s="77"/>
      <c r="P3131"/>
      <c r="U3131"/>
      <c r="V3131"/>
      <c r="W3131"/>
      <c r="X3131"/>
      <c r="Y3131"/>
      <c r="Z3131"/>
      <c r="AA3131"/>
      <c r="AB3131"/>
    </row>
    <row r="3132" spans="2:28" s="52" customFormat="1" x14ac:dyDescent="0.15">
      <c r="B3132" s="77"/>
      <c r="P3132"/>
      <c r="U3132"/>
      <c r="V3132"/>
      <c r="W3132"/>
      <c r="X3132"/>
      <c r="Y3132"/>
      <c r="Z3132"/>
      <c r="AA3132"/>
      <c r="AB3132"/>
    </row>
    <row r="3133" spans="2:28" s="52" customFormat="1" x14ac:dyDescent="0.15">
      <c r="B3133" s="77"/>
      <c r="P3133"/>
      <c r="U3133"/>
      <c r="V3133"/>
      <c r="W3133"/>
      <c r="X3133"/>
      <c r="Y3133"/>
      <c r="Z3133"/>
      <c r="AA3133"/>
      <c r="AB3133"/>
    </row>
    <row r="3134" spans="2:28" s="52" customFormat="1" x14ac:dyDescent="0.15">
      <c r="B3134" s="77"/>
      <c r="P3134"/>
      <c r="U3134"/>
      <c r="V3134"/>
      <c r="W3134"/>
      <c r="X3134"/>
      <c r="Y3134"/>
      <c r="Z3134"/>
      <c r="AA3134"/>
      <c r="AB3134"/>
    </row>
    <row r="3135" spans="2:28" s="52" customFormat="1" x14ac:dyDescent="0.15">
      <c r="B3135" s="77"/>
      <c r="P3135"/>
      <c r="U3135"/>
      <c r="V3135"/>
      <c r="W3135"/>
      <c r="X3135"/>
      <c r="Y3135"/>
      <c r="Z3135"/>
      <c r="AA3135"/>
      <c r="AB3135"/>
    </row>
    <row r="3136" spans="2:28" s="52" customFormat="1" x14ac:dyDescent="0.15">
      <c r="B3136" s="77"/>
      <c r="P3136"/>
      <c r="U3136"/>
      <c r="V3136"/>
      <c r="W3136"/>
      <c r="X3136"/>
      <c r="Y3136"/>
      <c r="Z3136"/>
      <c r="AA3136"/>
      <c r="AB3136"/>
    </row>
    <row r="3137" spans="2:28" s="52" customFormat="1" x14ac:dyDescent="0.15">
      <c r="B3137" s="77"/>
      <c r="P3137"/>
      <c r="U3137"/>
      <c r="V3137"/>
      <c r="W3137"/>
      <c r="X3137"/>
      <c r="Y3137"/>
      <c r="Z3137"/>
      <c r="AA3137"/>
      <c r="AB3137"/>
    </row>
    <row r="3138" spans="2:28" s="52" customFormat="1" x14ac:dyDescent="0.15">
      <c r="B3138" s="77"/>
      <c r="P3138"/>
      <c r="U3138"/>
      <c r="V3138"/>
      <c r="W3138"/>
      <c r="X3138"/>
      <c r="Y3138"/>
      <c r="Z3138"/>
      <c r="AA3138"/>
      <c r="AB3138"/>
    </row>
    <row r="3139" spans="2:28" s="52" customFormat="1" x14ac:dyDescent="0.15">
      <c r="B3139" s="77"/>
      <c r="P3139"/>
      <c r="U3139"/>
      <c r="V3139"/>
      <c r="W3139"/>
      <c r="X3139"/>
      <c r="Y3139"/>
      <c r="Z3139"/>
      <c r="AA3139"/>
      <c r="AB3139"/>
    </row>
    <row r="3140" spans="2:28" s="52" customFormat="1" x14ac:dyDescent="0.15">
      <c r="B3140" s="77"/>
      <c r="P3140"/>
      <c r="U3140"/>
      <c r="V3140"/>
      <c r="W3140"/>
      <c r="X3140"/>
      <c r="Y3140"/>
      <c r="Z3140"/>
      <c r="AA3140"/>
      <c r="AB3140"/>
    </row>
    <row r="3141" spans="2:28" s="52" customFormat="1" x14ac:dyDescent="0.15">
      <c r="B3141" s="77"/>
      <c r="P3141"/>
      <c r="U3141"/>
      <c r="V3141"/>
      <c r="W3141"/>
      <c r="X3141"/>
      <c r="Y3141"/>
      <c r="Z3141"/>
      <c r="AA3141"/>
      <c r="AB3141"/>
    </row>
    <row r="3142" spans="2:28" s="52" customFormat="1" x14ac:dyDescent="0.15">
      <c r="B3142" s="77"/>
      <c r="P3142"/>
      <c r="U3142"/>
      <c r="V3142"/>
      <c r="W3142"/>
      <c r="X3142"/>
      <c r="Y3142"/>
      <c r="Z3142"/>
      <c r="AA3142"/>
      <c r="AB3142"/>
    </row>
    <row r="3143" spans="2:28" s="52" customFormat="1" x14ac:dyDescent="0.15">
      <c r="B3143" s="77"/>
      <c r="P3143"/>
      <c r="U3143"/>
      <c r="V3143"/>
      <c r="W3143"/>
      <c r="X3143"/>
      <c r="Y3143"/>
      <c r="Z3143"/>
      <c r="AA3143"/>
      <c r="AB3143"/>
    </row>
    <row r="3144" spans="2:28" s="52" customFormat="1" x14ac:dyDescent="0.15">
      <c r="B3144" s="77"/>
      <c r="P3144"/>
      <c r="U3144"/>
      <c r="V3144"/>
      <c r="W3144"/>
      <c r="X3144"/>
      <c r="Y3144"/>
      <c r="Z3144"/>
      <c r="AA3144"/>
      <c r="AB3144"/>
    </row>
    <row r="3145" spans="2:28" s="52" customFormat="1" x14ac:dyDescent="0.15">
      <c r="B3145" s="77"/>
      <c r="P3145"/>
      <c r="U3145"/>
      <c r="V3145"/>
      <c r="W3145"/>
      <c r="X3145"/>
      <c r="Y3145"/>
      <c r="Z3145"/>
      <c r="AA3145"/>
      <c r="AB3145"/>
    </row>
    <row r="3146" spans="2:28" s="52" customFormat="1" x14ac:dyDescent="0.15">
      <c r="B3146" s="77"/>
      <c r="P3146"/>
      <c r="U3146"/>
      <c r="V3146"/>
      <c r="W3146"/>
      <c r="X3146"/>
      <c r="Y3146"/>
      <c r="Z3146"/>
      <c r="AA3146"/>
      <c r="AB3146"/>
    </row>
    <row r="3147" spans="2:28" s="52" customFormat="1" x14ac:dyDescent="0.15">
      <c r="B3147" s="77"/>
      <c r="P3147"/>
      <c r="U3147"/>
      <c r="V3147"/>
      <c r="W3147"/>
      <c r="X3147"/>
      <c r="Y3147"/>
      <c r="Z3147"/>
      <c r="AA3147"/>
      <c r="AB3147"/>
    </row>
    <row r="3148" spans="2:28" s="52" customFormat="1" x14ac:dyDescent="0.15">
      <c r="B3148" s="77"/>
      <c r="P3148"/>
      <c r="U3148"/>
      <c r="V3148"/>
      <c r="W3148"/>
      <c r="X3148"/>
      <c r="Y3148"/>
      <c r="Z3148"/>
      <c r="AA3148"/>
      <c r="AB3148"/>
    </row>
    <row r="3149" spans="2:28" s="52" customFormat="1" x14ac:dyDescent="0.15">
      <c r="B3149" s="77"/>
      <c r="P3149"/>
      <c r="U3149"/>
      <c r="V3149"/>
      <c r="W3149"/>
      <c r="X3149"/>
      <c r="Y3149"/>
      <c r="Z3149"/>
      <c r="AA3149"/>
      <c r="AB3149"/>
    </row>
    <row r="3150" spans="2:28" s="52" customFormat="1" x14ac:dyDescent="0.15">
      <c r="B3150" s="77"/>
      <c r="P3150"/>
      <c r="U3150"/>
      <c r="V3150"/>
      <c r="W3150"/>
      <c r="X3150"/>
      <c r="Y3150"/>
      <c r="Z3150"/>
      <c r="AA3150"/>
      <c r="AB3150"/>
    </row>
    <row r="3151" spans="2:28" s="52" customFormat="1" x14ac:dyDescent="0.15">
      <c r="B3151" s="77"/>
      <c r="P3151"/>
      <c r="U3151"/>
      <c r="V3151"/>
      <c r="W3151"/>
      <c r="X3151"/>
      <c r="Y3151"/>
      <c r="Z3151"/>
      <c r="AA3151"/>
      <c r="AB3151"/>
    </row>
    <row r="3152" spans="2:28" s="52" customFormat="1" x14ac:dyDescent="0.15">
      <c r="B3152" s="77"/>
      <c r="P3152"/>
      <c r="U3152"/>
      <c r="V3152"/>
      <c r="W3152"/>
      <c r="X3152"/>
      <c r="Y3152"/>
      <c r="Z3152"/>
      <c r="AA3152"/>
      <c r="AB3152"/>
    </row>
    <row r="3153" spans="2:28" s="52" customFormat="1" x14ac:dyDescent="0.15">
      <c r="B3153" s="77"/>
      <c r="P3153"/>
      <c r="U3153"/>
      <c r="V3153"/>
      <c r="W3153"/>
      <c r="X3153"/>
      <c r="Y3153"/>
      <c r="Z3153"/>
      <c r="AA3153"/>
      <c r="AB3153"/>
    </row>
    <row r="3154" spans="2:28" s="52" customFormat="1" x14ac:dyDescent="0.15">
      <c r="B3154" s="77"/>
      <c r="P3154"/>
      <c r="U3154"/>
      <c r="V3154"/>
      <c r="W3154"/>
      <c r="X3154"/>
      <c r="Y3154"/>
      <c r="Z3154"/>
      <c r="AA3154"/>
      <c r="AB3154"/>
    </row>
    <row r="3155" spans="2:28" s="52" customFormat="1" x14ac:dyDescent="0.15">
      <c r="B3155" s="77"/>
      <c r="P3155"/>
      <c r="U3155"/>
      <c r="V3155"/>
      <c r="W3155"/>
      <c r="X3155"/>
      <c r="Y3155"/>
      <c r="Z3155"/>
      <c r="AA3155"/>
      <c r="AB3155"/>
    </row>
    <row r="3156" spans="2:28" s="52" customFormat="1" x14ac:dyDescent="0.15">
      <c r="B3156" s="77"/>
      <c r="P3156"/>
      <c r="U3156"/>
      <c r="V3156"/>
      <c r="W3156"/>
      <c r="X3156"/>
      <c r="Y3156"/>
      <c r="Z3156"/>
      <c r="AA3156"/>
      <c r="AB3156"/>
    </row>
    <row r="3157" spans="2:28" s="52" customFormat="1" x14ac:dyDescent="0.15">
      <c r="B3157" s="77"/>
      <c r="P3157"/>
      <c r="U3157"/>
      <c r="V3157"/>
      <c r="W3157"/>
      <c r="X3157"/>
      <c r="Y3157"/>
      <c r="Z3157"/>
      <c r="AA3157"/>
      <c r="AB3157"/>
    </row>
    <row r="3158" spans="2:28" s="52" customFormat="1" x14ac:dyDescent="0.15">
      <c r="B3158" s="77"/>
      <c r="P3158"/>
      <c r="U3158"/>
      <c r="V3158"/>
      <c r="W3158"/>
      <c r="X3158"/>
      <c r="Y3158"/>
      <c r="Z3158"/>
      <c r="AA3158"/>
      <c r="AB3158"/>
    </row>
    <row r="3159" spans="2:28" s="52" customFormat="1" x14ac:dyDescent="0.15">
      <c r="B3159" s="77"/>
      <c r="P3159"/>
      <c r="U3159"/>
      <c r="V3159"/>
      <c r="W3159"/>
      <c r="X3159"/>
      <c r="Y3159"/>
      <c r="Z3159"/>
      <c r="AA3159"/>
      <c r="AB3159"/>
    </row>
    <row r="3160" spans="2:28" s="52" customFormat="1" x14ac:dyDescent="0.15">
      <c r="B3160" s="77"/>
      <c r="P3160"/>
      <c r="U3160"/>
      <c r="V3160"/>
      <c r="W3160"/>
      <c r="X3160"/>
      <c r="Y3160"/>
      <c r="Z3160"/>
      <c r="AA3160"/>
      <c r="AB3160"/>
    </row>
    <row r="3161" spans="2:28" s="52" customFormat="1" x14ac:dyDescent="0.15">
      <c r="B3161" s="77"/>
      <c r="P3161"/>
      <c r="U3161"/>
      <c r="V3161"/>
      <c r="W3161"/>
      <c r="X3161"/>
      <c r="Y3161"/>
      <c r="Z3161"/>
      <c r="AA3161"/>
      <c r="AB3161"/>
    </row>
    <row r="3162" spans="2:28" s="52" customFormat="1" x14ac:dyDescent="0.15">
      <c r="B3162" s="77"/>
      <c r="P3162"/>
      <c r="U3162"/>
      <c r="V3162"/>
      <c r="W3162"/>
      <c r="X3162"/>
      <c r="Y3162"/>
      <c r="Z3162"/>
      <c r="AA3162"/>
      <c r="AB3162"/>
    </row>
    <row r="3163" spans="2:28" s="52" customFormat="1" x14ac:dyDescent="0.15">
      <c r="B3163" s="77"/>
      <c r="P3163"/>
      <c r="U3163"/>
      <c r="V3163"/>
      <c r="W3163"/>
      <c r="X3163"/>
      <c r="Y3163"/>
      <c r="Z3163"/>
      <c r="AA3163"/>
      <c r="AB3163"/>
    </row>
    <row r="3164" spans="2:28" s="52" customFormat="1" x14ac:dyDescent="0.15">
      <c r="B3164" s="77"/>
      <c r="P3164"/>
      <c r="U3164"/>
      <c r="V3164"/>
      <c r="W3164"/>
      <c r="X3164"/>
      <c r="Y3164"/>
      <c r="Z3164"/>
      <c r="AA3164"/>
      <c r="AB3164"/>
    </row>
    <row r="3165" spans="2:28" s="52" customFormat="1" x14ac:dyDescent="0.15">
      <c r="B3165" s="77"/>
      <c r="P3165"/>
      <c r="U3165"/>
      <c r="V3165"/>
      <c r="W3165"/>
      <c r="X3165"/>
      <c r="Y3165"/>
      <c r="Z3165"/>
      <c r="AA3165"/>
      <c r="AB3165"/>
    </row>
    <row r="3166" spans="2:28" s="52" customFormat="1" x14ac:dyDescent="0.15">
      <c r="B3166" s="77"/>
      <c r="P3166"/>
      <c r="U3166"/>
      <c r="V3166"/>
      <c r="W3166"/>
      <c r="X3166"/>
      <c r="Y3166"/>
      <c r="Z3166"/>
      <c r="AA3166"/>
      <c r="AB3166"/>
    </row>
    <row r="3167" spans="2:28" s="52" customFormat="1" x14ac:dyDescent="0.15">
      <c r="B3167" s="77"/>
      <c r="P3167"/>
      <c r="U3167"/>
      <c r="V3167"/>
      <c r="W3167"/>
      <c r="X3167"/>
      <c r="Y3167"/>
      <c r="Z3167"/>
      <c r="AA3167"/>
      <c r="AB3167"/>
    </row>
    <row r="3168" spans="2:28" s="52" customFormat="1" x14ac:dyDescent="0.15">
      <c r="B3168" s="77"/>
      <c r="P3168"/>
      <c r="U3168"/>
      <c r="V3168"/>
      <c r="W3168"/>
      <c r="X3168"/>
      <c r="Y3168"/>
      <c r="Z3168"/>
      <c r="AA3168"/>
      <c r="AB3168"/>
    </row>
    <row r="3169" spans="2:28" s="52" customFormat="1" x14ac:dyDescent="0.15">
      <c r="B3169" s="77"/>
      <c r="P3169"/>
      <c r="U3169"/>
      <c r="V3169"/>
      <c r="W3169"/>
      <c r="X3169"/>
      <c r="Y3169"/>
      <c r="Z3169"/>
      <c r="AA3169"/>
      <c r="AB3169"/>
    </row>
    <row r="3170" spans="2:28" s="52" customFormat="1" x14ac:dyDescent="0.15">
      <c r="B3170" s="77"/>
      <c r="P3170"/>
      <c r="U3170"/>
      <c r="V3170"/>
      <c r="W3170"/>
      <c r="X3170"/>
      <c r="Y3170"/>
      <c r="Z3170"/>
      <c r="AA3170"/>
      <c r="AB3170"/>
    </row>
    <row r="3171" spans="2:28" s="52" customFormat="1" x14ac:dyDescent="0.15">
      <c r="B3171" s="77"/>
      <c r="P3171"/>
      <c r="U3171"/>
      <c r="V3171"/>
      <c r="W3171"/>
      <c r="X3171"/>
      <c r="Y3171"/>
      <c r="Z3171"/>
      <c r="AA3171"/>
      <c r="AB3171"/>
    </row>
    <row r="3172" spans="2:28" s="52" customFormat="1" x14ac:dyDescent="0.15">
      <c r="B3172" s="77"/>
      <c r="P3172"/>
      <c r="U3172"/>
      <c r="V3172"/>
      <c r="W3172"/>
      <c r="X3172"/>
      <c r="Y3172"/>
      <c r="Z3172"/>
      <c r="AA3172"/>
      <c r="AB3172"/>
    </row>
    <row r="3173" spans="2:28" s="52" customFormat="1" x14ac:dyDescent="0.15">
      <c r="B3173" s="77"/>
      <c r="P3173"/>
      <c r="U3173"/>
      <c r="V3173"/>
      <c r="W3173"/>
      <c r="X3173"/>
      <c r="Y3173"/>
      <c r="Z3173"/>
      <c r="AA3173"/>
      <c r="AB3173"/>
    </row>
    <row r="3174" spans="2:28" s="52" customFormat="1" x14ac:dyDescent="0.15">
      <c r="B3174" s="77"/>
      <c r="P3174"/>
      <c r="U3174"/>
      <c r="V3174"/>
      <c r="W3174"/>
      <c r="X3174"/>
      <c r="Y3174"/>
      <c r="Z3174"/>
      <c r="AA3174"/>
      <c r="AB3174"/>
    </row>
    <row r="3175" spans="2:28" s="52" customFormat="1" x14ac:dyDescent="0.15">
      <c r="B3175" s="77"/>
      <c r="P3175"/>
      <c r="U3175"/>
      <c r="V3175"/>
      <c r="W3175"/>
      <c r="X3175"/>
      <c r="Y3175"/>
      <c r="Z3175"/>
      <c r="AA3175"/>
      <c r="AB3175"/>
    </row>
    <row r="3176" spans="2:28" s="52" customFormat="1" x14ac:dyDescent="0.15">
      <c r="B3176" s="77"/>
      <c r="P3176"/>
      <c r="U3176"/>
      <c r="V3176"/>
      <c r="W3176"/>
      <c r="X3176"/>
      <c r="Y3176"/>
      <c r="Z3176"/>
      <c r="AA3176"/>
      <c r="AB3176"/>
    </row>
    <row r="3177" spans="2:28" s="52" customFormat="1" x14ac:dyDescent="0.15">
      <c r="B3177" s="77"/>
      <c r="P3177"/>
      <c r="U3177"/>
      <c r="V3177"/>
      <c r="W3177"/>
      <c r="X3177"/>
      <c r="Y3177"/>
      <c r="Z3177"/>
      <c r="AA3177"/>
      <c r="AB3177"/>
    </row>
    <row r="3178" spans="2:28" s="52" customFormat="1" x14ac:dyDescent="0.15">
      <c r="B3178" s="77"/>
      <c r="P3178"/>
      <c r="U3178"/>
      <c r="V3178"/>
      <c r="W3178"/>
      <c r="X3178"/>
      <c r="Y3178"/>
      <c r="Z3178"/>
      <c r="AA3178"/>
      <c r="AB3178"/>
    </row>
    <row r="3179" spans="2:28" s="52" customFormat="1" x14ac:dyDescent="0.15">
      <c r="B3179" s="77"/>
      <c r="P3179"/>
      <c r="U3179"/>
      <c r="V3179"/>
      <c r="W3179"/>
      <c r="X3179"/>
      <c r="Y3179"/>
      <c r="Z3179"/>
      <c r="AA3179"/>
      <c r="AB3179"/>
    </row>
    <row r="3180" spans="2:28" s="52" customFormat="1" x14ac:dyDescent="0.15">
      <c r="B3180" s="77"/>
      <c r="P3180"/>
      <c r="U3180"/>
      <c r="V3180"/>
      <c r="W3180"/>
      <c r="X3180"/>
      <c r="Y3180"/>
      <c r="Z3180"/>
      <c r="AA3180"/>
      <c r="AB3180"/>
    </row>
    <row r="3181" spans="2:28" s="52" customFormat="1" x14ac:dyDescent="0.15">
      <c r="B3181" s="77"/>
      <c r="P3181"/>
      <c r="U3181"/>
      <c r="V3181"/>
      <c r="W3181"/>
      <c r="X3181"/>
      <c r="Y3181"/>
      <c r="Z3181"/>
      <c r="AA3181"/>
      <c r="AB3181"/>
    </row>
    <row r="3182" spans="2:28" s="52" customFormat="1" x14ac:dyDescent="0.15">
      <c r="B3182" s="77"/>
      <c r="P3182"/>
      <c r="U3182"/>
      <c r="V3182"/>
      <c r="W3182"/>
      <c r="X3182"/>
      <c r="Y3182"/>
      <c r="Z3182"/>
      <c r="AA3182"/>
      <c r="AB3182"/>
    </row>
    <row r="3183" spans="2:28" s="52" customFormat="1" x14ac:dyDescent="0.15">
      <c r="B3183" s="77"/>
      <c r="P3183"/>
      <c r="U3183"/>
      <c r="V3183"/>
      <c r="W3183"/>
      <c r="X3183"/>
      <c r="Y3183"/>
      <c r="Z3183"/>
      <c r="AA3183"/>
      <c r="AB3183"/>
    </row>
    <row r="3184" spans="2:28" s="52" customFormat="1" x14ac:dyDescent="0.15">
      <c r="B3184" s="77"/>
      <c r="P3184"/>
      <c r="U3184"/>
      <c r="V3184"/>
      <c r="W3184"/>
      <c r="X3184"/>
      <c r="Y3184"/>
      <c r="Z3184"/>
      <c r="AA3184"/>
      <c r="AB3184"/>
    </row>
    <row r="3185" spans="2:28" s="52" customFormat="1" x14ac:dyDescent="0.15">
      <c r="B3185" s="77"/>
      <c r="P3185"/>
      <c r="U3185"/>
      <c r="V3185"/>
      <c r="W3185"/>
      <c r="X3185"/>
      <c r="Y3185"/>
      <c r="Z3185"/>
      <c r="AA3185"/>
      <c r="AB3185"/>
    </row>
    <row r="3186" spans="2:28" s="52" customFormat="1" x14ac:dyDescent="0.15">
      <c r="B3186" s="77"/>
      <c r="P3186"/>
      <c r="U3186"/>
      <c r="V3186"/>
      <c r="W3186"/>
      <c r="X3186"/>
      <c r="Y3186"/>
      <c r="Z3186"/>
      <c r="AA3186"/>
      <c r="AB3186"/>
    </row>
    <row r="3187" spans="2:28" s="52" customFormat="1" x14ac:dyDescent="0.15">
      <c r="B3187" s="77"/>
      <c r="P3187"/>
      <c r="U3187"/>
      <c r="V3187"/>
      <c r="W3187"/>
      <c r="X3187"/>
      <c r="Y3187"/>
      <c r="Z3187"/>
      <c r="AA3187"/>
      <c r="AB3187"/>
    </row>
    <row r="3188" spans="2:28" s="52" customFormat="1" x14ac:dyDescent="0.15">
      <c r="B3188" s="77"/>
      <c r="P3188"/>
      <c r="U3188"/>
      <c r="V3188"/>
      <c r="W3188"/>
      <c r="X3188"/>
      <c r="Y3188"/>
      <c r="Z3188"/>
      <c r="AA3188"/>
      <c r="AB3188"/>
    </row>
    <row r="3189" spans="2:28" s="52" customFormat="1" x14ac:dyDescent="0.15">
      <c r="B3189" s="77"/>
      <c r="P3189"/>
      <c r="U3189"/>
      <c r="V3189"/>
      <c r="W3189"/>
      <c r="X3189"/>
      <c r="Y3189"/>
      <c r="Z3189"/>
      <c r="AA3189"/>
      <c r="AB3189"/>
    </row>
    <row r="3190" spans="2:28" s="52" customFormat="1" x14ac:dyDescent="0.15">
      <c r="B3190" s="77"/>
      <c r="P3190"/>
      <c r="U3190"/>
      <c r="V3190"/>
      <c r="W3190"/>
      <c r="X3190"/>
      <c r="Y3190"/>
      <c r="Z3190"/>
      <c r="AA3190"/>
      <c r="AB3190"/>
    </row>
    <row r="3191" spans="2:28" s="52" customFormat="1" x14ac:dyDescent="0.15">
      <c r="B3191" s="77"/>
      <c r="P3191"/>
      <c r="U3191"/>
      <c r="V3191"/>
      <c r="W3191"/>
      <c r="X3191"/>
      <c r="Y3191"/>
      <c r="Z3191"/>
      <c r="AA3191"/>
      <c r="AB3191"/>
    </row>
    <row r="3192" spans="2:28" s="52" customFormat="1" x14ac:dyDescent="0.15">
      <c r="B3192" s="77"/>
      <c r="P3192"/>
      <c r="U3192"/>
      <c r="V3192"/>
      <c r="W3192"/>
      <c r="X3192"/>
      <c r="Y3192"/>
      <c r="Z3192"/>
      <c r="AA3192"/>
      <c r="AB3192"/>
    </row>
    <row r="3193" spans="2:28" s="52" customFormat="1" x14ac:dyDescent="0.15">
      <c r="B3193" s="77"/>
      <c r="P3193"/>
      <c r="U3193"/>
      <c r="V3193"/>
      <c r="W3193"/>
      <c r="X3193"/>
      <c r="Y3193"/>
      <c r="Z3193"/>
      <c r="AA3193"/>
      <c r="AB3193"/>
    </row>
    <row r="3194" spans="2:28" s="52" customFormat="1" x14ac:dyDescent="0.15">
      <c r="B3194" s="77"/>
      <c r="P3194"/>
      <c r="U3194"/>
      <c r="V3194"/>
      <c r="W3194"/>
      <c r="X3194"/>
      <c r="Y3194"/>
      <c r="Z3194"/>
      <c r="AA3194"/>
      <c r="AB3194"/>
    </row>
    <row r="3195" spans="2:28" s="52" customFormat="1" x14ac:dyDescent="0.15">
      <c r="B3195" s="77"/>
      <c r="P3195"/>
      <c r="U3195"/>
      <c r="V3195"/>
      <c r="W3195"/>
      <c r="X3195"/>
      <c r="Y3195"/>
      <c r="Z3195"/>
      <c r="AA3195"/>
      <c r="AB3195"/>
    </row>
    <row r="3196" spans="2:28" s="52" customFormat="1" x14ac:dyDescent="0.15">
      <c r="B3196" s="77"/>
      <c r="P3196"/>
      <c r="U3196"/>
      <c r="V3196"/>
      <c r="W3196"/>
      <c r="X3196"/>
      <c r="Y3196"/>
      <c r="Z3196"/>
      <c r="AA3196"/>
      <c r="AB3196"/>
    </row>
    <row r="3197" spans="2:28" s="52" customFormat="1" x14ac:dyDescent="0.15">
      <c r="B3197" s="77"/>
      <c r="P3197"/>
      <c r="U3197"/>
      <c r="V3197"/>
      <c r="W3197"/>
      <c r="X3197"/>
      <c r="Y3197"/>
      <c r="Z3197"/>
      <c r="AA3197"/>
      <c r="AB3197"/>
    </row>
    <row r="3198" spans="2:28" s="52" customFormat="1" x14ac:dyDescent="0.15">
      <c r="B3198" s="77"/>
      <c r="P3198"/>
      <c r="U3198"/>
      <c r="V3198"/>
      <c r="W3198"/>
      <c r="X3198"/>
      <c r="Y3198"/>
      <c r="Z3198"/>
      <c r="AA3198"/>
      <c r="AB3198"/>
    </row>
    <row r="3199" spans="2:28" s="52" customFormat="1" x14ac:dyDescent="0.15">
      <c r="B3199" s="77"/>
      <c r="P3199"/>
      <c r="U3199"/>
      <c r="V3199"/>
      <c r="W3199"/>
      <c r="X3199"/>
      <c r="Y3199"/>
      <c r="Z3199"/>
      <c r="AA3199"/>
      <c r="AB3199"/>
    </row>
    <row r="3200" spans="2:28" s="52" customFormat="1" x14ac:dyDescent="0.15">
      <c r="B3200" s="77"/>
      <c r="P3200"/>
      <c r="U3200"/>
      <c r="V3200"/>
      <c r="W3200"/>
      <c r="X3200"/>
      <c r="Y3200"/>
      <c r="Z3200"/>
      <c r="AA3200"/>
      <c r="AB3200"/>
    </row>
    <row r="3201" spans="2:28" s="52" customFormat="1" x14ac:dyDescent="0.15">
      <c r="B3201" s="77"/>
      <c r="P3201"/>
      <c r="U3201"/>
      <c r="V3201"/>
      <c r="W3201"/>
      <c r="X3201"/>
      <c r="Y3201"/>
      <c r="Z3201"/>
      <c r="AA3201"/>
      <c r="AB3201"/>
    </row>
    <row r="3202" spans="2:28" s="52" customFormat="1" x14ac:dyDescent="0.15">
      <c r="B3202" s="77"/>
      <c r="P3202"/>
      <c r="U3202"/>
      <c r="V3202"/>
      <c r="W3202"/>
      <c r="X3202"/>
      <c r="Y3202"/>
      <c r="Z3202"/>
      <c r="AA3202"/>
      <c r="AB3202"/>
    </row>
    <row r="3203" spans="2:28" s="52" customFormat="1" x14ac:dyDescent="0.15">
      <c r="B3203" s="77"/>
      <c r="P3203"/>
      <c r="U3203"/>
      <c r="V3203"/>
      <c r="W3203"/>
      <c r="X3203"/>
      <c r="Y3203"/>
      <c r="Z3203"/>
      <c r="AA3203"/>
      <c r="AB3203"/>
    </row>
    <row r="3204" spans="2:28" s="52" customFormat="1" x14ac:dyDescent="0.15">
      <c r="B3204" s="77"/>
      <c r="P3204"/>
      <c r="U3204"/>
      <c r="V3204"/>
      <c r="W3204"/>
      <c r="X3204"/>
      <c r="Y3204"/>
      <c r="Z3204"/>
      <c r="AA3204"/>
      <c r="AB3204"/>
    </row>
    <row r="3205" spans="2:28" s="52" customFormat="1" x14ac:dyDescent="0.15">
      <c r="B3205" s="77"/>
      <c r="P3205"/>
      <c r="U3205"/>
      <c r="V3205"/>
      <c r="W3205"/>
      <c r="X3205"/>
      <c r="Y3205"/>
      <c r="Z3205"/>
      <c r="AA3205"/>
      <c r="AB3205"/>
    </row>
    <row r="3206" spans="2:28" s="52" customFormat="1" x14ac:dyDescent="0.15">
      <c r="B3206" s="77"/>
      <c r="P3206"/>
      <c r="U3206"/>
      <c r="V3206"/>
      <c r="W3206"/>
      <c r="X3206"/>
      <c r="Y3206"/>
      <c r="Z3206"/>
      <c r="AA3206"/>
      <c r="AB3206"/>
    </row>
    <row r="3207" spans="2:28" s="52" customFormat="1" x14ac:dyDescent="0.15">
      <c r="B3207" s="77"/>
      <c r="P3207"/>
      <c r="U3207"/>
      <c r="V3207"/>
      <c r="W3207"/>
      <c r="X3207"/>
      <c r="Y3207"/>
      <c r="Z3207"/>
      <c r="AA3207"/>
      <c r="AB3207"/>
    </row>
    <row r="3208" spans="2:28" s="52" customFormat="1" x14ac:dyDescent="0.15">
      <c r="B3208" s="77"/>
      <c r="P3208"/>
      <c r="U3208"/>
      <c r="V3208"/>
      <c r="W3208"/>
      <c r="X3208"/>
      <c r="Y3208"/>
      <c r="Z3208"/>
      <c r="AA3208"/>
      <c r="AB3208"/>
    </row>
    <row r="3209" spans="2:28" s="52" customFormat="1" x14ac:dyDescent="0.15">
      <c r="B3209" s="77"/>
      <c r="P3209"/>
      <c r="U3209"/>
      <c r="V3209"/>
      <c r="W3209"/>
      <c r="X3209"/>
      <c r="Y3209"/>
      <c r="Z3209"/>
      <c r="AA3209"/>
      <c r="AB3209"/>
    </row>
    <row r="3210" spans="2:28" s="52" customFormat="1" x14ac:dyDescent="0.15">
      <c r="B3210" s="77"/>
      <c r="P3210"/>
      <c r="U3210"/>
      <c r="V3210"/>
      <c r="W3210"/>
      <c r="X3210"/>
      <c r="Y3210"/>
      <c r="Z3210"/>
      <c r="AA3210"/>
      <c r="AB3210"/>
    </row>
    <row r="3211" spans="2:28" s="52" customFormat="1" x14ac:dyDescent="0.15">
      <c r="B3211" s="77"/>
      <c r="P3211"/>
      <c r="U3211"/>
      <c r="V3211"/>
      <c r="W3211"/>
      <c r="X3211"/>
      <c r="Y3211"/>
      <c r="Z3211"/>
      <c r="AA3211"/>
      <c r="AB3211"/>
    </row>
    <row r="3212" spans="2:28" s="52" customFormat="1" x14ac:dyDescent="0.15">
      <c r="B3212" s="77"/>
      <c r="P3212"/>
      <c r="U3212"/>
      <c r="V3212"/>
      <c r="W3212"/>
      <c r="X3212"/>
      <c r="Y3212"/>
      <c r="Z3212"/>
      <c r="AA3212"/>
      <c r="AB3212"/>
    </row>
    <row r="3213" spans="2:28" s="52" customFormat="1" x14ac:dyDescent="0.15">
      <c r="B3213" s="77"/>
      <c r="P3213"/>
      <c r="U3213"/>
      <c r="V3213"/>
      <c r="W3213"/>
      <c r="X3213"/>
      <c r="Y3213"/>
      <c r="Z3213"/>
      <c r="AA3213"/>
      <c r="AB3213"/>
    </row>
    <row r="3214" spans="2:28" s="52" customFormat="1" x14ac:dyDescent="0.15">
      <c r="B3214" s="77"/>
      <c r="P3214"/>
      <c r="U3214"/>
      <c r="V3214"/>
      <c r="W3214"/>
      <c r="X3214"/>
      <c r="Y3214"/>
      <c r="Z3214"/>
      <c r="AA3214"/>
      <c r="AB3214"/>
    </row>
    <row r="3215" spans="2:28" s="52" customFormat="1" x14ac:dyDescent="0.15">
      <c r="B3215" s="77"/>
      <c r="P3215"/>
      <c r="U3215"/>
      <c r="V3215"/>
      <c r="W3215"/>
      <c r="X3215"/>
      <c r="Y3215"/>
      <c r="Z3215"/>
      <c r="AA3215"/>
      <c r="AB3215"/>
    </row>
    <row r="3216" spans="2:28" s="52" customFormat="1" x14ac:dyDescent="0.15">
      <c r="B3216" s="77"/>
      <c r="P3216"/>
      <c r="U3216"/>
      <c r="V3216"/>
      <c r="W3216"/>
      <c r="X3216"/>
      <c r="Y3216"/>
      <c r="Z3216"/>
      <c r="AA3216"/>
      <c r="AB3216"/>
    </row>
    <row r="3217" spans="2:28" s="52" customFormat="1" x14ac:dyDescent="0.15">
      <c r="B3217" s="77"/>
      <c r="P3217"/>
      <c r="U3217"/>
      <c r="V3217"/>
      <c r="W3217"/>
      <c r="X3217"/>
      <c r="Y3217"/>
      <c r="Z3217"/>
      <c r="AA3217"/>
      <c r="AB3217"/>
    </row>
    <row r="3218" spans="2:28" s="52" customFormat="1" x14ac:dyDescent="0.15">
      <c r="B3218" s="77"/>
      <c r="P3218"/>
      <c r="U3218"/>
      <c r="V3218"/>
      <c r="W3218"/>
      <c r="X3218"/>
      <c r="Y3218"/>
      <c r="Z3218"/>
      <c r="AA3218"/>
      <c r="AB3218"/>
    </row>
    <row r="3219" spans="2:28" s="52" customFormat="1" x14ac:dyDescent="0.15">
      <c r="B3219" s="77"/>
      <c r="P3219"/>
      <c r="U3219"/>
      <c r="V3219"/>
      <c r="W3219"/>
      <c r="X3219"/>
      <c r="Y3219"/>
      <c r="Z3219"/>
      <c r="AA3219"/>
      <c r="AB3219"/>
    </row>
    <row r="3220" spans="2:28" s="52" customFormat="1" x14ac:dyDescent="0.15">
      <c r="B3220" s="77"/>
      <c r="P3220"/>
      <c r="U3220"/>
      <c r="V3220"/>
      <c r="W3220"/>
      <c r="X3220"/>
      <c r="Y3220"/>
      <c r="Z3220"/>
      <c r="AA3220"/>
      <c r="AB3220"/>
    </row>
    <row r="3221" spans="2:28" s="52" customFormat="1" x14ac:dyDescent="0.15">
      <c r="B3221" s="77"/>
      <c r="P3221"/>
      <c r="U3221"/>
      <c r="V3221"/>
      <c r="W3221"/>
      <c r="X3221"/>
      <c r="Y3221"/>
      <c r="Z3221"/>
      <c r="AA3221"/>
      <c r="AB3221"/>
    </row>
    <row r="3222" spans="2:28" s="52" customFormat="1" x14ac:dyDescent="0.15">
      <c r="B3222" s="77"/>
      <c r="P3222"/>
      <c r="U3222"/>
      <c r="V3222"/>
      <c r="W3222"/>
      <c r="X3222"/>
      <c r="Y3222"/>
      <c r="Z3222"/>
      <c r="AA3222"/>
      <c r="AB3222"/>
    </row>
    <row r="3223" spans="2:28" s="52" customFormat="1" x14ac:dyDescent="0.15">
      <c r="B3223" s="77"/>
      <c r="P3223"/>
      <c r="U3223"/>
      <c r="V3223"/>
      <c r="W3223"/>
      <c r="X3223"/>
      <c r="Y3223"/>
      <c r="Z3223"/>
      <c r="AA3223"/>
      <c r="AB3223"/>
    </row>
    <row r="3224" spans="2:28" s="52" customFormat="1" x14ac:dyDescent="0.15">
      <c r="B3224" s="77"/>
      <c r="P3224"/>
      <c r="U3224"/>
      <c r="V3224"/>
      <c r="W3224"/>
      <c r="X3224"/>
      <c r="Y3224"/>
      <c r="Z3224"/>
      <c r="AA3224"/>
      <c r="AB3224"/>
    </row>
    <row r="3225" spans="2:28" s="52" customFormat="1" x14ac:dyDescent="0.15">
      <c r="B3225" s="77"/>
      <c r="P3225"/>
      <c r="U3225"/>
      <c r="V3225"/>
      <c r="W3225"/>
      <c r="X3225"/>
      <c r="Y3225"/>
      <c r="Z3225"/>
      <c r="AA3225"/>
      <c r="AB3225"/>
    </row>
    <row r="3226" spans="2:28" s="52" customFormat="1" x14ac:dyDescent="0.15">
      <c r="B3226" s="77"/>
      <c r="P3226"/>
      <c r="U3226"/>
      <c r="V3226"/>
      <c r="W3226"/>
      <c r="X3226"/>
      <c r="Y3226"/>
      <c r="Z3226"/>
      <c r="AA3226"/>
      <c r="AB3226"/>
    </row>
    <row r="3227" spans="2:28" s="52" customFormat="1" x14ac:dyDescent="0.15">
      <c r="B3227" s="77"/>
      <c r="P3227"/>
      <c r="U3227"/>
      <c r="V3227"/>
      <c r="W3227"/>
      <c r="X3227"/>
      <c r="Y3227"/>
      <c r="Z3227"/>
      <c r="AA3227"/>
      <c r="AB3227"/>
    </row>
    <row r="3228" spans="2:28" s="52" customFormat="1" x14ac:dyDescent="0.15">
      <c r="B3228" s="77"/>
      <c r="P3228"/>
      <c r="U3228"/>
      <c r="V3228"/>
      <c r="W3228"/>
      <c r="X3228"/>
      <c r="Y3228"/>
      <c r="Z3228"/>
      <c r="AA3228"/>
      <c r="AB3228"/>
    </row>
    <row r="3229" spans="2:28" s="52" customFormat="1" x14ac:dyDescent="0.15">
      <c r="B3229" s="77"/>
      <c r="P3229"/>
      <c r="U3229"/>
      <c r="V3229"/>
      <c r="W3229"/>
      <c r="X3229"/>
      <c r="Y3229"/>
      <c r="Z3229"/>
      <c r="AA3229"/>
      <c r="AB3229"/>
    </row>
    <row r="3230" spans="2:28" s="52" customFormat="1" x14ac:dyDescent="0.15">
      <c r="B3230" s="77"/>
      <c r="P3230"/>
      <c r="U3230"/>
      <c r="V3230"/>
      <c r="W3230"/>
      <c r="X3230"/>
      <c r="Y3230"/>
      <c r="Z3230"/>
      <c r="AA3230"/>
      <c r="AB3230"/>
    </row>
    <row r="3231" spans="2:28" s="52" customFormat="1" x14ac:dyDescent="0.15">
      <c r="B3231" s="77"/>
      <c r="P3231"/>
      <c r="U3231"/>
      <c r="V3231"/>
      <c r="W3231"/>
      <c r="X3231"/>
      <c r="Y3231"/>
      <c r="Z3231"/>
      <c r="AA3231"/>
      <c r="AB3231"/>
    </row>
    <row r="3232" spans="2:28" s="52" customFormat="1" x14ac:dyDescent="0.15">
      <c r="B3232" s="77"/>
      <c r="P3232"/>
      <c r="U3232"/>
      <c r="V3232"/>
      <c r="W3232"/>
      <c r="X3232"/>
      <c r="Y3232"/>
      <c r="Z3232"/>
      <c r="AA3232"/>
      <c r="AB3232"/>
    </row>
    <row r="3233" spans="2:28" s="52" customFormat="1" x14ac:dyDescent="0.15">
      <c r="B3233" s="77"/>
      <c r="P3233"/>
      <c r="U3233"/>
      <c r="V3233"/>
      <c r="W3233"/>
      <c r="X3233"/>
      <c r="Y3233"/>
      <c r="Z3233"/>
      <c r="AA3233"/>
      <c r="AB3233"/>
    </row>
    <row r="3234" spans="2:28" s="52" customFormat="1" x14ac:dyDescent="0.15">
      <c r="B3234" s="77"/>
      <c r="P3234"/>
      <c r="U3234"/>
      <c r="V3234"/>
      <c r="W3234"/>
      <c r="X3234"/>
      <c r="Y3234"/>
      <c r="Z3234"/>
      <c r="AA3234"/>
      <c r="AB3234"/>
    </row>
    <row r="3235" spans="2:28" s="52" customFormat="1" x14ac:dyDescent="0.15">
      <c r="B3235" s="77"/>
      <c r="P3235"/>
      <c r="U3235"/>
      <c r="V3235"/>
      <c r="W3235"/>
      <c r="X3235"/>
      <c r="Y3235"/>
      <c r="Z3235"/>
      <c r="AA3235"/>
      <c r="AB3235"/>
    </row>
    <row r="3236" spans="2:28" s="52" customFormat="1" x14ac:dyDescent="0.15">
      <c r="B3236" s="77"/>
      <c r="P3236"/>
      <c r="U3236"/>
      <c r="V3236"/>
      <c r="W3236"/>
      <c r="X3236"/>
      <c r="Y3236"/>
      <c r="Z3236"/>
      <c r="AA3236"/>
      <c r="AB3236"/>
    </row>
    <row r="3237" spans="2:28" s="52" customFormat="1" x14ac:dyDescent="0.15">
      <c r="B3237" s="77"/>
      <c r="P3237"/>
      <c r="U3237"/>
      <c r="V3237"/>
      <c r="W3237"/>
      <c r="X3237"/>
      <c r="Y3237"/>
      <c r="Z3237"/>
      <c r="AA3237"/>
      <c r="AB3237"/>
    </row>
    <row r="3238" spans="2:28" s="52" customFormat="1" x14ac:dyDescent="0.15">
      <c r="B3238" s="77"/>
      <c r="P3238"/>
      <c r="U3238"/>
      <c r="V3238"/>
      <c r="W3238"/>
      <c r="X3238"/>
      <c r="Y3238"/>
      <c r="Z3238"/>
      <c r="AA3238"/>
      <c r="AB3238"/>
    </row>
    <row r="3239" spans="2:28" s="52" customFormat="1" x14ac:dyDescent="0.15">
      <c r="B3239" s="77"/>
      <c r="P3239"/>
      <c r="U3239"/>
      <c r="V3239"/>
      <c r="W3239"/>
      <c r="X3239"/>
      <c r="Y3239"/>
      <c r="Z3239"/>
      <c r="AA3239"/>
      <c r="AB3239"/>
    </row>
    <row r="3240" spans="2:28" s="52" customFormat="1" x14ac:dyDescent="0.15">
      <c r="B3240" s="77"/>
      <c r="P3240"/>
      <c r="U3240"/>
      <c r="V3240"/>
      <c r="W3240"/>
      <c r="X3240"/>
      <c r="Y3240"/>
      <c r="Z3240"/>
      <c r="AA3240"/>
      <c r="AB3240"/>
    </row>
    <row r="3241" spans="2:28" s="52" customFormat="1" x14ac:dyDescent="0.15">
      <c r="B3241" s="77"/>
      <c r="P3241"/>
      <c r="U3241"/>
      <c r="V3241"/>
      <c r="W3241"/>
      <c r="X3241"/>
      <c r="Y3241"/>
      <c r="Z3241"/>
      <c r="AA3241"/>
      <c r="AB3241"/>
    </row>
    <row r="3242" spans="2:28" s="52" customFormat="1" x14ac:dyDescent="0.15">
      <c r="B3242" s="77"/>
      <c r="P3242"/>
      <c r="U3242"/>
      <c r="V3242"/>
      <c r="W3242"/>
      <c r="X3242"/>
      <c r="Y3242"/>
      <c r="Z3242"/>
      <c r="AA3242"/>
      <c r="AB3242"/>
    </row>
    <row r="3243" spans="2:28" s="52" customFormat="1" x14ac:dyDescent="0.15">
      <c r="B3243" s="77"/>
      <c r="P3243"/>
      <c r="U3243"/>
      <c r="V3243"/>
      <c r="W3243"/>
      <c r="X3243"/>
      <c r="Y3243"/>
      <c r="Z3243"/>
      <c r="AA3243"/>
      <c r="AB3243"/>
    </row>
    <row r="3244" spans="2:28" s="52" customFormat="1" x14ac:dyDescent="0.15">
      <c r="B3244" s="77"/>
      <c r="P3244"/>
      <c r="U3244"/>
      <c r="V3244"/>
      <c r="W3244"/>
      <c r="X3244"/>
      <c r="Y3244"/>
      <c r="Z3244"/>
      <c r="AA3244"/>
      <c r="AB3244"/>
    </row>
    <row r="3245" spans="2:28" s="52" customFormat="1" x14ac:dyDescent="0.15">
      <c r="B3245" s="77"/>
      <c r="P3245"/>
      <c r="U3245"/>
      <c r="V3245"/>
      <c r="W3245"/>
      <c r="X3245"/>
      <c r="Y3245"/>
      <c r="Z3245"/>
      <c r="AA3245"/>
      <c r="AB3245"/>
    </row>
    <row r="3246" spans="2:28" s="52" customFormat="1" x14ac:dyDescent="0.15">
      <c r="B3246" s="77"/>
      <c r="P3246"/>
      <c r="U3246"/>
      <c r="V3246"/>
      <c r="W3246"/>
      <c r="X3246"/>
      <c r="Y3246"/>
      <c r="Z3246"/>
      <c r="AA3246"/>
      <c r="AB3246"/>
    </row>
    <row r="3247" spans="2:28" s="52" customFormat="1" x14ac:dyDescent="0.15">
      <c r="B3247" s="77"/>
      <c r="P3247"/>
      <c r="U3247"/>
      <c r="V3247"/>
      <c r="W3247"/>
      <c r="X3247"/>
      <c r="Y3247"/>
      <c r="Z3247"/>
      <c r="AA3247"/>
      <c r="AB3247"/>
    </row>
    <row r="3248" spans="2:28" s="52" customFormat="1" x14ac:dyDescent="0.15">
      <c r="B3248" s="77"/>
      <c r="P3248"/>
      <c r="U3248"/>
      <c r="V3248"/>
      <c r="W3248"/>
      <c r="X3248"/>
      <c r="Y3248"/>
      <c r="Z3248"/>
      <c r="AA3248"/>
      <c r="AB3248"/>
    </row>
    <row r="3249" spans="2:28" s="52" customFormat="1" x14ac:dyDescent="0.15">
      <c r="B3249" s="77"/>
      <c r="P3249"/>
      <c r="U3249"/>
      <c r="V3249"/>
      <c r="W3249"/>
      <c r="X3249"/>
      <c r="Y3249"/>
      <c r="Z3249"/>
      <c r="AA3249"/>
      <c r="AB3249"/>
    </row>
    <row r="3250" spans="2:28" s="52" customFormat="1" x14ac:dyDescent="0.15">
      <c r="B3250" s="77"/>
      <c r="P3250"/>
      <c r="U3250"/>
      <c r="V3250"/>
      <c r="W3250"/>
      <c r="X3250"/>
      <c r="Y3250"/>
      <c r="Z3250"/>
      <c r="AA3250"/>
      <c r="AB3250"/>
    </row>
    <row r="3251" spans="2:28" s="52" customFormat="1" x14ac:dyDescent="0.15">
      <c r="B3251" s="77"/>
      <c r="P3251"/>
      <c r="U3251"/>
      <c r="V3251"/>
      <c r="W3251"/>
      <c r="X3251"/>
      <c r="Y3251"/>
      <c r="Z3251"/>
      <c r="AA3251"/>
      <c r="AB3251"/>
    </row>
    <row r="3252" spans="2:28" s="52" customFormat="1" x14ac:dyDescent="0.15">
      <c r="B3252" s="77"/>
      <c r="P3252"/>
      <c r="U3252"/>
      <c r="V3252"/>
      <c r="W3252"/>
      <c r="X3252"/>
      <c r="Y3252"/>
      <c r="Z3252"/>
      <c r="AA3252"/>
      <c r="AB3252"/>
    </row>
    <row r="3253" spans="2:28" s="52" customFormat="1" x14ac:dyDescent="0.15">
      <c r="B3253" s="77"/>
      <c r="P3253"/>
      <c r="U3253"/>
      <c r="V3253"/>
      <c r="W3253"/>
      <c r="X3253"/>
      <c r="Y3253"/>
      <c r="Z3253"/>
      <c r="AA3253"/>
      <c r="AB3253"/>
    </row>
    <row r="3254" spans="2:28" s="52" customFormat="1" x14ac:dyDescent="0.15">
      <c r="B3254" s="77"/>
      <c r="P3254"/>
      <c r="U3254"/>
      <c r="V3254"/>
      <c r="W3254"/>
      <c r="X3254"/>
      <c r="Y3254"/>
      <c r="Z3254"/>
      <c r="AA3254"/>
      <c r="AB3254"/>
    </row>
    <row r="3255" spans="2:28" s="52" customFormat="1" x14ac:dyDescent="0.15">
      <c r="B3255" s="77"/>
      <c r="P3255"/>
      <c r="U3255"/>
      <c r="V3255"/>
      <c r="W3255"/>
      <c r="X3255"/>
      <c r="Y3255"/>
      <c r="Z3255"/>
      <c r="AA3255"/>
      <c r="AB3255"/>
    </row>
    <row r="3256" spans="2:28" s="52" customFormat="1" x14ac:dyDescent="0.15">
      <c r="B3256" s="77"/>
      <c r="P3256"/>
      <c r="U3256"/>
      <c r="V3256"/>
      <c r="W3256"/>
      <c r="X3256"/>
      <c r="Y3256"/>
      <c r="Z3256"/>
      <c r="AA3256"/>
      <c r="AB3256"/>
    </row>
    <row r="3257" spans="2:28" s="52" customFormat="1" x14ac:dyDescent="0.15">
      <c r="B3257" s="77"/>
      <c r="P3257"/>
      <c r="U3257"/>
      <c r="V3257"/>
      <c r="W3257"/>
      <c r="X3257"/>
      <c r="Y3257"/>
      <c r="Z3257"/>
      <c r="AA3257"/>
      <c r="AB3257"/>
    </row>
    <row r="3258" spans="2:28" s="52" customFormat="1" x14ac:dyDescent="0.15">
      <c r="B3258" s="77"/>
      <c r="P3258"/>
      <c r="U3258"/>
      <c r="V3258"/>
      <c r="W3258"/>
      <c r="X3258"/>
      <c r="Y3258"/>
      <c r="Z3258"/>
      <c r="AA3258"/>
      <c r="AB3258"/>
    </row>
    <row r="3259" spans="2:28" s="52" customFormat="1" x14ac:dyDescent="0.15">
      <c r="B3259" s="77"/>
      <c r="P3259"/>
      <c r="U3259"/>
      <c r="V3259"/>
      <c r="W3259"/>
      <c r="X3259"/>
      <c r="Y3259"/>
      <c r="Z3259"/>
      <c r="AA3259"/>
      <c r="AB3259"/>
    </row>
    <row r="3260" spans="2:28" s="52" customFormat="1" x14ac:dyDescent="0.15">
      <c r="B3260" s="77"/>
      <c r="P3260"/>
      <c r="U3260"/>
      <c r="V3260"/>
      <c r="W3260"/>
      <c r="X3260"/>
      <c r="Y3260"/>
      <c r="Z3260"/>
      <c r="AA3260"/>
      <c r="AB3260"/>
    </row>
    <row r="3261" spans="2:28" s="52" customFormat="1" x14ac:dyDescent="0.15">
      <c r="B3261" s="77"/>
      <c r="P3261"/>
      <c r="U3261"/>
      <c r="V3261"/>
      <c r="W3261"/>
      <c r="X3261"/>
      <c r="Y3261"/>
      <c r="Z3261"/>
      <c r="AA3261"/>
      <c r="AB3261"/>
    </row>
    <row r="3262" spans="2:28" s="52" customFormat="1" x14ac:dyDescent="0.15">
      <c r="B3262" s="77"/>
      <c r="P3262"/>
      <c r="U3262"/>
      <c r="V3262"/>
      <c r="W3262"/>
      <c r="X3262"/>
      <c r="Y3262"/>
      <c r="Z3262"/>
      <c r="AA3262"/>
      <c r="AB3262"/>
    </row>
    <row r="3263" spans="2:28" s="52" customFormat="1" x14ac:dyDescent="0.15">
      <c r="B3263" s="77"/>
      <c r="P3263"/>
      <c r="U3263"/>
      <c r="V3263"/>
      <c r="W3263"/>
      <c r="X3263"/>
      <c r="Y3263"/>
      <c r="Z3263"/>
      <c r="AA3263"/>
      <c r="AB3263"/>
    </row>
    <row r="3264" spans="2:28" s="52" customFormat="1" x14ac:dyDescent="0.15">
      <c r="B3264" s="77"/>
      <c r="P3264"/>
      <c r="U3264"/>
      <c r="V3264"/>
      <c r="W3264"/>
      <c r="X3264"/>
      <c r="Y3264"/>
      <c r="Z3264"/>
      <c r="AA3264"/>
      <c r="AB3264"/>
    </row>
    <row r="3265" spans="2:28" s="52" customFormat="1" x14ac:dyDescent="0.15">
      <c r="B3265" s="77"/>
      <c r="P3265"/>
      <c r="U3265"/>
      <c r="V3265"/>
      <c r="W3265"/>
      <c r="X3265"/>
      <c r="Y3265"/>
      <c r="Z3265"/>
      <c r="AA3265"/>
      <c r="AB3265"/>
    </row>
    <row r="3266" spans="2:28" s="52" customFormat="1" x14ac:dyDescent="0.15">
      <c r="B3266" s="77"/>
      <c r="P3266"/>
      <c r="U3266"/>
      <c r="V3266"/>
      <c r="W3266"/>
      <c r="X3266"/>
      <c r="Y3266"/>
      <c r="Z3266"/>
      <c r="AA3266"/>
      <c r="AB3266"/>
    </row>
    <row r="3267" spans="2:28" s="52" customFormat="1" x14ac:dyDescent="0.15">
      <c r="B3267" s="77"/>
      <c r="P3267"/>
      <c r="U3267"/>
      <c r="V3267"/>
      <c r="W3267"/>
      <c r="X3267"/>
      <c r="Y3267"/>
      <c r="Z3267"/>
      <c r="AA3267"/>
      <c r="AB3267"/>
    </row>
    <row r="3268" spans="2:28" s="52" customFormat="1" x14ac:dyDescent="0.15">
      <c r="B3268" s="77"/>
      <c r="P3268"/>
      <c r="U3268"/>
      <c r="V3268"/>
      <c r="W3268"/>
      <c r="X3268"/>
      <c r="Y3268"/>
      <c r="Z3268"/>
      <c r="AA3268"/>
      <c r="AB3268"/>
    </row>
    <row r="3269" spans="2:28" s="52" customFormat="1" x14ac:dyDescent="0.15">
      <c r="B3269" s="77"/>
      <c r="P3269"/>
      <c r="U3269"/>
      <c r="V3269"/>
      <c r="W3269"/>
      <c r="X3269"/>
      <c r="Y3269"/>
      <c r="Z3269"/>
      <c r="AA3269"/>
      <c r="AB3269"/>
    </row>
    <row r="3270" spans="2:28" s="52" customFormat="1" x14ac:dyDescent="0.15">
      <c r="B3270" s="77"/>
      <c r="P3270"/>
      <c r="U3270"/>
      <c r="V3270"/>
      <c r="W3270"/>
      <c r="X3270"/>
      <c r="Y3270"/>
      <c r="Z3270"/>
      <c r="AA3270"/>
      <c r="AB3270"/>
    </row>
    <row r="3271" spans="2:28" s="52" customFormat="1" x14ac:dyDescent="0.15">
      <c r="B3271" s="77"/>
      <c r="P3271"/>
      <c r="U3271"/>
      <c r="V3271"/>
      <c r="W3271"/>
      <c r="X3271"/>
      <c r="Y3271"/>
      <c r="Z3271"/>
      <c r="AA3271"/>
      <c r="AB3271"/>
    </row>
    <row r="3272" spans="2:28" s="52" customFormat="1" x14ac:dyDescent="0.15">
      <c r="B3272" s="77"/>
      <c r="P3272"/>
      <c r="U3272"/>
      <c r="V3272"/>
      <c r="W3272"/>
      <c r="X3272"/>
      <c r="Y3272"/>
      <c r="Z3272"/>
      <c r="AA3272"/>
      <c r="AB3272"/>
    </row>
    <row r="3273" spans="2:28" s="52" customFormat="1" x14ac:dyDescent="0.15">
      <c r="B3273" s="77"/>
      <c r="P3273"/>
      <c r="U3273"/>
      <c r="V3273"/>
      <c r="W3273"/>
      <c r="X3273"/>
      <c r="Y3273"/>
      <c r="Z3273"/>
      <c r="AA3273"/>
      <c r="AB3273"/>
    </row>
    <row r="3274" spans="2:28" s="52" customFormat="1" x14ac:dyDescent="0.15">
      <c r="B3274" s="77"/>
      <c r="P3274"/>
      <c r="U3274"/>
      <c r="V3274"/>
      <c r="W3274"/>
      <c r="X3274"/>
      <c r="Y3274"/>
      <c r="Z3274"/>
      <c r="AA3274"/>
      <c r="AB3274"/>
    </row>
    <row r="3275" spans="2:28" s="52" customFormat="1" x14ac:dyDescent="0.15">
      <c r="B3275" s="77"/>
      <c r="P3275"/>
      <c r="U3275"/>
      <c r="V3275"/>
      <c r="W3275"/>
      <c r="X3275"/>
      <c r="Y3275"/>
      <c r="Z3275"/>
      <c r="AA3275"/>
      <c r="AB3275"/>
    </row>
    <row r="3276" spans="2:28" s="52" customFormat="1" x14ac:dyDescent="0.15">
      <c r="B3276" s="77"/>
      <c r="P3276"/>
      <c r="U3276"/>
      <c r="V3276"/>
      <c r="W3276"/>
      <c r="X3276"/>
      <c r="Y3276"/>
      <c r="Z3276"/>
      <c r="AA3276"/>
      <c r="AB3276"/>
    </row>
    <row r="3277" spans="2:28" s="52" customFormat="1" x14ac:dyDescent="0.15">
      <c r="B3277" s="77"/>
      <c r="P3277"/>
      <c r="U3277"/>
      <c r="V3277"/>
      <c r="W3277"/>
      <c r="X3277"/>
      <c r="Y3277"/>
      <c r="Z3277"/>
      <c r="AA3277"/>
      <c r="AB3277"/>
    </row>
    <row r="3278" spans="2:28" s="52" customFormat="1" x14ac:dyDescent="0.15">
      <c r="B3278" s="77"/>
      <c r="P3278"/>
      <c r="U3278"/>
      <c r="V3278"/>
      <c r="W3278"/>
      <c r="X3278"/>
      <c r="Y3278"/>
      <c r="Z3278"/>
      <c r="AA3278"/>
      <c r="AB3278"/>
    </row>
    <row r="3279" spans="2:28" s="52" customFormat="1" x14ac:dyDescent="0.15">
      <c r="B3279" s="77"/>
      <c r="P3279"/>
      <c r="U3279"/>
      <c r="V3279"/>
      <c r="W3279"/>
      <c r="X3279"/>
      <c r="Y3279"/>
      <c r="Z3279"/>
      <c r="AA3279"/>
      <c r="AB3279"/>
    </row>
    <row r="3280" spans="2:28" s="52" customFormat="1" x14ac:dyDescent="0.15">
      <c r="B3280" s="77"/>
      <c r="P3280"/>
      <c r="U3280"/>
      <c r="V3280"/>
      <c r="W3280"/>
      <c r="X3280"/>
      <c r="Y3280"/>
      <c r="Z3280"/>
      <c r="AA3280"/>
      <c r="AB3280"/>
    </row>
    <row r="3281" spans="2:28" s="52" customFormat="1" x14ac:dyDescent="0.15">
      <c r="B3281" s="77"/>
      <c r="P3281"/>
      <c r="U3281"/>
      <c r="V3281"/>
      <c r="W3281"/>
      <c r="X3281"/>
      <c r="Y3281"/>
      <c r="Z3281"/>
      <c r="AA3281"/>
      <c r="AB3281"/>
    </row>
    <row r="3282" spans="2:28" s="52" customFormat="1" x14ac:dyDescent="0.15">
      <c r="B3282" s="77"/>
      <c r="P3282"/>
      <c r="U3282"/>
      <c r="V3282"/>
      <c r="W3282"/>
      <c r="X3282"/>
      <c r="Y3282"/>
      <c r="Z3282"/>
      <c r="AA3282"/>
      <c r="AB3282"/>
    </row>
    <row r="3283" spans="2:28" s="52" customFormat="1" x14ac:dyDescent="0.15">
      <c r="B3283" s="77"/>
      <c r="P3283"/>
      <c r="U3283"/>
      <c r="V3283"/>
      <c r="W3283"/>
      <c r="X3283"/>
      <c r="Y3283"/>
      <c r="Z3283"/>
      <c r="AA3283"/>
      <c r="AB3283"/>
    </row>
    <row r="3284" spans="2:28" s="52" customFormat="1" x14ac:dyDescent="0.15">
      <c r="B3284" s="77"/>
      <c r="P3284"/>
      <c r="U3284"/>
      <c r="V3284"/>
      <c r="W3284"/>
      <c r="X3284"/>
      <c r="Y3284"/>
      <c r="Z3284"/>
      <c r="AA3284"/>
      <c r="AB3284"/>
    </row>
    <row r="3285" spans="2:28" s="52" customFormat="1" x14ac:dyDescent="0.15">
      <c r="B3285" s="77"/>
      <c r="P3285"/>
      <c r="U3285"/>
      <c r="V3285"/>
      <c r="W3285"/>
      <c r="X3285"/>
      <c r="Y3285"/>
      <c r="Z3285"/>
      <c r="AA3285"/>
      <c r="AB3285"/>
    </row>
    <row r="3286" spans="2:28" s="52" customFormat="1" x14ac:dyDescent="0.15">
      <c r="B3286" s="77"/>
      <c r="P3286"/>
      <c r="U3286"/>
      <c r="V3286"/>
      <c r="W3286"/>
      <c r="X3286"/>
      <c r="Y3286"/>
      <c r="Z3286"/>
      <c r="AA3286"/>
      <c r="AB3286"/>
    </row>
    <row r="3287" spans="2:28" s="52" customFormat="1" x14ac:dyDescent="0.15">
      <c r="B3287" s="77"/>
      <c r="P3287"/>
      <c r="U3287"/>
      <c r="V3287"/>
      <c r="W3287"/>
      <c r="X3287"/>
      <c r="Y3287"/>
      <c r="Z3287"/>
      <c r="AA3287"/>
      <c r="AB3287"/>
    </row>
    <row r="3288" spans="2:28" s="52" customFormat="1" x14ac:dyDescent="0.15">
      <c r="B3288" s="77"/>
      <c r="P3288"/>
      <c r="U3288"/>
      <c r="V3288"/>
      <c r="W3288"/>
      <c r="X3288"/>
      <c r="Y3288"/>
      <c r="Z3288"/>
      <c r="AA3288"/>
      <c r="AB3288"/>
    </row>
    <row r="3289" spans="2:28" s="52" customFormat="1" x14ac:dyDescent="0.15">
      <c r="B3289" s="77"/>
      <c r="P3289"/>
      <c r="U3289"/>
      <c r="V3289"/>
      <c r="W3289"/>
      <c r="X3289"/>
      <c r="Y3289"/>
      <c r="Z3289"/>
      <c r="AA3289"/>
      <c r="AB3289"/>
    </row>
    <row r="3290" spans="2:28" s="52" customFormat="1" x14ac:dyDescent="0.15">
      <c r="B3290" s="77"/>
      <c r="P3290"/>
      <c r="U3290"/>
      <c r="V3290"/>
      <c r="W3290"/>
      <c r="X3290"/>
      <c r="Y3290"/>
      <c r="Z3290"/>
      <c r="AA3290"/>
      <c r="AB3290"/>
    </row>
    <row r="3291" spans="2:28" s="52" customFormat="1" x14ac:dyDescent="0.15">
      <c r="B3291" s="77"/>
      <c r="P3291"/>
      <c r="U3291"/>
      <c r="V3291"/>
      <c r="W3291"/>
      <c r="X3291"/>
      <c r="Y3291"/>
      <c r="Z3291"/>
      <c r="AA3291"/>
      <c r="AB3291"/>
    </row>
    <row r="3292" spans="2:28" s="52" customFormat="1" x14ac:dyDescent="0.15">
      <c r="B3292" s="77"/>
      <c r="P3292"/>
      <c r="U3292"/>
      <c r="V3292"/>
      <c r="W3292"/>
      <c r="X3292"/>
      <c r="Y3292"/>
      <c r="Z3292"/>
      <c r="AA3292"/>
      <c r="AB3292"/>
    </row>
    <row r="3293" spans="2:28" s="52" customFormat="1" x14ac:dyDescent="0.15">
      <c r="B3293" s="77"/>
      <c r="P3293"/>
      <c r="U3293"/>
      <c r="V3293"/>
      <c r="W3293"/>
      <c r="X3293"/>
      <c r="Y3293"/>
      <c r="Z3293"/>
      <c r="AA3293"/>
      <c r="AB3293"/>
    </row>
    <row r="3294" spans="2:28" s="52" customFormat="1" x14ac:dyDescent="0.15">
      <c r="B3294" s="77"/>
      <c r="P3294"/>
      <c r="U3294"/>
      <c r="V3294"/>
      <c r="W3294"/>
      <c r="X3294"/>
      <c r="Y3294"/>
      <c r="Z3294"/>
      <c r="AA3294"/>
      <c r="AB3294"/>
    </row>
    <row r="3295" spans="2:28" s="52" customFormat="1" x14ac:dyDescent="0.15">
      <c r="B3295" s="77"/>
      <c r="P3295"/>
      <c r="U3295"/>
      <c r="V3295"/>
      <c r="W3295"/>
      <c r="X3295"/>
      <c r="Y3295"/>
      <c r="Z3295"/>
      <c r="AA3295"/>
      <c r="AB3295"/>
    </row>
    <row r="3296" spans="2:28" s="52" customFormat="1" x14ac:dyDescent="0.15">
      <c r="B3296" s="77"/>
      <c r="P3296"/>
      <c r="U3296"/>
      <c r="V3296"/>
      <c r="W3296"/>
      <c r="X3296"/>
      <c r="Y3296"/>
      <c r="Z3296"/>
      <c r="AA3296"/>
      <c r="AB3296"/>
    </row>
    <row r="3297" spans="2:28" s="52" customFormat="1" x14ac:dyDescent="0.15">
      <c r="B3297" s="77"/>
      <c r="P3297"/>
      <c r="U3297"/>
      <c r="V3297"/>
      <c r="W3297"/>
      <c r="X3297"/>
      <c r="Y3297"/>
      <c r="Z3297"/>
      <c r="AA3297"/>
      <c r="AB3297"/>
    </row>
    <row r="3298" spans="2:28" s="52" customFormat="1" x14ac:dyDescent="0.15">
      <c r="B3298" s="77"/>
      <c r="P3298"/>
      <c r="U3298"/>
      <c r="V3298"/>
      <c r="W3298"/>
      <c r="X3298"/>
      <c r="Y3298"/>
      <c r="Z3298"/>
      <c r="AA3298"/>
      <c r="AB3298"/>
    </row>
    <row r="3299" spans="2:28" s="52" customFormat="1" x14ac:dyDescent="0.15">
      <c r="B3299" s="77"/>
      <c r="P3299"/>
      <c r="U3299"/>
      <c r="V3299"/>
      <c r="W3299"/>
      <c r="X3299"/>
      <c r="Y3299"/>
      <c r="Z3299"/>
      <c r="AA3299"/>
      <c r="AB3299"/>
    </row>
    <row r="3300" spans="2:28" s="52" customFormat="1" x14ac:dyDescent="0.15">
      <c r="B3300" s="77"/>
      <c r="P3300"/>
      <c r="U3300"/>
      <c r="V3300"/>
      <c r="W3300"/>
      <c r="X3300"/>
      <c r="Y3300"/>
      <c r="Z3300"/>
      <c r="AA3300"/>
      <c r="AB3300"/>
    </row>
    <row r="3301" spans="2:28" s="52" customFormat="1" x14ac:dyDescent="0.15">
      <c r="B3301" s="77"/>
      <c r="P3301"/>
      <c r="U3301"/>
      <c r="V3301"/>
      <c r="W3301"/>
      <c r="X3301"/>
      <c r="Y3301"/>
      <c r="Z3301"/>
      <c r="AA3301"/>
      <c r="AB3301"/>
    </row>
    <row r="3302" spans="2:28" s="52" customFormat="1" x14ac:dyDescent="0.15">
      <c r="B3302" s="77"/>
      <c r="P3302"/>
      <c r="U3302"/>
      <c r="V3302"/>
      <c r="W3302"/>
      <c r="X3302"/>
      <c r="Y3302"/>
      <c r="Z3302"/>
      <c r="AA3302"/>
      <c r="AB3302"/>
    </row>
    <row r="3303" spans="2:28" s="52" customFormat="1" x14ac:dyDescent="0.15">
      <c r="B3303" s="77"/>
      <c r="P3303"/>
      <c r="U3303"/>
      <c r="V3303"/>
      <c r="W3303"/>
      <c r="X3303"/>
      <c r="Y3303"/>
      <c r="Z3303"/>
      <c r="AA3303"/>
      <c r="AB3303"/>
    </row>
    <row r="3304" spans="2:28" s="52" customFormat="1" x14ac:dyDescent="0.15">
      <c r="B3304" s="77"/>
      <c r="P3304"/>
      <c r="U3304"/>
      <c r="V3304"/>
      <c r="W3304"/>
      <c r="X3304"/>
      <c r="Y3304"/>
      <c r="Z3304"/>
      <c r="AA3304"/>
      <c r="AB3304"/>
    </row>
    <row r="3305" spans="2:28" s="52" customFormat="1" x14ac:dyDescent="0.15">
      <c r="B3305" s="77"/>
      <c r="P3305"/>
      <c r="U3305"/>
      <c r="V3305"/>
      <c r="W3305"/>
      <c r="X3305"/>
      <c r="Y3305"/>
      <c r="Z3305"/>
      <c r="AA3305"/>
      <c r="AB3305"/>
    </row>
    <row r="3306" spans="2:28" s="52" customFormat="1" x14ac:dyDescent="0.15">
      <c r="B3306" s="77"/>
      <c r="P3306"/>
      <c r="U3306"/>
      <c r="V3306"/>
      <c r="W3306"/>
      <c r="X3306"/>
      <c r="Y3306"/>
      <c r="Z3306"/>
      <c r="AA3306"/>
      <c r="AB3306"/>
    </row>
    <row r="3307" spans="2:28" s="52" customFormat="1" x14ac:dyDescent="0.15">
      <c r="B3307" s="77"/>
      <c r="P3307"/>
      <c r="U3307"/>
      <c r="V3307"/>
      <c r="W3307"/>
      <c r="X3307"/>
      <c r="Y3307"/>
      <c r="Z3307"/>
      <c r="AA3307"/>
      <c r="AB3307"/>
    </row>
    <row r="3308" spans="2:28" s="52" customFormat="1" x14ac:dyDescent="0.15">
      <c r="B3308" s="77"/>
      <c r="P3308"/>
      <c r="U3308"/>
      <c r="V3308"/>
      <c r="W3308"/>
      <c r="X3308"/>
      <c r="Y3308"/>
      <c r="Z3308"/>
      <c r="AA3308"/>
      <c r="AB3308"/>
    </row>
    <row r="3309" spans="2:28" s="52" customFormat="1" x14ac:dyDescent="0.15">
      <c r="B3309" s="77"/>
      <c r="P3309"/>
      <c r="U3309"/>
      <c r="V3309"/>
      <c r="W3309"/>
      <c r="X3309"/>
      <c r="Y3309"/>
      <c r="Z3309"/>
      <c r="AA3309"/>
      <c r="AB3309"/>
    </row>
    <row r="3310" spans="2:28" s="52" customFormat="1" x14ac:dyDescent="0.15">
      <c r="B3310" s="77"/>
      <c r="P3310"/>
      <c r="U3310"/>
      <c r="V3310"/>
      <c r="W3310"/>
      <c r="X3310"/>
      <c r="Y3310"/>
      <c r="Z3310"/>
      <c r="AA3310"/>
      <c r="AB3310"/>
    </row>
    <row r="3311" spans="2:28" s="52" customFormat="1" x14ac:dyDescent="0.15">
      <c r="B3311" s="77"/>
      <c r="P3311"/>
      <c r="U3311"/>
      <c r="V3311"/>
      <c r="W3311"/>
      <c r="X3311"/>
      <c r="Y3311"/>
      <c r="Z3311"/>
      <c r="AA3311"/>
      <c r="AB3311"/>
    </row>
    <row r="3312" spans="2:28" s="52" customFormat="1" x14ac:dyDescent="0.15">
      <c r="B3312" s="77"/>
      <c r="P3312"/>
      <c r="U3312"/>
      <c r="V3312"/>
      <c r="W3312"/>
      <c r="X3312"/>
      <c r="Y3312"/>
      <c r="Z3312"/>
      <c r="AA3312"/>
      <c r="AB3312"/>
    </row>
    <row r="3313" spans="2:28" s="52" customFormat="1" x14ac:dyDescent="0.15">
      <c r="B3313" s="77"/>
      <c r="P3313"/>
      <c r="U3313"/>
      <c r="V3313"/>
      <c r="W3313"/>
      <c r="X3313"/>
      <c r="Y3313"/>
      <c r="Z3313"/>
      <c r="AA3313"/>
      <c r="AB3313"/>
    </row>
    <row r="3314" spans="2:28" s="52" customFormat="1" x14ac:dyDescent="0.15">
      <c r="B3314" s="77"/>
      <c r="P3314"/>
      <c r="U3314"/>
      <c r="V3314"/>
      <c r="W3314"/>
      <c r="X3314"/>
      <c r="Y3314"/>
      <c r="Z3314"/>
      <c r="AA3314"/>
      <c r="AB3314"/>
    </row>
    <row r="3315" spans="2:28" s="52" customFormat="1" x14ac:dyDescent="0.15">
      <c r="B3315" s="77"/>
      <c r="P3315"/>
      <c r="U3315"/>
      <c r="V3315"/>
      <c r="W3315"/>
      <c r="X3315"/>
      <c r="Y3315"/>
      <c r="Z3315"/>
      <c r="AA3315"/>
      <c r="AB3315"/>
    </row>
    <row r="3316" spans="2:28" s="52" customFormat="1" x14ac:dyDescent="0.15">
      <c r="B3316" s="77"/>
      <c r="P3316"/>
      <c r="U3316"/>
      <c r="V3316"/>
      <c r="W3316"/>
      <c r="X3316"/>
      <c r="Y3316"/>
      <c r="Z3316"/>
      <c r="AA3316"/>
      <c r="AB3316"/>
    </row>
    <row r="3317" spans="2:28" s="52" customFormat="1" x14ac:dyDescent="0.15">
      <c r="B3317" s="77"/>
      <c r="P3317"/>
      <c r="U3317"/>
      <c r="V3317"/>
      <c r="W3317"/>
      <c r="X3317"/>
      <c r="Y3317"/>
      <c r="Z3317"/>
      <c r="AA3317"/>
      <c r="AB3317"/>
    </row>
    <row r="3318" spans="2:28" s="52" customFormat="1" x14ac:dyDescent="0.15">
      <c r="B3318" s="77"/>
      <c r="P3318"/>
      <c r="U3318"/>
      <c r="V3318"/>
      <c r="W3318"/>
      <c r="X3318"/>
      <c r="Y3318"/>
      <c r="Z3318"/>
      <c r="AA3318"/>
      <c r="AB3318"/>
    </row>
    <row r="3319" spans="2:28" s="52" customFormat="1" x14ac:dyDescent="0.15">
      <c r="B3319" s="77"/>
      <c r="P3319"/>
      <c r="U3319"/>
      <c r="V3319"/>
      <c r="W3319"/>
      <c r="X3319"/>
      <c r="Y3319"/>
      <c r="Z3319"/>
      <c r="AA3319"/>
      <c r="AB3319"/>
    </row>
    <row r="3320" spans="2:28" s="52" customFormat="1" x14ac:dyDescent="0.15">
      <c r="B3320" s="77"/>
      <c r="P3320"/>
      <c r="U3320"/>
      <c r="V3320"/>
      <c r="W3320"/>
      <c r="X3320"/>
      <c r="Y3320"/>
      <c r="Z3320"/>
      <c r="AA3320"/>
      <c r="AB3320"/>
    </row>
    <row r="3321" spans="2:28" s="52" customFormat="1" x14ac:dyDescent="0.15">
      <c r="B3321" s="77"/>
      <c r="P3321"/>
      <c r="U3321"/>
      <c r="V3321"/>
      <c r="W3321"/>
      <c r="X3321"/>
      <c r="Y3321"/>
      <c r="Z3321"/>
      <c r="AA3321"/>
      <c r="AB3321"/>
    </row>
    <row r="3322" spans="2:28" s="52" customFormat="1" x14ac:dyDescent="0.15">
      <c r="B3322" s="77"/>
      <c r="P3322"/>
      <c r="U3322"/>
      <c r="V3322"/>
      <c r="W3322"/>
      <c r="X3322"/>
      <c r="Y3322"/>
      <c r="Z3322"/>
      <c r="AA3322"/>
      <c r="AB3322"/>
    </row>
    <row r="3323" spans="2:28" s="52" customFormat="1" x14ac:dyDescent="0.15">
      <c r="B3323" s="77"/>
      <c r="P3323"/>
      <c r="U3323"/>
      <c r="V3323"/>
      <c r="W3323"/>
      <c r="X3323"/>
      <c r="Y3323"/>
      <c r="Z3323"/>
      <c r="AA3323"/>
      <c r="AB3323"/>
    </row>
    <row r="3324" spans="2:28" s="52" customFormat="1" x14ac:dyDescent="0.15">
      <c r="B3324" s="77"/>
      <c r="P3324"/>
      <c r="U3324"/>
      <c r="V3324"/>
      <c r="W3324"/>
      <c r="X3324"/>
      <c r="Y3324"/>
      <c r="Z3324"/>
      <c r="AA3324"/>
      <c r="AB3324"/>
    </row>
    <row r="3325" spans="2:28" s="52" customFormat="1" x14ac:dyDescent="0.15">
      <c r="B3325" s="77"/>
      <c r="P3325"/>
      <c r="U3325"/>
      <c r="V3325"/>
      <c r="W3325"/>
      <c r="X3325"/>
      <c r="Y3325"/>
      <c r="Z3325"/>
      <c r="AA3325"/>
      <c r="AB3325"/>
    </row>
    <row r="3326" spans="2:28" s="52" customFormat="1" x14ac:dyDescent="0.15">
      <c r="B3326" s="77"/>
      <c r="P3326"/>
      <c r="U3326"/>
      <c r="V3326"/>
      <c r="W3326"/>
      <c r="X3326"/>
      <c r="Y3326"/>
      <c r="Z3326"/>
      <c r="AA3326"/>
      <c r="AB3326"/>
    </row>
    <row r="3327" spans="2:28" s="52" customFormat="1" x14ac:dyDescent="0.15">
      <c r="B3327" s="77"/>
      <c r="P3327"/>
      <c r="U3327"/>
      <c r="V3327"/>
      <c r="W3327"/>
      <c r="X3327"/>
      <c r="Y3327"/>
      <c r="Z3327"/>
      <c r="AA3327"/>
      <c r="AB3327"/>
    </row>
    <row r="3328" spans="2:28" s="52" customFormat="1" x14ac:dyDescent="0.15">
      <c r="B3328" s="77"/>
      <c r="P3328"/>
      <c r="U3328"/>
      <c r="V3328"/>
      <c r="W3328"/>
      <c r="X3328"/>
      <c r="Y3328"/>
      <c r="Z3328"/>
      <c r="AA3328"/>
      <c r="AB3328"/>
    </row>
    <row r="3329" spans="2:28" s="52" customFormat="1" x14ac:dyDescent="0.15">
      <c r="B3329" s="77"/>
      <c r="P3329"/>
      <c r="U3329"/>
      <c r="V3329"/>
      <c r="W3329"/>
      <c r="X3329"/>
      <c r="Y3329"/>
      <c r="Z3329"/>
      <c r="AA3329"/>
      <c r="AB3329"/>
    </row>
    <row r="3330" spans="2:28" s="52" customFormat="1" x14ac:dyDescent="0.15">
      <c r="B3330" s="77"/>
      <c r="P3330"/>
      <c r="U3330"/>
      <c r="V3330"/>
      <c r="W3330"/>
      <c r="X3330"/>
      <c r="Y3330"/>
      <c r="Z3330"/>
      <c r="AA3330"/>
      <c r="AB3330"/>
    </row>
    <row r="3331" spans="2:28" s="52" customFormat="1" x14ac:dyDescent="0.15">
      <c r="B3331" s="77"/>
      <c r="P3331"/>
      <c r="U3331"/>
      <c r="V3331"/>
      <c r="W3331"/>
      <c r="X3331"/>
      <c r="Y3331"/>
      <c r="Z3331"/>
      <c r="AA3331"/>
      <c r="AB3331"/>
    </row>
    <row r="3332" spans="2:28" s="52" customFormat="1" x14ac:dyDescent="0.15">
      <c r="B3332" s="77"/>
      <c r="P3332"/>
      <c r="U3332"/>
      <c r="V3332"/>
      <c r="W3332"/>
      <c r="X3332"/>
      <c r="Y3332"/>
      <c r="Z3332"/>
      <c r="AA3332"/>
      <c r="AB3332"/>
    </row>
    <row r="3333" spans="2:28" s="52" customFormat="1" x14ac:dyDescent="0.15">
      <c r="B3333" s="77"/>
      <c r="P3333"/>
      <c r="U3333"/>
      <c r="V3333"/>
      <c r="W3333"/>
      <c r="X3333"/>
      <c r="Y3333"/>
      <c r="Z3333"/>
      <c r="AA3333"/>
      <c r="AB3333"/>
    </row>
    <row r="3334" spans="2:28" s="52" customFormat="1" x14ac:dyDescent="0.15">
      <c r="B3334" s="77"/>
      <c r="P3334"/>
      <c r="U3334"/>
      <c r="V3334"/>
      <c r="W3334"/>
      <c r="X3334"/>
      <c r="Y3334"/>
      <c r="Z3334"/>
      <c r="AA3334"/>
      <c r="AB3334"/>
    </row>
    <row r="3335" spans="2:28" s="52" customFormat="1" x14ac:dyDescent="0.15">
      <c r="B3335" s="77"/>
      <c r="P3335"/>
      <c r="U3335"/>
      <c r="V3335"/>
      <c r="W3335"/>
      <c r="X3335"/>
      <c r="Y3335"/>
      <c r="Z3335"/>
      <c r="AA3335"/>
      <c r="AB3335"/>
    </row>
    <row r="3336" spans="2:28" s="52" customFormat="1" x14ac:dyDescent="0.15">
      <c r="B3336" s="77"/>
      <c r="P3336"/>
      <c r="U3336"/>
      <c r="V3336"/>
      <c r="W3336"/>
      <c r="X3336"/>
      <c r="Y3336"/>
      <c r="Z3336"/>
      <c r="AA3336"/>
      <c r="AB3336"/>
    </row>
    <row r="3337" spans="2:28" s="52" customFormat="1" x14ac:dyDescent="0.15">
      <c r="B3337" s="77"/>
      <c r="P3337"/>
      <c r="U3337"/>
      <c r="V3337"/>
      <c r="W3337"/>
      <c r="X3337"/>
      <c r="Y3337"/>
      <c r="Z3337"/>
      <c r="AA3337"/>
      <c r="AB3337"/>
    </row>
    <row r="3338" spans="2:28" s="52" customFormat="1" x14ac:dyDescent="0.15">
      <c r="B3338" s="77"/>
      <c r="P3338"/>
      <c r="U3338"/>
      <c r="V3338"/>
      <c r="W3338"/>
      <c r="X3338"/>
      <c r="Y3338"/>
      <c r="Z3338"/>
      <c r="AA3338"/>
      <c r="AB3338"/>
    </row>
    <row r="3339" spans="2:28" s="52" customFormat="1" x14ac:dyDescent="0.15">
      <c r="B3339" s="77"/>
      <c r="P3339"/>
      <c r="U3339"/>
      <c r="V3339"/>
      <c r="W3339"/>
      <c r="X3339"/>
      <c r="Y3339"/>
      <c r="Z3339"/>
      <c r="AA3339"/>
      <c r="AB3339"/>
    </row>
    <row r="3340" spans="2:28" s="52" customFormat="1" x14ac:dyDescent="0.15">
      <c r="B3340" s="77"/>
      <c r="P3340"/>
      <c r="U3340"/>
      <c r="V3340"/>
      <c r="W3340"/>
      <c r="X3340"/>
      <c r="Y3340"/>
      <c r="Z3340"/>
      <c r="AA3340"/>
      <c r="AB3340"/>
    </row>
    <row r="3341" spans="2:28" s="52" customFormat="1" x14ac:dyDescent="0.15">
      <c r="B3341" s="77"/>
      <c r="P3341"/>
      <c r="U3341"/>
      <c r="V3341"/>
      <c r="W3341"/>
      <c r="X3341"/>
      <c r="Y3341"/>
      <c r="Z3341"/>
      <c r="AA3341"/>
      <c r="AB3341"/>
    </row>
    <row r="3342" spans="2:28" s="52" customFormat="1" x14ac:dyDescent="0.15">
      <c r="B3342" s="77"/>
      <c r="P3342"/>
      <c r="U3342"/>
      <c r="V3342"/>
      <c r="W3342"/>
      <c r="X3342"/>
      <c r="Y3342"/>
      <c r="Z3342"/>
      <c r="AA3342"/>
      <c r="AB3342"/>
    </row>
    <row r="3343" spans="2:28" s="52" customFormat="1" x14ac:dyDescent="0.15">
      <c r="B3343" s="77"/>
      <c r="P3343"/>
      <c r="U3343"/>
      <c r="V3343"/>
      <c r="W3343"/>
      <c r="X3343"/>
      <c r="Y3343"/>
      <c r="Z3343"/>
      <c r="AA3343"/>
      <c r="AB3343"/>
    </row>
    <row r="3344" spans="2:28" s="52" customFormat="1" x14ac:dyDescent="0.15">
      <c r="B3344" s="77"/>
      <c r="P3344"/>
      <c r="U3344"/>
      <c r="V3344"/>
      <c r="W3344"/>
      <c r="X3344"/>
      <c r="Y3344"/>
      <c r="Z3344"/>
      <c r="AA3344"/>
      <c r="AB3344"/>
    </row>
    <row r="3345" spans="2:28" s="52" customFormat="1" x14ac:dyDescent="0.15">
      <c r="B3345" s="77"/>
      <c r="P3345"/>
      <c r="U3345"/>
      <c r="V3345"/>
      <c r="W3345"/>
      <c r="X3345"/>
      <c r="Y3345"/>
      <c r="Z3345"/>
      <c r="AA3345"/>
      <c r="AB3345"/>
    </row>
    <row r="3346" spans="2:28" s="52" customFormat="1" x14ac:dyDescent="0.15">
      <c r="B3346" s="77"/>
      <c r="P3346"/>
      <c r="U3346"/>
      <c r="V3346"/>
      <c r="W3346"/>
      <c r="X3346"/>
      <c r="Y3346"/>
      <c r="Z3346"/>
      <c r="AA3346"/>
      <c r="AB3346"/>
    </row>
    <row r="3347" spans="2:28" s="52" customFormat="1" x14ac:dyDescent="0.15">
      <c r="B3347" s="77"/>
      <c r="P3347"/>
      <c r="U3347"/>
      <c r="V3347"/>
      <c r="W3347"/>
      <c r="X3347"/>
      <c r="Y3347"/>
      <c r="Z3347"/>
      <c r="AA3347"/>
      <c r="AB3347"/>
    </row>
    <row r="3348" spans="2:28" s="52" customFormat="1" x14ac:dyDescent="0.15">
      <c r="B3348" s="77"/>
      <c r="P3348"/>
      <c r="U3348"/>
      <c r="V3348"/>
      <c r="W3348"/>
      <c r="X3348"/>
      <c r="Y3348"/>
      <c r="Z3348"/>
      <c r="AA3348"/>
      <c r="AB3348"/>
    </row>
    <row r="3349" spans="2:28" s="52" customFormat="1" x14ac:dyDescent="0.15">
      <c r="B3349" s="77"/>
      <c r="P3349"/>
      <c r="U3349"/>
      <c r="V3349"/>
      <c r="W3349"/>
      <c r="X3349"/>
      <c r="Y3349"/>
      <c r="Z3349"/>
      <c r="AA3349"/>
      <c r="AB3349"/>
    </row>
    <row r="3350" spans="2:28" s="52" customFormat="1" x14ac:dyDescent="0.15">
      <c r="B3350" s="77"/>
      <c r="P3350"/>
      <c r="U3350"/>
      <c r="V3350"/>
      <c r="W3350"/>
      <c r="X3350"/>
      <c r="Y3350"/>
      <c r="Z3350"/>
      <c r="AA3350"/>
      <c r="AB3350"/>
    </row>
    <row r="3351" spans="2:28" s="52" customFormat="1" x14ac:dyDescent="0.15">
      <c r="B3351" s="77"/>
      <c r="P3351"/>
      <c r="U3351"/>
      <c r="V3351"/>
      <c r="W3351"/>
      <c r="X3351"/>
      <c r="Y3351"/>
      <c r="Z3351"/>
      <c r="AA3351"/>
      <c r="AB3351"/>
    </row>
    <row r="3352" spans="2:28" s="52" customFormat="1" x14ac:dyDescent="0.15">
      <c r="B3352" s="77"/>
      <c r="P3352"/>
      <c r="U3352"/>
      <c r="V3352"/>
      <c r="W3352"/>
      <c r="X3352"/>
      <c r="Y3352"/>
      <c r="Z3352"/>
      <c r="AA3352"/>
      <c r="AB3352"/>
    </row>
    <row r="3353" spans="2:28" s="52" customFormat="1" x14ac:dyDescent="0.15">
      <c r="B3353" s="77"/>
      <c r="P3353"/>
      <c r="U3353"/>
      <c r="V3353"/>
      <c r="W3353"/>
      <c r="X3353"/>
      <c r="Y3353"/>
      <c r="Z3353"/>
      <c r="AA3353"/>
      <c r="AB3353"/>
    </row>
    <row r="3354" spans="2:28" s="52" customFormat="1" x14ac:dyDescent="0.15">
      <c r="B3354" s="77"/>
      <c r="P3354"/>
      <c r="U3354"/>
      <c r="V3354"/>
      <c r="W3354"/>
      <c r="X3354"/>
      <c r="Y3354"/>
      <c r="Z3354"/>
      <c r="AA3354"/>
      <c r="AB3354"/>
    </row>
    <row r="3355" spans="2:28" s="52" customFormat="1" x14ac:dyDescent="0.15">
      <c r="B3355" s="77"/>
      <c r="P3355"/>
      <c r="U3355"/>
      <c r="V3355"/>
      <c r="W3355"/>
      <c r="X3355"/>
      <c r="Y3355"/>
      <c r="Z3355"/>
      <c r="AA3355"/>
      <c r="AB3355"/>
    </row>
    <row r="3356" spans="2:28" s="52" customFormat="1" x14ac:dyDescent="0.15">
      <c r="B3356" s="77"/>
      <c r="P3356"/>
      <c r="U3356"/>
      <c r="V3356"/>
      <c r="W3356"/>
      <c r="X3356"/>
      <c r="Y3356"/>
      <c r="Z3356"/>
      <c r="AA3356"/>
      <c r="AB3356"/>
    </row>
    <row r="3357" spans="2:28" s="52" customFormat="1" x14ac:dyDescent="0.15">
      <c r="B3357" s="77"/>
      <c r="P3357"/>
      <c r="U3357"/>
      <c r="V3357"/>
      <c r="W3357"/>
      <c r="X3357"/>
      <c r="Y3357"/>
      <c r="Z3357"/>
      <c r="AA3357"/>
      <c r="AB3357"/>
    </row>
    <row r="3358" spans="2:28" s="52" customFormat="1" x14ac:dyDescent="0.15">
      <c r="B3358" s="77"/>
      <c r="P3358"/>
      <c r="U3358"/>
      <c r="V3358"/>
      <c r="W3358"/>
      <c r="X3358"/>
      <c r="Y3358"/>
      <c r="Z3358"/>
      <c r="AA3358"/>
      <c r="AB3358"/>
    </row>
    <row r="3359" spans="2:28" s="52" customFormat="1" x14ac:dyDescent="0.15">
      <c r="B3359" s="77"/>
      <c r="P3359"/>
      <c r="U3359"/>
      <c r="V3359"/>
      <c r="W3359"/>
      <c r="X3359"/>
      <c r="Y3359"/>
      <c r="Z3359"/>
      <c r="AA3359"/>
      <c r="AB3359"/>
    </row>
    <row r="3360" spans="2:28" s="52" customFormat="1" x14ac:dyDescent="0.15">
      <c r="B3360" s="77"/>
      <c r="P3360"/>
      <c r="U3360"/>
      <c r="V3360"/>
      <c r="W3360"/>
      <c r="X3360"/>
      <c r="Y3360"/>
      <c r="Z3360"/>
      <c r="AA3360"/>
      <c r="AB3360"/>
    </row>
    <row r="3361" spans="2:28" s="52" customFormat="1" x14ac:dyDescent="0.15">
      <c r="B3361" s="77"/>
      <c r="P3361"/>
      <c r="U3361"/>
      <c r="V3361"/>
      <c r="W3361"/>
      <c r="X3361"/>
      <c r="Y3361"/>
      <c r="Z3361"/>
      <c r="AA3361"/>
      <c r="AB3361"/>
    </row>
    <row r="3362" spans="2:28" s="52" customFormat="1" x14ac:dyDescent="0.15">
      <c r="B3362" s="77"/>
      <c r="P3362"/>
      <c r="U3362"/>
      <c r="V3362"/>
      <c r="W3362"/>
      <c r="X3362"/>
      <c r="Y3362"/>
      <c r="Z3362"/>
      <c r="AA3362"/>
      <c r="AB3362"/>
    </row>
    <row r="3363" spans="2:28" s="52" customFormat="1" x14ac:dyDescent="0.15">
      <c r="B3363" s="77"/>
      <c r="P3363"/>
      <c r="U3363"/>
      <c r="V3363"/>
      <c r="W3363"/>
      <c r="X3363"/>
      <c r="Y3363"/>
      <c r="Z3363"/>
      <c r="AA3363"/>
      <c r="AB3363"/>
    </row>
    <row r="3364" spans="2:28" s="52" customFormat="1" x14ac:dyDescent="0.15">
      <c r="B3364" s="77"/>
      <c r="P3364"/>
      <c r="U3364"/>
      <c r="V3364"/>
      <c r="W3364"/>
      <c r="X3364"/>
      <c r="Y3364"/>
      <c r="Z3364"/>
      <c r="AA3364"/>
      <c r="AB3364"/>
    </row>
    <row r="3365" spans="2:28" s="52" customFormat="1" x14ac:dyDescent="0.15">
      <c r="B3365" s="77"/>
      <c r="P3365"/>
      <c r="U3365"/>
      <c r="V3365"/>
      <c r="W3365"/>
      <c r="X3365"/>
      <c r="Y3365"/>
      <c r="Z3365"/>
      <c r="AA3365"/>
      <c r="AB3365"/>
    </row>
    <row r="3366" spans="2:28" s="52" customFormat="1" x14ac:dyDescent="0.15">
      <c r="B3366" s="77"/>
      <c r="P3366"/>
      <c r="U3366"/>
      <c r="V3366"/>
      <c r="W3366"/>
      <c r="X3366"/>
      <c r="Y3366"/>
      <c r="Z3366"/>
      <c r="AA3366"/>
      <c r="AB3366"/>
    </row>
    <row r="3367" spans="2:28" s="52" customFormat="1" x14ac:dyDescent="0.15">
      <c r="B3367" s="77"/>
      <c r="P3367"/>
      <c r="U3367"/>
      <c r="V3367"/>
      <c r="W3367"/>
      <c r="X3367"/>
      <c r="Y3367"/>
      <c r="Z3367"/>
      <c r="AA3367"/>
      <c r="AB3367"/>
    </row>
    <row r="3368" spans="2:28" s="52" customFormat="1" x14ac:dyDescent="0.15">
      <c r="B3368" s="77"/>
      <c r="P3368"/>
      <c r="U3368"/>
      <c r="V3368"/>
      <c r="W3368"/>
      <c r="X3368"/>
      <c r="Y3368"/>
      <c r="Z3368"/>
      <c r="AA3368"/>
      <c r="AB3368"/>
    </row>
    <row r="3369" spans="2:28" s="52" customFormat="1" x14ac:dyDescent="0.15">
      <c r="B3369" s="77"/>
      <c r="P3369"/>
      <c r="U3369"/>
      <c r="V3369"/>
      <c r="W3369"/>
      <c r="X3369"/>
      <c r="Y3369"/>
      <c r="Z3369"/>
      <c r="AA3369"/>
      <c r="AB3369"/>
    </row>
    <row r="3370" spans="2:28" s="52" customFormat="1" x14ac:dyDescent="0.15">
      <c r="B3370" s="77"/>
      <c r="P3370"/>
      <c r="U3370"/>
      <c r="V3370"/>
      <c r="W3370"/>
      <c r="X3370"/>
      <c r="Y3370"/>
      <c r="Z3370"/>
      <c r="AA3370"/>
      <c r="AB3370"/>
    </row>
    <row r="3371" spans="2:28" s="52" customFormat="1" x14ac:dyDescent="0.15">
      <c r="B3371" s="77"/>
      <c r="P3371"/>
      <c r="U3371"/>
      <c r="V3371"/>
      <c r="W3371"/>
      <c r="X3371"/>
      <c r="Y3371"/>
      <c r="Z3371"/>
      <c r="AA3371"/>
      <c r="AB3371"/>
    </row>
    <row r="3372" spans="2:28" s="52" customFormat="1" x14ac:dyDescent="0.15">
      <c r="B3372" s="77"/>
      <c r="P3372"/>
      <c r="U3372"/>
      <c r="V3372"/>
      <c r="W3372"/>
      <c r="X3372"/>
      <c r="Y3372"/>
      <c r="Z3372"/>
      <c r="AA3372"/>
      <c r="AB3372"/>
    </row>
    <row r="3373" spans="2:28" s="52" customFormat="1" x14ac:dyDescent="0.15">
      <c r="B3373" s="77"/>
      <c r="P3373"/>
      <c r="U3373"/>
      <c r="V3373"/>
      <c r="W3373"/>
      <c r="X3373"/>
      <c r="Y3373"/>
      <c r="Z3373"/>
      <c r="AA3373"/>
      <c r="AB3373"/>
    </row>
    <row r="3374" spans="2:28" s="52" customFormat="1" x14ac:dyDescent="0.15">
      <c r="B3374" s="77"/>
      <c r="P3374"/>
      <c r="U3374"/>
      <c r="V3374"/>
      <c r="W3374"/>
      <c r="X3374"/>
      <c r="Y3374"/>
      <c r="Z3374"/>
      <c r="AA3374"/>
      <c r="AB3374"/>
    </row>
    <row r="3375" spans="2:28" s="52" customFormat="1" x14ac:dyDescent="0.15">
      <c r="B3375" s="77"/>
      <c r="P3375"/>
      <c r="U3375"/>
      <c r="V3375"/>
      <c r="W3375"/>
      <c r="X3375"/>
      <c r="Y3375"/>
      <c r="Z3375"/>
      <c r="AA3375"/>
      <c r="AB3375"/>
    </row>
    <row r="3376" spans="2:28" s="52" customFormat="1" x14ac:dyDescent="0.15">
      <c r="B3376" s="77"/>
      <c r="P3376"/>
      <c r="U3376"/>
      <c r="V3376"/>
      <c r="W3376"/>
      <c r="X3376"/>
      <c r="Y3376"/>
      <c r="Z3376"/>
      <c r="AA3376"/>
      <c r="AB3376"/>
    </row>
    <row r="3377" spans="2:28" s="52" customFormat="1" x14ac:dyDescent="0.15">
      <c r="B3377" s="77"/>
      <c r="P3377"/>
      <c r="U3377"/>
      <c r="V3377"/>
      <c r="W3377"/>
      <c r="X3377"/>
      <c r="Y3377"/>
      <c r="Z3377"/>
      <c r="AA3377"/>
      <c r="AB3377"/>
    </row>
    <row r="3378" spans="2:28" s="52" customFormat="1" x14ac:dyDescent="0.15">
      <c r="B3378" s="77"/>
      <c r="P3378"/>
      <c r="U3378"/>
      <c r="V3378"/>
      <c r="W3378"/>
      <c r="X3378"/>
      <c r="Y3378"/>
      <c r="Z3378"/>
      <c r="AA3378"/>
      <c r="AB3378"/>
    </row>
    <row r="3379" spans="2:28" s="52" customFormat="1" x14ac:dyDescent="0.15">
      <c r="B3379" s="77"/>
      <c r="P3379"/>
      <c r="U3379"/>
      <c r="V3379"/>
      <c r="W3379"/>
      <c r="X3379"/>
      <c r="Y3379"/>
      <c r="Z3379"/>
      <c r="AA3379"/>
      <c r="AB3379"/>
    </row>
    <row r="3380" spans="2:28" s="52" customFormat="1" x14ac:dyDescent="0.15">
      <c r="B3380" s="77"/>
      <c r="P3380"/>
      <c r="U3380"/>
      <c r="V3380"/>
      <c r="W3380"/>
      <c r="X3380"/>
      <c r="Y3380"/>
      <c r="Z3380"/>
      <c r="AA3380"/>
      <c r="AB3380"/>
    </row>
    <row r="3381" spans="2:28" s="52" customFormat="1" x14ac:dyDescent="0.15">
      <c r="B3381" s="77"/>
      <c r="P3381"/>
      <c r="U3381"/>
      <c r="V3381"/>
      <c r="W3381"/>
      <c r="X3381"/>
      <c r="Y3381"/>
      <c r="Z3381"/>
      <c r="AA3381"/>
      <c r="AB3381"/>
    </row>
    <row r="3382" spans="2:28" s="52" customFormat="1" x14ac:dyDescent="0.15">
      <c r="B3382" s="77"/>
      <c r="P3382"/>
      <c r="U3382"/>
      <c r="V3382"/>
      <c r="W3382"/>
      <c r="X3382"/>
      <c r="Y3382"/>
      <c r="Z3382"/>
      <c r="AA3382"/>
      <c r="AB3382"/>
    </row>
    <row r="3383" spans="2:28" s="52" customFormat="1" x14ac:dyDescent="0.15">
      <c r="B3383" s="77"/>
      <c r="P3383"/>
      <c r="U3383"/>
      <c r="V3383"/>
      <c r="W3383"/>
      <c r="X3383"/>
      <c r="Y3383"/>
      <c r="Z3383"/>
      <c r="AA3383"/>
      <c r="AB3383"/>
    </row>
    <row r="3384" spans="2:28" s="52" customFormat="1" x14ac:dyDescent="0.15">
      <c r="B3384" s="77"/>
      <c r="P3384"/>
      <c r="U3384"/>
      <c r="V3384"/>
      <c r="W3384"/>
      <c r="X3384"/>
      <c r="Y3384"/>
      <c r="Z3384"/>
      <c r="AA3384"/>
      <c r="AB3384"/>
    </row>
    <row r="3385" spans="2:28" s="52" customFormat="1" x14ac:dyDescent="0.15">
      <c r="B3385" s="77"/>
      <c r="P3385"/>
      <c r="U3385"/>
      <c r="V3385"/>
      <c r="W3385"/>
      <c r="X3385"/>
      <c r="Y3385"/>
      <c r="Z3385"/>
      <c r="AA3385"/>
      <c r="AB3385"/>
    </row>
    <row r="3386" spans="2:28" s="52" customFormat="1" x14ac:dyDescent="0.15">
      <c r="B3386" s="77"/>
      <c r="P3386"/>
      <c r="U3386"/>
      <c r="V3386"/>
      <c r="W3386"/>
      <c r="X3386"/>
      <c r="Y3386"/>
      <c r="Z3386"/>
      <c r="AA3386"/>
      <c r="AB3386"/>
    </row>
    <row r="3387" spans="2:28" s="52" customFormat="1" x14ac:dyDescent="0.15">
      <c r="B3387" s="77"/>
      <c r="P3387"/>
      <c r="U3387"/>
      <c r="V3387"/>
      <c r="W3387"/>
      <c r="X3387"/>
      <c r="Y3387"/>
      <c r="Z3387"/>
      <c r="AA3387"/>
      <c r="AB3387"/>
    </row>
    <row r="3388" spans="2:28" s="52" customFormat="1" x14ac:dyDescent="0.15">
      <c r="B3388" s="77"/>
      <c r="P3388"/>
      <c r="U3388"/>
      <c r="V3388"/>
      <c r="W3388"/>
      <c r="X3388"/>
      <c r="Y3388"/>
      <c r="Z3388"/>
      <c r="AA3388"/>
      <c r="AB3388"/>
    </row>
    <row r="3389" spans="2:28" s="52" customFormat="1" x14ac:dyDescent="0.15">
      <c r="B3389" s="77"/>
      <c r="P3389"/>
      <c r="U3389"/>
      <c r="V3389"/>
      <c r="W3389"/>
      <c r="X3389"/>
      <c r="Y3389"/>
      <c r="Z3389"/>
      <c r="AA3389"/>
      <c r="AB3389"/>
    </row>
    <row r="3390" spans="2:28" s="52" customFormat="1" x14ac:dyDescent="0.15">
      <c r="B3390" s="77"/>
      <c r="P3390"/>
      <c r="U3390"/>
      <c r="V3390"/>
      <c r="W3390"/>
      <c r="X3390"/>
      <c r="Y3390"/>
      <c r="Z3390"/>
      <c r="AA3390"/>
      <c r="AB3390"/>
    </row>
    <row r="3391" spans="2:28" s="52" customFormat="1" x14ac:dyDescent="0.15">
      <c r="B3391" s="77"/>
      <c r="P3391"/>
      <c r="U3391"/>
      <c r="V3391"/>
      <c r="W3391"/>
      <c r="X3391"/>
      <c r="Y3391"/>
      <c r="Z3391"/>
      <c r="AA3391"/>
      <c r="AB3391"/>
    </row>
    <row r="3392" spans="2:28" s="52" customFormat="1" x14ac:dyDescent="0.15">
      <c r="B3392" s="77"/>
      <c r="P3392"/>
      <c r="U3392"/>
      <c r="V3392"/>
      <c r="W3392"/>
      <c r="X3392"/>
      <c r="Y3392"/>
      <c r="Z3392"/>
      <c r="AA3392"/>
      <c r="AB3392"/>
    </row>
    <row r="3393" spans="2:28" s="52" customFormat="1" x14ac:dyDescent="0.15">
      <c r="B3393" s="77"/>
      <c r="P3393"/>
      <c r="U3393"/>
      <c r="V3393"/>
      <c r="W3393"/>
      <c r="X3393"/>
      <c r="Y3393"/>
      <c r="Z3393"/>
      <c r="AA3393"/>
      <c r="AB3393"/>
    </row>
    <row r="3394" spans="2:28" s="52" customFormat="1" x14ac:dyDescent="0.15">
      <c r="B3394" s="77"/>
      <c r="P3394"/>
      <c r="U3394"/>
      <c r="V3394"/>
      <c r="W3394"/>
      <c r="X3394"/>
      <c r="Y3394"/>
      <c r="Z3394"/>
      <c r="AA3394"/>
      <c r="AB3394"/>
    </row>
    <row r="3395" spans="2:28" s="52" customFormat="1" x14ac:dyDescent="0.15">
      <c r="B3395" s="77"/>
      <c r="P3395"/>
      <c r="U3395"/>
      <c r="V3395"/>
      <c r="W3395"/>
      <c r="X3395"/>
      <c r="Y3395"/>
      <c r="Z3395"/>
      <c r="AA3395"/>
      <c r="AB3395"/>
    </row>
    <row r="3396" spans="2:28" s="52" customFormat="1" x14ac:dyDescent="0.15">
      <c r="B3396" s="77"/>
      <c r="P3396"/>
      <c r="U3396"/>
      <c r="V3396"/>
      <c r="W3396"/>
      <c r="X3396"/>
      <c r="Y3396"/>
      <c r="Z3396"/>
      <c r="AA3396"/>
      <c r="AB3396"/>
    </row>
    <row r="3397" spans="2:28" s="52" customFormat="1" x14ac:dyDescent="0.15">
      <c r="B3397" s="77"/>
      <c r="P3397"/>
      <c r="U3397"/>
      <c r="V3397"/>
      <c r="W3397"/>
      <c r="X3397"/>
      <c r="Y3397"/>
      <c r="Z3397"/>
      <c r="AA3397"/>
      <c r="AB3397"/>
    </row>
    <row r="3398" spans="2:28" s="52" customFormat="1" x14ac:dyDescent="0.15">
      <c r="B3398" s="77"/>
      <c r="P3398"/>
      <c r="U3398"/>
      <c r="V3398"/>
      <c r="W3398"/>
      <c r="X3398"/>
      <c r="Y3398"/>
      <c r="Z3398"/>
      <c r="AA3398"/>
      <c r="AB3398"/>
    </row>
    <row r="3399" spans="2:28" s="52" customFormat="1" x14ac:dyDescent="0.15">
      <c r="B3399" s="77"/>
      <c r="P3399"/>
      <c r="U3399"/>
      <c r="V3399"/>
      <c r="W3399"/>
      <c r="X3399"/>
      <c r="Y3399"/>
      <c r="Z3399"/>
      <c r="AA3399"/>
      <c r="AB3399"/>
    </row>
    <row r="3400" spans="2:28" s="52" customFormat="1" x14ac:dyDescent="0.15">
      <c r="B3400" s="77"/>
      <c r="P3400"/>
      <c r="U3400"/>
      <c r="V3400"/>
      <c r="W3400"/>
      <c r="X3400"/>
      <c r="Y3400"/>
      <c r="Z3400"/>
      <c r="AA3400"/>
      <c r="AB3400"/>
    </row>
    <row r="3401" spans="2:28" s="52" customFormat="1" x14ac:dyDescent="0.15">
      <c r="B3401" s="77"/>
      <c r="P3401"/>
      <c r="U3401"/>
      <c r="V3401"/>
      <c r="W3401"/>
      <c r="X3401"/>
      <c r="Y3401"/>
      <c r="Z3401"/>
      <c r="AA3401"/>
      <c r="AB3401"/>
    </row>
    <row r="3402" spans="2:28" s="52" customFormat="1" x14ac:dyDescent="0.15">
      <c r="B3402" s="77"/>
      <c r="P3402"/>
      <c r="U3402"/>
      <c r="V3402"/>
      <c r="W3402"/>
      <c r="X3402"/>
      <c r="Y3402"/>
      <c r="Z3402"/>
      <c r="AA3402"/>
      <c r="AB3402"/>
    </row>
    <row r="3403" spans="2:28" s="52" customFormat="1" x14ac:dyDescent="0.15">
      <c r="B3403" s="77"/>
      <c r="P3403"/>
      <c r="U3403"/>
      <c r="V3403"/>
      <c r="W3403"/>
      <c r="X3403"/>
      <c r="Y3403"/>
      <c r="Z3403"/>
      <c r="AA3403"/>
      <c r="AB3403"/>
    </row>
    <row r="3404" spans="2:28" s="52" customFormat="1" x14ac:dyDescent="0.15">
      <c r="B3404" s="77"/>
      <c r="P3404"/>
      <c r="U3404"/>
      <c r="V3404"/>
      <c r="W3404"/>
      <c r="X3404"/>
      <c r="Y3404"/>
      <c r="Z3404"/>
      <c r="AA3404"/>
      <c r="AB3404"/>
    </row>
    <row r="3405" spans="2:28" s="52" customFormat="1" x14ac:dyDescent="0.15">
      <c r="B3405" s="77"/>
      <c r="P3405"/>
      <c r="U3405"/>
      <c r="V3405"/>
      <c r="W3405"/>
      <c r="X3405"/>
      <c r="Y3405"/>
      <c r="Z3405"/>
      <c r="AA3405"/>
      <c r="AB3405"/>
    </row>
    <row r="3406" spans="2:28" s="52" customFormat="1" x14ac:dyDescent="0.15">
      <c r="B3406" s="77"/>
      <c r="P3406"/>
      <c r="U3406"/>
      <c r="V3406"/>
      <c r="W3406"/>
      <c r="X3406"/>
      <c r="Y3406"/>
      <c r="Z3406"/>
      <c r="AA3406"/>
      <c r="AB3406"/>
    </row>
    <row r="3407" spans="2:28" s="52" customFormat="1" x14ac:dyDescent="0.15">
      <c r="B3407" s="77"/>
      <c r="P3407"/>
      <c r="U3407"/>
      <c r="V3407"/>
      <c r="W3407"/>
      <c r="X3407"/>
      <c r="Y3407"/>
      <c r="Z3407"/>
      <c r="AA3407"/>
      <c r="AB3407"/>
    </row>
    <row r="3408" spans="2:28" s="52" customFormat="1" x14ac:dyDescent="0.15">
      <c r="B3408" s="77"/>
      <c r="P3408"/>
      <c r="U3408"/>
      <c r="V3408"/>
      <c r="W3408"/>
      <c r="X3408"/>
      <c r="Y3408"/>
      <c r="Z3408"/>
      <c r="AA3408"/>
      <c r="AB3408"/>
    </row>
    <row r="3409" spans="2:28" s="52" customFormat="1" x14ac:dyDescent="0.15">
      <c r="B3409" s="77"/>
      <c r="P3409"/>
      <c r="U3409"/>
      <c r="V3409"/>
      <c r="W3409"/>
      <c r="X3409"/>
      <c r="Y3409"/>
      <c r="Z3409"/>
      <c r="AA3409"/>
      <c r="AB3409"/>
    </row>
    <row r="3410" spans="2:28" s="52" customFormat="1" x14ac:dyDescent="0.15">
      <c r="B3410" s="77"/>
      <c r="P3410"/>
      <c r="U3410"/>
      <c r="V3410"/>
      <c r="W3410"/>
      <c r="X3410"/>
      <c r="Y3410"/>
      <c r="Z3410"/>
      <c r="AA3410"/>
      <c r="AB3410"/>
    </row>
    <row r="3411" spans="2:28" s="52" customFormat="1" x14ac:dyDescent="0.15">
      <c r="B3411" s="77"/>
      <c r="P3411"/>
      <c r="U3411"/>
      <c r="V3411"/>
      <c r="W3411"/>
      <c r="X3411"/>
      <c r="Y3411"/>
      <c r="Z3411"/>
      <c r="AA3411"/>
      <c r="AB3411"/>
    </row>
    <row r="3412" spans="2:28" s="52" customFormat="1" x14ac:dyDescent="0.15">
      <c r="B3412" s="77"/>
      <c r="P3412"/>
      <c r="U3412"/>
      <c r="V3412"/>
      <c r="W3412"/>
      <c r="X3412"/>
      <c r="Y3412"/>
      <c r="Z3412"/>
      <c r="AA3412"/>
      <c r="AB3412"/>
    </row>
    <row r="3413" spans="2:28" s="52" customFormat="1" x14ac:dyDescent="0.15">
      <c r="B3413" s="77"/>
      <c r="P3413"/>
      <c r="U3413"/>
      <c r="V3413"/>
      <c r="W3413"/>
      <c r="X3413"/>
      <c r="Y3413"/>
      <c r="Z3413"/>
      <c r="AA3413"/>
      <c r="AB3413"/>
    </row>
    <row r="3414" spans="2:28" s="52" customFormat="1" x14ac:dyDescent="0.15">
      <c r="B3414" s="77"/>
      <c r="P3414"/>
      <c r="U3414"/>
      <c r="V3414"/>
      <c r="W3414"/>
      <c r="X3414"/>
      <c r="Y3414"/>
      <c r="Z3414"/>
      <c r="AA3414"/>
      <c r="AB3414"/>
    </row>
    <row r="3415" spans="2:28" s="52" customFormat="1" x14ac:dyDescent="0.15">
      <c r="B3415" s="77"/>
      <c r="P3415"/>
      <c r="U3415"/>
      <c r="V3415"/>
      <c r="W3415"/>
      <c r="X3415"/>
      <c r="Y3415"/>
      <c r="Z3415"/>
      <c r="AA3415"/>
      <c r="AB3415"/>
    </row>
    <row r="3416" spans="2:28" s="52" customFormat="1" x14ac:dyDescent="0.15">
      <c r="B3416" s="77"/>
      <c r="P3416"/>
      <c r="U3416"/>
      <c r="V3416"/>
      <c r="W3416"/>
      <c r="X3416"/>
      <c r="Y3416"/>
      <c r="Z3416"/>
      <c r="AA3416"/>
      <c r="AB3416"/>
    </row>
    <row r="3417" spans="2:28" s="52" customFormat="1" x14ac:dyDescent="0.15">
      <c r="B3417" s="77"/>
      <c r="P3417"/>
      <c r="U3417"/>
      <c r="V3417"/>
      <c r="W3417"/>
      <c r="X3417"/>
      <c r="Y3417"/>
      <c r="Z3417"/>
      <c r="AA3417"/>
      <c r="AB3417"/>
    </row>
    <row r="3418" spans="2:28" s="52" customFormat="1" x14ac:dyDescent="0.15">
      <c r="B3418" s="77"/>
      <c r="P3418"/>
      <c r="U3418"/>
      <c r="V3418"/>
      <c r="W3418"/>
      <c r="X3418"/>
      <c r="Y3418"/>
      <c r="Z3418"/>
      <c r="AA3418"/>
      <c r="AB3418"/>
    </row>
    <row r="3419" spans="2:28" s="52" customFormat="1" x14ac:dyDescent="0.15">
      <c r="B3419" s="77"/>
      <c r="P3419"/>
      <c r="U3419"/>
      <c r="V3419"/>
      <c r="W3419"/>
      <c r="X3419"/>
      <c r="Y3419"/>
      <c r="Z3419"/>
      <c r="AA3419"/>
      <c r="AB3419"/>
    </row>
    <row r="3420" spans="2:28" s="52" customFormat="1" x14ac:dyDescent="0.15">
      <c r="B3420" s="77"/>
      <c r="P3420"/>
      <c r="U3420"/>
      <c r="V3420"/>
      <c r="W3420"/>
      <c r="X3420"/>
      <c r="Y3420"/>
      <c r="Z3420"/>
      <c r="AA3420"/>
      <c r="AB3420"/>
    </row>
    <row r="3421" spans="2:28" s="52" customFormat="1" x14ac:dyDescent="0.15">
      <c r="B3421" s="77"/>
      <c r="P3421"/>
      <c r="U3421"/>
      <c r="V3421"/>
      <c r="W3421"/>
      <c r="X3421"/>
      <c r="Y3421"/>
      <c r="Z3421"/>
      <c r="AA3421"/>
      <c r="AB3421"/>
    </row>
    <row r="3422" spans="2:28" s="52" customFormat="1" x14ac:dyDescent="0.15">
      <c r="B3422" s="77"/>
      <c r="P3422"/>
      <c r="U3422"/>
      <c r="V3422"/>
      <c r="W3422"/>
      <c r="X3422"/>
      <c r="Y3422"/>
      <c r="Z3422"/>
      <c r="AA3422"/>
      <c r="AB3422"/>
    </row>
    <row r="3423" spans="2:28" s="52" customFormat="1" x14ac:dyDescent="0.15">
      <c r="B3423" s="77"/>
      <c r="P3423"/>
      <c r="U3423"/>
      <c r="V3423"/>
      <c r="W3423"/>
      <c r="X3423"/>
      <c r="Y3423"/>
      <c r="Z3423"/>
      <c r="AA3423"/>
      <c r="AB3423"/>
    </row>
    <row r="3424" spans="2:28" s="52" customFormat="1" x14ac:dyDescent="0.15">
      <c r="B3424" s="77"/>
      <c r="P3424"/>
      <c r="U3424"/>
      <c r="V3424"/>
      <c r="W3424"/>
      <c r="X3424"/>
      <c r="Y3424"/>
      <c r="Z3424"/>
      <c r="AA3424"/>
      <c r="AB3424"/>
    </row>
    <row r="3425" spans="2:28" s="52" customFormat="1" x14ac:dyDescent="0.15">
      <c r="B3425" s="77"/>
      <c r="P3425"/>
      <c r="U3425"/>
      <c r="V3425"/>
      <c r="W3425"/>
      <c r="X3425"/>
      <c r="Y3425"/>
      <c r="Z3425"/>
      <c r="AA3425"/>
      <c r="AB3425"/>
    </row>
    <row r="3426" spans="2:28" s="52" customFormat="1" x14ac:dyDescent="0.15">
      <c r="B3426" s="77"/>
      <c r="P3426"/>
      <c r="U3426"/>
      <c r="V3426"/>
      <c r="W3426"/>
      <c r="X3426"/>
      <c r="Y3426"/>
      <c r="Z3426"/>
      <c r="AA3426"/>
      <c r="AB3426"/>
    </row>
    <row r="3427" spans="2:28" s="52" customFormat="1" x14ac:dyDescent="0.15">
      <c r="B3427" s="77"/>
      <c r="P3427"/>
      <c r="U3427"/>
      <c r="V3427"/>
      <c r="W3427"/>
      <c r="X3427"/>
      <c r="Y3427"/>
      <c r="Z3427"/>
      <c r="AA3427"/>
      <c r="AB3427"/>
    </row>
    <row r="3428" spans="2:28" s="52" customFormat="1" x14ac:dyDescent="0.15">
      <c r="B3428" s="77"/>
      <c r="P3428"/>
      <c r="U3428"/>
      <c r="V3428"/>
      <c r="W3428"/>
      <c r="X3428"/>
      <c r="Y3428"/>
      <c r="Z3428"/>
      <c r="AA3428"/>
      <c r="AB3428"/>
    </row>
    <row r="3429" spans="2:28" s="52" customFormat="1" x14ac:dyDescent="0.15">
      <c r="B3429" s="77"/>
      <c r="P3429"/>
      <c r="U3429"/>
      <c r="V3429"/>
      <c r="W3429"/>
      <c r="X3429"/>
      <c r="Y3429"/>
      <c r="Z3429"/>
      <c r="AA3429"/>
      <c r="AB3429"/>
    </row>
    <row r="3430" spans="2:28" s="52" customFormat="1" x14ac:dyDescent="0.15">
      <c r="B3430" s="77"/>
      <c r="P3430"/>
      <c r="U3430"/>
      <c r="V3430"/>
      <c r="W3430"/>
      <c r="X3430"/>
      <c r="Y3430"/>
      <c r="Z3430"/>
      <c r="AA3430"/>
      <c r="AB3430"/>
    </row>
    <row r="3431" spans="2:28" s="52" customFormat="1" x14ac:dyDescent="0.15">
      <c r="B3431" s="77"/>
      <c r="P3431"/>
      <c r="U3431"/>
      <c r="V3431"/>
      <c r="W3431"/>
      <c r="X3431"/>
      <c r="Y3431"/>
      <c r="Z3431"/>
      <c r="AA3431"/>
      <c r="AB3431"/>
    </row>
    <row r="3432" spans="2:28" s="52" customFormat="1" x14ac:dyDescent="0.15">
      <c r="B3432" s="77"/>
      <c r="P3432"/>
      <c r="U3432"/>
      <c r="V3432"/>
      <c r="W3432"/>
      <c r="X3432"/>
      <c r="Y3432"/>
      <c r="Z3432"/>
      <c r="AA3432"/>
      <c r="AB3432"/>
    </row>
    <row r="3433" spans="2:28" s="52" customFormat="1" x14ac:dyDescent="0.15">
      <c r="B3433" s="77"/>
      <c r="P3433"/>
      <c r="U3433"/>
      <c r="V3433"/>
      <c r="W3433"/>
      <c r="X3433"/>
      <c r="Y3433"/>
      <c r="Z3433"/>
      <c r="AA3433"/>
      <c r="AB3433"/>
    </row>
    <row r="3434" spans="2:28" s="52" customFormat="1" x14ac:dyDescent="0.15">
      <c r="B3434" s="77"/>
      <c r="P3434"/>
      <c r="U3434"/>
      <c r="V3434"/>
      <c r="W3434"/>
      <c r="X3434"/>
      <c r="Y3434"/>
      <c r="Z3434"/>
      <c r="AA3434"/>
      <c r="AB3434"/>
    </row>
    <row r="3435" spans="2:28" s="52" customFormat="1" x14ac:dyDescent="0.15">
      <c r="B3435" s="77"/>
      <c r="P3435"/>
      <c r="U3435"/>
      <c r="V3435"/>
      <c r="W3435"/>
      <c r="X3435"/>
      <c r="Y3435"/>
      <c r="Z3435"/>
      <c r="AA3435"/>
      <c r="AB3435"/>
    </row>
    <row r="3436" spans="2:28" s="52" customFormat="1" x14ac:dyDescent="0.15">
      <c r="B3436" s="77"/>
      <c r="P3436"/>
      <c r="U3436"/>
      <c r="V3436"/>
      <c r="W3436"/>
      <c r="X3436"/>
      <c r="Y3436"/>
      <c r="Z3436"/>
      <c r="AA3436"/>
      <c r="AB3436"/>
    </row>
    <row r="3437" spans="2:28" s="52" customFormat="1" x14ac:dyDescent="0.15">
      <c r="B3437" s="77"/>
      <c r="P3437"/>
      <c r="U3437"/>
      <c r="V3437"/>
      <c r="W3437"/>
      <c r="X3437"/>
      <c r="Y3437"/>
      <c r="Z3437"/>
      <c r="AA3437"/>
      <c r="AB3437"/>
    </row>
    <row r="3438" spans="2:28" s="52" customFormat="1" x14ac:dyDescent="0.15">
      <c r="B3438" s="77"/>
      <c r="P3438"/>
      <c r="U3438"/>
      <c r="V3438"/>
      <c r="W3438"/>
      <c r="X3438"/>
      <c r="Y3438"/>
      <c r="Z3438"/>
      <c r="AA3438"/>
      <c r="AB3438"/>
    </row>
    <row r="3439" spans="2:28" s="52" customFormat="1" x14ac:dyDescent="0.15">
      <c r="B3439" s="77"/>
      <c r="P3439"/>
      <c r="U3439"/>
      <c r="V3439"/>
      <c r="W3439"/>
      <c r="X3439"/>
      <c r="Y3439"/>
      <c r="Z3439"/>
      <c r="AA3439"/>
      <c r="AB3439"/>
    </row>
    <row r="3440" spans="2:28" s="52" customFormat="1" x14ac:dyDescent="0.15">
      <c r="B3440" s="77"/>
      <c r="P3440"/>
      <c r="U3440"/>
      <c r="V3440"/>
      <c r="W3440"/>
      <c r="X3440"/>
      <c r="Y3440"/>
      <c r="Z3440"/>
      <c r="AA3440"/>
      <c r="AB3440"/>
    </row>
    <row r="3441" spans="2:28" s="52" customFormat="1" x14ac:dyDescent="0.15">
      <c r="B3441" s="77"/>
      <c r="P3441"/>
      <c r="U3441"/>
      <c r="V3441"/>
      <c r="W3441"/>
      <c r="X3441"/>
      <c r="Y3441"/>
      <c r="Z3441"/>
      <c r="AA3441"/>
      <c r="AB3441"/>
    </row>
    <row r="3442" spans="2:28" s="52" customFormat="1" x14ac:dyDescent="0.15">
      <c r="B3442" s="77"/>
      <c r="P3442"/>
      <c r="U3442"/>
      <c r="V3442"/>
      <c r="W3442"/>
      <c r="X3442"/>
      <c r="Y3442"/>
      <c r="Z3442"/>
      <c r="AA3442"/>
      <c r="AB3442"/>
    </row>
    <row r="3443" spans="2:28" s="52" customFormat="1" x14ac:dyDescent="0.15">
      <c r="B3443" s="77"/>
      <c r="P3443"/>
      <c r="U3443"/>
      <c r="V3443"/>
      <c r="W3443"/>
      <c r="X3443"/>
      <c r="Y3443"/>
      <c r="Z3443"/>
      <c r="AA3443"/>
      <c r="AB3443"/>
    </row>
    <row r="3444" spans="2:28" s="52" customFormat="1" x14ac:dyDescent="0.15">
      <c r="B3444" s="77"/>
      <c r="P3444"/>
      <c r="U3444"/>
      <c r="V3444"/>
      <c r="W3444"/>
      <c r="X3444"/>
      <c r="Y3444"/>
      <c r="Z3444"/>
      <c r="AA3444"/>
      <c r="AB3444"/>
    </row>
    <row r="3445" spans="2:28" s="52" customFormat="1" x14ac:dyDescent="0.15">
      <c r="B3445" s="77"/>
      <c r="P3445"/>
      <c r="U3445"/>
      <c r="V3445"/>
      <c r="W3445"/>
      <c r="X3445"/>
      <c r="Y3445"/>
      <c r="Z3445"/>
      <c r="AA3445"/>
      <c r="AB3445"/>
    </row>
    <row r="3446" spans="2:28" s="52" customFormat="1" x14ac:dyDescent="0.15">
      <c r="B3446" s="77"/>
      <c r="P3446"/>
      <c r="U3446"/>
      <c r="V3446"/>
      <c r="W3446"/>
      <c r="X3446"/>
      <c r="Y3446"/>
      <c r="Z3446"/>
      <c r="AA3446"/>
      <c r="AB3446"/>
    </row>
    <row r="3447" spans="2:28" s="52" customFormat="1" x14ac:dyDescent="0.15">
      <c r="B3447" s="77"/>
      <c r="P3447"/>
      <c r="U3447"/>
      <c r="V3447"/>
      <c r="W3447"/>
      <c r="X3447"/>
      <c r="Y3447"/>
      <c r="Z3447"/>
      <c r="AA3447"/>
      <c r="AB3447"/>
    </row>
    <row r="3448" spans="2:28" s="52" customFormat="1" x14ac:dyDescent="0.15">
      <c r="B3448" s="77"/>
      <c r="P3448"/>
      <c r="U3448"/>
      <c r="V3448"/>
      <c r="W3448"/>
      <c r="X3448"/>
      <c r="Y3448"/>
      <c r="Z3448"/>
      <c r="AA3448"/>
      <c r="AB3448"/>
    </row>
    <row r="3449" spans="2:28" s="52" customFormat="1" x14ac:dyDescent="0.15">
      <c r="B3449" s="77"/>
      <c r="P3449"/>
      <c r="U3449"/>
      <c r="V3449"/>
      <c r="W3449"/>
      <c r="X3449"/>
      <c r="Y3449"/>
      <c r="Z3449"/>
      <c r="AA3449"/>
      <c r="AB3449"/>
    </row>
    <row r="3450" spans="2:28" s="52" customFormat="1" x14ac:dyDescent="0.15">
      <c r="B3450" s="77"/>
      <c r="P3450"/>
      <c r="U3450"/>
      <c r="V3450"/>
      <c r="W3450"/>
      <c r="X3450"/>
      <c r="Y3450"/>
      <c r="Z3450"/>
      <c r="AA3450"/>
      <c r="AB3450"/>
    </row>
    <row r="3451" spans="2:28" s="52" customFormat="1" x14ac:dyDescent="0.15">
      <c r="B3451" s="77"/>
      <c r="P3451"/>
      <c r="U3451"/>
      <c r="V3451"/>
      <c r="W3451"/>
      <c r="X3451"/>
      <c r="Y3451"/>
      <c r="Z3451"/>
      <c r="AA3451"/>
      <c r="AB3451"/>
    </row>
    <row r="3452" spans="2:28" s="52" customFormat="1" x14ac:dyDescent="0.15">
      <c r="B3452" s="77"/>
      <c r="P3452"/>
      <c r="U3452"/>
      <c r="V3452"/>
      <c r="W3452"/>
      <c r="X3452"/>
      <c r="Y3452"/>
      <c r="Z3452"/>
      <c r="AA3452"/>
      <c r="AB3452"/>
    </row>
    <row r="3453" spans="2:28" s="52" customFormat="1" x14ac:dyDescent="0.15">
      <c r="B3453" s="77"/>
      <c r="P3453"/>
      <c r="U3453"/>
      <c r="V3453"/>
      <c r="W3453"/>
      <c r="X3453"/>
      <c r="Y3453"/>
      <c r="Z3453"/>
      <c r="AA3453"/>
      <c r="AB3453"/>
    </row>
    <row r="3454" spans="2:28" s="52" customFormat="1" x14ac:dyDescent="0.15">
      <c r="B3454" s="77"/>
      <c r="P3454"/>
      <c r="U3454"/>
      <c r="V3454"/>
      <c r="W3454"/>
      <c r="X3454"/>
      <c r="Y3454"/>
      <c r="Z3454"/>
      <c r="AA3454"/>
      <c r="AB3454"/>
    </row>
    <row r="3455" spans="2:28" s="52" customFormat="1" x14ac:dyDescent="0.15">
      <c r="B3455" s="77"/>
      <c r="P3455"/>
      <c r="U3455"/>
      <c r="V3455"/>
      <c r="W3455"/>
      <c r="X3455"/>
      <c r="Y3455"/>
      <c r="Z3455"/>
      <c r="AA3455"/>
      <c r="AB3455"/>
    </row>
    <row r="3456" spans="2:28" s="52" customFormat="1" x14ac:dyDescent="0.15">
      <c r="B3456" s="77"/>
      <c r="P3456"/>
      <c r="U3456"/>
      <c r="V3456"/>
      <c r="W3456"/>
      <c r="X3456"/>
      <c r="Y3456"/>
      <c r="Z3456"/>
      <c r="AA3456"/>
      <c r="AB3456"/>
    </row>
    <row r="3457" spans="2:28" s="52" customFormat="1" x14ac:dyDescent="0.15">
      <c r="B3457" s="77"/>
      <c r="P3457"/>
      <c r="U3457"/>
      <c r="V3457"/>
      <c r="W3457"/>
      <c r="X3457"/>
      <c r="Y3457"/>
      <c r="Z3457"/>
      <c r="AA3457"/>
      <c r="AB3457"/>
    </row>
    <row r="3458" spans="2:28" s="52" customFormat="1" x14ac:dyDescent="0.15">
      <c r="B3458" s="77"/>
      <c r="P3458"/>
      <c r="U3458"/>
      <c r="V3458"/>
      <c r="W3458"/>
      <c r="X3458"/>
      <c r="Y3458"/>
      <c r="Z3458"/>
      <c r="AA3458"/>
      <c r="AB3458"/>
    </row>
    <row r="3459" spans="2:28" s="52" customFormat="1" x14ac:dyDescent="0.15">
      <c r="B3459" s="77"/>
      <c r="P3459"/>
      <c r="U3459"/>
      <c r="V3459"/>
      <c r="W3459"/>
      <c r="X3459"/>
      <c r="Y3459"/>
      <c r="Z3459"/>
      <c r="AA3459"/>
      <c r="AB3459"/>
    </row>
    <row r="3460" spans="2:28" s="52" customFormat="1" x14ac:dyDescent="0.15">
      <c r="B3460" s="77"/>
      <c r="P3460"/>
      <c r="U3460"/>
      <c r="V3460"/>
      <c r="W3460"/>
      <c r="X3460"/>
      <c r="Y3460"/>
      <c r="Z3460"/>
      <c r="AA3460"/>
      <c r="AB3460"/>
    </row>
    <row r="3461" spans="2:28" s="52" customFormat="1" x14ac:dyDescent="0.15">
      <c r="B3461" s="77"/>
      <c r="P3461"/>
      <c r="U3461"/>
      <c r="V3461"/>
      <c r="W3461"/>
      <c r="X3461"/>
      <c r="Y3461"/>
      <c r="Z3461"/>
      <c r="AA3461"/>
      <c r="AB3461"/>
    </row>
    <row r="3462" spans="2:28" s="52" customFormat="1" x14ac:dyDescent="0.15">
      <c r="B3462" s="77"/>
      <c r="P3462"/>
      <c r="U3462"/>
      <c r="V3462"/>
      <c r="W3462"/>
      <c r="X3462"/>
      <c r="Y3462"/>
      <c r="Z3462"/>
      <c r="AA3462"/>
      <c r="AB3462"/>
    </row>
    <row r="3463" spans="2:28" s="52" customFormat="1" x14ac:dyDescent="0.15">
      <c r="B3463" s="77"/>
      <c r="P3463"/>
      <c r="U3463"/>
      <c r="V3463"/>
      <c r="W3463"/>
      <c r="X3463"/>
      <c r="Y3463"/>
      <c r="Z3463"/>
      <c r="AA3463"/>
      <c r="AB3463"/>
    </row>
    <row r="3464" spans="2:28" s="52" customFormat="1" x14ac:dyDescent="0.15">
      <c r="B3464" s="77"/>
      <c r="P3464"/>
      <c r="U3464"/>
      <c r="V3464"/>
      <c r="W3464"/>
      <c r="X3464"/>
      <c r="Y3464"/>
      <c r="Z3464"/>
      <c r="AA3464"/>
      <c r="AB3464"/>
    </row>
    <row r="3465" spans="2:28" s="52" customFormat="1" x14ac:dyDescent="0.15">
      <c r="B3465" s="77"/>
      <c r="P3465"/>
      <c r="U3465"/>
      <c r="V3465"/>
      <c r="W3465"/>
      <c r="X3465"/>
      <c r="Y3465"/>
      <c r="Z3465"/>
      <c r="AA3465"/>
      <c r="AB3465"/>
    </row>
    <row r="3466" spans="2:28" s="52" customFormat="1" x14ac:dyDescent="0.15">
      <c r="B3466" s="77"/>
      <c r="P3466"/>
      <c r="U3466"/>
      <c r="V3466"/>
      <c r="W3466"/>
      <c r="X3466"/>
      <c r="Y3466"/>
      <c r="Z3466"/>
      <c r="AA3466"/>
      <c r="AB3466"/>
    </row>
    <row r="3467" spans="2:28" s="52" customFormat="1" x14ac:dyDescent="0.15">
      <c r="B3467" s="77"/>
      <c r="P3467"/>
      <c r="U3467"/>
      <c r="V3467"/>
      <c r="W3467"/>
      <c r="X3467"/>
      <c r="Y3467"/>
      <c r="Z3467"/>
      <c r="AA3467"/>
      <c r="AB3467"/>
    </row>
    <row r="3468" spans="2:28" s="52" customFormat="1" x14ac:dyDescent="0.15">
      <c r="B3468" s="77"/>
      <c r="P3468"/>
      <c r="U3468"/>
      <c r="V3468"/>
      <c r="W3468"/>
      <c r="X3468"/>
      <c r="Y3468"/>
      <c r="Z3468"/>
      <c r="AA3468"/>
      <c r="AB3468"/>
    </row>
    <row r="3469" spans="2:28" s="52" customFormat="1" x14ac:dyDescent="0.15">
      <c r="B3469" s="77"/>
      <c r="P3469"/>
      <c r="U3469"/>
      <c r="V3469"/>
      <c r="W3469"/>
      <c r="X3469"/>
      <c r="Y3469"/>
      <c r="Z3469"/>
      <c r="AA3469"/>
      <c r="AB3469"/>
    </row>
    <row r="3470" spans="2:28" s="52" customFormat="1" x14ac:dyDescent="0.15">
      <c r="B3470" s="77"/>
      <c r="P3470"/>
      <c r="U3470"/>
      <c r="V3470"/>
      <c r="W3470"/>
      <c r="X3470"/>
      <c r="Y3470"/>
      <c r="Z3470"/>
      <c r="AA3470"/>
      <c r="AB3470"/>
    </row>
    <row r="3471" spans="2:28" s="52" customFormat="1" x14ac:dyDescent="0.15">
      <c r="B3471" s="77"/>
      <c r="P3471"/>
      <c r="U3471"/>
      <c r="V3471"/>
      <c r="W3471"/>
      <c r="X3471"/>
      <c r="Y3471"/>
      <c r="Z3471"/>
      <c r="AA3471"/>
      <c r="AB3471"/>
    </row>
    <row r="3472" spans="2:28" s="52" customFormat="1" x14ac:dyDescent="0.15">
      <c r="B3472" s="77"/>
      <c r="P3472"/>
      <c r="U3472"/>
      <c r="V3472"/>
      <c r="W3472"/>
      <c r="X3472"/>
      <c r="Y3472"/>
      <c r="Z3472"/>
      <c r="AA3472"/>
      <c r="AB3472"/>
    </row>
    <row r="3473" spans="2:28" s="52" customFormat="1" x14ac:dyDescent="0.15">
      <c r="B3473" s="77"/>
      <c r="P3473"/>
      <c r="U3473"/>
      <c r="V3473"/>
      <c r="W3473"/>
      <c r="X3473"/>
      <c r="Y3473"/>
      <c r="Z3473"/>
      <c r="AA3473"/>
      <c r="AB3473"/>
    </row>
    <row r="3474" spans="2:28" s="52" customFormat="1" x14ac:dyDescent="0.15">
      <c r="B3474" s="77"/>
      <c r="P3474"/>
      <c r="U3474"/>
      <c r="V3474"/>
      <c r="W3474"/>
      <c r="X3474"/>
      <c r="Y3474"/>
      <c r="Z3474"/>
      <c r="AA3474"/>
      <c r="AB3474"/>
    </row>
    <row r="3475" spans="2:28" s="52" customFormat="1" x14ac:dyDescent="0.15">
      <c r="B3475" s="77"/>
      <c r="P3475"/>
      <c r="U3475"/>
      <c r="V3475"/>
      <c r="W3475"/>
      <c r="X3475"/>
      <c r="Y3475"/>
      <c r="Z3475"/>
      <c r="AA3475"/>
      <c r="AB3475"/>
    </row>
    <row r="3476" spans="2:28" s="52" customFormat="1" x14ac:dyDescent="0.15">
      <c r="B3476" s="77"/>
      <c r="P3476"/>
      <c r="U3476"/>
      <c r="V3476"/>
      <c r="W3476"/>
      <c r="X3476"/>
      <c r="Y3476"/>
      <c r="Z3476"/>
      <c r="AA3476"/>
      <c r="AB3476"/>
    </row>
    <row r="3477" spans="2:28" s="52" customFormat="1" x14ac:dyDescent="0.15">
      <c r="B3477" s="77"/>
      <c r="P3477"/>
      <c r="U3477"/>
      <c r="V3477"/>
      <c r="W3477"/>
      <c r="X3477"/>
      <c r="Y3477"/>
      <c r="Z3477"/>
      <c r="AA3477"/>
      <c r="AB3477"/>
    </row>
    <row r="3478" spans="2:28" s="52" customFormat="1" x14ac:dyDescent="0.15">
      <c r="B3478" s="77"/>
      <c r="P3478"/>
      <c r="U3478"/>
      <c r="V3478"/>
      <c r="W3478"/>
      <c r="X3478"/>
      <c r="Y3478"/>
      <c r="Z3478"/>
      <c r="AA3478"/>
      <c r="AB3478"/>
    </row>
    <row r="3479" spans="2:28" s="52" customFormat="1" x14ac:dyDescent="0.15">
      <c r="B3479" s="77"/>
      <c r="P3479"/>
      <c r="U3479"/>
      <c r="V3479"/>
      <c r="W3479"/>
      <c r="X3479"/>
      <c r="Y3479"/>
      <c r="Z3479"/>
      <c r="AA3479"/>
      <c r="AB3479"/>
    </row>
    <row r="3480" spans="2:28" s="52" customFormat="1" x14ac:dyDescent="0.15">
      <c r="B3480" s="77"/>
      <c r="P3480"/>
      <c r="U3480"/>
      <c r="V3480"/>
      <c r="W3480"/>
      <c r="X3480"/>
      <c r="Y3480"/>
      <c r="Z3480"/>
      <c r="AA3480"/>
      <c r="AB3480"/>
    </row>
    <row r="3481" spans="2:28" s="52" customFormat="1" x14ac:dyDescent="0.15">
      <c r="B3481" s="77"/>
      <c r="P3481"/>
      <c r="U3481"/>
      <c r="V3481"/>
      <c r="W3481"/>
      <c r="X3481"/>
      <c r="Y3481"/>
      <c r="Z3481"/>
      <c r="AA3481"/>
      <c r="AB3481"/>
    </row>
    <row r="3482" spans="2:28" s="52" customFormat="1" x14ac:dyDescent="0.15">
      <c r="B3482" s="77"/>
      <c r="P3482"/>
      <c r="U3482"/>
      <c r="V3482"/>
      <c r="W3482"/>
      <c r="X3482"/>
      <c r="Y3482"/>
      <c r="Z3482"/>
      <c r="AA3482"/>
      <c r="AB3482"/>
    </row>
    <row r="3483" spans="2:28" s="52" customFormat="1" x14ac:dyDescent="0.15">
      <c r="B3483" s="77"/>
      <c r="P3483"/>
      <c r="U3483"/>
      <c r="V3483"/>
      <c r="W3483"/>
      <c r="X3483"/>
      <c r="Y3483"/>
      <c r="Z3483"/>
      <c r="AA3483"/>
      <c r="AB3483"/>
    </row>
    <row r="3484" spans="2:28" s="52" customFormat="1" x14ac:dyDescent="0.15">
      <c r="B3484" s="77"/>
      <c r="P3484"/>
      <c r="U3484"/>
      <c r="V3484"/>
      <c r="W3484"/>
      <c r="X3484"/>
      <c r="Y3484"/>
      <c r="Z3484"/>
      <c r="AA3484"/>
      <c r="AB3484"/>
    </row>
    <row r="3485" spans="2:28" s="52" customFormat="1" x14ac:dyDescent="0.15">
      <c r="B3485" s="77"/>
      <c r="P3485"/>
      <c r="U3485"/>
      <c r="V3485"/>
      <c r="W3485"/>
      <c r="X3485"/>
      <c r="Y3485"/>
      <c r="Z3485"/>
      <c r="AA3485"/>
      <c r="AB3485"/>
    </row>
    <row r="3486" spans="2:28" s="52" customFormat="1" x14ac:dyDescent="0.15">
      <c r="B3486" s="77"/>
      <c r="P3486"/>
      <c r="U3486"/>
      <c r="V3486"/>
      <c r="W3486"/>
      <c r="X3486"/>
      <c r="Y3486"/>
      <c r="Z3486"/>
      <c r="AA3486"/>
      <c r="AB3486"/>
    </row>
    <row r="3487" spans="2:28" s="52" customFormat="1" x14ac:dyDescent="0.15">
      <c r="B3487" s="77"/>
      <c r="P3487"/>
      <c r="U3487"/>
      <c r="V3487"/>
      <c r="W3487"/>
      <c r="X3487"/>
      <c r="Y3487"/>
      <c r="Z3487"/>
      <c r="AA3487"/>
      <c r="AB3487"/>
    </row>
    <row r="3488" spans="2:28" s="52" customFormat="1" x14ac:dyDescent="0.15">
      <c r="B3488" s="77"/>
      <c r="P3488"/>
      <c r="U3488"/>
      <c r="V3488"/>
      <c r="W3488"/>
      <c r="X3488"/>
      <c r="Y3488"/>
      <c r="Z3488"/>
      <c r="AA3488"/>
      <c r="AB3488"/>
    </row>
    <row r="3489" spans="2:28" s="52" customFormat="1" x14ac:dyDescent="0.15">
      <c r="B3489" s="77"/>
      <c r="P3489"/>
      <c r="U3489"/>
      <c r="V3489"/>
      <c r="W3489"/>
      <c r="X3489"/>
      <c r="Y3489"/>
      <c r="Z3489"/>
      <c r="AA3489"/>
      <c r="AB3489"/>
    </row>
    <row r="3490" spans="2:28" s="52" customFormat="1" x14ac:dyDescent="0.15">
      <c r="B3490" s="77"/>
      <c r="P3490"/>
      <c r="U3490"/>
      <c r="V3490"/>
      <c r="W3490"/>
      <c r="X3490"/>
      <c r="Y3490"/>
      <c r="Z3490"/>
      <c r="AA3490"/>
      <c r="AB3490"/>
    </row>
    <row r="3491" spans="2:28" s="52" customFormat="1" x14ac:dyDescent="0.15">
      <c r="B3491" s="77"/>
      <c r="P3491"/>
      <c r="U3491"/>
      <c r="V3491"/>
      <c r="W3491"/>
      <c r="X3491"/>
      <c r="Y3491"/>
      <c r="Z3491"/>
      <c r="AA3491"/>
      <c r="AB3491"/>
    </row>
    <row r="3492" spans="2:28" s="52" customFormat="1" x14ac:dyDescent="0.15">
      <c r="B3492" s="77"/>
      <c r="P3492"/>
      <c r="U3492"/>
      <c r="V3492"/>
      <c r="W3492"/>
      <c r="X3492"/>
      <c r="Y3492"/>
      <c r="Z3492"/>
      <c r="AA3492"/>
      <c r="AB3492"/>
    </row>
    <row r="3493" spans="2:28" s="52" customFormat="1" x14ac:dyDescent="0.15">
      <c r="B3493" s="77"/>
      <c r="P3493"/>
      <c r="U3493"/>
      <c r="V3493"/>
      <c r="W3493"/>
      <c r="X3493"/>
      <c r="Y3493"/>
      <c r="Z3493"/>
      <c r="AA3493"/>
      <c r="AB3493"/>
    </row>
    <row r="3494" spans="2:28" s="52" customFormat="1" x14ac:dyDescent="0.15">
      <c r="B3494" s="77"/>
      <c r="P3494"/>
      <c r="U3494"/>
      <c r="V3494"/>
      <c r="W3494"/>
      <c r="X3494"/>
      <c r="Y3494"/>
      <c r="Z3494"/>
      <c r="AA3494"/>
      <c r="AB3494"/>
    </row>
    <row r="3495" spans="2:28" s="52" customFormat="1" x14ac:dyDescent="0.15">
      <c r="B3495" s="77"/>
      <c r="P3495"/>
      <c r="U3495"/>
      <c r="V3495"/>
      <c r="W3495"/>
      <c r="X3495"/>
      <c r="Y3495"/>
      <c r="Z3495"/>
      <c r="AA3495"/>
      <c r="AB3495"/>
    </row>
    <row r="3496" spans="2:28" s="52" customFormat="1" x14ac:dyDescent="0.15">
      <c r="B3496" s="77"/>
      <c r="P3496"/>
      <c r="U3496"/>
      <c r="V3496"/>
      <c r="W3496"/>
      <c r="X3496"/>
      <c r="Y3496"/>
      <c r="Z3496"/>
      <c r="AA3496"/>
      <c r="AB3496"/>
    </row>
    <row r="3497" spans="2:28" s="52" customFormat="1" x14ac:dyDescent="0.15">
      <c r="B3497" s="77"/>
      <c r="P3497"/>
      <c r="U3497"/>
      <c r="V3497"/>
      <c r="W3497"/>
      <c r="X3497"/>
      <c r="Y3497"/>
      <c r="Z3497"/>
      <c r="AA3497"/>
      <c r="AB3497"/>
    </row>
    <row r="3498" spans="2:28" s="52" customFormat="1" x14ac:dyDescent="0.15">
      <c r="B3498" s="77"/>
      <c r="P3498"/>
      <c r="U3498"/>
      <c r="V3498"/>
      <c r="W3498"/>
      <c r="X3498"/>
      <c r="Y3498"/>
      <c r="Z3498"/>
      <c r="AA3498"/>
      <c r="AB3498"/>
    </row>
    <row r="3499" spans="2:28" s="52" customFormat="1" x14ac:dyDescent="0.15">
      <c r="B3499" s="77"/>
      <c r="P3499"/>
      <c r="U3499"/>
      <c r="V3499"/>
      <c r="W3499"/>
      <c r="X3499"/>
      <c r="Y3499"/>
      <c r="Z3499"/>
      <c r="AA3499"/>
      <c r="AB3499"/>
    </row>
    <row r="3500" spans="2:28" s="52" customFormat="1" x14ac:dyDescent="0.15">
      <c r="B3500" s="77"/>
      <c r="P3500"/>
      <c r="U3500"/>
      <c r="V3500"/>
      <c r="W3500"/>
      <c r="X3500"/>
      <c r="Y3500"/>
      <c r="Z3500"/>
      <c r="AA3500"/>
      <c r="AB3500"/>
    </row>
    <row r="3501" spans="2:28" s="52" customFormat="1" x14ac:dyDescent="0.15">
      <c r="B3501" s="77"/>
      <c r="P3501"/>
      <c r="U3501"/>
      <c r="V3501"/>
      <c r="W3501"/>
      <c r="X3501"/>
      <c r="Y3501"/>
      <c r="Z3501"/>
      <c r="AA3501"/>
      <c r="AB3501"/>
    </row>
    <row r="3502" spans="2:28" s="52" customFormat="1" x14ac:dyDescent="0.15">
      <c r="B3502" s="77"/>
      <c r="P3502"/>
      <c r="U3502"/>
      <c r="V3502"/>
      <c r="W3502"/>
      <c r="X3502"/>
      <c r="Y3502"/>
      <c r="Z3502"/>
      <c r="AA3502"/>
      <c r="AB3502"/>
    </row>
    <row r="3503" spans="2:28" s="52" customFormat="1" x14ac:dyDescent="0.15">
      <c r="B3503" s="77"/>
      <c r="P3503"/>
      <c r="U3503"/>
      <c r="V3503"/>
      <c r="W3503"/>
      <c r="X3503"/>
      <c r="Y3503"/>
      <c r="Z3503"/>
      <c r="AA3503"/>
      <c r="AB3503"/>
    </row>
    <row r="3504" spans="2:28" s="52" customFormat="1" x14ac:dyDescent="0.15">
      <c r="B3504" s="77"/>
      <c r="P3504"/>
      <c r="U3504"/>
      <c r="V3504"/>
      <c r="W3504"/>
      <c r="X3504"/>
      <c r="Y3504"/>
      <c r="Z3504"/>
      <c r="AA3504"/>
      <c r="AB3504"/>
    </row>
    <row r="3505" spans="2:28" s="52" customFormat="1" x14ac:dyDescent="0.15">
      <c r="B3505" s="77"/>
      <c r="P3505"/>
      <c r="U3505"/>
      <c r="V3505"/>
      <c r="W3505"/>
      <c r="X3505"/>
      <c r="Y3505"/>
      <c r="Z3505"/>
      <c r="AA3505"/>
      <c r="AB3505"/>
    </row>
    <row r="3506" spans="2:28" s="52" customFormat="1" x14ac:dyDescent="0.15">
      <c r="B3506" s="77"/>
      <c r="P3506"/>
      <c r="U3506"/>
      <c r="V3506"/>
      <c r="W3506"/>
      <c r="X3506"/>
      <c r="Y3506"/>
      <c r="Z3506"/>
      <c r="AA3506"/>
      <c r="AB3506"/>
    </row>
    <row r="3507" spans="2:28" s="52" customFormat="1" x14ac:dyDescent="0.15">
      <c r="B3507" s="77"/>
      <c r="P3507"/>
      <c r="U3507"/>
      <c r="V3507"/>
      <c r="W3507"/>
      <c r="X3507"/>
      <c r="Y3507"/>
      <c r="Z3507"/>
      <c r="AA3507"/>
      <c r="AB3507"/>
    </row>
    <row r="3508" spans="2:28" s="52" customFormat="1" x14ac:dyDescent="0.15">
      <c r="B3508" s="77"/>
      <c r="P3508"/>
      <c r="U3508"/>
      <c r="V3508"/>
      <c r="W3508"/>
      <c r="X3508"/>
      <c r="Y3508"/>
      <c r="Z3508"/>
      <c r="AA3508"/>
      <c r="AB3508"/>
    </row>
    <row r="3509" spans="2:28" s="52" customFormat="1" x14ac:dyDescent="0.15">
      <c r="B3509" s="77"/>
      <c r="P3509"/>
      <c r="U3509"/>
      <c r="V3509"/>
      <c r="W3509"/>
      <c r="X3509"/>
      <c r="Y3509"/>
      <c r="Z3509"/>
      <c r="AA3509"/>
      <c r="AB3509"/>
    </row>
    <row r="3510" spans="2:28" s="52" customFormat="1" x14ac:dyDescent="0.15">
      <c r="B3510" s="77"/>
      <c r="P3510"/>
      <c r="U3510"/>
      <c r="V3510"/>
      <c r="W3510"/>
      <c r="X3510"/>
      <c r="Y3510"/>
      <c r="Z3510"/>
      <c r="AA3510"/>
      <c r="AB3510"/>
    </row>
    <row r="3511" spans="2:28" s="52" customFormat="1" x14ac:dyDescent="0.15">
      <c r="B3511" s="77"/>
      <c r="P3511"/>
      <c r="U3511"/>
      <c r="V3511"/>
      <c r="W3511"/>
      <c r="X3511"/>
      <c r="Y3511"/>
      <c r="Z3511"/>
      <c r="AA3511"/>
      <c r="AB3511"/>
    </row>
    <row r="3512" spans="2:28" s="52" customFormat="1" x14ac:dyDescent="0.15">
      <c r="B3512" s="77"/>
      <c r="P3512"/>
      <c r="U3512"/>
      <c r="V3512"/>
      <c r="W3512"/>
      <c r="X3512"/>
      <c r="Y3512"/>
      <c r="Z3512"/>
      <c r="AA3512"/>
      <c r="AB3512"/>
    </row>
    <row r="3513" spans="2:28" s="52" customFormat="1" x14ac:dyDescent="0.15">
      <c r="B3513" s="77"/>
      <c r="P3513"/>
      <c r="U3513"/>
      <c r="V3513"/>
      <c r="W3513"/>
      <c r="X3513"/>
      <c r="Y3513"/>
      <c r="Z3513"/>
      <c r="AA3513"/>
      <c r="AB3513"/>
    </row>
    <row r="3514" spans="2:28" s="52" customFormat="1" x14ac:dyDescent="0.15">
      <c r="B3514" s="77"/>
      <c r="P3514"/>
      <c r="U3514"/>
      <c r="V3514"/>
      <c r="W3514"/>
      <c r="X3514"/>
      <c r="Y3514"/>
      <c r="Z3514"/>
      <c r="AA3514"/>
      <c r="AB3514"/>
    </row>
    <row r="3515" spans="2:28" s="52" customFormat="1" x14ac:dyDescent="0.15">
      <c r="B3515" s="77"/>
      <c r="P3515"/>
      <c r="U3515"/>
      <c r="V3515"/>
      <c r="W3515"/>
      <c r="X3515"/>
      <c r="Y3515"/>
      <c r="Z3515"/>
      <c r="AA3515"/>
      <c r="AB3515"/>
    </row>
    <row r="3516" spans="2:28" s="52" customFormat="1" x14ac:dyDescent="0.15">
      <c r="B3516" s="77"/>
      <c r="P3516"/>
      <c r="U3516"/>
      <c r="V3516"/>
      <c r="W3516"/>
      <c r="X3516"/>
      <c r="Y3516"/>
      <c r="Z3516"/>
      <c r="AA3516"/>
      <c r="AB3516"/>
    </row>
    <row r="3517" spans="2:28" s="52" customFormat="1" x14ac:dyDescent="0.15">
      <c r="B3517" s="77"/>
      <c r="P3517"/>
      <c r="U3517"/>
      <c r="V3517"/>
      <c r="W3517"/>
      <c r="X3517"/>
      <c r="Y3517"/>
      <c r="Z3517"/>
      <c r="AA3517"/>
      <c r="AB3517"/>
    </row>
    <row r="3518" spans="2:28" s="52" customFormat="1" x14ac:dyDescent="0.15">
      <c r="B3518" s="77"/>
      <c r="P3518"/>
      <c r="U3518"/>
      <c r="V3518"/>
      <c r="W3518"/>
      <c r="X3518"/>
      <c r="Y3518"/>
      <c r="Z3518"/>
      <c r="AA3518"/>
      <c r="AB3518"/>
    </row>
    <row r="3519" spans="2:28" s="52" customFormat="1" x14ac:dyDescent="0.15">
      <c r="B3519" s="77"/>
      <c r="P3519"/>
      <c r="U3519"/>
      <c r="V3519"/>
      <c r="W3519"/>
      <c r="X3519"/>
      <c r="Y3519"/>
      <c r="Z3519"/>
      <c r="AA3519"/>
      <c r="AB3519"/>
    </row>
    <row r="3520" spans="2:28" s="52" customFormat="1" x14ac:dyDescent="0.15">
      <c r="B3520" s="77"/>
      <c r="P3520"/>
      <c r="U3520"/>
      <c r="V3520"/>
      <c r="W3520"/>
      <c r="X3520"/>
      <c r="Y3520"/>
      <c r="Z3520"/>
      <c r="AA3520"/>
      <c r="AB3520"/>
    </row>
    <row r="3521" spans="2:28" s="52" customFormat="1" x14ac:dyDescent="0.15">
      <c r="B3521" s="77"/>
      <c r="P3521"/>
      <c r="U3521"/>
      <c r="V3521"/>
      <c r="W3521"/>
      <c r="X3521"/>
      <c r="Y3521"/>
      <c r="Z3521"/>
      <c r="AA3521"/>
      <c r="AB3521"/>
    </row>
    <row r="3522" spans="2:28" s="52" customFormat="1" x14ac:dyDescent="0.15">
      <c r="B3522" s="77"/>
      <c r="P3522"/>
      <c r="U3522"/>
      <c r="V3522"/>
      <c r="W3522"/>
      <c r="X3522"/>
      <c r="Y3522"/>
      <c r="Z3522"/>
      <c r="AA3522"/>
      <c r="AB3522"/>
    </row>
    <row r="3523" spans="2:28" s="52" customFormat="1" x14ac:dyDescent="0.15">
      <c r="B3523" s="77"/>
      <c r="P3523"/>
      <c r="U3523"/>
      <c r="V3523"/>
      <c r="W3523"/>
      <c r="X3523"/>
      <c r="Y3523"/>
      <c r="Z3523"/>
      <c r="AA3523"/>
      <c r="AB3523"/>
    </row>
    <row r="3524" spans="2:28" s="52" customFormat="1" x14ac:dyDescent="0.15">
      <c r="B3524" s="77"/>
      <c r="P3524"/>
      <c r="U3524"/>
      <c r="V3524"/>
      <c r="W3524"/>
      <c r="X3524"/>
      <c r="Y3524"/>
      <c r="Z3524"/>
      <c r="AA3524"/>
      <c r="AB3524"/>
    </row>
    <row r="3525" spans="2:28" s="52" customFormat="1" x14ac:dyDescent="0.15">
      <c r="B3525" s="77"/>
      <c r="P3525"/>
      <c r="U3525"/>
      <c r="V3525"/>
      <c r="W3525"/>
      <c r="X3525"/>
      <c r="Y3525"/>
      <c r="Z3525"/>
      <c r="AA3525"/>
      <c r="AB3525"/>
    </row>
    <row r="3526" spans="2:28" s="52" customFormat="1" x14ac:dyDescent="0.15">
      <c r="B3526" s="77"/>
      <c r="P3526"/>
      <c r="U3526"/>
      <c r="V3526"/>
      <c r="W3526"/>
      <c r="X3526"/>
      <c r="Y3526"/>
      <c r="Z3526"/>
      <c r="AA3526"/>
      <c r="AB3526"/>
    </row>
    <row r="3527" spans="2:28" s="52" customFormat="1" x14ac:dyDescent="0.15">
      <c r="B3527" s="77"/>
      <c r="P3527"/>
      <c r="U3527"/>
      <c r="V3527"/>
      <c r="W3527"/>
      <c r="X3527"/>
      <c r="Y3527"/>
      <c r="Z3527"/>
      <c r="AA3527"/>
      <c r="AB3527"/>
    </row>
    <row r="3528" spans="2:28" s="52" customFormat="1" x14ac:dyDescent="0.15">
      <c r="B3528" s="77"/>
      <c r="P3528"/>
      <c r="U3528"/>
      <c r="V3528"/>
      <c r="W3528"/>
      <c r="X3528"/>
      <c r="Y3528"/>
      <c r="Z3528"/>
      <c r="AA3528"/>
      <c r="AB3528"/>
    </row>
    <row r="3529" spans="2:28" s="52" customFormat="1" x14ac:dyDescent="0.15">
      <c r="B3529" s="77"/>
      <c r="P3529"/>
      <c r="U3529"/>
      <c r="V3529"/>
      <c r="W3529"/>
      <c r="X3529"/>
      <c r="Y3529"/>
      <c r="Z3529"/>
      <c r="AA3529"/>
      <c r="AB3529"/>
    </row>
    <row r="3530" spans="2:28" s="52" customFormat="1" x14ac:dyDescent="0.15">
      <c r="B3530" s="77"/>
      <c r="P3530"/>
      <c r="U3530"/>
      <c r="V3530"/>
      <c r="W3530"/>
      <c r="X3530"/>
      <c r="Y3530"/>
      <c r="Z3530"/>
      <c r="AA3530"/>
      <c r="AB3530"/>
    </row>
    <row r="3531" spans="2:28" s="52" customFormat="1" x14ac:dyDescent="0.15">
      <c r="B3531" s="77"/>
      <c r="P3531"/>
      <c r="U3531"/>
      <c r="V3531"/>
      <c r="W3531"/>
      <c r="X3531"/>
      <c r="Y3531"/>
      <c r="Z3531"/>
      <c r="AA3531"/>
      <c r="AB3531"/>
    </row>
    <row r="3532" spans="2:28" s="52" customFormat="1" x14ac:dyDescent="0.15">
      <c r="B3532" s="77"/>
      <c r="P3532"/>
      <c r="U3532"/>
      <c r="V3532"/>
      <c r="W3532"/>
      <c r="X3532"/>
      <c r="Y3532"/>
      <c r="Z3532"/>
      <c r="AA3532"/>
      <c r="AB3532"/>
    </row>
    <row r="3533" spans="2:28" s="52" customFormat="1" x14ac:dyDescent="0.15">
      <c r="B3533" s="77"/>
      <c r="P3533"/>
      <c r="U3533"/>
      <c r="V3533"/>
      <c r="W3533"/>
      <c r="X3533"/>
      <c r="Y3533"/>
      <c r="Z3533"/>
      <c r="AA3533"/>
      <c r="AB3533"/>
    </row>
    <row r="3534" spans="2:28" s="52" customFormat="1" x14ac:dyDescent="0.15">
      <c r="B3534" s="77"/>
      <c r="P3534"/>
      <c r="U3534"/>
      <c r="V3534"/>
      <c r="W3534"/>
      <c r="X3534"/>
      <c r="Y3534"/>
      <c r="Z3534"/>
      <c r="AA3534"/>
      <c r="AB3534"/>
    </row>
    <row r="3535" spans="2:28" s="52" customFormat="1" x14ac:dyDescent="0.15">
      <c r="B3535" s="77"/>
      <c r="P3535"/>
      <c r="U3535"/>
      <c r="V3535"/>
      <c r="W3535"/>
      <c r="X3535"/>
      <c r="Y3535"/>
      <c r="Z3535"/>
      <c r="AA3535"/>
      <c r="AB3535"/>
    </row>
    <row r="3536" spans="2:28" s="52" customFormat="1" x14ac:dyDescent="0.15">
      <c r="B3536" s="77"/>
      <c r="P3536"/>
      <c r="U3536"/>
      <c r="V3536"/>
      <c r="W3536"/>
      <c r="X3536"/>
      <c r="Y3536"/>
      <c r="Z3536"/>
      <c r="AA3536"/>
      <c r="AB3536"/>
    </row>
    <row r="3537" spans="2:28" s="52" customFormat="1" x14ac:dyDescent="0.15">
      <c r="B3537" s="77"/>
      <c r="P3537"/>
      <c r="U3537"/>
      <c r="V3537"/>
      <c r="W3537"/>
      <c r="X3537"/>
      <c r="Y3537"/>
      <c r="Z3537"/>
      <c r="AA3537"/>
      <c r="AB3537"/>
    </row>
    <row r="3538" spans="2:28" s="52" customFormat="1" x14ac:dyDescent="0.15">
      <c r="B3538" s="77"/>
      <c r="P3538"/>
      <c r="U3538"/>
      <c r="V3538"/>
      <c r="W3538"/>
      <c r="X3538"/>
      <c r="Y3538"/>
      <c r="Z3538"/>
      <c r="AA3538"/>
      <c r="AB3538"/>
    </row>
    <row r="3539" spans="2:28" s="52" customFormat="1" x14ac:dyDescent="0.15">
      <c r="B3539" s="77"/>
      <c r="P3539"/>
      <c r="U3539"/>
      <c r="V3539"/>
      <c r="W3539"/>
      <c r="X3539"/>
      <c r="Y3539"/>
      <c r="Z3539"/>
      <c r="AA3539"/>
      <c r="AB3539"/>
    </row>
    <row r="3540" spans="2:28" s="52" customFormat="1" x14ac:dyDescent="0.15">
      <c r="B3540" s="77"/>
      <c r="P3540"/>
      <c r="U3540"/>
      <c r="V3540"/>
      <c r="W3540"/>
      <c r="X3540"/>
      <c r="Y3540"/>
      <c r="Z3540"/>
      <c r="AA3540"/>
      <c r="AB3540"/>
    </row>
    <row r="3541" spans="2:28" s="52" customFormat="1" x14ac:dyDescent="0.15">
      <c r="B3541" s="77"/>
      <c r="P3541"/>
      <c r="U3541"/>
      <c r="V3541"/>
      <c r="W3541"/>
      <c r="X3541"/>
      <c r="Y3541"/>
      <c r="Z3541"/>
      <c r="AA3541"/>
      <c r="AB3541"/>
    </row>
    <row r="3542" spans="2:28" s="52" customFormat="1" x14ac:dyDescent="0.15">
      <c r="B3542" s="77"/>
      <c r="P3542"/>
      <c r="U3542"/>
      <c r="V3542"/>
      <c r="W3542"/>
      <c r="X3542"/>
      <c r="Y3542"/>
      <c r="Z3542"/>
      <c r="AA3542"/>
      <c r="AB3542"/>
    </row>
    <row r="3543" spans="2:28" s="52" customFormat="1" x14ac:dyDescent="0.15">
      <c r="B3543" s="77"/>
      <c r="P3543"/>
      <c r="U3543"/>
      <c r="V3543"/>
      <c r="W3543"/>
      <c r="X3543"/>
      <c r="Y3543"/>
      <c r="Z3543"/>
      <c r="AA3543"/>
      <c r="AB3543"/>
    </row>
    <row r="3544" spans="2:28" s="52" customFormat="1" x14ac:dyDescent="0.15">
      <c r="B3544" s="77"/>
      <c r="P3544"/>
      <c r="U3544"/>
      <c r="V3544"/>
      <c r="W3544"/>
      <c r="X3544"/>
      <c r="Y3544"/>
      <c r="Z3544"/>
      <c r="AA3544"/>
      <c r="AB3544"/>
    </row>
    <row r="3545" spans="2:28" s="52" customFormat="1" x14ac:dyDescent="0.15">
      <c r="B3545" s="77"/>
      <c r="P3545"/>
      <c r="U3545"/>
      <c r="V3545"/>
      <c r="W3545"/>
      <c r="X3545"/>
      <c r="Y3545"/>
      <c r="Z3545"/>
      <c r="AA3545"/>
      <c r="AB3545"/>
    </row>
    <row r="3546" spans="2:28" s="52" customFormat="1" x14ac:dyDescent="0.15">
      <c r="B3546" s="77"/>
      <c r="P3546"/>
      <c r="U3546"/>
      <c r="V3546"/>
      <c r="W3546"/>
      <c r="X3546"/>
      <c r="Y3546"/>
      <c r="Z3546"/>
      <c r="AA3546"/>
      <c r="AB3546"/>
    </row>
    <row r="3547" spans="2:28" s="52" customFormat="1" x14ac:dyDescent="0.15">
      <c r="B3547" s="77"/>
      <c r="P3547"/>
      <c r="U3547"/>
      <c r="V3547"/>
      <c r="W3547"/>
      <c r="X3547"/>
      <c r="Y3547"/>
      <c r="Z3547"/>
      <c r="AA3547"/>
      <c r="AB3547"/>
    </row>
    <row r="3548" spans="2:28" s="52" customFormat="1" x14ac:dyDescent="0.15">
      <c r="B3548" s="77"/>
      <c r="P3548"/>
      <c r="U3548"/>
      <c r="V3548"/>
      <c r="W3548"/>
      <c r="X3548"/>
      <c r="Y3548"/>
      <c r="Z3548"/>
      <c r="AA3548"/>
      <c r="AB3548"/>
    </row>
    <row r="3549" spans="2:28" s="52" customFormat="1" x14ac:dyDescent="0.15">
      <c r="B3549" s="77"/>
      <c r="P3549"/>
      <c r="U3549"/>
      <c r="V3549"/>
      <c r="W3549"/>
      <c r="X3549"/>
      <c r="Y3549"/>
      <c r="Z3549"/>
      <c r="AA3549"/>
      <c r="AB3549"/>
    </row>
    <row r="3550" spans="2:28" s="52" customFormat="1" x14ac:dyDescent="0.15">
      <c r="B3550" s="77"/>
      <c r="P3550"/>
      <c r="U3550"/>
      <c r="V3550"/>
      <c r="W3550"/>
      <c r="X3550"/>
      <c r="Y3550"/>
      <c r="Z3550"/>
      <c r="AA3550"/>
      <c r="AB3550"/>
    </row>
    <row r="3551" spans="2:28" s="52" customFormat="1" x14ac:dyDescent="0.15">
      <c r="B3551" s="77"/>
      <c r="P3551"/>
      <c r="U3551"/>
      <c r="V3551"/>
      <c r="W3551"/>
      <c r="X3551"/>
      <c r="Y3551"/>
      <c r="Z3551"/>
      <c r="AA3551"/>
      <c r="AB3551"/>
    </row>
    <row r="3552" spans="2:28" s="52" customFormat="1" x14ac:dyDescent="0.15">
      <c r="B3552" s="77"/>
      <c r="P3552"/>
      <c r="U3552"/>
      <c r="V3552"/>
      <c r="W3552"/>
      <c r="X3552"/>
      <c r="Y3552"/>
      <c r="Z3552"/>
      <c r="AA3552"/>
      <c r="AB3552"/>
    </row>
    <row r="3553" spans="2:28" s="52" customFormat="1" x14ac:dyDescent="0.15">
      <c r="B3553" s="77"/>
      <c r="P3553"/>
      <c r="U3553"/>
      <c r="V3553"/>
      <c r="W3553"/>
      <c r="X3553"/>
      <c r="Y3553"/>
      <c r="Z3553"/>
      <c r="AA3553"/>
      <c r="AB3553"/>
    </row>
    <row r="3554" spans="2:28" s="52" customFormat="1" x14ac:dyDescent="0.15">
      <c r="B3554" s="77"/>
      <c r="P3554"/>
      <c r="U3554"/>
      <c r="V3554"/>
      <c r="W3554"/>
      <c r="X3554"/>
      <c r="Y3554"/>
      <c r="Z3554"/>
      <c r="AA3554"/>
      <c r="AB3554"/>
    </row>
    <row r="3555" spans="2:28" s="52" customFormat="1" x14ac:dyDescent="0.15">
      <c r="B3555" s="77"/>
      <c r="P3555"/>
      <c r="U3555"/>
      <c r="V3555"/>
      <c r="W3555"/>
      <c r="X3555"/>
      <c r="Y3555"/>
      <c r="Z3555"/>
      <c r="AA3555"/>
      <c r="AB3555"/>
    </row>
    <row r="3556" spans="2:28" s="52" customFormat="1" x14ac:dyDescent="0.15">
      <c r="B3556" s="77"/>
      <c r="P3556"/>
      <c r="U3556"/>
      <c r="V3556"/>
      <c r="W3556"/>
      <c r="X3556"/>
      <c r="Y3556"/>
      <c r="Z3556"/>
      <c r="AA3556"/>
      <c r="AB3556"/>
    </row>
    <row r="3557" spans="2:28" s="52" customFormat="1" x14ac:dyDescent="0.15">
      <c r="B3557" s="77"/>
      <c r="P3557"/>
      <c r="U3557"/>
      <c r="V3557"/>
      <c r="W3557"/>
      <c r="X3557"/>
      <c r="Y3557"/>
      <c r="Z3557"/>
      <c r="AA3557"/>
      <c r="AB3557"/>
    </row>
    <row r="3558" spans="2:28" s="52" customFormat="1" x14ac:dyDescent="0.15">
      <c r="B3558" s="77"/>
      <c r="P3558"/>
      <c r="U3558"/>
      <c r="V3558"/>
      <c r="W3558"/>
      <c r="X3558"/>
      <c r="Y3558"/>
      <c r="Z3558"/>
      <c r="AA3558"/>
      <c r="AB3558"/>
    </row>
    <row r="3559" spans="2:28" s="52" customFormat="1" x14ac:dyDescent="0.15">
      <c r="B3559" s="77"/>
      <c r="P3559"/>
      <c r="U3559"/>
      <c r="V3559"/>
      <c r="W3559"/>
      <c r="X3559"/>
      <c r="Y3559"/>
      <c r="Z3559"/>
      <c r="AA3559"/>
      <c r="AB3559"/>
    </row>
    <row r="3560" spans="2:28" s="52" customFormat="1" x14ac:dyDescent="0.15">
      <c r="B3560" s="77"/>
      <c r="P3560"/>
      <c r="U3560"/>
      <c r="V3560"/>
      <c r="W3560"/>
      <c r="X3560"/>
      <c r="Y3560"/>
      <c r="Z3560"/>
      <c r="AA3560"/>
      <c r="AB3560"/>
    </row>
    <row r="3561" spans="2:28" s="52" customFormat="1" x14ac:dyDescent="0.15">
      <c r="B3561" s="77"/>
      <c r="P3561"/>
      <c r="U3561"/>
      <c r="V3561"/>
      <c r="W3561"/>
      <c r="X3561"/>
      <c r="Y3561"/>
      <c r="Z3561"/>
      <c r="AA3561"/>
      <c r="AB3561"/>
    </row>
    <row r="3562" spans="2:28" s="52" customFormat="1" x14ac:dyDescent="0.15">
      <c r="B3562" s="77"/>
      <c r="P3562"/>
      <c r="U3562"/>
      <c r="V3562"/>
      <c r="W3562"/>
      <c r="X3562"/>
      <c r="Y3562"/>
      <c r="Z3562"/>
      <c r="AA3562"/>
      <c r="AB3562"/>
    </row>
    <row r="3563" spans="2:28" s="52" customFormat="1" x14ac:dyDescent="0.15">
      <c r="B3563" s="77"/>
      <c r="P3563"/>
      <c r="U3563"/>
      <c r="V3563"/>
      <c r="W3563"/>
      <c r="X3563"/>
      <c r="Y3563"/>
      <c r="Z3563"/>
      <c r="AA3563"/>
      <c r="AB3563"/>
    </row>
    <row r="3564" spans="2:28" s="52" customFormat="1" x14ac:dyDescent="0.15">
      <c r="B3564" s="77"/>
      <c r="P3564"/>
      <c r="U3564"/>
      <c r="V3564"/>
      <c r="W3564"/>
      <c r="X3564"/>
      <c r="Y3564"/>
      <c r="Z3564"/>
      <c r="AA3564"/>
      <c r="AB3564"/>
    </row>
    <row r="3565" spans="2:28" s="52" customFormat="1" x14ac:dyDescent="0.15">
      <c r="B3565" s="77"/>
      <c r="P3565"/>
      <c r="U3565"/>
      <c r="V3565"/>
      <c r="W3565"/>
      <c r="X3565"/>
      <c r="Y3565"/>
      <c r="Z3565"/>
      <c r="AA3565"/>
      <c r="AB3565"/>
    </row>
    <row r="3566" spans="2:28" s="52" customFormat="1" x14ac:dyDescent="0.15">
      <c r="B3566" s="77"/>
      <c r="P3566"/>
      <c r="U3566"/>
      <c r="V3566"/>
      <c r="W3566"/>
      <c r="X3566"/>
      <c r="Y3566"/>
      <c r="Z3566"/>
      <c r="AA3566"/>
      <c r="AB3566"/>
    </row>
    <row r="3567" spans="2:28" s="52" customFormat="1" x14ac:dyDescent="0.15">
      <c r="B3567" s="77"/>
      <c r="P3567"/>
      <c r="U3567"/>
      <c r="V3567"/>
      <c r="W3567"/>
      <c r="X3567"/>
      <c r="Y3567"/>
      <c r="Z3567"/>
      <c r="AA3567"/>
      <c r="AB3567"/>
    </row>
    <row r="3568" spans="2:28" s="52" customFormat="1" x14ac:dyDescent="0.15">
      <c r="B3568" s="77"/>
      <c r="P3568"/>
      <c r="U3568"/>
      <c r="V3568"/>
      <c r="W3568"/>
      <c r="X3568"/>
      <c r="Y3568"/>
      <c r="Z3568"/>
      <c r="AA3568"/>
      <c r="AB3568"/>
    </row>
    <row r="3569" spans="2:28" s="52" customFormat="1" x14ac:dyDescent="0.15">
      <c r="B3569" s="77"/>
      <c r="P3569"/>
      <c r="U3569"/>
      <c r="V3569"/>
      <c r="W3569"/>
      <c r="X3569"/>
      <c r="Y3569"/>
      <c r="Z3569"/>
      <c r="AA3569"/>
      <c r="AB3569"/>
    </row>
    <row r="3570" spans="2:28" s="52" customFormat="1" x14ac:dyDescent="0.15">
      <c r="B3570" s="77"/>
      <c r="P3570"/>
      <c r="U3570"/>
      <c r="V3570"/>
      <c r="W3570"/>
      <c r="X3570"/>
      <c r="Y3570"/>
      <c r="Z3570"/>
      <c r="AA3570"/>
      <c r="AB3570"/>
    </row>
    <row r="3571" spans="2:28" s="52" customFormat="1" x14ac:dyDescent="0.15">
      <c r="B3571" s="77"/>
      <c r="P3571"/>
      <c r="U3571"/>
      <c r="V3571"/>
      <c r="W3571"/>
      <c r="X3571"/>
      <c r="Y3571"/>
      <c r="Z3571"/>
      <c r="AA3571"/>
      <c r="AB3571"/>
    </row>
    <row r="3572" spans="2:28" s="52" customFormat="1" x14ac:dyDescent="0.15">
      <c r="B3572" s="77"/>
      <c r="P3572"/>
      <c r="U3572"/>
      <c r="V3572"/>
      <c r="W3572"/>
      <c r="X3572"/>
      <c r="Y3572"/>
      <c r="Z3572"/>
      <c r="AA3572"/>
      <c r="AB3572"/>
    </row>
    <row r="3573" spans="2:28" s="52" customFormat="1" x14ac:dyDescent="0.15">
      <c r="B3573" s="77"/>
      <c r="P3573"/>
      <c r="U3573"/>
      <c r="V3573"/>
      <c r="W3573"/>
      <c r="X3573"/>
      <c r="Y3573"/>
      <c r="Z3573"/>
      <c r="AA3573"/>
      <c r="AB3573"/>
    </row>
    <row r="3574" spans="2:28" s="52" customFormat="1" x14ac:dyDescent="0.15">
      <c r="B3574" s="77"/>
      <c r="P3574"/>
      <c r="U3574"/>
      <c r="V3574"/>
      <c r="W3574"/>
      <c r="X3574"/>
      <c r="Y3574"/>
      <c r="Z3574"/>
      <c r="AA3574"/>
      <c r="AB3574"/>
    </row>
    <row r="3575" spans="2:28" s="52" customFormat="1" x14ac:dyDescent="0.15">
      <c r="B3575" s="77"/>
      <c r="P3575"/>
      <c r="U3575"/>
      <c r="V3575"/>
      <c r="W3575"/>
      <c r="X3575"/>
      <c r="Y3575"/>
      <c r="Z3575"/>
      <c r="AA3575"/>
      <c r="AB3575"/>
    </row>
    <row r="3576" spans="2:28" s="52" customFormat="1" x14ac:dyDescent="0.15">
      <c r="B3576" s="77"/>
      <c r="P3576"/>
      <c r="U3576"/>
      <c r="V3576"/>
      <c r="W3576"/>
      <c r="X3576"/>
      <c r="Y3576"/>
      <c r="Z3576"/>
      <c r="AA3576"/>
      <c r="AB3576"/>
    </row>
    <row r="3577" spans="2:28" s="52" customFormat="1" x14ac:dyDescent="0.15">
      <c r="B3577" s="77"/>
      <c r="P3577"/>
      <c r="U3577"/>
      <c r="V3577"/>
      <c r="W3577"/>
      <c r="X3577"/>
      <c r="Y3577"/>
      <c r="Z3577"/>
      <c r="AA3577"/>
      <c r="AB3577"/>
    </row>
    <row r="3578" spans="2:28" s="52" customFormat="1" x14ac:dyDescent="0.15">
      <c r="B3578" s="77"/>
      <c r="P3578"/>
      <c r="U3578"/>
      <c r="V3578"/>
      <c r="W3578"/>
      <c r="X3578"/>
      <c r="Y3578"/>
      <c r="Z3578"/>
      <c r="AA3578"/>
      <c r="AB3578"/>
    </row>
    <row r="3579" spans="2:28" s="52" customFormat="1" x14ac:dyDescent="0.15">
      <c r="B3579" s="77"/>
      <c r="P3579"/>
      <c r="U3579"/>
      <c r="V3579"/>
      <c r="W3579"/>
      <c r="X3579"/>
      <c r="Y3579"/>
      <c r="Z3579"/>
      <c r="AA3579"/>
      <c r="AB3579"/>
    </row>
    <row r="3580" spans="2:28" s="52" customFormat="1" x14ac:dyDescent="0.15">
      <c r="B3580" s="77"/>
      <c r="P3580"/>
      <c r="U3580"/>
      <c r="V3580"/>
      <c r="W3580"/>
      <c r="X3580"/>
      <c r="Y3580"/>
      <c r="Z3580"/>
      <c r="AA3580"/>
      <c r="AB3580"/>
    </row>
    <row r="3581" spans="2:28" s="52" customFormat="1" x14ac:dyDescent="0.15">
      <c r="B3581" s="77"/>
      <c r="P3581"/>
      <c r="U3581"/>
      <c r="V3581"/>
      <c r="W3581"/>
      <c r="X3581"/>
      <c r="Y3581"/>
      <c r="Z3581"/>
      <c r="AA3581"/>
      <c r="AB3581"/>
    </row>
    <row r="3582" spans="2:28" s="52" customFormat="1" x14ac:dyDescent="0.15">
      <c r="B3582" s="77"/>
      <c r="P3582"/>
      <c r="U3582"/>
      <c r="V3582"/>
      <c r="W3582"/>
      <c r="X3582"/>
      <c r="Y3582"/>
      <c r="Z3582"/>
      <c r="AA3582"/>
      <c r="AB3582"/>
    </row>
    <row r="3583" spans="2:28" s="52" customFormat="1" x14ac:dyDescent="0.15">
      <c r="B3583" s="77"/>
      <c r="P3583"/>
      <c r="U3583"/>
      <c r="V3583"/>
      <c r="W3583"/>
      <c r="X3583"/>
      <c r="Y3583"/>
      <c r="Z3583"/>
      <c r="AA3583"/>
      <c r="AB3583"/>
    </row>
    <row r="3584" spans="2:28" s="52" customFormat="1" x14ac:dyDescent="0.15">
      <c r="B3584" s="77"/>
      <c r="P3584"/>
      <c r="U3584"/>
      <c r="V3584"/>
      <c r="W3584"/>
      <c r="X3584"/>
      <c r="Y3584"/>
      <c r="Z3584"/>
      <c r="AA3584"/>
      <c r="AB3584"/>
    </row>
    <row r="3585" spans="2:28" s="52" customFormat="1" x14ac:dyDescent="0.15">
      <c r="B3585" s="77"/>
      <c r="P3585"/>
      <c r="U3585"/>
      <c r="V3585"/>
      <c r="W3585"/>
      <c r="X3585"/>
      <c r="Y3585"/>
      <c r="Z3585"/>
      <c r="AA3585"/>
      <c r="AB3585"/>
    </row>
    <row r="3586" spans="2:28" s="52" customFormat="1" x14ac:dyDescent="0.15">
      <c r="B3586" s="77"/>
      <c r="P3586"/>
      <c r="U3586"/>
      <c r="V3586"/>
      <c r="W3586"/>
      <c r="X3586"/>
      <c r="Y3586"/>
      <c r="Z3586"/>
      <c r="AA3586"/>
      <c r="AB3586"/>
    </row>
    <row r="3587" spans="2:28" s="52" customFormat="1" x14ac:dyDescent="0.15">
      <c r="B3587" s="77"/>
      <c r="P3587"/>
      <c r="U3587"/>
      <c r="V3587"/>
      <c r="W3587"/>
      <c r="X3587"/>
      <c r="Y3587"/>
      <c r="Z3587"/>
      <c r="AA3587"/>
      <c r="AB3587"/>
    </row>
    <row r="3588" spans="2:28" s="52" customFormat="1" x14ac:dyDescent="0.15">
      <c r="B3588" s="77"/>
      <c r="P3588"/>
      <c r="U3588"/>
      <c r="V3588"/>
      <c r="W3588"/>
      <c r="X3588"/>
      <c r="Y3588"/>
      <c r="Z3588"/>
      <c r="AA3588"/>
      <c r="AB3588"/>
    </row>
    <row r="3589" spans="2:28" s="52" customFormat="1" x14ac:dyDescent="0.15">
      <c r="B3589" s="77"/>
      <c r="P3589"/>
      <c r="U3589"/>
      <c r="V3589"/>
      <c r="W3589"/>
      <c r="X3589"/>
      <c r="Y3589"/>
      <c r="Z3589"/>
      <c r="AA3589"/>
      <c r="AB3589"/>
    </row>
    <row r="3590" spans="2:28" s="52" customFormat="1" x14ac:dyDescent="0.15">
      <c r="B3590" s="77"/>
      <c r="P3590"/>
      <c r="U3590"/>
      <c r="V3590"/>
      <c r="W3590"/>
      <c r="X3590"/>
      <c r="Y3590"/>
      <c r="Z3590"/>
      <c r="AA3590"/>
      <c r="AB3590"/>
    </row>
    <row r="3591" spans="2:28" s="52" customFormat="1" x14ac:dyDescent="0.15">
      <c r="B3591" s="77"/>
      <c r="P3591"/>
      <c r="U3591"/>
      <c r="V3591"/>
      <c r="W3591"/>
      <c r="X3591"/>
      <c r="Y3591"/>
      <c r="Z3591"/>
      <c r="AA3591"/>
      <c r="AB3591"/>
    </row>
    <row r="3592" spans="2:28" s="52" customFormat="1" x14ac:dyDescent="0.15">
      <c r="B3592" s="77"/>
      <c r="P3592"/>
      <c r="U3592"/>
      <c r="V3592"/>
      <c r="W3592"/>
      <c r="X3592"/>
      <c r="Y3592"/>
      <c r="Z3592"/>
      <c r="AA3592"/>
      <c r="AB3592"/>
    </row>
    <row r="3593" spans="2:28" s="52" customFormat="1" x14ac:dyDescent="0.15">
      <c r="B3593" s="77"/>
      <c r="P3593"/>
      <c r="U3593"/>
      <c r="V3593"/>
      <c r="W3593"/>
      <c r="X3593"/>
      <c r="Y3593"/>
      <c r="Z3593"/>
      <c r="AA3593"/>
      <c r="AB3593"/>
    </row>
    <row r="3594" spans="2:28" s="52" customFormat="1" x14ac:dyDescent="0.15">
      <c r="B3594" s="77"/>
      <c r="P3594"/>
      <c r="U3594"/>
      <c r="V3594"/>
      <c r="W3594"/>
      <c r="X3594"/>
      <c r="Y3594"/>
      <c r="Z3594"/>
      <c r="AA3594"/>
      <c r="AB3594"/>
    </row>
    <row r="3595" spans="2:28" s="52" customFormat="1" x14ac:dyDescent="0.15">
      <c r="B3595" s="77"/>
      <c r="P3595"/>
      <c r="U3595"/>
      <c r="V3595"/>
      <c r="W3595"/>
      <c r="X3595"/>
      <c r="Y3595"/>
      <c r="Z3595"/>
      <c r="AA3595"/>
      <c r="AB3595"/>
    </row>
    <row r="3596" spans="2:28" s="52" customFormat="1" x14ac:dyDescent="0.15">
      <c r="B3596" s="77"/>
      <c r="P3596"/>
      <c r="U3596"/>
      <c r="V3596"/>
      <c r="W3596"/>
      <c r="X3596"/>
      <c r="Y3596"/>
      <c r="Z3596"/>
      <c r="AA3596"/>
      <c r="AB3596"/>
    </row>
    <row r="3597" spans="2:28" s="52" customFormat="1" x14ac:dyDescent="0.15">
      <c r="B3597" s="77"/>
      <c r="P3597"/>
      <c r="U3597"/>
      <c r="V3597"/>
      <c r="W3597"/>
      <c r="X3597"/>
      <c r="Y3597"/>
      <c r="Z3597"/>
      <c r="AA3597"/>
      <c r="AB3597"/>
    </row>
    <row r="3598" spans="2:28" s="52" customFormat="1" x14ac:dyDescent="0.15">
      <c r="B3598" s="77"/>
      <c r="P3598"/>
      <c r="U3598"/>
      <c r="V3598"/>
      <c r="W3598"/>
      <c r="X3598"/>
      <c r="Y3598"/>
      <c r="Z3598"/>
      <c r="AA3598"/>
      <c r="AB3598"/>
    </row>
    <row r="3599" spans="2:28" s="52" customFormat="1" x14ac:dyDescent="0.15">
      <c r="B3599" s="77"/>
      <c r="P3599"/>
      <c r="U3599"/>
      <c r="V3599"/>
      <c r="W3599"/>
      <c r="X3599"/>
      <c r="Y3599"/>
      <c r="Z3599"/>
      <c r="AA3599"/>
      <c r="AB3599"/>
    </row>
    <row r="3600" spans="2:28" s="52" customFormat="1" x14ac:dyDescent="0.15">
      <c r="B3600" s="77"/>
      <c r="P3600"/>
      <c r="U3600"/>
      <c r="V3600"/>
      <c r="W3600"/>
      <c r="X3600"/>
      <c r="Y3600"/>
      <c r="Z3600"/>
      <c r="AA3600"/>
      <c r="AB3600"/>
    </row>
    <row r="3601" spans="2:28" s="52" customFormat="1" x14ac:dyDescent="0.15">
      <c r="B3601" s="77"/>
      <c r="P3601"/>
      <c r="U3601"/>
      <c r="V3601"/>
      <c r="W3601"/>
      <c r="X3601"/>
      <c r="Y3601"/>
      <c r="Z3601"/>
      <c r="AA3601"/>
      <c r="AB3601"/>
    </row>
    <row r="3602" spans="2:28" s="52" customFormat="1" x14ac:dyDescent="0.15">
      <c r="B3602" s="77"/>
      <c r="P3602"/>
      <c r="U3602"/>
      <c r="V3602"/>
      <c r="W3602"/>
      <c r="X3602"/>
      <c r="Y3602"/>
      <c r="Z3602"/>
      <c r="AA3602"/>
      <c r="AB3602"/>
    </row>
    <row r="3603" spans="2:28" s="52" customFormat="1" x14ac:dyDescent="0.15">
      <c r="B3603" s="77"/>
      <c r="P3603"/>
      <c r="U3603"/>
      <c r="V3603"/>
      <c r="W3603"/>
      <c r="X3603"/>
      <c r="Y3603"/>
      <c r="Z3603"/>
      <c r="AA3603"/>
      <c r="AB3603"/>
    </row>
    <row r="3604" spans="2:28" s="52" customFormat="1" x14ac:dyDescent="0.15">
      <c r="B3604" s="77"/>
      <c r="P3604"/>
      <c r="U3604"/>
      <c r="V3604"/>
      <c r="W3604"/>
      <c r="X3604"/>
      <c r="Y3604"/>
      <c r="Z3604"/>
      <c r="AA3604"/>
      <c r="AB3604"/>
    </row>
    <row r="3605" spans="2:28" s="52" customFormat="1" x14ac:dyDescent="0.15">
      <c r="B3605" s="77"/>
      <c r="P3605"/>
      <c r="U3605"/>
      <c r="V3605"/>
      <c r="W3605"/>
      <c r="X3605"/>
      <c r="Y3605"/>
      <c r="Z3605"/>
      <c r="AA3605"/>
      <c r="AB3605"/>
    </row>
    <row r="3606" spans="2:28" s="52" customFormat="1" x14ac:dyDescent="0.15">
      <c r="B3606" s="77"/>
      <c r="P3606"/>
      <c r="U3606"/>
      <c r="V3606"/>
      <c r="W3606"/>
      <c r="X3606"/>
      <c r="Y3606"/>
      <c r="Z3606"/>
      <c r="AA3606"/>
      <c r="AB3606"/>
    </row>
    <row r="3607" spans="2:28" s="52" customFormat="1" x14ac:dyDescent="0.15">
      <c r="B3607" s="77"/>
      <c r="P3607"/>
      <c r="U3607"/>
      <c r="V3607"/>
      <c r="W3607"/>
      <c r="X3607"/>
      <c r="Y3607"/>
      <c r="Z3607"/>
      <c r="AA3607"/>
      <c r="AB3607"/>
    </row>
    <row r="3608" spans="2:28" s="52" customFormat="1" x14ac:dyDescent="0.15">
      <c r="B3608" s="77"/>
      <c r="P3608"/>
      <c r="U3608"/>
      <c r="V3608"/>
      <c r="W3608"/>
      <c r="X3608"/>
      <c r="Y3608"/>
      <c r="Z3608"/>
      <c r="AA3608"/>
      <c r="AB3608"/>
    </row>
    <row r="3609" spans="2:28" s="52" customFormat="1" x14ac:dyDescent="0.15">
      <c r="B3609" s="77"/>
      <c r="P3609"/>
      <c r="U3609"/>
      <c r="V3609"/>
      <c r="W3609"/>
      <c r="X3609"/>
      <c r="Y3609"/>
      <c r="Z3609"/>
      <c r="AA3609"/>
      <c r="AB3609"/>
    </row>
    <row r="3610" spans="2:28" s="52" customFormat="1" x14ac:dyDescent="0.15">
      <c r="B3610" s="77"/>
      <c r="P3610"/>
      <c r="U3610"/>
      <c r="V3610"/>
      <c r="W3610"/>
      <c r="X3610"/>
      <c r="Y3610"/>
      <c r="Z3610"/>
      <c r="AA3610"/>
      <c r="AB3610"/>
    </row>
    <row r="3611" spans="2:28" s="52" customFormat="1" x14ac:dyDescent="0.15">
      <c r="B3611" s="77"/>
      <c r="P3611"/>
      <c r="U3611"/>
      <c r="V3611"/>
      <c r="W3611"/>
      <c r="X3611"/>
      <c r="Y3611"/>
      <c r="Z3611"/>
      <c r="AA3611"/>
      <c r="AB3611"/>
    </row>
    <row r="3612" spans="2:28" s="52" customFormat="1" x14ac:dyDescent="0.15">
      <c r="B3612" s="77"/>
      <c r="P3612"/>
      <c r="U3612"/>
      <c r="V3612"/>
      <c r="W3612"/>
      <c r="X3612"/>
      <c r="Y3612"/>
      <c r="Z3612"/>
      <c r="AA3612"/>
      <c r="AB3612"/>
    </row>
    <row r="3613" spans="2:28" s="52" customFormat="1" x14ac:dyDescent="0.15">
      <c r="B3613" s="77"/>
      <c r="P3613"/>
      <c r="U3613"/>
      <c r="V3613"/>
      <c r="W3613"/>
      <c r="X3613"/>
      <c r="Y3613"/>
      <c r="Z3613"/>
      <c r="AA3613"/>
      <c r="AB3613"/>
    </row>
    <row r="3614" spans="2:28" s="52" customFormat="1" x14ac:dyDescent="0.15">
      <c r="B3614" s="77"/>
      <c r="P3614"/>
      <c r="U3614"/>
      <c r="V3614"/>
      <c r="W3614"/>
      <c r="X3614"/>
      <c r="Y3614"/>
      <c r="Z3614"/>
      <c r="AA3614"/>
      <c r="AB3614"/>
    </row>
    <row r="3615" spans="2:28" s="52" customFormat="1" x14ac:dyDescent="0.15">
      <c r="B3615" s="77"/>
      <c r="P3615"/>
      <c r="U3615"/>
      <c r="V3615"/>
      <c r="W3615"/>
      <c r="X3615"/>
      <c r="Y3615"/>
      <c r="Z3615"/>
      <c r="AA3615"/>
      <c r="AB3615"/>
    </row>
    <row r="3616" spans="2:28" s="52" customFormat="1" x14ac:dyDescent="0.15">
      <c r="B3616" s="77"/>
      <c r="P3616"/>
      <c r="U3616"/>
      <c r="V3616"/>
      <c r="W3616"/>
      <c r="X3616"/>
      <c r="Y3616"/>
      <c r="Z3616"/>
      <c r="AA3616"/>
      <c r="AB3616"/>
    </row>
    <row r="3617" spans="2:28" s="52" customFormat="1" x14ac:dyDescent="0.15">
      <c r="B3617" s="77"/>
      <c r="P3617"/>
      <c r="U3617"/>
      <c r="V3617"/>
      <c r="W3617"/>
      <c r="X3617"/>
      <c r="Y3617"/>
      <c r="Z3617"/>
      <c r="AA3617"/>
      <c r="AB3617"/>
    </row>
    <row r="3618" spans="2:28" s="52" customFormat="1" x14ac:dyDescent="0.15">
      <c r="B3618" s="77"/>
      <c r="P3618"/>
      <c r="U3618"/>
      <c r="V3618"/>
      <c r="W3618"/>
      <c r="X3618"/>
      <c r="Y3618"/>
      <c r="Z3618"/>
      <c r="AA3618"/>
      <c r="AB3618"/>
    </row>
    <row r="3619" spans="2:28" s="52" customFormat="1" x14ac:dyDescent="0.15">
      <c r="B3619" s="77"/>
      <c r="P3619"/>
      <c r="U3619"/>
      <c r="V3619"/>
      <c r="W3619"/>
      <c r="X3619"/>
      <c r="Y3619"/>
      <c r="Z3619"/>
      <c r="AA3619"/>
      <c r="AB3619"/>
    </row>
    <row r="3620" spans="2:28" s="52" customFormat="1" x14ac:dyDescent="0.15">
      <c r="B3620" s="77"/>
      <c r="P3620"/>
      <c r="U3620"/>
      <c r="V3620"/>
      <c r="W3620"/>
      <c r="X3620"/>
      <c r="Y3620"/>
      <c r="Z3620"/>
      <c r="AA3620"/>
      <c r="AB3620"/>
    </row>
    <row r="3621" spans="2:28" s="52" customFormat="1" x14ac:dyDescent="0.15">
      <c r="B3621" s="77"/>
      <c r="P3621"/>
      <c r="U3621"/>
      <c r="V3621"/>
      <c r="W3621"/>
      <c r="X3621"/>
      <c r="Y3621"/>
      <c r="Z3621"/>
      <c r="AA3621"/>
      <c r="AB3621"/>
    </row>
    <row r="3622" spans="2:28" s="52" customFormat="1" x14ac:dyDescent="0.15">
      <c r="B3622" s="77"/>
      <c r="P3622"/>
      <c r="U3622"/>
      <c r="V3622"/>
      <c r="W3622"/>
      <c r="X3622"/>
      <c r="Y3622"/>
      <c r="Z3622"/>
      <c r="AA3622"/>
      <c r="AB3622"/>
    </row>
    <row r="3623" spans="2:28" s="52" customFormat="1" x14ac:dyDescent="0.15">
      <c r="B3623" s="77"/>
      <c r="P3623"/>
      <c r="U3623"/>
      <c r="V3623"/>
      <c r="W3623"/>
      <c r="X3623"/>
      <c r="Y3623"/>
      <c r="Z3623"/>
      <c r="AA3623"/>
      <c r="AB3623"/>
    </row>
    <row r="3624" spans="2:28" s="52" customFormat="1" x14ac:dyDescent="0.15">
      <c r="B3624" s="77"/>
      <c r="P3624"/>
      <c r="U3624"/>
      <c r="V3624"/>
      <c r="W3624"/>
      <c r="X3624"/>
      <c r="Y3624"/>
      <c r="Z3624"/>
      <c r="AA3624"/>
      <c r="AB3624"/>
    </row>
    <row r="3625" spans="2:28" s="52" customFormat="1" x14ac:dyDescent="0.15">
      <c r="B3625" s="77"/>
      <c r="P3625"/>
      <c r="U3625"/>
      <c r="V3625"/>
      <c r="W3625"/>
      <c r="X3625"/>
      <c r="Y3625"/>
      <c r="Z3625"/>
      <c r="AA3625"/>
      <c r="AB3625"/>
    </row>
    <row r="3626" spans="2:28" s="52" customFormat="1" x14ac:dyDescent="0.15">
      <c r="B3626" s="77"/>
      <c r="P3626"/>
      <c r="U3626"/>
      <c r="V3626"/>
      <c r="W3626"/>
      <c r="X3626"/>
      <c r="Y3626"/>
      <c r="Z3626"/>
      <c r="AA3626"/>
      <c r="AB3626"/>
    </row>
    <row r="3627" spans="2:28" s="52" customFormat="1" x14ac:dyDescent="0.15">
      <c r="B3627" s="77"/>
      <c r="P3627"/>
      <c r="U3627"/>
      <c r="V3627"/>
      <c r="W3627"/>
      <c r="X3627"/>
      <c r="Y3627"/>
      <c r="Z3627"/>
      <c r="AA3627"/>
      <c r="AB3627"/>
    </row>
    <row r="3628" spans="2:28" s="52" customFormat="1" x14ac:dyDescent="0.15">
      <c r="B3628" s="77"/>
      <c r="P3628"/>
      <c r="U3628"/>
      <c r="V3628"/>
      <c r="W3628"/>
      <c r="X3628"/>
      <c r="Y3628"/>
      <c r="Z3628"/>
      <c r="AA3628"/>
      <c r="AB3628"/>
    </row>
    <row r="3629" spans="2:28" s="52" customFormat="1" x14ac:dyDescent="0.15">
      <c r="B3629" s="77"/>
      <c r="P3629"/>
      <c r="U3629"/>
      <c r="V3629"/>
      <c r="W3629"/>
      <c r="X3629"/>
      <c r="Y3629"/>
      <c r="Z3629"/>
      <c r="AA3629"/>
      <c r="AB3629"/>
    </row>
    <row r="3630" spans="2:28" s="52" customFormat="1" x14ac:dyDescent="0.15">
      <c r="B3630" s="77"/>
      <c r="P3630"/>
      <c r="U3630"/>
      <c r="V3630"/>
      <c r="W3630"/>
      <c r="X3630"/>
      <c r="Y3630"/>
      <c r="Z3630"/>
      <c r="AA3630"/>
      <c r="AB3630"/>
    </row>
    <row r="3631" spans="2:28" s="52" customFormat="1" x14ac:dyDescent="0.15">
      <c r="B3631" s="77"/>
      <c r="P3631"/>
      <c r="U3631"/>
      <c r="V3631"/>
      <c r="W3631"/>
      <c r="X3631"/>
      <c r="Y3631"/>
      <c r="Z3631"/>
      <c r="AA3631"/>
      <c r="AB3631"/>
    </row>
    <row r="3632" spans="2:28" s="52" customFormat="1" x14ac:dyDescent="0.15">
      <c r="B3632" s="77"/>
      <c r="P3632"/>
      <c r="U3632"/>
      <c r="V3632"/>
      <c r="W3632"/>
      <c r="X3632"/>
      <c r="Y3632"/>
      <c r="Z3632"/>
      <c r="AA3632"/>
      <c r="AB3632"/>
    </row>
    <row r="3633" spans="2:28" s="52" customFormat="1" x14ac:dyDescent="0.15">
      <c r="B3633" s="77"/>
      <c r="P3633"/>
      <c r="U3633"/>
      <c r="V3633"/>
      <c r="W3633"/>
      <c r="X3633"/>
      <c r="Y3633"/>
      <c r="Z3633"/>
      <c r="AA3633"/>
      <c r="AB3633"/>
    </row>
    <row r="3634" spans="2:28" s="52" customFormat="1" x14ac:dyDescent="0.15">
      <c r="B3634" s="77"/>
      <c r="P3634"/>
      <c r="U3634"/>
      <c r="V3634"/>
      <c r="W3634"/>
      <c r="X3634"/>
      <c r="Y3634"/>
      <c r="Z3634"/>
      <c r="AA3634"/>
      <c r="AB3634"/>
    </row>
    <row r="3635" spans="2:28" s="52" customFormat="1" x14ac:dyDescent="0.15">
      <c r="B3635" s="77"/>
      <c r="P3635"/>
      <c r="U3635"/>
      <c r="V3635"/>
      <c r="W3635"/>
      <c r="X3635"/>
      <c r="Y3635"/>
      <c r="Z3635"/>
      <c r="AA3635"/>
      <c r="AB3635"/>
    </row>
    <row r="3636" spans="2:28" s="52" customFormat="1" x14ac:dyDescent="0.15">
      <c r="B3636" s="77"/>
      <c r="P3636"/>
      <c r="U3636"/>
      <c r="V3636"/>
      <c r="W3636"/>
      <c r="X3636"/>
      <c r="Y3636"/>
      <c r="Z3636"/>
      <c r="AA3636"/>
      <c r="AB3636"/>
    </row>
    <row r="3637" spans="2:28" s="52" customFormat="1" x14ac:dyDescent="0.15">
      <c r="B3637" s="77"/>
      <c r="P3637"/>
      <c r="U3637"/>
      <c r="V3637"/>
      <c r="W3637"/>
      <c r="X3637"/>
      <c r="Y3637"/>
      <c r="Z3637"/>
      <c r="AA3637"/>
      <c r="AB3637"/>
    </row>
    <row r="3638" spans="2:28" s="52" customFormat="1" x14ac:dyDescent="0.15">
      <c r="B3638" s="77"/>
      <c r="P3638"/>
      <c r="U3638"/>
      <c r="V3638"/>
      <c r="W3638"/>
      <c r="X3638"/>
      <c r="Y3638"/>
      <c r="Z3638"/>
      <c r="AA3638"/>
      <c r="AB3638"/>
    </row>
    <row r="3639" spans="2:28" s="52" customFormat="1" x14ac:dyDescent="0.15">
      <c r="B3639" s="77"/>
      <c r="P3639"/>
      <c r="U3639"/>
      <c r="V3639"/>
      <c r="W3639"/>
      <c r="X3639"/>
      <c r="Y3639"/>
      <c r="Z3639"/>
      <c r="AA3639"/>
      <c r="AB3639"/>
    </row>
    <row r="3640" spans="2:28" s="52" customFormat="1" x14ac:dyDescent="0.15">
      <c r="B3640" s="77"/>
      <c r="P3640"/>
      <c r="U3640"/>
      <c r="V3640"/>
      <c r="W3640"/>
      <c r="X3640"/>
      <c r="Y3640"/>
      <c r="Z3640"/>
      <c r="AA3640"/>
      <c r="AB3640"/>
    </row>
    <row r="3641" spans="2:28" s="52" customFormat="1" x14ac:dyDescent="0.15">
      <c r="B3641" s="77"/>
      <c r="P3641"/>
      <c r="U3641"/>
      <c r="V3641"/>
      <c r="W3641"/>
      <c r="X3641"/>
      <c r="Y3641"/>
      <c r="Z3641"/>
      <c r="AA3641"/>
      <c r="AB3641"/>
    </row>
    <row r="3642" spans="2:28" s="52" customFormat="1" x14ac:dyDescent="0.15">
      <c r="B3642" s="77"/>
      <c r="P3642"/>
      <c r="U3642"/>
      <c r="V3642"/>
      <c r="W3642"/>
      <c r="X3642"/>
      <c r="Y3642"/>
      <c r="Z3642"/>
      <c r="AA3642"/>
      <c r="AB3642"/>
    </row>
    <row r="3643" spans="2:28" s="52" customFormat="1" x14ac:dyDescent="0.15">
      <c r="B3643" s="77"/>
      <c r="P3643"/>
      <c r="U3643"/>
      <c r="V3643"/>
      <c r="W3643"/>
      <c r="X3643"/>
      <c r="Y3643"/>
      <c r="Z3643"/>
      <c r="AA3643"/>
      <c r="AB3643"/>
    </row>
    <row r="3644" spans="2:28" s="52" customFormat="1" x14ac:dyDescent="0.15">
      <c r="B3644" s="77"/>
      <c r="P3644"/>
      <c r="U3644"/>
      <c r="V3644"/>
      <c r="W3644"/>
      <c r="X3644"/>
      <c r="Y3644"/>
      <c r="Z3644"/>
      <c r="AA3644"/>
      <c r="AB3644"/>
    </row>
    <row r="3645" spans="2:28" s="52" customFormat="1" x14ac:dyDescent="0.15">
      <c r="B3645" s="77"/>
      <c r="P3645"/>
      <c r="U3645"/>
      <c r="V3645"/>
      <c r="W3645"/>
      <c r="X3645"/>
      <c r="Y3645"/>
      <c r="Z3645"/>
      <c r="AA3645"/>
      <c r="AB3645"/>
    </row>
    <row r="3646" spans="2:28" s="52" customFormat="1" x14ac:dyDescent="0.15">
      <c r="B3646" s="77"/>
      <c r="P3646"/>
      <c r="U3646"/>
      <c r="V3646"/>
      <c r="W3646"/>
      <c r="X3646"/>
      <c r="Y3646"/>
      <c r="Z3646"/>
      <c r="AA3646"/>
      <c r="AB3646"/>
    </row>
    <row r="3647" spans="2:28" s="52" customFormat="1" x14ac:dyDescent="0.15">
      <c r="B3647" s="77"/>
      <c r="P3647"/>
      <c r="U3647"/>
      <c r="V3647"/>
      <c r="W3647"/>
      <c r="X3647"/>
      <c r="Y3647"/>
      <c r="Z3647"/>
      <c r="AA3647"/>
      <c r="AB3647"/>
    </row>
    <row r="3648" spans="2:28" s="52" customFormat="1" x14ac:dyDescent="0.15">
      <c r="B3648" s="77"/>
      <c r="P3648"/>
      <c r="U3648"/>
      <c r="V3648"/>
      <c r="W3648"/>
      <c r="X3648"/>
      <c r="Y3648"/>
      <c r="Z3648"/>
      <c r="AA3648"/>
      <c r="AB3648"/>
    </row>
    <row r="3649" spans="2:28" s="52" customFormat="1" x14ac:dyDescent="0.15">
      <c r="B3649" s="77"/>
      <c r="P3649"/>
      <c r="U3649"/>
      <c r="V3649"/>
      <c r="W3649"/>
      <c r="X3649"/>
      <c r="Y3649"/>
      <c r="Z3649"/>
      <c r="AA3649"/>
      <c r="AB3649"/>
    </row>
    <row r="3650" spans="2:28" s="52" customFormat="1" x14ac:dyDescent="0.15">
      <c r="B3650" s="77"/>
      <c r="P3650"/>
      <c r="U3650"/>
      <c r="V3650"/>
      <c r="W3650"/>
      <c r="X3650"/>
      <c r="Y3650"/>
      <c r="Z3650"/>
      <c r="AA3650"/>
      <c r="AB3650"/>
    </row>
    <row r="3651" spans="2:28" s="52" customFormat="1" x14ac:dyDescent="0.15">
      <c r="B3651" s="77"/>
      <c r="P3651"/>
      <c r="U3651"/>
      <c r="V3651"/>
      <c r="W3651"/>
      <c r="X3651"/>
      <c r="Y3651"/>
      <c r="Z3651"/>
      <c r="AA3651"/>
      <c r="AB3651"/>
    </row>
    <row r="3652" spans="2:28" s="52" customFormat="1" x14ac:dyDescent="0.15">
      <c r="B3652" s="77"/>
      <c r="P3652"/>
      <c r="U3652"/>
      <c r="V3652"/>
      <c r="W3652"/>
      <c r="X3652"/>
      <c r="Y3652"/>
      <c r="Z3652"/>
      <c r="AA3652"/>
      <c r="AB3652"/>
    </row>
    <row r="3653" spans="2:28" s="52" customFormat="1" x14ac:dyDescent="0.15">
      <c r="B3653" s="77"/>
      <c r="P3653"/>
      <c r="U3653"/>
      <c r="V3653"/>
      <c r="W3653"/>
      <c r="X3653"/>
      <c r="Y3653"/>
      <c r="Z3653"/>
      <c r="AA3653"/>
      <c r="AB3653"/>
    </row>
    <row r="3654" spans="2:28" s="52" customFormat="1" x14ac:dyDescent="0.15">
      <c r="B3654" s="77"/>
      <c r="P3654"/>
      <c r="U3654"/>
      <c r="V3654"/>
      <c r="W3654"/>
      <c r="X3654"/>
      <c r="Y3654"/>
      <c r="Z3654"/>
      <c r="AA3654"/>
      <c r="AB3654"/>
    </row>
    <row r="3655" spans="2:28" s="52" customFormat="1" x14ac:dyDescent="0.15">
      <c r="B3655" s="77"/>
      <c r="P3655"/>
      <c r="U3655"/>
      <c r="V3655"/>
      <c r="W3655"/>
      <c r="X3655"/>
      <c r="Y3655"/>
      <c r="Z3655"/>
      <c r="AA3655"/>
      <c r="AB3655"/>
    </row>
    <row r="3656" spans="2:28" s="52" customFormat="1" x14ac:dyDescent="0.15">
      <c r="B3656" s="77"/>
      <c r="P3656"/>
      <c r="U3656"/>
      <c r="V3656"/>
      <c r="W3656"/>
      <c r="X3656"/>
      <c r="Y3656"/>
      <c r="Z3656"/>
      <c r="AA3656"/>
      <c r="AB3656"/>
    </row>
    <row r="3657" spans="2:28" s="52" customFormat="1" x14ac:dyDescent="0.15">
      <c r="B3657" s="77"/>
      <c r="P3657"/>
      <c r="U3657"/>
      <c r="V3657"/>
      <c r="W3657"/>
      <c r="X3657"/>
      <c r="Y3657"/>
      <c r="Z3657"/>
      <c r="AA3657"/>
      <c r="AB3657"/>
    </row>
    <row r="3658" spans="2:28" s="52" customFormat="1" x14ac:dyDescent="0.15">
      <c r="B3658" s="77"/>
      <c r="P3658"/>
      <c r="U3658"/>
      <c r="V3658"/>
      <c r="W3658"/>
      <c r="X3658"/>
      <c r="Y3658"/>
      <c r="Z3658"/>
      <c r="AA3658"/>
      <c r="AB3658"/>
    </row>
    <row r="3659" spans="2:28" s="52" customFormat="1" x14ac:dyDescent="0.15">
      <c r="B3659" s="77"/>
      <c r="P3659"/>
      <c r="U3659"/>
      <c r="V3659"/>
      <c r="W3659"/>
      <c r="X3659"/>
      <c r="Y3659"/>
      <c r="Z3659"/>
      <c r="AA3659"/>
      <c r="AB3659"/>
    </row>
    <row r="3660" spans="2:28" s="52" customFormat="1" x14ac:dyDescent="0.15">
      <c r="B3660" s="77"/>
      <c r="P3660"/>
      <c r="U3660"/>
      <c r="V3660"/>
      <c r="W3660"/>
      <c r="X3660"/>
      <c r="Y3660"/>
      <c r="Z3660"/>
      <c r="AA3660"/>
      <c r="AB3660"/>
    </row>
    <row r="3661" spans="2:28" s="52" customFormat="1" x14ac:dyDescent="0.15">
      <c r="B3661" s="77"/>
      <c r="P3661"/>
      <c r="U3661"/>
      <c r="V3661"/>
      <c r="W3661"/>
      <c r="X3661"/>
      <c r="Y3661"/>
      <c r="Z3661"/>
      <c r="AA3661"/>
      <c r="AB3661"/>
    </row>
    <row r="3662" spans="2:28" s="52" customFormat="1" x14ac:dyDescent="0.15">
      <c r="B3662" s="77"/>
      <c r="P3662"/>
      <c r="U3662"/>
      <c r="V3662"/>
      <c r="W3662"/>
      <c r="X3662"/>
      <c r="Y3662"/>
      <c r="Z3662"/>
      <c r="AA3662"/>
      <c r="AB3662"/>
    </row>
    <row r="3663" spans="2:28" s="52" customFormat="1" x14ac:dyDescent="0.15">
      <c r="B3663" s="77"/>
      <c r="P3663"/>
      <c r="U3663"/>
      <c r="V3663"/>
      <c r="W3663"/>
      <c r="X3663"/>
      <c r="Y3663"/>
      <c r="Z3663"/>
      <c r="AA3663"/>
      <c r="AB3663"/>
    </row>
    <row r="3664" spans="2:28" s="52" customFormat="1" x14ac:dyDescent="0.15">
      <c r="B3664" s="77"/>
      <c r="P3664"/>
      <c r="U3664"/>
      <c r="V3664"/>
      <c r="W3664"/>
      <c r="X3664"/>
      <c r="Y3664"/>
      <c r="Z3664"/>
      <c r="AA3664"/>
      <c r="AB3664"/>
    </row>
    <row r="3665" spans="2:28" s="52" customFormat="1" x14ac:dyDescent="0.15">
      <c r="B3665" s="77"/>
      <c r="P3665"/>
      <c r="U3665"/>
      <c r="V3665"/>
      <c r="W3665"/>
      <c r="X3665"/>
      <c r="Y3665"/>
      <c r="Z3665"/>
      <c r="AA3665"/>
      <c r="AB3665"/>
    </row>
    <row r="3666" spans="2:28" s="52" customFormat="1" x14ac:dyDescent="0.15">
      <c r="B3666" s="77"/>
      <c r="P3666"/>
      <c r="U3666"/>
      <c r="V3666"/>
      <c r="W3666"/>
      <c r="X3666"/>
      <c r="Y3666"/>
      <c r="Z3666"/>
      <c r="AA3666"/>
      <c r="AB3666"/>
    </row>
    <row r="3667" spans="2:28" s="52" customFormat="1" x14ac:dyDescent="0.15">
      <c r="B3667" s="77"/>
      <c r="P3667"/>
      <c r="U3667"/>
      <c r="V3667"/>
      <c r="W3667"/>
      <c r="X3667"/>
      <c r="Y3667"/>
      <c r="Z3667"/>
      <c r="AA3667"/>
      <c r="AB3667"/>
    </row>
    <row r="3668" spans="2:28" s="52" customFormat="1" x14ac:dyDescent="0.15">
      <c r="B3668" s="77"/>
      <c r="P3668"/>
      <c r="U3668"/>
      <c r="V3668"/>
      <c r="W3668"/>
      <c r="X3668"/>
      <c r="Y3668"/>
      <c r="Z3668"/>
      <c r="AA3668"/>
      <c r="AB3668"/>
    </row>
    <row r="3669" spans="2:28" s="52" customFormat="1" x14ac:dyDescent="0.15">
      <c r="B3669" s="77"/>
      <c r="P3669"/>
      <c r="U3669"/>
      <c r="V3669"/>
      <c r="W3669"/>
      <c r="X3669"/>
      <c r="Y3669"/>
      <c r="Z3669"/>
      <c r="AA3669"/>
      <c r="AB3669"/>
    </row>
    <row r="3670" spans="2:28" s="52" customFormat="1" x14ac:dyDescent="0.15">
      <c r="B3670" s="77"/>
      <c r="P3670"/>
      <c r="U3670"/>
      <c r="V3670"/>
      <c r="W3670"/>
      <c r="X3670"/>
      <c r="Y3670"/>
      <c r="Z3670"/>
      <c r="AA3670"/>
      <c r="AB3670"/>
    </row>
    <row r="3671" spans="2:28" s="52" customFormat="1" x14ac:dyDescent="0.15">
      <c r="B3671" s="77"/>
      <c r="P3671"/>
      <c r="U3671"/>
      <c r="V3671"/>
      <c r="W3671"/>
      <c r="X3671"/>
      <c r="Y3671"/>
      <c r="Z3671"/>
      <c r="AA3671"/>
      <c r="AB3671"/>
    </row>
    <row r="3672" spans="2:28" s="52" customFormat="1" x14ac:dyDescent="0.15">
      <c r="B3672" s="77"/>
      <c r="P3672"/>
      <c r="U3672"/>
      <c r="V3672"/>
      <c r="W3672"/>
      <c r="X3672"/>
      <c r="Y3672"/>
      <c r="Z3672"/>
      <c r="AA3672"/>
      <c r="AB3672"/>
    </row>
    <row r="3673" spans="2:28" s="52" customFormat="1" x14ac:dyDescent="0.15">
      <c r="B3673" s="77"/>
      <c r="P3673"/>
      <c r="U3673"/>
      <c r="V3673"/>
      <c r="W3673"/>
      <c r="X3673"/>
      <c r="Y3673"/>
      <c r="Z3673"/>
      <c r="AA3673"/>
      <c r="AB3673"/>
    </row>
    <row r="3674" spans="2:28" s="52" customFormat="1" x14ac:dyDescent="0.15">
      <c r="B3674" s="77"/>
      <c r="P3674"/>
      <c r="U3674"/>
      <c r="V3674"/>
      <c r="W3674"/>
      <c r="X3674"/>
      <c r="Y3674"/>
      <c r="Z3674"/>
      <c r="AA3674"/>
      <c r="AB3674"/>
    </row>
    <row r="3675" spans="2:28" s="52" customFormat="1" x14ac:dyDescent="0.15">
      <c r="B3675" s="77"/>
      <c r="P3675"/>
      <c r="U3675"/>
      <c r="V3675"/>
      <c r="W3675"/>
      <c r="X3675"/>
      <c r="Y3675"/>
      <c r="Z3675"/>
      <c r="AA3675"/>
      <c r="AB3675"/>
    </row>
    <row r="3676" spans="2:28" s="52" customFormat="1" x14ac:dyDescent="0.15">
      <c r="B3676" s="77"/>
      <c r="P3676"/>
      <c r="U3676"/>
      <c r="V3676"/>
      <c r="W3676"/>
      <c r="X3676"/>
      <c r="Y3676"/>
      <c r="Z3676"/>
      <c r="AA3676"/>
      <c r="AB3676"/>
    </row>
    <row r="3677" spans="2:28" s="52" customFormat="1" x14ac:dyDescent="0.15">
      <c r="B3677" s="77"/>
      <c r="P3677"/>
      <c r="U3677"/>
      <c r="V3677"/>
      <c r="W3677"/>
      <c r="X3677"/>
      <c r="Y3677"/>
      <c r="Z3677"/>
      <c r="AA3677"/>
      <c r="AB3677"/>
    </row>
    <row r="3678" spans="2:28" s="52" customFormat="1" x14ac:dyDescent="0.15">
      <c r="B3678" s="77"/>
      <c r="P3678"/>
      <c r="U3678"/>
      <c r="V3678"/>
      <c r="W3678"/>
      <c r="X3678"/>
      <c r="Y3678"/>
      <c r="Z3678"/>
      <c r="AA3678"/>
      <c r="AB3678"/>
    </row>
    <row r="3679" spans="2:28" s="52" customFormat="1" x14ac:dyDescent="0.15">
      <c r="B3679" s="77"/>
      <c r="P3679"/>
      <c r="U3679"/>
      <c r="V3679"/>
      <c r="W3679"/>
      <c r="X3679"/>
      <c r="Y3679"/>
      <c r="Z3679"/>
      <c r="AA3679"/>
      <c r="AB3679"/>
    </row>
    <row r="3680" spans="2:28" s="52" customFormat="1" x14ac:dyDescent="0.15">
      <c r="B3680" s="77"/>
      <c r="P3680"/>
      <c r="U3680"/>
      <c r="V3680"/>
      <c r="W3680"/>
      <c r="X3680"/>
      <c r="Y3680"/>
      <c r="Z3680"/>
      <c r="AA3680"/>
      <c r="AB3680"/>
    </row>
    <row r="3681" spans="2:28" s="52" customFormat="1" x14ac:dyDescent="0.15">
      <c r="B3681" s="77"/>
      <c r="P3681"/>
      <c r="U3681"/>
      <c r="V3681"/>
      <c r="W3681"/>
      <c r="X3681"/>
      <c r="Y3681"/>
      <c r="Z3681"/>
      <c r="AA3681"/>
      <c r="AB3681"/>
    </row>
    <row r="3682" spans="2:28" s="52" customFormat="1" x14ac:dyDescent="0.15">
      <c r="B3682" s="77"/>
      <c r="P3682"/>
      <c r="U3682"/>
      <c r="V3682"/>
      <c r="W3682"/>
      <c r="X3682"/>
      <c r="Y3682"/>
      <c r="Z3682"/>
      <c r="AA3682"/>
      <c r="AB3682"/>
    </row>
    <row r="3683" spans="2:28" s="52" customFormat="1" x14ac:dyDescent="0.15">
      <c r="B3683" s="77"/>
      <c r="P3683"/>
      <c r="U3683"/>
      <c r="V3683"/>
      <c r="W3683"/>
      <c r="X3683"/>
      <c r="Y3683"/>
      <c r="Z3683"/>
      <c r="AA3683"/>
      <c r="AB3683"/>
    </row>
    <row r="3684" spans="2:28" s="52" customFormat="1" x14ac:dyDescent="0.15">
      <c r="B3684" s="77"/>
      <c r="P3684"/>
      <c r="U3684"/>
      <c r="V3684"/>
      <c r="W3684"/>
      <c r="X3684"/>
      <c r="Y3684"/>
      <c r="Z3684"/>
      <c r="AA3684"/>
      <c r="AB3684"/>
    </row>
    <row r="3685" spans="2:28" s="52" customFormat="1" x14ac:dyDescent="0.15">
      <c r="B3685" s="77"/>
      <c r="P3685"/>
      <c r="U3685"/>
      <c r="V3685"/>
      <c r="W3685"/>
      <c r="X3685"/>
      <c r="Y3685"/>
      <c r="Z3685"/>
      <c r="AA3685"/>
      <c r="AB3685"/>
    </row>
    <row r="3686" spans="2:28" s="52" customFormat="1" x14ac:dyDescent="0.15">
      <c r="B3686" s="77"/>
      <c r="P3686"/>
      <c r="U3686"/>
      <c r="V3686"/>
      <c r="W3686"/>
      <c r="X3686"/>
      <c r="Y3686"/>
      <c r="Z3686"/>
      <c r="AA3686"/>
      <c r="AB3686"/>
    </row>
    <row r="3687" spans="2:28" s="52" customFormat="1" x14ac:dyDescent="0.15">
      <c r="B3687" s="77"/>
      <c r="P3687"/>
      <c r="U3687"/>
      <c r="V3687"/>
      <c r="W3687"/>
      <c r="X3687"/>
      <c r="Y3687"/>
      <c r="Z3687"/>
      <c r="AA3687"/>
      <c r="AB3687"/>
    </row>
    <row r="3688" spans="2:28" s="52" customFormat="1" x14ac:dyDescent="0.15">
      <c r="B3688" s="77"/>
      <c r="P3688"/>
      <c r="U3688"/>
      <c r="V3688"/>
      <c r="W3688"/>
      <c r="X3688"/>
      <c r="Y3688"/>
      <c r="Z3688"/>
      <c r="AA3688"/>
      <c r="AB3688"/>
    </row>
    <row r="3689" spans="2:28" s="52" customFormat="1" x14ac:dyDescent="0.15">
      <c r="B3689" s="77"/>
      <c r="P3689"/>
      <c r="U3689"/>
      <c r="V3689"/>
      <c r="W3689"/>
      <c r="X3689"/>
      <c r="Y3689"/>
      <c r="Z3689"/>
      <c r="AA3689"/>
      <c r="AB3689"/>
    </row>
    <row r="3690" spans="2:28" s="52" customFormat="1" x14ac:dyDescent="0.15">
      <c r="B3690" s="77"/>
      <c r="P3690"/>
      <c r="U3690"/>
      <c r="V3690"/>
      <c r="W3690"/>
      <c r="X3690"/>
      <c r="Y3690"/>
      <c r="Z3690"/>
      <c r="AA3690"/>
      <c r="AB3690"/>
    </row>
    <row r="3691" spans="2:28" s="52" customFormat="1" x14ac:dyDescent="0.15">
      <c r="B3691" s="77"/>
      <c r="P3691"/>
      <c r="U3691"/>
      <c r="V3691"/>
      <c r="W3691"/>
      <c r="X3691"/>
      <c r="Y3691"/>
      <c r="Z3691"/>
      <c r="AA3691"/>
      <c r="AB3691"/>
    </row>
    <row r="3692" spans="2:28" s="52" customFormat="1" x14ac:dyDescent="0.15">
      <c r="B3692" s="77"/>
      <c r="P3692"/>
      <c r="U3692"/>
      <c r="V3692"/>
      <c r="W3692"/>
      <c r="X3692"/>
      <c r="Y3692"/>
      <c r="Z3692"/>
      <c r="AA3692"/>
      <c r="AB3692"/>
    </row>
    <row r="3693" spans="2:28" s="52" customFormat="1" x14ac:dyDescent="0.15">
      <c r="B3693" s="77"/>
      <c r="P3693"/>
      <c r="U3693"/>
      <c r="V3693"/>
      <c r="W3693"/>
      <c r="X3693"/>
      <c r="Y3693"/>
      <c r="Z3693"/>
      <c r="AA3693"/>
      <c r="AB3693"/>
    </row>
    <row r="3694" spans="2:28" s="52" customFormat="1" x14ac:dyDescent="0.15">
      <c r="B3694" s="77"/>
      <c r="P3694"/>
      <c r="U3694"/>
      <c r="V3694"/>
      <c r="W3694"/>
      <c r="X3694"/>
      <c r="Y3694"/>
      <c r="Z3694"/>
      <c r="AA3694"/>
      <c r="AB3694"/>
    </row>
    <row r="3695" spans="2:28" s="52" customFormat="1" x14ac:dyDescent="0.15">
      <c r="B3695" s="77"/>
      <c r="P3695"/>
      <c r="U3695"/>
      <c r="V3695"/>
      <c r="W3695"/>
      <c r="X3695"/>
      <c r="Y3695"/>
      <c r="Z3695"/>
      <c r="AA3695"/>
      <c r="AB3695"/>
    </row>
    <row r="3696" spans="2:28" s="52" customFormat="1" x14ac:dyDescent="0.15">
      <c r="B3696" s="77"/>
      <c r="P3696"/>
      <c r="U3696"/>
      <c r="V3696"/>
      <c r="W3696"/>
      <c r="X3696"/>
      <c r="Y3696"/>
      <c r="Z3696"/>
      <c r="AA3696"/>
      <c r="AB3696"/>
    </row>
    <row r="3697" spans="2:28" s="52" customFormat="1" x14ac:dyDescent="0.15">
      <c r="B3697" s="77"/>
      <c r="P3697"/>
      <c r="U3697"/>
      <c r="V3697"/>
      <c r="W3697"/>
      <c r="X3697"/>
      <c r="Y3697"/>
      <c r="Z3697"/>
      <c r="AA3697"/>
      <c r="AB3697"/>
    </row>
    <row r="3698" spans="2:28" s="52" customFormat="1" x14ac:dyDescent="0.15">
      <c r="B3698" s="77"/>
      <c r="P3698"/>
      <c r="U3698"/>
      <c r="V3698"/>
      <c r="W3698"/>
      <c r="X3698"/>
      <c r="Y3698"/>
      <c r="Z3698"/>
      <c r="AA3698"/>
      <c r="AB3698"/>
    </row>
    <row r="3699" spans="2:28" s="52" customFormat="1" x14ac:dyDescent="0.15">
      <c r="B3699" s="77"/>
      <c r="P3699"/>
      <c r="U3699"/>
      <c r="V3699"/>
      <c r="W3699"/>
      <c r="X3699"/>
      <c r="Y3699"/>
      <c r="Z3699"/>
      <c r="AA3699"/>
      <c r="AB3699"/>
    </row>
    <row r="3700" spans="2:28" s="52" customFormat="1" x14ac:dyDescent="0.15">
      <c r="B3700" s="77"/>
      <c r="P3700"/>
      <c r="U3700"/>
      <c r="V3700"/>
      <c r="W3700"/>
      <c r="X3700"/>
      <c r="Y3700"/>
      <c r="Z3700"/>
      <c r="AA3700"/>
      <c r="AB3700"/>
    </row>
    <row r="3701" spans="2:28" s="52" customFormat="1" x14ac:dyDescent="0.15">
      <c r="B3701" s="77"/>
      <c r="P3701"/>
      <c r="U3701"/>
      <c r="V3701"/>
      <c r="W3701"/>
      <c r="X3701"/>
      <c r="Y3701"/>
      <c r="Z3701"/>
      <c r="AA3701"/>
      <c r="AB3701"/>
    </row>
    <row r="3702" spans="2:28" s="52" customFormat="1" x14ac:dyDescent="0.15">
      <c r="B3702" s="77"/>
      <c r="P3702"/>
      <c r="U3702"/>
      <c r="V3702"/>
      <c r="W3702"/>
      <c r="X3702"/>
      <c r="Y3702"/>
      <c r="Z3702"/>
      <c r="AA3702"/>
      <c r="AB3702"/>
    </row>
    <row r="3703" spans="2:28" s="52" customFormat="1" x14ac:dyDescent="0.15">
      <c r="B3703" s="77"/>
      <c r="P3703"/>
      <c r="U3703"/>
      <c r="V3703"/>
      <c r="W3703"/>
      <c r="X3703"/>
      <c r="Y3703"/>
      <c r="Z3703"/>
      <c r="AA3703"/>
      <c r="AB3703"/>
    </row>
    <row r="3704" spans="2:28" s="52" customFormat="1" x14ac:dyDescent="0.15">
      <c r="B3704" s="77"/>
      <c r="P3704"/>
      <c r="U3704"/>
      <c r="V3704"/>
      <c r="W3704"/>
      <c r="X3704"/>
      <c r="Y3704"/>
      <c r="Z3704"/>
      <c r="AA3704"/>
      <c r="AB3704"/>
    </row>
    <row r="3705" spans="2:28" s="52" customFormat="1" x14ac:dyDescent="0.15">
      <c r="B3705" s="77"/>
      <c r="P3705"/>
      <c r="U3705"/>
      <c r="V3705"/>
      <c r="W3705"/>
      <c r="X3705"/>
      <c r="Y3705"/>
      <c r="Z3705"/>
      <c r="AA3705"/>
      <c r="AB3705"/>
    </row>
    <row r="3706" spans="2:28" s="52" customFormat="1" x14ac:dyDescent="0.15">
      <c r="B3706" s="77"/>
      <c r="P3706"/>
      <c r="U3706"/>
      <c r="V3706"/>
      <c r="W3706"/>
      <c r="X3706"/>
      <c r="Y3706"/>
      <c r="Z3706"/>
      <c r="AA3706"/>
      <c r="AB3706"/>
    </row>
    <row r="3707" spans="2:28" s="52" customFormat="1" x14ac:dyDescent="0.15">
      <c r="B3707" s="77"/>
      <c r="P3707"/>
      <c r="U3707"/>
      <c r="V3707"/>
      <c r="W3707"/>
      <c r="X3707"/>
      <c r="Y3707"/>
      <c r="Z3707"/>
      <c r="AA3707"/>
      <c r="AB3707"/>
    </row>
    <row r="3708" spans="2:28" s="52" customFormat="1" x14ac:dyDescent="0.15">
      <c r="B3708" s="77"/>
      <c r="P3708"/>
      <c r="U3708"/>
      <c r="V3708"/>
      <c r="W3708"/>
      <c r="X3708"/>
      <c r="Y3708"/>
      <c r="Z3708"/>
      <c r="AA3708"/>
      <c r="AB3708"/>
    </row>
    <row r="3709" spans="2:28" s="52" customFormat="1" x14ac:dyDescent="0.15">
      <c r="B3709" s="77"/>
      <c r="P3709"/>
      <c r="U3709"/>
      <c r="V3709"/>
      <c r="W3709"/>
      <c r="X3709"/>
      <c r="Y3709"/>
      <c r="Z3709"/>
      <c r="AA3709"/>
      <c r="AB3709"/>
    </row>
    <row r="3710" spans="2:28" s="52" customFormat="1" x14ac:dyDescent="0.15">
      <c r="B3710" s="77"/>
      <c r="P3710"/>
      <c r="U3710"/>
      <c r="V3710"/>
      <c r="W3710"/>
      <c r="X3710"/>
      <c r="Y3710"/>
      <c r="Z3710"/>
      <c r="AA3710"/>
      <c r="AB3710"/>
    </row>
    <row r="3711" spans="2:28" s="52" customFormat="1" x14ac:dyDescent="0.15">
      <c r="B3711" s="77"/>
      <c r="P3711"/>
      <c r="U3711"/>
      <c r="V3711"/>
      <c r="W3711"/>
      <c r="X3711"/>
      <c r="Y3711"/>
      <c r="Z3711"/>
      <c r="AA3711"/>
      <c r="AB3711"/>
    </row>
    <row r="3712" spans="2:28" s="52" customFormat="1" x14ac:dyDescent="0.15">
      <c r="B3712" s="77"/>
      <c r="P3712"/>
      <c r="U3712"/>
      <c r="V3712"/>
      <c r="W3712"/>
      <c r="X3712"/>
      <c r="Y3712"/>
      <c r="Z3712"/>
      <c r="AA3712"/>
      <c r="AB3712"/>
    </row>
    <row r="3713" spans="2:28" s="52" customFormat="1" x14ac:dyDescent="0.15">
      <c r="B3713" s="77"/>
      <c r="P3713"/>
      <c r="U3713"/>
      <c r="V3713"/>
      <c r="W3713"/>
      <c r="X3713"/>
      <c r="Y3713"/>
      <c r="Z3713"/>
      <c r="AA3713"/>
      <c r="AB3713"/>
    </row>
    <row r="3714" spans="2:28" s="52" customFormat="1" x14ac:dyDescent="0.15">
      <c r="B3714" s="77"/>
      <c r="P3714"/>
      <c r="U3714"/>
      <c r="V3714"/>
      <c r="W3714"/>
      <c r="X3714"/>
      <c r="Y3714"/>
      <c r="Z3714"/>
      <c r="AA3714"/>
      <c r="AB3714"/>
    </row>
    <row r="3715" spans="2:28" s="52" customFormat="1" x14ac:dyDescent="0.15">
      <c r="B3715" s="77"/>
      <c r="P3715"/>
      <c r="U3715"/>
      <c r="V3715"/>
      <c r="W3715"/>
      <c r="X3715"/>
      <c r="Y3715"/>
      <c r="Z3715"/>
      <c r="AA3715"/>
      <c r="AB3715"/>
    </row>
    <row r="3716" spans="2:28" s="52" customFormat="1" x14ac:dyDescent="0.15">
      <c r="B3716" s="77"/>
      <c r="P3716"/>
      <c r="U3716"/>
      <c r="V3716"/>
      <c r="W3716"/>
      <c r="X3716"/>
      <c r="Y3716"/>
      <c r="Z3716"/>
      <c r="AA3716"/>
      <c r="AB3716"/>
    </row>
    <row r="3717" spans="2:28" s="52" customFormat="1" x14ac:dyDescent="0.15">
      <c r="B3717" s="77"/>
      <c r="P3717"/>
      <c r="U3717"/>
      <c r="V3717"/>
      <c r="W3717"/>
      <c r="X3717"/>
      <c r="Y3717"/>
      <c r="Z3717"/>
      <c r="AA3717"/>
      <c r="AB3717"/>
    </row>
    <row r="3718" spans="2:28" s="52" customFormat="1" x14ac:dyDescent="0.15">
      <c r="B3718" s="77"/>
      <c r="P3718"/>
      <c r="U3718"/>
      <c r="V3718"/>
      <c r="W3718"/>
      <c r="X3718"/>
      <c r="Y3718"/>
      <c r="Z3718"/>
      <c r="AA3718"/>
      <c r="AB3718"/>
    </row>
    <row r="3719" spans="2:28" s="52" customFormat="1" x14ac:dyDescent="0.15">
      <c r="B3719" s="77"/>
      <c r="P3719"/>
      <c r="U3719"/>
      <c r="V3719"/>
      <c r="W3719"/>
      <c r="X3719"/>
      <c r="Y3719"/>
      <c r="Z3719"/>
      <c r="AA3719"/>
      <c r="AB3719"/>
    </row>
    <row r="3720" spans="2:28" s="52" customFormat="1" x14ac:dyDescent="0.15">
      <c r="B3720" s="77"/>
      <c r="P3720"/>
      <c r="U3720"/>
      <c r="V3720"/>
      <c r="W3720"/>
      <c r="X3720"/>
      <c r="Y3720"/>
      <c r="Z3720"/>
      <c r="AA3720"/>
      <c r="AB3720"/>
    </row>
    <row r="3721" spans="2:28" s="52" customFormat="1" x14ac:dyDescent="0.15">
      <c r="B3721" s="77"/>
      <c r="P3721"/>
      <c r="U3721"/>
      <c r="V3721"/>
      <c r="W3721"/>
      <c r="X3721"/>
      <c r="Y3721"/>
      <c r="Z3721"/>
      <c r="AA3721"/>
      <c r="AB3721"/>
    </row>
    <row r="3722" spans="2:28" s="52" customFormat="1" x14ac:dyDescent="0.15">
      <c r="B3722" s="77"/>
      <c r="P3722"/>
      <c r="U3722"/>
      <c r="V3722"/>
      <c r="W3722"/>
      <c r="X3722"/>
      <c r="Y3722"/>
      <c r="Z3722"/>
      <c r="AA3722"/>
      <c r="AB3722"/>
    </row>
    <row r="3723" spans="2:28" s="52" customFormat="1" x14ac:dyDescent="0.15">
      <c r="B3723" s="77"/>
      <c r="P3723"/>
      <c r="U3723"/>
      <c r="V3723"/>
      <c r="W3723"/>
      <c r="X3723"/>
      <c r="Y3723"/>
      <c r="Z3723"/>
      <c r="AA3723"/>
      <c r="AB3723"/>
    </row>
    <row r="3724" spans="2:28" s="52" customFormat="1" x14ac:dyDescent="0.15">
      <c r="B3724" s="77"/>
      <c r="P3724"/>
      <c r="U3724"/>
      <c r="V3724"/>
      <c r="W3724"/>
      <c r="X3724"/>
      <c r="Y3724"/>
      <c r="Z3724"/>
      <c r="AA3724"/>
      <c r="AB3724"/>
    </row>
    <row r="3725" spans="2:28" s="52" customFormat="1" x14ac:dyDescent="0.15">
      <c r="B3725" s="77"/>
      <c r="P3725"/>
      <c r="U3725"/>
      <c r="V3725"/>
      <c r="W3725"/>
      <c r="X3725"/>
      <c r="Y3725"/>
      <c r="Z3725"/>
      <c r="AA3725"/>
      <c r="AB3725"/>
    </row>
    <row r="3726" spans="2:28" s="52" customFormat="1" x14ac:dyDescent="0.15">
      <c r="B3726" s="77"/>
      <c r="P3726"/>
      <c r="U3726"/>
      <c r="V3726"/>
      <c r="W3726"/>
      <c r="X3726"/>
      <c r="Y3726"/>
      <c r="Z3726"/>
      <c r="AA3726"/>
      <c r="AB3726"/>
    </row>
    <row r="3727" spans="2:28" s="52" customFormat="1" x14ac:dyDescent="0.15">
      <c r="B3727" s="77"/>
      <c r="P3727"/>
      <c r="U3727"/>
      <c r="V3727"/>
      <c r="W3727"/>
      <c r="X3727"/>
      <c r="Y3727"/>
      <c r="Z3727"/>
      <c r="AA3727"/>
      <c r="AB3727"/>
    </row>
    <row r="3728" spans="2:28" s="52" customFormat="1" x14ac:dyDescent="0.15">
      <c r="B3728" s="77"/>
      <c r="P3728"/>
      <c r="U3728"/>
      <c r="V3728"/>
      <c r="W3728"/>
      <c r="X3728"/>
      <c r="Y3728"/>
      <c r="Z3728"/>
      <c r="AA3728"/>
      <c r="AB3728"/>
    </row>
    <row r="3729" spans="2:28" s="52" customFormat="1" x14ac:dyDescent="0.15">
      <c r="B3729" s="77"/>
      <c r="P3729"/>
      <c r="U3729"/>
      <c r="V3729"/>
      <c r="W3729"/>
      <c r="X3729"/>
      <c r="Y3729"/>
      <c r="Z3729"/>
      <c r="AA3729"/>
      <c r="AB3729"/>
    </row>
    <row r="3730" spans="2:28" s="52" customFormat="1" x14ac:dyDescent="0.15">
      <c r="B3730" s="77"/>
      <c r="P3730"/>
      <c r="U3730"/>
      <c r="V3730"/>
      <c r="W3730"/>
      <c r="X3730"/>
      <c r="Y3730"/>
      <c r="Z3730"/>
      <c r="AA3730"/>
      <c r="AB3730"/>
    </row>
    <row r="3731" spans="2:28" s="52" customFormat="1" x14ac:dyDescent="0.15">
      <c r="B3731" s="77"/>
      <c r="P3731"/>
      <c r="U3731"/>
      <c r="V3731"/>
      <c r="W3731"/>
      <c r="X3731"/>
      <c r="Y3731"/>
      <c r="Z3731"/>
      <c r="AA3731"/>
      <c r="AB3731"/>
    </row>
    <row r="3732" spans="2:28" s="52" customFormat="1" x14ac:dyDescent="0.15">
      <c r="B3732" s="77"/>
      <c r="P3732"/>
      <c r="U3732"/>
      <c r="V3732"/>
      <c r="W3732"/>
      <c r="X3732"/>
      <c r="Y3732"/>
      <c r="Z3732"/>
      <c r="AA3732"/>
      <c r="AB3732"/>
    </row>
    <row r="3733" spans="2:28" s="52" customFormat="1" x14ac:dyDescent="0.15">
      <c r="B3733" s="77"/>
      <c r="P3733"/>
      <c r="U3733"/>
      <c r="V3733"/>
      <c r="W3733"/>
      <c r="X3733"/>
      <c r="Y3733"/>
      <c r="Z3733"/>
      <c r="AA3733"/>
      <c r="AB3733"/>
    </row>
    <row r="3734" spans="2:28" s="52" customFormat="1" x14ac:dyDescent="0.15">
      <c r="B3734" s="77"/>
      <c r="P3734"/>
      <c r="U3734"/>
      <c r="V3734"/>
      <c r="W3734"/>
      <c r="X3734"/>
      <c r="Y3734"/>
      <c r="Z3734"/>
      <c r="AA3734"/>
      <c r="AB3734"/>
    </row>
    <row r="3735" spans="2:28" s="52" customFormat="1" x14ac:dyDescent="0.15">
      <c r="B3735" s="77"/>
      <c r="P3735"/>
      <c r="U3735"/>
      <c r="V3735"/>
      <c r="W3735"/>
      <c r="X3735"/>
      <c r="Y3735"/>
      <c r="Z3735"/>
      <c r="AA3735"/>
      <c r="AB3735"/>
    </row>
    <row r="3736" spans="2:28" s="52" customFormat="1" x14ac:dyDescent="0.15">
      <c r="B3736" s="77"/>
      <c r="P3736"/>
      <c r="U3736"/>
      <c r="V3736"/>
      <c r="W3736"/>
      <c r="X3736"/>
      <c r="Y3736"/>
      <c r="Z3736"/>
      <c r="AA3736"/>
      <c r="AB3736"/>
    </row>
    <row r="3737" spans="2:28" s="52" customFormat="1" x14ac:dyDescent="0.15">
      <c r="B3737" s="77"/>
      <c r="P3737"/>
      <c r="U3737"/>
      <c r="V3737"/>
      <c r="W3737"/>
      <c r="X3737"/>
      <c r="Y3737"/>
      <c r="Z3737"/>
      <c r="AA3737"/>
      <c r="AB3737"/>
    </row>
    <row r="3738" spans="2:28" s="52" customFormat="1" x14ac:dyDescent="0.15">
      <c r="B3738" s="77"/>
      <c r="P3738"/>
      <c r="U3738"/>
      <c r="V3738"/>
      <c r="W3738"/>
      <c r="X3738"/>
      <c r="Y3738"/>
      <c r="Z3738"/>
      <c r="AA3738"/>
      <c r="AB3738"/>
    </row>
    <row r="3739" spans="2:28" s="52" customFormat="1" x14ac:dyDescent="0.15">
      <c r="B3739" s="77"/>
      <c r="P3739"/>
      <c r="U3739"/>
      <c r="V3739"/>
      <c r="W3739"/>
      <c r="X3739"/>
      <c r="Y3739"/>
      <c r="Z3739"/>
      <c r="AA3739"/>
      <c r="AB3739"/>
    </row>
    <row r="3740" spans="2:28" s="52" customFormat="1" x14ac:dyDescent="0.15">
      <c r="B3740" s="77"/>
      <c r="P3740"/>
      <c r="U3740"/>
      <c r="V3740"/>
      <c r="W3740"/>
      <c r="X3740"/>
      <c r="Y3740"/>
      <c r="Z3740"/>
      <c r="AA3740"/>
      <c r="AB3740"/>
    </row>
    <row r="3741" spans="2:28" s="52" customFormat="1" x14ac:dyDescent="0.15">
      <c r="B3741" s="77"/>
      <c r="P3741"/>
      <c r="U3741"/>
      <c r="V3741"/>
      <c r="W3741"/>
      <c r="X3741"/>
      <c r="Y3741"/>
      <c r="Z3741"/>
      <c r="AA3741"/>
      <c r="AB3741"/>
    </row>
    <row r="3742" spans="2:28" s="52" customFormat="1" x14ac:dyDescent="0.15">
      <c r="B3742" s="77"/>
      <c r="P3742"/>
      <c r="U3742"/>
      <c r="V3742"/>
      <c r="W3742"/>
      <c r="X3742"/>
      <c r="Y3742"/>
      <c r="Z3742"/>
      <c r="AA3742"/>
      <c r="AB3742"/>
    </row>
    <row r="3743" spans="2:28" s="52" customFormat="1" x14ac:dyDescent="0.15">
      <c r="B3743" s="77"/>
      <c r="P3743"/>
      <c r="U3743"/>
      <c r="V3743"/>
      <c r="W3743"/>
      <c r="X3743"/>
      <c r="Y3743"/>
      <c r="Z3743"/>
      <c r="AA3743"/>
      <c r="AB3743"/>
    </row>
    <row r="3744" spans="2:28" s="52" customFormat="1" x14ac:dyDescent="0.15">
      <c r="B3744" s="77"/>
      <c r="P3744"/>
      <c r="U3744"/>
      <c r="V3744"/>
      <c r="W3744"/>
      <c r="X3744"/>
      <c r="Y3744"/>
      <c r="Z3744"/>
      <c r="AA3744"/>
      <c r="AB3744"/>
    </row>
    <row r="3745" spans="2:28" s="52" customFormat="1" x14ac:dyDescent="0.15">
      <c r="B3745" s="77"/>
      <c r="P3745"/>
      <c r="U3745"/>
      <c r="V3745"/>
      <c r="W3745"/>
      <c r="X3745"/>
      <c r="Y3745"/>
      <c r="Z3745"/>
      <c r="AA3745"/>
      <c r="AB3745"/>
    </row>
    <row r="3746" spans="2:28" s="52" customFormat="1" x14ac:dyDescent="0.15">
      <c r="B3746" s="77"/>
      <c r="P3746"/>
      <c r="U3746"/>
      <c r="V3746"/>
      <c r="W3746"/>
      <c r="X3746"/>
      <c r="Y3746"/>
      <c r="Z3746"/>
      <c r="AA3746"/>
      <c r="AB3746"/>
    </row>
    <row r="3747" spans="2:28" s="52" customFormat="1" x14ac:dyDescent="0.15">
      <c r="B3747" s="77"/>
      <c r="P3747"/>
      <c r="U3747"/>
      <c r="V3747"/>
      <c r="W3747"/>
      <c r="X3747"/>
      <c r="Y3747"/>
      <c r="Z3747"/>
      <c r="AA3747"/>
      <c r="AB3747"/>
    </row>
    <row r="3748" spans="2:28" s="52" customFormat="1" x14ac:dyDescent="0.15">
      <c r="B3748" s="77"/>
      <c r="P3748"/>
      <c r="U3748"/>
      <c r="V3748"/>
      <c r="W3748"/>
      <c r="X3748"/>
      <c r="Y3748"/>
      <c r="Z3748"/>
      <c r="AA3748"/>
      <c r="AB3748"/>
    </row>
    <row r="3749" spans="2:28" s="52" customFormat="1" x14ac:dyDescent="0.15">
      <c r="B3749" s="77"/>
      <c r="P3749"/>
      <c r="U3749"/>
      <c r="V3749"/>
      <c r="W3749"/>
      <c r="X3749"/>
      <c r="Y3749"/>
      <c r="Z3749"/>
      <c r="AA3749"/>
      <c r="AB3749"/>
    </row>
    <row r="3750" spans="2:28" s="52" customFormat="1" x14ac:dyDescent="0.15">
      <c r="B3750" s="77"/>
      <c r="P3750"/>
      <c r="U3750"/>
      <c r="V3750"/>
      <c r="W3750"/>
      <c r="X3750"/>
      <c r="Y3750"/>
      <c r="Z3750"/>
      <c r="AA3750"/>
      <c r="AB3750"/>
    </row>
    <row r="3751" spans="2:28" s="52" customFormat="1" x14ac:dyDescent="0.15">
      <c r="B3751" s="77"/>
      <c r="P3751"/>
      <c r="U3751"/>
      <c r="V3751"/>
      <c r="W3751"/>
      <c r="X3751"/>
      <c r="Y3751"/>
      <c r="Z3751"/>
      <c r="AA3751"/>
      <c r="AB3751"/>
    </row>
    <row r="3752" spans="2:28" s="52" customFormat="1" x14ac:dyDescent="0.15">
      <c r="B3752" s="77"/>
      <c r="P3752"/>
      <c r="U3752"/>
      <c r="V3752"/>
      <c r="W3752"/>
      <c r="X3752"/>
      <c r="Y3752"/>
      <c r="Z3752"/>
      <c r="AA3752"/>
      <c r="AB3752"/>
    </row>
    <row r="3753" spans="2:28" s="52" customFormat="1" x14ac:dyDescent="0.15">
      <c r="B3753" s="77"/>
      <c r="P3753"/>
      <c r="U3753"/>
      <c r="V3753"/>
      <c r="W3753"/>
      <c r="X3753"/>
      <c r="Y3753"/>
      <c r="Z3753"/>
      <c r="AA3753"/>
      <c r="AB3753"/>
    </row>
    <row r="3754" spans="2:28" s="52" customFormat="1" x14ac:dyDescent="0.15">
      <c r="B3754" s="77"/>
      <c r="P3754"/>
      <c r="U3754"/>
      <c r="V3754"/>
      <c r="W3754"/>
      <c r="X3754"/>
      <c r="Y3754"/>
      <c r="Z3754"/>
      <c r="AA3754"/>
      <c r="AB3754"/>
    </row>
    <row r="3755" spans="2:28" s="52" customFormat="1" x14ac:dyDescent="0.15">
      <c r="B3755" s="77"/>
      <c r="P3755"/>
      <c r="U3755"/>
      <c r="V3755"/>
      <c r="W3755"/>
      <c r="X3755"/>
      <c r="Y3755"/>
      <c r="Z3755"/>
      <c r="AA3755"/>
      <c r="AB3755"/>
    </row>
    <row r="3756" spans="2:28" s="52" customFormat="1" x14ac:dyDescent="0.15">
      <c r="B3756" s="77"/>
      <c r="P3756"/>
      <c r="U3756"/>
      <c r="V3756"/>
      <c r="W3756"/>
      <c r="X3756"/>
      <c r="Y3756"/>
      <c r="Z3756"/>
      <c r="AA3756"/>
      <c r="AB3756"/>
    </row>
    <row r="3757" spans="2:28" s="52" customFormat="1" x14ac:dyDescent="0.15">
      <c r="B3757" s="77"/>
      <c r="P3757"/>
      <c r="U3757"/>
      <c r="V3757"/>
      <c r="W3757"/>
      <c r="X3757"/>
      <c r="Y3757"/>
      <c r="Z3757"/>
      <c r="AA3757"/>
      <c r="AB3757"/>
    </row>
    <row r="3758" spans="2:28" s="52" customFormat="1" x14ac:dyDescent="0.15">
      <c r="B3758" s="77"/>
      <c r="P3758"/>
      <c r="U3758"/>
      <c r="V3758"/>
      <c r="W3758"/>
      <c r="X3758"/>
      <c r="Y3758"/>
      <c r="Z3758"/>
      <c r="AA3758"/>
      <c r="AB3758"/>
    </row>
    <row r="3759" spans="2:28" s="52" customFormat="1" x14ac:dyDescent="0.15">
      <c r="B3759" s="77"/>
      <c r="P3759"/>
      <c r="U3759"/>
      <c r="V3759"/>
      <c r="W3759"/>
      <c r="X3759"/>
      <c r="Y3759"/>
      <c r="Z3759"/>
      <c r="AA3759"/>
      <c r="AB3759"/>
    </row>
    <row r="3760" spans="2:28" s="52" customFormat="1" x14ac:dyDescent="0.15">
      <c r="B3760" s="77"/>
      <c r="P3760"/>
      <c r="U3760"/>
      <c r="V3760"/>
      <c r="W3760"/>
      <c r="X3760"/>
      <c r="Y3760"/>
      <c r="Z3760"/>
      <c r="AA3760"/>
      <c r="AB3760"/>
    </row>
    <row r="3761" spans="2:28" s="52" customFormat="1" x14ac:dyDescent="0.15">
      <c r="B3761" s="77"/>
      <c r="P3761"/>
      <c r="U3761"/>
      <c r="V3761"/>
      <c r="W3761"/>
      <c r="X3761"/>
      <c r="Y3761"/>
      <c r="Z3761"/>
      <c r="AA3761"/>
      <c r="AB3761"/>
    </row>
    <row r="3762" spans="2:28" s="52" customFormat="1" x14ac:dyDescent="0.15">
      <c r="B3762" s="77"/>
      <c r="P3762"/>
      <c r="U3762"/>
      <c r="V3762"/>
      <c r="W3762"/>
      <c r="X3762"/>
      <c r="Y3762"/>
      <c r="Z3762"/>
      <c r="AA3762"/>
      <c r="AB3762"/>
    </row>
    <row r="3763" spans="2:28" s="52" customFormat="1" x14ac:dyDescent="0.15">
      <c r="B3763" s="77"/>
      <c r="P3763"/>
      <c r="U3763"/>
      <c r="V3763"/>
      <c r="W3763"/>
      <c r="X3763"/>
      <c r="Y3763"/>
      <c r="Z3763"/>
      <c r="AA3763"/>
      <c r="AB3763"/>
    </row>
    <row r="3764" spans="2:28" s="52" customFormat="1" x14ac:dyDescent="0.15">
      <c r="B3764" s="77"/>
      <c r="P3764"/>
      <c r="U3764"/>
      <c r="V3764"/>
      <c r="W3764"/>
      <c r="X3764"/>
      <c r="Y3764"/>
      <c r="Z3764"/>
      <c r="AA3764"/>
      <c r="AB3764"/>
    </row>
    <row r="3765" spans="2:28" s="52" customFormat="1" x14ac:dyDescent="0.15">
      <c r="B3765" s="77"/>
      <c r="P3765"/>
      <c r="U3765"/>
      <c r="V3765"/>
      <c r="W3765"/>
      <c r="X3765"/>
      <c r="Y3765"/>
      <c r="Z3765"/>
      <c r="AA3765"/>
      <c r="AB3765"/>
    </row>
    <row r="3766" spans="2:28" s="52" customFormat="1" x14ac:dyDescent="0.15">
      <c r="B3766" s="77"/>
      <c r="P3766"/>
      <c r="U3766"/>
      <c r="V3766"/>
      <c r="W3766"/>
      <c r="X3766"/>
      <c r="Y3766"/>
      <c r="Z3766"/>
      <c r="AA3766"/>
      <c r="AB3766"/>
    </row>
    <row r="3767" spans="2:28" s="52" customFormat="1" x14ac:dyDescent="0.15">
      <c r="B3767" s="77"/>
      <c r="P3767"/>
      <c r="U3767"/>
      <c r="V3767"/>
      <c r="W3767"/>
      <c r="X3767"/>
      <c r="Y3767"/>
      <c r="Z3767"/>
      <c r="AA3767"/>
      <c r="AB3767"/>
    </row>
    <row r="3768" spans="2:28" s="52" customFormat="1" x14ac:dyDescent="0.15">
      <c r="B3768" s="77"/>
      <c r="P3768"/>
      <c r="U3768"/>
      <c r="V3768"/>
      <c r="W3768"/>
      <c r="X3768"/>
      <c r="Y3768"/>
      <c r="Z3768"/>
      <c r="AA3768"/>
      <c r="AB3768"/>
    </row>
    <row r="3769" spans="2:28" s="52" customFormat="1" x14ac:dyDescent="0.15">
      <c r="B3769" s="77"/>
      <c r="P3769"/>
      <c r="U3769"/>
      <c r="V3769"/>
      <c r="W3769"/>
      <c r="X3769"/>
      <c r="Y3769"/>
      <c r="Z3769"/>
      <c r="AA3769"/>
      <c r="AB3769"/>
    </row>
    <row r="3770" spans="2:28" s="52" customFormat="1" x14ac:dyDescent="0.15">
      <c r="B3770" s="77"/>
      <c r="P3770"/>
      <c r="U3770"/>
      <c r="V3770"/>
      <c r="W3770"/>
      <c r="X3770"/>
      <c r="Y3770"/>
      <c r="Z3770"/>
      <c r="AA3770"/>
      <c r="AB3770"/>
    </row>
    <row r="3771" spans="2:28" s="52" customFormat="1" x14ac:dyDescent="0.15">
      <c r="B3771" s="77"/>
      <c r="P3771"/>
      <c r="U3771"/>
      <c r="V3771"/>
      <c r="W3771"/>
      <c r="X3771"/>
      <c r="Y3771"/>
      <c r="Z3771"/>
      <c r="AA3771"/>
      <c r="AB3771"/>
    </row>
    <row r="3772" spans="2:28" s="52" customFormat="1" x14ac:dyDescent="0.15">
      <c r="B3772" s="77"/>
      <c r="P3772"/>
      <c r="U3772"/>
      <c r="V3772"/>
      <c r="W3772"/>
      <c r="X3772"/>
      <c r="Y3772"/>
      <c r="Z3772"/>
      <c r="AA3772"/>
      <c r="AB3772"/>
    </row>
    <row r="3773" spans="2:28" s="52" customFormat="1" x14ac:dyDescent="0.15">
      <c r="B3773" s="77"/>
      <c r="P3773"/>
      <c r="U3773"/>
      <c r="V3773"/>
      <c r="W3773"/>
      <c r="X3773"/>
      <c r="Y3773"/>
      <c r="Z3773"/>
      <c r="AA3773"/>
      <c r="AB3773"/>
    </row>
    <row r="3774" spans="2:28" s="52" customFormat="1" x14ac:dyDescent="0.15">
      <c r="B3774" s="77"/>
      <c r="P3774"/>
      <c r="U3774"/>
      <c r="V3774"/>
      <c r="W3774"/>
      <c r="X3774"/>
      <c r="Y3774"/>
      <c r="Z3774"/>
      <c r="AA3774"/>
      <c r="AB3774"/>
    </row>
    <row r="3775" spans="2:28" s="52" customFormat="1" x14ac:dyDescent="0.15">
      <c r="B3775" s="77"/>
      <c r="P3775"/>
      <c r="U3775"/>
      <c r="V3775"/>
      <c r="W3775"/>
      <c r="X3775"/>
      <c r="Y3775"/>
      <c r="Z3775"/>
      <c r="AA3775"/>
      <c r="AB3775"/>
    </row>
    <row r="3776" spans="2:28" s="52" customFormat="1" x14ac:dyDescent="0.15">
      <c r="B3776" s="77"/>
      <c r="P3776"/>
      <c r="U3776"/>
      <c r="V3776"/>
      <c r="W3776"/>
      <c r="X3776"/>
      <c r="Y3776"/>
      <c r="Z3776"/>
      <c r="AA3776"/>
      <c r="AB3776"/>
    </row>
    <row r="3777" spans="2:28" s="52" customFormat="1" x14ac:dyDescent="0.15">
      <c r="B3777" s="77"/>
      <c r="P3777"/>
      <c r="U3777"/>
      <c r="V3777"/>
      <c r="W3777"/>
      <c r="X3777"/>
      <c r="Y3777"/>
      <c r="Z3777"/>
      <c r="AA3777"/>
      <c r="AB3777"/>
    </row>
    <row r="3778" spans="2:28" s="52" customFormat="1" x14ac:dyDescent="0.15">
      <c r="B3778" s="77"/>
      <c r="P3778"/>
      <c r="U3778"/>
      <c r="V3778"/>
      <c r="W3778"/>
      <c r="X3778"/>
      <c r="Y3778"/>
      <c r="Z3778"/>
      <c r="AA3778"/>
      <c r="AB3778"/>
    </row>
    <row r="3779" spans="2:28" s="52" customFormat="1" x14ac:dyDescent="0.15">
      <c r="B3779" s="77"/>
      <c r="P3779"/>
      <c r="U3779"/>
      <c r="V3779"/>
      <c r="W3779"/>
      <c r="X3779"/>
      <c r="Y3779"/>
      <c r="Z3779"/>
      <c r="AA3779"/>
      <c r="AB3779"/>
    </row>
    <row r="3780" spans="2:28" s="52" customFormat="1" x14ac:dyDescent="0.15">
      <c r="B3780" s="77"/>
      <c r="P3780"/>
      <c r="U3780"/>
      <c r="V3780"/>
      <c r="W3780"/>
      <c r="X3780"/>
      <c r="Y3780"/>
      <c r="Z3780"/>
      <c r="AA3780"/>
      <c r="AB3780"/>
    </row>
    <row r="3781" spans="2:28" s="52" customFormat="1" x14ac:dyDescent="0.15">
      <c r="B3781" s="77"/>
      <c r="P3781"/>
      <c r="U3781"/>
      <c r="V3781"/>
      <c r="W3781"/>
      <c r="X3781"/>
      <c r="Y3781"/>
      <c r="Z3781"/>
      <c r="AA3781"/>
      <c r="AB3781"/>
    </row>
    <row r="3782" spans="2:28" s="52" customFormat="1" x14ac:dyDescent="0.15">
      <c r="B3782" s="77"/>
      <c r="P3782"/>
      <c r="U3782"/>
      <c r="V3782"/>
      <c r="W3782"/>
      <c r="X3782"/>
      <c r="Y3782"/>
      <c r="Z3782"/>
      <c r="AA3782"/>
      <c r="AB3782"/>
    </row>
    <row r="3783" spans="2:28" s="52" customFormat="1" x14ac:dyDescent="0.15">
      <c r="B3783" s="77"/>
      <c r="P3783"/>
      <c r="U3783"/>
      <c r="V3783"/>
      <c r="W3783"/>
      <c r="X3783"/>
      <c r="Y3783"/>
      <c r="Z3783"/>
      <c r="AA3783"/>
      <c r="AB3783"/>
    </row>
    <row r="3784" spans="2:28" s="52" customFormat="1" x14ac:dyDescent="0.15">
      <c r="B3784" s="77"/>
      <c r="P3784"/>
      <c r="U3784"/>
      <c r="V3784"/>
      <c r="W3784"/>
      <c r="X3784"/>
      <c r="Y3784"/>
      <c r="Z3784"/>
      <c r="AA3784"/>
      <c r="AB3784"/>
    </row>
    <row r="3785" spans="2:28" s="52" customFormat="1" x14ac:dyDescent="0.15">
      <c r="B3785" s="77"/>
      <c r="P3785"/>
      <c r="U3785"/>
      <c r="V3785"/>
      <c r="W3785"/>
      <c r="X3785"/>
      <c r="Y3785"/>
      <c r="Z3785"/>
      <c r="AA3785"/>
      <c r="AB3785"/>
    </row>
    <row r="3786" spans="2:28" s="52" customFormat="1" x14ac:dyDescent="0.15">
      <c r="B3786" s="77"/>
      <c r="P3786"/>
      <c r="U3786"/>
      <c r="V3786"/>
      <c r="W3786"/>
      <c r="X3786"/>
      <c r="Y3786"/>
      <c r="Z3786"/>
      <c r="AA3786"/>
      <c r="AB3786"/>
    </row>
    <row r="3787" spans="2:28" s="52" customFormat="1" x14ac:dyDescent="0.15">
      <c r="B3787" s="77"/>
      <c r="P3787"/>
      <c r="U3787"/>
      <c r="V3787"/>
      <c r="W3787"/>
      <c r="X3787"/>
      <c r="Y3787"/>
      <c r="Z3787"/>
      <c r="AA3787"/>
      <c r="AB3787"/>
    </row>
    <row r="3788" spans="2:28" s="52" customFormat="1" x14ac:dyDescent="0.15">
      <c r="B3788" s="77"/>
      <c r="P3788"/>
      <c r="U3788"/>
      <c r="V3788"/>
      <c r="W3788"/>
      <c r="X3788"/>
      <c r="Y3788"/>
      <c r="Z3788"/>
      <c r="AA3788"/>
      <c r="AB3788"/>
    </row>
    <row r="3789" spans="2:28" s="52" customFormat="1" x14ac:dyDescent="0.15">
      <c r="B3789" s="77"/>
      <c r="P3789"/>
      <c r="U3789"/>
      <c r="V3789"/>
      <c r="W3789"/>
      <c r="X3789"/>
      <c r="Y3789"/>
      <c r="Z3789"/>
      <c r="AA3789"/>
      <c r="AB3789"/>
    </row>
    <row r="3790" spans="2:28" s="52" customFormat="1" x14ac:dyDescent="0.15">
      <c r="B3790" s="77"/>
      <c r="P3790"/>
      <c r="U3790"/>
      <c r="V3790"/>
      <c r="W3790"/>
      <c r="X3790"/>
      <c r="Y3790"/>
      <c r="Z3790"/>
      <c r="AA3790"/>
      <c r="AB3790"/>
    </row>
    <row r="3791" spans="2:28" s="52" customFormat="1" x14ac:dyDescent="0.15">
      <c r="B3791" s="77"/>
      <c r="P3791"/>
      <c r="U3791"/>
      <c r="V3791"/>
      <c r="W3791"/>
      <c r="X3791"/>
      <c r="Y3791"/>
      <c r="Z3791"/>
      <c r="AA3791"/>
      <c r="AB3791"/>
    </row>
    <row r="3792" spans="2:28" s="52" customFormat="1" x14ac:dyDescent="0.15">
      <c r="B3792" s="77"/>
      <c r="P3792"/>
      <c r="U3792"/>
      <c r="V3792"/>
      <c r="W3792"/>
      <c r="X3792"/>
      <c r="Y3792"/>
      <c r="Z3792"/>
      <c r="AA3792"/>
      <c r="AB3792"/>
    </row>
    <row r="3793" spans="2:28" s="52" customFormat="1" x14ac:dyDescent="0.15">
      <c r="B3793" s="77"/>
      <c r="P3793"/>
      <c r="U3793"/>
      <c r="V3793"/>
      <c r="W3793"/>
      <c r="X3793"/>
      <c r="Y3793"/>
      <c r="Z3793"/>
      <c r="AA3793"/>
      <c r="AB3793"/>
    </row>
    <row r="3794" spans="2:28" s="52" customFormat="1" x14ac:dyDescent="0.15">
      <c r="B3794" s="77"/>
      <c r="P3794"/>
      <c r="U3794"/>
      <c r="V3794"/>
      <c r="W3794"/>
      <c r="X3794"/>
      <c r="Y3794"/>
      <c r="Z3794"/>
      <c r="AA3794"/>
      <c r="AB3794"/>
    </row>
    <row r="3795" spans="2:28" s="52" customFormat="1" x14ac:dyDescent="0.15">
      <c r="B3795" s="77"/>
      <c r="P3795"/>
      <c r="U3795"/>
      <c r="V3795"/>
      <c r="W3795"/>
      <c r="X3795"/>
      <c r="Y3795"/>
      <c r="Z3795"/>
      <c r="AA3795"/>
      <c r="AB3795"/>
    </row>
    <row r="3796" spans="2:28" s="52" customFormat="1" x14ac:dyDescent="0.15">
      <c r="B3796" s="77"/>
      <c r="P3796"/>
      <c r="U3796"/>
      <c r="V3796"/>
      <c r="W3796"/>
      <c r="X3796"/>
      <c r="Y3796"/>
      <c r="Z3796"/>
      <c r="AA3796"/>
      <c r="AB3796"/>
    </row>
    <row r="3797" spans="2:28" s="52" customFormat="1" x14ac:dyDescent="0.15">
      <c r="B3797" s="77"/>
      <c r="P3797"/>
      <c r="U3797"/>
      <c r="V3797"/>
      <c r="W3797"/>
      <c r="X3797"/>
      <c r="Y3797"/>
      <c r="Z3797"/>
      <c r="AA3797"/>
      <c r="AB3797"/>
    </row>
    <row r="3798" spans="2:28" s="52" customFormat="1" x14ac:dyDescent="0.15">
      <c r="B3798" s="77"/>
      <c r="P3798"/>
      <c r="U3798"/>
      <c r="V3798"/>
      <c r="W3798"/>
      <c r="X3798"/>
      <c r="Y3798"/>
      <c r="Z3798"/>
      <c r="AA3798"/>
      <c r="AB3798"/>
    </row>
    <row r="3799" spans="2:28" s="52" customFormat="1" x14ac:dyDescent="0.15">
      <c r="B3799" s="77"/>
      <c r="P3799"/>
      <c r="U3799"/>
      <c r="V3799"/>
      <c r="W3799"/>
      <c r="X3799"/>
      <c r="Y3799"/>
      <c r="Z3799"/>
      <c r="AA3799"/>
      <c r="AB3799"/>
    </row>
    <row r="3800" spans="2:28" s="52" customFormat="1" x14ac:dyDescent="0.15">
      <c r="B3800" s="77"/>
      <c r="P3800"/>
      <c r="U3800"/>
      <c r="V3800"/>
      <c r="W3800"/>
      <c r="X3800"/>
      <c r="Y3800"/>
      <c r="Z3800"/>
      <c r="AA3800"/>
      <c r="AB3800"/>
    </row>
    <row r="3801" spans="2:28" s="52" customFormat="1" x14ac:dyDescent="0.15">
      <c r="B3801" s="77"/>
      <c r="P3801"/>
      <c r="U3801"/>
      <c r="V3801"/>
      <c r="W3801"/>
      <c r="X3801"/>
      <c r="Y3801"/>
      <c r="Z3801"/>
      <c r="AA3801"/>
      <c r="AB3801"/>
    </row>
    <row r="3802" spans="2:28" s="52" customFormat="1" x14ac:dyDescent="0.15">
      <c r="B3802" s="77"/>
      <c r="P3802"/>
      <c r="U3802"/>
      <c r="V3802"/>
      <c r="W3802"/>
      <c r="X3802"/>
      <c r="Y3802"/>
      <c r="Z3802"/>
      <c r="AA3802"/>
      <c r="AB3802"/>
    </row>
    <row r="3803" spans="2:28" s="52" customFormat="1" x14ac:dyDescent="0.15">
      <c r="B3803" s="77"/>
      <c r="P3803"/>
      <c r="U3803"/>
      <c r="V3803"/>
      <c r="W3803"/>
      <c r="X3803"/>
      <c r="Y3803"/>
      <c r="Z3803"/>
      <c r="AA3803"/>
      <c r="AB3803"/>
    </row>
    <row r="3804" spans="2:28" s="52" customFormat="1" x14ac:dyDescent="0.15">
      <c r="B3804" s="77"/>
      <c r="P3804"/>
      <c r="U3804"/>
      <c r="V3804"/>
      <c r="W3804"/>
      <c r="X3804"/>
      <c r="Y3804"/>
      <c r="Z3804"/>
      <c r="AA3804"/>
      <c r="AB3804"/>
    </row>
    <row r="3805" spans="2:28" s="52" customFormat="1" x14ac:dyDescent="0.15">
      <c r="B3805" s="77"/>
      <c r="P3805"/>
      <c r="U3805"/>
      <c r="V3805"/>
      <c r="W3805"/>
      <c r="X3805"/>
      <c r="Y3805"/>
      <c r="Z3805"/>
      <c r="AA3805"/>
      <c r="AB3805"/>
    </row>
    <row r="3806" spans="2:28" s="52" customFormat="1" x14ac:dyDescent="0.15">
      <c r="B3806" s="77"/>
      <c r="P3806"/>
      <c r="U3806"/>
      <c r="V3806"/>
      <c r="W3806"/>
      <c r="X3806"/>
      <c r="Y3806"/>
      <c r="Z3806"/>
      <c r="AA3806"/>
      <c r="AB3806"/>
    </row>
    <row r="3807" spans="2:28" s="52" customFormat="1" x14ac:dyDescent="0.15">
      <c r="B3807" s="77"/>
      <c r="P3807"/>
      <c r="U3807"/>
      <c r="V3807"/>
      <c r="W3807"/>
      <c r="X3807"/>
      <c r="Y3807"/>
      <c r="Z3807"/>
      <c r="AA3807"/>
      <c r="AB3807"/>
    </row>
    <row r="3808" spans="2:28" s="52" customFormat="1" x14ac:dyDescent="0.15">
      <c r="B3808" s="77"/>
      <c r="P3808"/>
      <c r="U3808"/>
      <c r="V3808"/>
      <c r="W3808"/>
      <c r="X3808"/>
      <c r="Y3808"/>
      <c r="Z3808"/>
      <c r="AA3808"/>
      <c r="AB3808"/>
    </row>
    <row r="3809" spans="2:28" s="52" customFormat="1" x14ac:dyDescent="0.15">
      <c r="B3809" s="77"/>
      <c r="P3809"/>
      <c r="U3809"/>
      <c r="V3809"/>
      <c r="W3809"/>
      <c r="X3809"/>
      <c r="Y3809"/>
      <c r="Z3809"/>
      <c r="AA3809"/>
      <c r="AB3809"/>
    </row>
    <row r="3810" spans="2:28" s="52" customFormat="1" x14ac:dyDescent="0.15">
      <c r="B3810" s="77"/>
      <c r="P3810"/>
      <c r="U3810"/>
      <c r="V3810"/>
      <c r="W3810"/>
      <c r="X3810"/>
      <c r="Y3810"/>
      <c r="Z3810"/>
      <c r="AA3810"/>
      <c r="AB3810"/>
    </row>
    <row r="3811" spans="2:28" s="52" customFormat="1" x14ac:dyDescent="0.15">
      <c r="B3811" s="77"/>
      <c r="P3811"/>
      <c r="U3811"/>
      <c r="V3811"/>
      <c r="W3811"/>
      <c r="X3811"/>
      <c r="Y3811"/>
      <c r="Z3811"/>
      <c r="AA3811"/>
      <c r="AB3811"/>
    </row>
    <row r="3812" spans="2:28" s="52" customFormat="1" x14ac:dyDescent="0.15">
      <c r="B3812" s="77"/>
      <c r="P3812"/>
      <c r="U3812"/>
      <c r="V3812"/>
      <c r="W3812"/>
      <c r="X3812"/>
      <c r="Y3812"/>
      <c r="Z3812"/>
      <c r="AA3812"/>
      <c r="AB3812"/>
    </row>
    <row r="3813" spans="2:28" s="52" customFormat="1" x14ac:dyDescent="0.15">
      <c r="B3813" s="77"/>
      <c r="P3813"/>
      <c r="U3813"/>
      <c r="V3813"/>
      <c r="W3813"/>
      <c r="X3813"/>
      <c r="Y3813"/>
      <c r="Z3813"/>
      <c r="AA3813"/>
      <c r="AB3813"/>
    </row>
    <row r="3814" spans="2:28" s="52" customFormat="1" x14ac:dyDescent="0.15">
      <c r="B3814" s="77"/>
      <c r="P3814"/>
      <c r="U3814"/>
      <c r="V3814"/>
      <c r="W3814"/>
      <c r="X3814"/>
      <c r="Y3814"/>
      <c r="Z3814"/>
      <c r="AA3814"/>
      <c r="AB3814"/>
    </row>
    <row r="3815" spans="2:28" s="52" customFormat="1" x14ac:dyDescent="0.15">
      <c r="B3815" s="77"/>
      <c r="P3815"/>
      <c r="U3815"/>
      <c r="V3815"/>
      <c r="W3815"/>
      <c r="X3815"/>
      <c r="Y3815"/>
      <c r="Z3815"/>
      <c r="AA3815"/>
      <c r="AB3815"/>
    </row>
    <row r="3816" spans="2:28" s="52" customFormat="1" x14ac:dyDescent="0.15">
      <c r="B3816" s="77"/>
      <c r="P3816"/>
      <c r="U3816"/>
      <c r="V3816"/>
      <c r="W3816"/>
      <c r="X3816"/>
      <c r="Y3816"/>
      <c r="Z3816"/>
      <c r="AA3816"/>
      <c r="AB3816"/>
    </row>
    <row r="3817" spans="2:28" s="52" customFormat="1" x14ac:dyDescent="0.15">
      <c r="B3817" s="77"/>
      <c r="P3817"/>
      <c r="U3817"/>
      <c r="V3817"/>
      <c r="W3817"/>
      <c r="X3817"/>
      <c r="Y3817"/>
      <c r="Z3817"/>
      <c r="AA3817"/>
      <c r="AB3817"/>
    </row>
    <row r="3818" spans="2:28" s="52" customFormat="1" x14ac:dyDescent="0.15">
      <c r="B3818" s="77"/>
      <c r="P3818"/>
      <c r="U3818"/>
      <c r="V3818"/>
      <c r="W3818"/>
      <c r="X3818"/>
      <c r="Y3818"/>
      <c r="Z3818"/>
      <c r="AA3818"/>
      <c r="AB3818"/>
    </row>
    <row r="3819" spans="2:28" s="52" customFormat="1" x14ac:dyDescent="0.15">
      <c r="B3819" s="77"/>
      <c r="P3819"/>
      <c r="U3819"/>
      <c r="V3819"/>
      <c r="W3819"/>
      <c r="X3819"/>
      <c r="Y3819"/>
      <c r="Z3819"/>
      <c r="AA3819"/>
      <c r="AB3819"/>
    </row>
    <row r="3820" spans="2:28" s="52" customFormat="1" x14ac:dyDescent="0.15">
      <c r="B3820" s="77"/>
      <c r="P3820"/>
      <c r="U3820"/>
      <c r="V3820"/>
      <c r="W3820"/>
      <c r="X3820"/>
      <c r="Y3820"/>
      <c r="Z3820"/>
      <c r="AA3820"/>
      <c r="AB3820"/>
    </row>
    <row r="3821" spans="2:28" s="52" customFormat="1" x14ac:dyDescent="0.15">
      <c r="B3821" s="77"/>
      <c r="P3821"/>
      <c r="U3821"/>
      <c r="V3821"/>
      <c r="W3821"/>
      <c r="X3821"/>
      <c r="Y3821"/>
      <c r="Z3821"/>
      <c r="AA3821"/>
      <c r="AB3821"/>
    </row>
    <row r="3822" spans="2:28" s="52" customFormat="1" x14ac:dyDescent="0.15">
      <c r="B3822" s="77"/>
      <c r="P3822"/>
      <c r="U3822"/>
      <c r="V3822"/>
      <c r="W3822"/>
      <c r="X3822"/>
      <c r="Y3822"/>
      <c r="Z3822"/>
      <c r="AA3822"/>
      <c r="AB3822"/>
    </row>
    <row r="3823" spans="2:28" s="52" customFormat="1" x14ac:dyDescent="0.15">
      <c r="B3823" s="77"/>
      <c r="P3823"/>
      <c r="U3823"/>
      <c r="V3823"/>
      <c r="W3823"/>
      <c r="X3823"/>
      <c r="Y3823"/>
      <c r="Z3823"/>
      <c r="AA3823"/>
      <c r="AB3823"/>
    </row>
    <row r="3824" spans="2:28" s="52" customFormat="1" x14ac:dyDescent="0.15">
      <c r="B3824" s="77"/>
      <c r="P3824"/>
      <c r="U3824"/>
      <c r="V3824"/>
      <c r="W3824"/>
      <c r="X3824"/>
      <c r="Y3824"/>
      <c r="Z3824"/>
      <c r="AA3824"/>
      <c r="AB3824"/>
    </row>
    <row r="3825" spans="2:28" s="52" customFormat="1" x14ac:dyDescent="0.15">
      <c r="B3825" s="77"/>
      <c r="P3825"/>
      <c r="U3825"/>
      <c r="V3825"/>
      <c r="W3825"/>
      <c r="X3825"/>
      <c r="Y3825"/>
      <c r="Z3825"/>
      <c r="AA3825"/>
      <c r="AB3825"/>
    </row>
    <row r="3826" spans="2:28" s="52" customFormat="1" x14ac:dyDescent="0.15">
      <c r="B3826" s="77"/>
      <c r="P3826"/>
      <c r="U3826"/>
      <c r="V3826"/>
      <c r="W3826"/>
      <c r="X3826"/>
      <c r="Y3826"/>
      <c r="Z3826"/>
      <c r="AA3826"/>
      <c r="AB3826"/>
    </row>
    <row r="3827" spans="2:28" s="52" customFormat="1" x14ac:dyDescent="0.15">
      <c r="B3827" s="77"/>
      <c r="P3827"/>
      <c r="U3827"/>
      <c r="V3827"/>
      <c r="W3827"/>
      <c r="X3827"/>
      <c r="Y3827"/>
      <c r="Z3827"/>
      <c r="AA3827"/>
      <c r="AB3827"/>
    </row>
    <row r="3828" spans="2:28" s="52" customFormat="1" x14ac:dyDescent="0.15">
      <c r="B3828" s="77"/>
      <c r="P3828"/>
      <c r="U3828"/>
      <c r="V3828"/>
      <c r="W3828"/>
      <c r="X3828"/>
      <c r="Y3828"/>
      <c r="Z3828"/>
      <c r="AA3828"/>
      <c r="AB3828"/>
    </row>
    <row r="3829" spans="2:28" s="52" customFormat="1" x14ac:dyDescent="0.15">
      <c r="B3829" s="77"/>
      <c r="P3829"/>
      <c r="U3829"/>
      <c r="V3829"/>
      <c r="W3829"/>
      <c r="X3829"/>
      <c r="Y3829"/>
      <c r="Z3829"/>
      <c r="AA3829"/>
      <c r="AB3829"/>
    </row>
    <row r="3830" spans="2:28" s="52" customFormat="1" x14ac:dyDescent="0.15">
      <c r="B3830" s="77"/>
      <c r="P3830"/>
      <c r="U3830"/>
      <c r="V3830"/>
      <c r="W3830"/>
      <c r="X3830"/>
      <c r="Y3830"/>
      <c r="Z3830"/>
      <c r="AA3830"/>
      <c r="AB3830"/>
    </row>
    <row r="3831" spans="2:28" s="52" customFormat="1" x14ac:dyDescent="0.15">
      <c r="B3831" s="77"/>
      <c r="P3831"/>
      <c r="U3831"/>
      <c r="V3831"/>
      <c r="W3831"/>
      <c r="X3831"/>
      <c r="Y3831"/>
      <c r="Z3831"/>
      <c r="AA3831"/>
      <c r="AB3831"/>
    </row>
    <row r="3832" spans="2:28" s="52" customFormat="1" x14ac:dyDescent="0.15">
      <c r="B3832" s="77"/>
      <c r="P3832"/>
      <c r="U3832"/>
      <c r="V3832"/>
      <c r="W3832"/>
      <c r="X3832"/>
      <c r="Y3832"/>
      <c r="Z3832"/>
      <c r="AA3832"/>
      <c r="AB3832"/>
    </row>
    <row r="3833" spans="2:28" s="52" customFormat="1" x14ac:dyDescent="0.15">
      <c r="B3833" s="77"/>
      <c r="P3833"/>
      <c r="U3833"/>
      <c r="V3833"/>
      <c r="W3833"/>
      <c r="X3833"/>
      <c r="Y3833"/>
      <c r="Z3833"/>
      <c r="AA3833"/>
      <c r="AB3833"/>
    </row>
    <row r="3834" spans="2:28" s="52" customFormat="1" x14ac:dyDescent="0.15">
      <c r="B3834" s="77"/>
      <c r="P3834"/>
      <c r="U3834"/>
      <c r="V3834"/>
      <c r="W3834"/>
      <c r="X3834"/>
      <c r="Y3834"/>
      <c r="Z3834"/>
      <c r="AA3834"/>
      <c r="AB3834"/>
    </row>
    <row r="3835" spans="2:28" s="52" customFormat="1" x14ac:dyDescent="0.15">
      <c r="B3835" s="77"/>
      <c r="P3835"/>
      <c r="U3835"/>
      <c r="V3835"/>
      <c r="W3835"/>
      <c r="X3835"/>
      <c r="Y3835"/>
      <c r="Z3835"/>
      <c r="AA3835"/>
      <c r="AB3835"/>
    </row>
    <row r="3836" spans="2:28" s="52" customFormat="1" x14ac:dyDescent="0.15">
      <c r="B3836" s="77"/>
      <c r="P3836"/>
      <c r="U3836"/>
      <c r="V3836"/>
      <c r="W3836"/>
      <c r="X3836"/>
      <c r="Y3836"/>
      <c r="Z3836"/>
      <c r="AA3836"/>
      <c r="AB3836"/>
    </row>
    <row r="3837" spans="2:28" s="52" customFormat="1" x14ac:dyDescent="0.15">
      <c r="B3837" s="77"/>
      <c r="P3837"/>
      <c r="U3837"/>
      <c r="V3837"/>
      <c r="W3837"/>
      <c r="X3837"/>
      <c r="Y3837"/>
      <c r="Z3837"/>
      <c r="AA3837"/>
      <c r="AB3837"/>
    </row>
    <row r="3838" spans="2:28" s="52" customFormat="1" x14ac:dyDescent="0.15">
      <c r="B3838" s="77"/>
      <c r="P3838"/>
      <c r="U3838"/>
      <c r="V3838"/>
      <c r="W3838"/>
      <c r="X3838"/>
      <c r="Y3838"/>
      <c r="Z3838"/>
      <c r="AA3838"/>
      <c r="AB3838"/>
    </row>
    <row r="3839" spans="2:28" s="52" customFormat="1" x14ac:dyDescent="0.15">
      <c r="B3839" s="77"/>
      <c r="P3839"/>
      <c r="U3839"/>
      <c r="V3839"/>
      <c r="W3839"/>
      <c r="X3839"/>
      <c r="Y3839"/>
      <c r="Z3839"/>
      <c r="AA3839"/>
      <c r="AB3839"/>
    </row>
    <row r="3840" spans="2:28" s="52" customFormat="1" x14ac:dyDescent="0.15">
      <c r="B3840" s="77"/>
      <c r="P3840"/>
      <c r="U3840"/>
      <c r="V3840"/>
      <c r="W3840"/>
      <c r="X3840"/>
      <c r="Y3840"/>
      <c r="Z3840"/>
      <c r="AA3840"/>
      <c r="AB3840"/>
    </row>
    <row r="3841" spans="2:28" s="52" customFormat="1" x14ac:dyDescent="0.15">
      <c r="B3841" s="77"/>
      <c r="P3841"/>
      <c r="U3841"/>
      <c r="V3841"/>
      <c r="W3841"/>
      <c r="X3841"/>
      <c r="Y3841"/>
      <c r="Z3841"/>
      <c r="AA3841"/>
      <c r="AB3841"/>
    </row>
    <row r="3842" spans="2:28" s="52" customFormat="1" x14ac:dyDescent="0.15">
      <c r="B3842" s="77"/>
      <c r="P3842"/>
      <c r="U3842"/>
      <c r="V3842"/>
      <c r="W3842"/>
      <c r="X3842"/>
      <c r="Y3842"/>
      <c r="Z3842"/>
      <c r="AA3842"/>
      <c r="AB3842"/>
    </row>
    <row r="3843" spans="2:28" s="52" customFormat="1" x14ac:dyDescent="0.15">
      <c r="B3843" s="77"/>
      <c r="P3843"/>
      <c r="U3843"/>
      <c r="V3843"/>
      <c r="W3843"/>
      <c r="X3843"/>
      <c r="Y3843"/>
      <c r="Z3843"/>
      <c r="AA3843"/>
      <c r="AB3843"/>
    </row>
    <row r="3844" spans="2:28" s="52" customFormat="1" x14ac:dyDescent="0.15">
      <c r="B3844" s="77"/>
      <c r="P3844"/>
      <c r="U3844"/>
      <c r="V3844"/>
      <c r="W3844"/>
      <c r="X3844"/>
      <c r="Y3844"/>
      <c r="Z3844"/>
      <c r="AA3844"/>
      <c r="AB3844"/>
    </row>
    <row r="3845" spans="2:28" s="52" customFormat="1" x14ac:dyDescent="0.15">
      <c r="B3845" s="77"/>
      <c r="P3845"/>
      <c r="U3845"/>
      <c r="V3845"/>
      <c r="W3845"/>
      <c r="X3845"/>
      <c r="Y3845"/>
      <c r="Z3845"/>
      <c r="AA3845"/>
      <c r="AB3845"/>
    </row>
    <row r="3846" spans="2:28" s="52" customFormat="1" x14ac:dyDescent="0.15">
      <c r="B3846" s="77"/>
      <c r="P3846"/>
      <c r="U3846"/>
      <c r="V3846"/>
      <c r="W3846"/>
      <c r="X3846"/>
      <c r="Y3846"/>
      <c r="Z3846"/>
      <c r="AA3846"/>
      <c r="AB3846"/>
    </row>
    <row r="3847" spans="2:28" s="52" customFormat="1" x14ac:dyDescent="0.15">
      <c r="B3847" s="77"/>
      <c r="P3847"/>
      <c r="U3847"/>
      <c r="V3847"/>
      <c r="W3847"/>
      <c r="X3847"/>
      <c r="Y3847"/>
      <c r="Z3847"/>
      <c r="AA3847"/>
      <c r="AB3847"/>
    </row>
    <row r="3848" spans="2:28" s="52" customFormat="1" x14ac:dyDescent="0.15">
      <c r="B3848" s="77"/>
      <c r="P3848"/>
      <c r="U3848"/>
      <c r="V3848"/>
      <c r="W3848"/>
      <c r="X3848"/>
      <c r="Y3848"/>
      <c r="Z3848"/>
      <c r="AA3848"/>
      <c r="AB3848"/>
    </row>
    <row r="3849" spans="2:28" s="52" customFormat="1" x14ac:dyDescent="0.15">
      <c r="B3849" s="77"/>
      <c r="P3849"/>
      <c r="U3849"/>
      <c r="V3849"/>
      <c r="W3849"/>
      <c r="X3849"/>
      <c r="Y3849"/>
      <c r="Z3849"/>
      <c r="AA3849"/>
      <c r="AB3849"/>
    </row>
    <row r="3850" spans="2:28" s="52" customFormat="1" x14ac:dyDescent="0.15">
      <c r="B3850" s="77"/>
      <c r="P3850"/>
      <c r="U3850"/>
      <c r="V3850"/>
      <c r="W3850"/>
      <c r="X3850"/>
      <c r="Y3850"/>
      <c r="Z3850"/>
      <c r="AA3850"/>
      <c r="AB3850"/>
    </row>
    <row r="3851" spans="2:28" s="52" customFormat="1" x14ac:dyDescent="0.15">
      <c r="B3851" s="77"/>
      <c r="P3851"/>
      <c r="U3851"/>
      <c r="V3851"/>
      <c r="W3851"/>
      <c r="X3851"/>
      <c r="Y3851"/>
      <c r="Z3851"/>
      <c r="AA3851"/>
      <c r="AB3851"/>
    </row>
    <row r="3852" spans="2:28" s="52" customFormat="1" x14ac:dyDescent="0.15">
      <c r="B3852" s="77"/>
      <c r="P3852"/>
      <c r="U3852"/>
      <c r="V3852"/>
      <c r="W3852"/>
      <c r="X3852"/>
      <c r="Y3852"/>
      <c r="Z3852"/>
      <c r="AA3852"/>
      <c r="AB3852"/>
    </row>
    <row r="3853" spans="2:28" s="52" customFormat="1" x14ac:dyDescent="0.15">
      <c r="B3853" s="77"/>
      <c r="P3853"/>
      <c r="U3853"/>
      <c r="V3853"/>
      <c r="W3853"/>
      <c r="X3853"/>
      <c r="Y3853"/>
      <c r="Z3853"/>
      <c r="AA3853"/>
      <c r="AB3853"/>
    </row>
    <row r="3854" spans="2:28" s="52" customFormat="1" x14ac:dyDescent="0.15">
      <c r="B3854" s="77"/>
      <c r="P3854"/>
      <c r="U3854"/>
      <c r="V3854"/>
      <c r="W3854"/>
      <c r="X3854"/>
      <c r="Y3854"/>
      <c r="Z3854"/>
      <c r="AA3854"/>
      <c r="AB3854"/>
    </row>
    <row r="3855" spans="2:28" s="52" customFormat="1" x14ac:dyDescent="0.15">
      <c r="B3855" s="77"/>
      <c r="P3855"/>
      <c r="U3855"/>
      <c r="V3855"/>
      <c r="W3855"/>
      <c r="X3855"/>
      <c r="Y3855"/>
      <c r="Z3855"/>
      <c r="AA3855"/>
      <c r="AB3855"/>
    </row>
    <row r="3856" spans="2:28" s="52" customFormat="1" x14ac:dyDescent="0.15">
      <c r="B3856" s="77"/>
      <c r="P3856"/>
      <c r="U3856"/>
      <c r="V3856"/>
      <c r="W3856"/>
      <c r="X3856"/>
      <c r="Y3856"/>
      <c r="Z3856"/>
      <c r="AA3856"/>
      <c r="AB3856"/>
    </row>
    <row r="3857" spans="2:28" s="52" customFormat="1" x14ac:dyDescent="0.15">
      <c r="B3857" s="77"/>
      <c r="P3857"/>
      <c r="U3857"/>
      <c r="V3857"/>
      <c r="W3857"/>
      <c r="X3857"/>
      <c r="Y3857"/>
      <c r="Z3857"/>
      <c r="AA3857"/>
      <c r="AB3857"/>
    </row>
    <row r="3858" spans="2:28" s="52" customFormat="1" x14ac:dyDescent="0.15">
      <c r="B3858" s="77"/>
      <c r="P3858"/>
      <c r="U3858"/>
      <c r="V3858"/>
      <c r="W3858"/>
      <c r="X3858"/>
      <c r="Y3858"/>
      <c r="Z3858"/>
      <c r="AA3858"/>
      <c r="AB3858"/>
    </row>
    <row r="3859" spans="2:28" s="52" customFormat="1" x14ac:dyDescent="0.15">
      <c r="B3859" s="77"/>
      <c r="P3859"/>
      <c r="U3859"/>
      <c r="V3859"/>
      <c r="W3859"/>
      <c r="X3859"/>
      <c r="Y3859"/>
      <c r="Z3859"/>
      <c r="AA3859"/>
      <c r="AB3859"/>
    </row>
    <row r="3860" spans="2:28" s="52" customFormat="1" x14ac:dyDescent="0.15">
      <c r="B3860" s="77"/>
      <c r="P3860"/>
      <c r="U3860"/>
      <c r="V3860"/>
      <c r="W3860"/>
      <c r="X3860"/>
      <c r="Y3860"/>
      <c r="Z3860"/>
      <c r="AA3860"/>
      <c r="AB3860"/>
    </row>
    <row r="3861" spans="2:28" s="52" customFormat="1" x14ac:dyDescent="0.15">
      <c r="B3861" s="77"/>
      <c r="P3861"/>
      <c r="U3861"/>
      <c r="V3861"/>
      <c r="W3861"/>
      <c r="X3861"/>
      <c r="Y3861"/>
      <c r="Z3861"/>
      <c r="AA3861"/>
      <c r="AB3861"/>
    </row>
    <row r="3862" spans="2:28" s="52" customFormat="1" x14ac:dyDescent="0.15">
      <c r="B3862" s="77"/>
      <c r="P3862"/>
      <c r="U3862"/>
      <c r="V3862"/>
      <c r="W3862"/>
      <c r="X3862"/>
      <c r="Y3862"/>
      <c r="Z3862"/>
      <c r="AA3862"/>
      <c r="AB3862"/>
    </row>
    <row r="3863" spans="2:28" s="52" customFormat="1" x14ac:dyDescent="0.15">
      <c r="B3863" s="77"/>
      <c r="P3863"/>
      <c r="U3863"/>
      <c r="V3863"/>
      <c r="W3863"/>
      <c r="X3863"/>
      <c r="Y3863"/>
      <c r="Z3863"/>
      <c r="AA3863"/>
      <c r="AB3863"/>
    </row>
    <row r="3864" spans="2:28" s="52" customFormat="1" x14ac:dyDescent="0.15">
      <c r="B3864" s="77"/>
      <c r="P3864"/>
      <c r="U3864"/>
      <c r="V3864"/>
      <c r="W3864"/>
      <c r="X3864"/>
      <c r="Y3864"/>
      <c r="Z3864"/>
      <c r="AA3864"/>
      <c r="AB3864"/>
    </row>
    <row r="3865" spans="2:28" s="52" customFormat="1" x14ac:dyDescent="0.15">
      <c r="B3865" s="77"/>
      <c r="P3865"/>
      <c r="U3865"/>
      <c r="V3865"/>
      <c r="W3865"/>
      <c r="X3865"/>
      <c r="Y3865"/>
      <c r="Z3865"/>
      <c r="AA3865"/>
      <c r="AB3865"/>
    </row>
    <row r="3866" spans="2:28" s="52" customFormat="1" x14ac:dyDescent="0.15">
      <c r="B3866" s="77"/>
      <c r="P3866"/>
      <c r="U3866"/>
      <c r="V3866"/>
      <c r="W3866"/>
      <c r="X3866"/>
      <c r="Y3866"/>
      <c r="Z3866"/>
      <c r="AA3866"/>
      <c r="AB3866"/>
    </row>
    <row r="3867" spans="2:28" s="52" customFormat="1" x14ac:dyDescent="0.15">
      <c r="B3867" s="77"/>
      <c r="P3867"/>
      <c r="U3867"/>
      <c r="V3867"/>
      <c r="W3867"/>
      <c r="X3867"/>
      <c r="Y3867"/>
      <c r="Z3867"/>
      <c r="AA3867"/>
      <c r="AB3867"/>
    </row>
    <row r="3868" spans="2:28" s="52" customFormat="1" x14ac:dyDescent="0.15">
      <c r="B3868" s="77"/>
      <c r="P3868"/>
      <c r="U3868"/>
      <c r="V3868"/>
      <c r="W3868"/>
      <c r="X3868"/>
      <c r="Y3868"/>
      <c r="Z3868"/>
      <c r="AA3868"/>
      <c r="AB3868"/>
    </row>
    <row r="3869" spans="2:28" s="52" customFormat="1" x14ac:dyDescent="0.15">
      <c r="B3869" s="77"/>
      <c r="P3869"/>
      <c r="U3869"/>
      <c r="V3869"/>
      <c r="W3869"/>
      <c r="X3869"/>
      <c r="Y3869"/>
      <c r="Z3869"/>
      <c r="AA3869"/>
      <c r="AB3869"/>
    </row>
    <row r="3870" spans="2:28" s="52" customFormat="1" x14ac:dyDescent="0.15">
      <c r="B3870" s="77"/>
      <c r="P3870"/>
      <c r="U3870"/>
      <c r="V3870"/>
      <c r="W3870"/>
      <c r="X3870"/>
      <c r="Y3870"/>
      <c r="Z3870"/>
      <c r="AA3870"/>
      <c r="AB3870"/>
    </row>
    <row r="3871" spans="2:28" s="52" customFormat="1" x14ac:dyDescent="0.15">
      <c r="B3871" s="77"/>
      <c r="P3871"/>
      <c r="U3871"/>
      <c r="V3871"/>
      <c r="W3871"/>
      <c r="X3871"/>
      <c r="Y3871"/>
      <c r="Z3871"/>
      <c r="AA3871"/>
      <c r="AB3871"/>
    </row>
    <row r="3872" spans="2:28" s="52" customFormat="1" x14ac:dyDescent="0.15">
      <c r="B3872" s="77"/>
      <c r="P3872"/>
      <c r="U3872"/>
      <c r="V3872"/>
      <c r="W3872"/>
      <c r="X3872"/>
      <c r="Y3872"/>
      <c r="Z3872"/>
      <c r="AA3872"/>
      <c r="AB3872"/>
    </row>
    <row r="3873" spans="2:28" s="52" customFormat="1" x14ac:dyDescent="0.15">
      <c r="B3873" s="77"/>
      <c r="P3873"/>
      <c r="U3873"/>
      <c r="V3873"/>
      <c r="W3873"/>
      <c r="X3873"/>
      <c r="Y3873"/>
      <c r="Z3873"/>
      <c r="AA3873"/>
      <c r="AB3873"/>
    </row>
    <row r="3874" spans="2:28" s="52" customFormat="1" x14ac:dyDescent="0.15">
      <c r="B3874" s="77"/>
      <c r="P3874"/>
      <c r="U3874"/>
      <c r="V3874"/>
      <c r="W3874"/>
      <c r="X3874"/>
      <c r="Y3874"/>
      <c r="Z3874"/>
      <c r="AA3874"/>
      <c r="AB3874"/>
    </row>
    <row r="3875" spans="2:28" s="52" customFormat="1" x14ac:dyDescent="0.15">
      <c r="B3875" s="77"/>
      <c r="P3875"/>
      <c r="U3875"/>
      <c r="V3875"/>
      <c r="W3875"/>
      <c r="X3875"/>
      <c r="Y3875"/>
      <c r="Z3875"/>
      <c r="AA3875"/>
      <c r="AB3875"/>
    </row>
    <row r="3876" spans="2:28" s="52" customFormat="1" x14ac:dyDescent="0.15">
      <c r="B3876" s="77"/>
      <c r="P3876"/>
      <c r="U3876"/>
      <c r="V3876"/>
      <c r="W3876"/>
      <c r="X3876"/>
      <c r="Y3876"/>
      <c r="Z3876"/>
      <c r="AA3876"/>
      <c r="AB3876"/>
    </row>
    <row r="3877" spans="2:28" s="52" customFormat="1" x14ac:dyDescent="0.15">
      <c r="B3877" s="77"/>
      <c r="P3877"/>
      <c r="U3877"/>
      <c r="V3877"/>
      <c r="W3877"/>
      <c r="X3877"/>
      <c r="Y3877"/>
      <c r="Z3877"/>
      <c r="AA3877"/>
      <c r="AB3877"/>
    </row>
    <row r="3878" spans="2:28" s="52" customFormat="1" x14ac:dyDescent="0.15">
      <c r="B3878" s="77"/>
      <c r="P3878"/>
      <c r="U3878"/>
      <c r="V3878"/>
      <c r="W3878"/>
      <c r="X3878"/>
      <c r="Y3878"/>
      <c r="Z3878"/>
      <c r="AA3878"/>
      <c r="AB3878"/>
    </row>
    <row r="3879" spans="2:28" s="52" customFormat="1" x14ac:dyDescent="0.15">
      <c r="B3879" s="77"/>
      <c r="P3879"/>
      <c r="U3879"/>
      <c r="V3879"/>
      <c r="W3879"/>
      <c r="X3879"/>
      <c r="Y3879"/>
      <c r="Z3879"/>
      <c r="AA3879"/>
      <c r="AB3879"/>
    </row>
    <row r="3880" spans="2:28" s="52" customFormat="1" x14ac:dyDescent="0.15">
      <c r="B3880" s="77"/>
      <c r="P3880"/>
      <c r="U3880"/>
      <c r="V3880"/>
      <c r="W3880"/>
      <c r="X3880"/>
      <c r="Y3880"/>
      <c r="Z3880"/>
      <c r="AA3880"/>
      <c r="AB3880"/>
    </row>
    <row r="3881" spans="2:28" s="52" customFormat="1" x14ac:dyDescent="0.15">
      <c r="B3881" s="77"/>
      <c r="P3881"/>
      <c r="U3881"/>
      <c r="V3881"/>
      <c r="W3881"/>
      <c r="X3881"/>
      <c r="Y3881"/>
      <c r="Z3881"/>
      <c r="AA3881"/>
      <c r="AB3881"/>
    </row>
    <row r="3882" spans="2:28" s="52" customFormat="1" x14ac:dyDescent="0.15">
      <c r="B3882" s="77"/>
      <c r="P3882"/>
      <c r="U3882"/>
      <c r="V3882"/>
      <c r="W3882"/>
      <c r="X3882"/>
      <c r="Y3882"/>
      <c r="Z3882"/>
      <c r="AA3882"/>
      <c r="AB3882"/>
    </row>
    <row r="3883" spans="2:28" s="52" customFormat="1" x14ac:dyDescent="0.15">
      <c r="B3883" s="77"/>
      <c r="P3883"/>
      <c r="U3883"/>
      <c r="V3883"/>
      <c r="W3883"/>
      <c r="X3883"/>
      <c r="Y3883"/>
      <c r="Z3883"/>
      <c r="AA3883"/>
      <c r="AB3883"/>
    </row>
    <row r="3884" spans="2:28" s="52" customFormat="1" x14ac:dyDescent="0.15">
      <c r="B3884" s="77"/>
      <c r="P3884"/>
      <c r="U3884"/>
      <c r="V3884"/>
      <c r="W3884"/>
      <c r="X3884"/>
      <c r="Y3884"/>
      <c r="Z3884"/>
      <c r="AA3884"/>
      <c r="AB3884"/>
    </row>
    <row r="3885" spans="2:28" s="52" customFormat="1" x14ac:dyDescent="0.15">
      <c r="B3885" s="77"/>
      <c r="P3885"/>
      <c r="U3885"/>
      <c r="V3885"/>
      <c r="W3885"/>
      <c r="X3885"/>
      <c r="Y3885"/>
      <c r="Z3885"/>
      <c r="AA3885"/>
      <c r="AB3885"/>
    </row>
    <row r="3886" spans="2:28" s="52" customFormat="1" x14ac:dyDescent="0.15">
      <c r="B3886" s="77"/>
      <c r="P3886"/>
      <c r="U3886"/>
      <c r="V3886"/>
      <c r="W3886"/>
      <c r="X3886"/>
      <c r="Y3886"/>
      <c r="Z3886"/>
      <c r="AA3886"/>
      <c r="AB3886"/>
    </row>
    <row r="3887" spans="2:28" s="52" customFormat="1" x14ac:dyDescent="0.15">
      <c r="B3887" s="77"/>
      <c r="P3887"/>
      <c r="U3887"/>
      <c r="V3887"/>
      <c r="W3887"/>
      <c r="X3887"/>
      <c r="Y3887"/>
      <c r="Z3887"/>
      <c r="AA3887"/>
      <c r="AB3887"/>
    </row>
    <row r="3888" spans="2:28" s="52" customFormat="1" x14ac:dyDescent="0.15">
      <c r="B3888" s="77"/>
      <c r="P3888"/>
      <c r="U3888"/>
      <c r="V3888"/>
      <c r="W3888"/>
      <c r="X3888"/>
      <c r="Y3888"/>
      <c r="Z3888"/>
      <c r="AA3888"/>
      <c r="AB3888"/>
    </row>
    <row r="3889" spans="2:28" s="52" customFormat="1" x14ac:dyDescent="0.15">
      <c r="B3889" s="77"/>
      <c r="P3889"/>
      <c r="U3889"/>
      <c r="V3889"/>
      <c r="W3889"/>
      <c r="X3889"/>
      <c r="Y3889"/>
      <c r="Z3889"/>
      <c r="AA3889"/>
      <c r="AB3889"/>
    </row>
    <row r="3890" spans="2:28" s="52" customFormat="1" x14ac:dyDescent="0.15">
      <c r="B3890" s="77"/>
      <c r="P3890"/>
      <c r="U3890"/>
      <c r="V3890"/>
      <c r="W3890"/>
      <c r="X3890"/>
      <c r="Y3890"/>
      <c r="Z3890"/>
      <c r="AA3890"/>
      <c r="AB3890"/>
    </row>
    <row r="3891" spans="2:28" s="52" customFormat="1" x14ac:dyDescent="0.15">
      <c r="B3891" s="77"/>
      <c r="P3891"/>
      <c r="U3891"/>
      <c r="V3891"/>
      <c r="W3891"/>
      <c r="X3891"/>
      <c r="Y3891"/>
      <c r="Z3891"/>
      <c r="AA3891"/>
      <c r="AB3891"/>
    </row>
    <row r="3892" spans="2:28" s="52" customFormat="1" x14ac:dyDescent="0.15">
      <c r="B3892" s="77"/>
      <c r="P3892"/>
      <c r="U3892"/>
      <c r="V3892"/>
      <c r="W3892"/>
      <c r="X3892"/>
      <c r="Y3892"/>
      <c r="Z3892"/>
      <c r="AA3892"/>
      <c r="AB3892"/>
    </row>
    <row r="3893" spans="2:28" s="52" customFormat="1" x14ac:dyDescent="0.15">
      <c r="B3893" s="77"/>
      <c r="P3893"/>
      <c r="U3893"/>
      <c r="V3893"/>
      <c r="W3893"/>
      <c r="X3893"/>
      <c r="Y3893"/>
      <c r="Z3893"/>
      <c r="AA3893"/>
      <c r="AB3893"/>
    </row>
    <row r="3894" spans="2:28" s="52" customFormat="1" x14ac:dyDescent="0.15">
      <c r="B3894" s="77"/>
      <c r="P3894"/>
      <c r="U3894"/>
      <c r="V3894"/>
      <c r="W3894"/>
      <c r="X3894"/>
      <c r="Y3894"/>
      <c r="Z3894"/>
      <c r="AA3894"/>
      <c r="AB3894"/>
    </row>
    <row r="3895" spans="2:28" s="52" customFormat="1" x14ac:dyDescent="0.15">
      <c r="B3895" s="77"/>
      <c r="P3895"/>
      <c r="U3895"/>
      <c r="V3895"/>
      <c r="W3895"/>
      <c r="X3895"/>
      <c r="Y3895"/>
      <c r="Z3895"/>
      <c r="AA3895"/>
      <c r="AB3895"/>
    </row>
    <row r="3896" spans="2:28" s="52" customFormat="1" x14ac:dyDescent="0.15">
      <c r="B3896" s="77"/>
      <c r="P3896"/>
      <c r="U3896"/>
      <c r="V3896"/>
      <c r="W3896"/>
      <c r="X3896"/>
      <c r="Y3896"/>
      <c r="Z3896"/>
      <c r="AA3896"/>
      <c r="AB3896"/>
    </row>
    <row r="3897" spans="2:28" s="52" customFormat="1" x14ac:dyDescent="0.15">
      <c r="B3897" s="77"/>
      <c r="P3897"/>
      <c r="U3897"/>
      <c r="V3897"/>
      <c r="W3897"/>
      <c r="X3897"/>
      <c r="Y3897"/>
      <c r="Z3897"/>
      <c r="AA3897"/>
      <c r="AB3897"/>
    </row>
    <row r="3898" spans="2:28" s="52" customFormat="1" x14ac:dyDescent="0.15">
      <c r="B3898" s="77"/>
      <c r="P3898"/>
      <c r="U3898"/>
      <c r="V3898"/>
      <c r="W3898"/>
      <c r="X3898"/>
      <c r="Y3898"/>
      <c r="Z3898"/>
      <c r="AA3898"/>
      <c r="AB3898"/>
    </row>
    <row r="3899" spans="2:28" s="52" customFormat="1" x14ac:dyDescent="0.15">
      <c r="B3899" s="77"/>
      <c r="P3899"/>
      <c r="U3899"/>
      <c r="V3899"/>
      <c r="W3899"/>
      <c r="X3899"/>
      <c r="Y3899"/>
      <c r="Z3899"/>
      <c r="AA3899"/>
      <c r="AB3899"/>
    </row>
    <row r="3900" spans="2:28" s="52" customFormat="1" x14ac:dyDescent="0.15">
      <c r="B3900" s="77"/>
      <c r="P3900"/>
      <c r="U3900"/>
      <c r="V3900"/>
      <c r="W3900"/>
      <c r="X3900"/>
      <c r="Y3900"/>
      <c r="Z3900"/>
      <c r="AA3900"/>
      <c r="AB3900"/>
    </row>
    <row r="3901" spans="2:28" s="52" customFormat="1" x14ac:dyDescent="0.15">
      <c r="B3901" s="77"/>
      <c r="P3901"/>
      <c r="U3901"/>
      <c r="V3901"/>
      <c r="W3901"/>
      <c r="X3901"/>
      <c r="Y3901"/>
      <c r="Z3901"/>
      <c r="AA3901"/>
      <c r="AB3901"/>
    </row>
    <row r="3902" spans="2:28" s="52" customFormat="1" x14ac:dyDescent="0.15">
      <c r="B3902" s="77"/>
      <c r="P3902"/>
      <c r="U3902"/>
      <c r="V3902"/>
      <c r="W3902"/>
      <c r="X3902"/>
      <c r="Y3902"/>
      <c r="Z3902"/>
      <c r="AA3902"/>
      <c r="AB3902"/>
    </row>
    <row r="3903" spans="2:28" s="52" customFormat="1" x14ac:dyDescent="0.15">
      <c r="B3903" s="77"/>
      <c r="P3903"/>
      <c r="U3903"/>
      <c r="V3903"/>
      <c r="W3903"/>
      <c r="X3903"/>
      <c r="Y3903"/>
      <c r="Z3903"/>
      <c r="AA3903"/>
      <c r="AB3903"/>
    </row>
    <row r="3904" spans="2:28" s="52" customFormat="1" x14ac:dyDescent="0.15">
      <c r="B3904" s="77"/>
      <c r="P3904"/>
      <c r="U3904"/>
      <c r="V3904"/>
      <c r="W3904"/>
      <c r="X3904"/>
      <c r="Y3904"/>
      <c r="Z3904"/>
      <c r="AA3904"/>
      <c r="AB3904"/>
    </row>
    <row r="3905" spans="2:28" s="52" customFormat="1" x14ac:dyDescent="0.15">
      <c r="B3905" s="77"/>
      <c r="P3905"/>
      <c r="U3905"/>
      <c r="V3905"/>
      <c r="W3905"/>
      <c r="X3905"/>
      <c r="Y3905"/>
      <c r="Z3905"/>
      <c r="AA3905"/>
      <c r="AB3905"/>
    </row>
    <row r="3906" spans="2:28" s="52" customFormat="1" x14ac:dyDescent="0.15">
      <c r="B3906" s="77"/>
      <c r="P3906"/>
      <c r="U3906"/>
      <c r="V3906"/>
      <c r="W3906"/>
      <c r="X3906"/>
      <c r="Y3906"/>
      <c r="Z3906"/>
      <c r="AA3906"/>
      <c r="AB3906"/>
    </row>
    <row r="3907" spans="2:28" s="52" customFormat="1" x14ac:dyDescent="0.15">
      <c r="B3907" s="77"/>
      <c r="P3907"/>
      <c r="U3907"/>
      <c r="V3907"/>
      <c r="W3907"/>
      <c r="X3907"/>
      <c r="Y3907"/>
      <c r="Z3907"/>
      <c r="AA3907"/>
      <c r="AB3907"/>
    </row>
    <row r="3908" spans="2:28" s="52" customFormat="1" x14ac:dyDescent="0.15">
      <c r="B3908" s="77"/>
      <c r="P3908"/>
      <c r="U3908"/>
      <c r="V3908"/>
      <c r="W3908"/>
      <c r="X3908"/>
      <c r="Y3908"/>
      <c r="Z3908"/>
      <c r="AA3908"/>
      <c r="AB3908"/>
    </row>
    <row r="3909" spans="2:28" s="52" customFormat="1" x14ac:dyDescent="0.15">
      <c r="B3909" s="77"/>
      <c r="P3909"/>
      <c r="U3909"/>
      <c r="V3909"/>
      <c r="W3909"/>
      <c r="X3909"/>
      <c r="Y3909"/>
      <c r="Z3909"/>
      <c r="AA3909"/>
      <c r="AB3909"/>
    </row>
    <row r="3910" spans="2:28" s="52" customFormat="1" x14ac:dyDescent="0.15">
      <c r="B3910" s="77"/>
      <c r="P3910"/>
      <c r="U3910"/>
      <c r="V3910"/>
      <c r="W3910"/>
      <c r="X3910"/>
      <c r="Y3910"/>
      <c r="Z3910"/>
      <c r="AA3910"/>
      <c r="AB3910"/>
    </row>
    <row r="3911" spans="2:28" s="52" customFormat="1" x14ac:dyDescent="0.15">
      <c r="B3911" s="77"/>
      <c r="P3911"/>
      <c r="U3911"/>
      <c r="V3911"/>
      <c r="W3911"/>
      <c r="X3911"/>
      <c r="Y3911"/>
      <c r="Z3911"/>
      <c r="AA3911"/>
      <c r="AB3911"/>
    </row>
    <row r="3912" spans="2:28" s="52" customFormat="1" x14ac:dyDescent="0.15">
      <c r="B3912" s="77"/>
      <c r="P3912"/>
      <c r="U3912"/>
      <c r="V3912"/>
      <c r="W3912"/>
      <c r="X3912"/>
      <c r="Y3912"/>
      <c r="Z3912"/>
      <c r="AA3912"/>
      <c r="AB3912"/>
    </row>
    <row r="3913" spans="2:28" s="52" customFormat="1" x14ac:dyDescent="0.15">
      <c r="B3913" s="77"/>
      <c r="P3913"/>
      <c r="U3913"/>
      <c r="V3913"/>
      <c r="W3913"/>
      <c r="X3913"/>
      <c r="Y3913"/>
      <c r="Z3913"/>
      <c r="AA3913"/>
      <c r="AB3913"/>
    </row>
    <row r="3914" spans="2:28" s="52" customFormat="1" x14ac:dyDescent="0.15">
      <c r="B3914" s="77"/>
      <c r="P3914"/>
      <c r="U3914"/>
      <c r="V3914"/>
      <c r="W3914"/>
      <c r="X3914"/>
      <c r="Y3914"/>
      <c r="Z3914"/>
      <c r="AA3914"/>
      <c r="AB3914"/>
    </row>
    <row r="3915" spans="2:28" s="52" customFormat="1" x14ac:dyDescent="0.15">
      <c r="B3915" s="77"/>
      <c r="P3915"/>
      <c r="U3915"/>
      <c r="V3915"/>
      <c r="W3915"/>
      <c r="X3915"/>
      <c r="Y3915"/>
      <c r="Z3915"/>
      <c r="AA3915"/>
      <c r="AB3915"/>
    </row>
    <row r="3916" spans="2:28" s="52" customFormat="1" x14ac:dyDescent="0.15">
      <c r="B3916" s="77"/>
      <c r="P3916"/>
      <c r="U3916"/>
      <c r="V3916"/>
      <c r="W3916"/>
      <c r="X3916"/>
      <c r="Y3916"/>
      <c r="Z3916"/>
      <c r="AA3916"/>
      <c r="AB3916"/>
    </row>
    <row r="3917" spans="2:28" s="52" customFormat="1" x14ac:dyDescent="0.15">
      <c r="B3917" s="77"/>
      <c r="P3917"/>
      <c r="U3917"/>
      <c r="V3917"/>
      <c r="W3917"/>
      <c r="X3917"/>
      <c r="Y3917"/>
      <c r="Z3917"/>
      <c r="AA3917"/>
      <c r="AB3917"/>
    </row>
    <row r="3918" spans="2:28" s="52" customFormat="1" x14ac:dyDescent="0.15">
      <c r="B3918" s="77"/>
      <c r="P3918"/>
      <c r="U3918"/>
      <c r="V3918"/>
      <c r="W3918"/>
      <c r="X3918"/>
      <c r="Y3918"/>
      <c r="Z3918"/>
      <c r="AA3918"/>
      <c r="AB3918"/>
    </row>
    <row r="3919" spans="2:28" s="52" customFormat="1" x14ac:dyDescent="0.15">
      <c r="B3919" s="77"/>
      <c r="P3919"/>
      <c r="U3919"/>
      <c r="V3919"/>
      <c r="W3919"/>
      <c r="X3919"/>
      <c r="Y3919"/>
      <c r="Z3919"/>
      <c r="AA3919"/>
      <c r="AB3919"/>
    </row>
    <row r="3920" spans="2:28" s="52" customFormat="1" x14ac:dyDescent="0.15">
      <c r="B3920" s="77"/>
      <c r="P3920"/>
      <c r="U3920"/>
      <c r="V3920"/>
      <c r="W3920"/>
      <c r="X3920"/>
      <c r="Y3920"/>
      <c r="Z3920"/>
      <c r="AA3920"/>
      <c r="AB3920"/>
    </row>
    <row r="3921" spans="2:28" s="52" customFormat="1" x14ac:dyDescent="0.15">
      <c r="B3921" s="77"/>
      <c r="P3921"/>
      <c r="U3921"/>
      <c r="V3921"/>
      <c r="W3921"/>
      <c r="X3921"/>
      <c r="Y3921"/>
      <c r="Z3921"/>
      <c r="AA3921"/>
      <c r="AB3921"/>
    </row>
    <row r="3922" spans="2:28" s="52" customFormat="1" x14ac:dyDescent="0.15">
      <c r="B3922" s="77"/>
      <c r="P3922"/>
      <c r="U3922"/>
      <c r="V3922"/>
      <c r="W3922"/>
      <c r="X3922"/>
      <c r="Y3922"/>
      <c r="Z3922"/>
      <c r="AA3922"/>
      <c r="AB3922"/>
    </row>
    <row r="3923" spans="2:28" s="52" customFormat="1" x14ac:dyDescent="0.15">
      <c r="B3923" s="77"/>
      <c r="P3923"/>
      <c r="U3923"/>
      <c r="V3923"/>
      <c r="W3923"/>
      <c r="X3923"/>
      <c r="Y3923"/>
      <c r="Z3923"/>
      <c r="AA3923"/>
      <c r="AB3923"/>
    </row>
    <row r="3924" spans="2:28" s="52" customFormat="1" x14ac:dyDescent="0.15">
      <c r="B3924" s="77"/>
      <c r="P3924"/>
      <c r="U3924"/>
      <c r="V3924"/>
      <c r="W3924"/>
      <c r="X3924"/>
      <c r="Y3924"/>
      <c r="Z3924"/>
      <c r="AA3924"/>
      <c r="AB3924"/>
    </row>
    <row r="3925" spans="2:28" s="52" customFormat="1" x14ac:dyDescent="0.15">
      <c r="B3925" s="77"/>
      <c r="P3925"/>
      <c r="U3925"/>
      <c r="V3925"/>
      <c r="W3925"/>
      <c r="X3925"/>
      <c r="Y3925"/>
      <c r="Z3925"/>
      <c r="AA3925"/>
      <c r="AB3925"/>
    </row>
    <row r="3926" spans="2:28" s="52" customFormat="1" x14ac:dyDescent="0.15">
      <c r="B3926" s="77"/>
      <c r="P3926"/>
      <c r="U3926"/>
      <c r="V3926"/>
      <c r="W3926"/>
      <c r="X3926"/>
      <c r="Y3926"/>
      <c r="Z3926"/>
      <c r="AA3926"/>
      <c r="AB3926"/>
    </row>
    <row r="3927" spans="2:28" s="52" customFormat="1" x14ac:dyDescent="0.15">
      <c r="B3927" s="77"/>
      <c r="P3927"/>
      <c r="U3927"/>
      <c r="V3927"/>
      <c r="W3927"/>
      <c r="X3927"/>
      <c r="Y3927"/>
      <c r="Z3927"/>
      <c r="AA3927"/>
      <c r="AB3927"/>
    </row>
    <row r="3928" spans="2:28" s="52" customFormat="1" x14ac:dyDescent="0.15">
      <c r="B3928" s="77"/>
      <c r="P3928"/>
      <c r="U3928"/>
      <c r="V3928"/>
      <c r="W3928"/>
      <c r="X3928"/>
      <c r="Y3928"/>
      <c r="Z3928"/>
      <c r="AA3928"/>
      <c r="AB3928"/>
    </row>
    <row r="3929" spans="2:28" s="52" customFormat="1" x14ac:dyDescent="0.15">
      <c r="B3929" s="77"/>
      <c r="P3929"/>
      <c r="U3929"/>
      <c r="V3929"/>
      <c r="W3929"/>
      <c r="X3929"/>
      <c r="Y3929"/>
      <c r="Z3929"/>
      <c r="AA3929"/>
      <c r="AB3929"/>
    </row>
    <row r="3930" spans="2:28" s="52" customFormat="1" x14ac:dyDescent="0.15">
      <c r="B3930" s="77"/>
      <c r="P3930"/>
      <c r="U3930"/>
      <c r="V3930"/>
      <c r="W3930"/>
      <c r="X3930"/>
      <c r="Y3930"/>
      <c r="Z3930"/>
      <c r="AA3930"/>
      <c r="AB3930"/>
    </row>
    <row r="3931" spans="2:28" s="52" customFormat="1" x14ac:dyDescent="0.15">
      <c r="B3931" s="77"/>
      <c r="P3931"/>
      <c r="U3931"/>
      <c r="V3931"/>
      <c r="W3931"/>
      <c r="X3931"/>
      <c r="Y3931"/>
      <c r="Z3931"/>
      <c r="AA3931"/>
      <c r="AB3931"/>
    </row>
    <row r="3932" spans="2:28" s="52" customFormat="1" x14ac:dyDescent="0.15">
      <c r="B3932" s="77"/>
      <c r="P3932"/>
      <c r="U3932"/>
      <c r="V3932"/>
      <c r="W3932"/>
      <c r="X3932"/>
      <c r="Y3932"/>
      <c r="Z3932"/>
      <c r="AA3932"/>
      <c r="AB3932"/>
    </row>
    <row r="3933" spans="2:28" s="52" customFormat="1" x14ac:dyDescent="0.15">
      <c r="B3933" s="77"/>
      <c r="P3933"/>
      <c r="U3933"/>
      <c r="V3933"/>
      <c r="W3933"/>
      <c r="X3933"/>
      <c r="Y3933"/>
      <c r="Z3933"/>
      <c r="AA3933"/>
      <c r="AB3933"/>
    </row>
    <row r="3934" spans="2:28" s="52" customFormat="1" x14ac:dyDescent="0.15">
      <c r="B3934" s="77"/>
      <c r="P3934"/>
      <c r="U3934"/>
      <c r="V3934"/>
      <c r="W3934"/>
      <c r="X3934"/>
      <c r="Y3934"/>
      <c r="Z3934"/>
      <c r="AA3934"/>
      <c r="AB3934"/>
    </row>
    <row r="3935" spans="2:28" s="52" customFormat="1" x14ac:dyDescent="0.15">
      <c r="B3935" s="77"/>
      <c r="P3935"/>
      <c r="U3935"/>
      <c r="V3935"/>
      <c r="W3935"/>
      <c r="X3935"/>
      <c r="Y3935"/>
      <c r="Z3935"/>
      <c r="AA3935"/>
      <c r="AB3935"/>
    </row>
    <row r="3936" spans="2:28" s="52" customFormat="1" x14ac:dyDescent="0.15">
      <c r="B3936" s="77"/>
      <c r="P3936"/>
      <c r="U3936"/>
      <c r="V3936"/>
      <c r="W3936"/>
      <c r="X3936"/>
      <c r="Y3936"/>
      <c r="Z3936"/>
      <c r="AA3936"/>
      <c r="AB3936"/>
    </row>
    <row r="3937" spans="2:28" s="52" customFormat="1" x14ac:dyDescent="0.15">
      <c r="B3937" s="77"/>
      <c r="P3937"/>
      <c r="U3937"/>
      <c r="V3937"/>
      <c r="W3937"/>
      <c r="X3937"/>
      <c r="Y3937"/>
      <c r="Z3937"/>
      <c r="AA3937"/>
      <c r="AB3937"/>
    </row>
    <row r="3938" spans="2:28" s="52" customFormat="1" x14ac:dyDescent="0.15">
      <c r="B3938" s="77"/>
      <c r="P3938"/>
      <c r="U3938"/>
      <c r="V3938"/>
      <c r="W3938"/>
      <c r="X3938"/>
      <c r="Y3938"/>
      <c r="Z3938"/>
      <c r="AA3938"/>
      <c r="AB3938"/>
    </row>
    <row r="3939" spans="2:28" s="52" customFormat="1" x14ac:dyDescent="0.15">
      <c r="B3939" s="77"/>
      <c r="P3939"/>
      <c r="U3939"/>
      <c r="V3939"/>
      <c r="W3939"/>
      <c r="X3939"/>
      <c r="Y3939"/>
      <c r="Z3939"/>
      <c r="AA3939"/>
      <c r="AB3939"/>
    </row>
    <row r="3940" spans="2:28" s="52" customFormat="1" x14ac:dyDescent="0.15">
      <c r="B3940" s="77"/>
      <c r="P3940"/>
      <c r="U3940"/>
      <c r="V3940"/>
      <c r="W3940"/>
      <c r="X3940"/>
      <c r="Y3940"/>
      <c r="Z3940"/>
      <c r="AA3940"/>
      <c r="AB3940"/>
    </row>
    <row r="3941" spans="2:28" s="52" customFormat="1" x14ac:dyDescent="0.15">
      <c r="B3941" s="77"/>
      <c r="P3941"/>
      <c r="U3941"/>
      <c r="V3941"/>
      <c r="W3941"/>
      <c r="X3941"/>
      <c r="Y3941"/>
      <c r="Z3941"/>
      <c r="AA3941"/>
      <c r="AB3941"/>
    </row>
    <row r="3942" spans="2:28" s="52" customFormat="1" x14ac:dyDescent="0.15">
      <c r="B3942" s="77"/>
      <c r="P3942"/>
      <c r="U3942"/>
      <c r="V3942"/>
      <c r="W3942"/>
      <c r="X3942"/>
      <c r="Y3942"/>
      <c r="Z3942"/>
      <c r="AA3942"/>
      <c r="AB3942"/>
    </row>
    <row r="3943" spans="2:28" s="52" customFormat="1" x14ac:dyDescent="0.15">
      <c r="B3943" s="77"/>
      <c r="P3943"/>
      <c r="U3943"/>
      <c r="V3943"/>
      <c r="W3943"/>
      <c r="X3943"/>
      <c r="Y3943"/>
      <c r="Z3943"/>
      <c r="AA3943"/>
      <c r="AB3943"/>
    </row>
    <row r="3944" spans="2:28" s="52" customFormat="1" x14ac:dyDescent="0.15">
      <c r="B3944" s="77"/>
      <c r="P3944"/>
      <c r="U3944"/>
      <c r="V3944"/>
      <c r="W3944"/>
      <c r="X3944"/>
      <c r="Y3944"/>
      <c r="Z3944"/>
      <c r="AA3944"/>
      <c r="AB3944"/>
    </row>
    <row r="3945" spans="2:28" s="52" customFormat="1" x14ac:dyDescent="0.15">
      <c r="B3945" s="77"/>
      <c r="P3945"/>
      <c r="U3945"/>
      <c r="V3945"/>
      <c r="W3945"/>
      <c r="X3945"/>
      <c r="Y3945"/>
      <c r="Z3945"/>
      <c r="AA3945"/>
      <c r="AB3945"/>
    </row>
    <row r="3946" spans="2:28" s="52" customFormat="1" x14ac:dyDescent="0.15">
      <c r="B3946" s="77"/>
      <c r="P3946"/>
      <c r="U3946"/>
      <c r="V3946"/>
      <c r="W3946"/>
      <c r="X3946"/>
      <c r="Y3946"/>
      <c r="Z3946"/>
      <c r="AA3946"/>
      <c r="AB3946"/>
    </row>
    <row r="3947" spans="2:28" s="52" customFormat="1" x14ac:dyDescent="0.15">
      <c r="B3947" s="77"/>
      <c r="P3947"/>
      <c r="U3947"/>
      <c r="V3947"/>
      <c r="W3947"/>
      <c r="X3947"/>
      <c r="Y3947"/>
      <c r="Z3947"/>
      <c r="AA3947"/>
      <c r="AB3947"/>
    </row>
    <row r="3948" spans="2:28" s="52" customFormat="1" x14ac:dyDescent="0.15">
      <c r="B3948" s="77"/>
      <c r="P3948"/>
      <c r="U3948"/>
      <c r="V3948"/>
      <c r="W3948"/>
      <c r="X3948"/>
      <c r="Y3948"/>
      <c r="Z3948"/>
      <c r="AA3948"/>
      <c r="AB3948"/>
    </row>
    <row r="3949" spans="2:28" s="52" customFormat="1" x14ac:dyDescent="0.15">
      <c r="B3949" s="77"/>
      <c r="P3949"/>
      <c r="U3949"/>
      <c r="V3949"/>
      <c r="W3949"/>
      <c r="X3949"/>
      <c r="Y3949"/>
      <c r="Z3949"/>
      <c r="AA3949"/>
      <c r="AB3949"/>
    </row>
    <row r="3950" spans="2:28" s="52" customFormat="1" x14ac:dyDescent="0.15">
      <c r="B3950" s="77"/>
      <c r="P3950"/>
      <c r="U3950"/>
      <c r="V3950"/>
      <c r="W3950"/>
      <c r="X3950"/>
      <c r="Y3950"/>
      <c r="Z3950"/>
      <c r="AA3950"/>
      <c r="AB3950"/>
    </row>
    <row r="3951" spans="2:28" s="52" customFormat="1" x14ac:dyDescent="0.15">
      <c r="B3951" s="77"/>
      <c r="P3951"/>
      <c r="U3951"/>
      <c r="V3951"/>
      <c r="W3951"/>
      <c r="X3951"/>
      <c r="Y3951"/>
      <c r="Z3951"/>
      <c r="AA3951"/>
      <c r="AB3951"/>
    </row>
    <row r="3952" spans="2:28" s="52" customFormat="1" x14ac:dyDescent="0.15">
      <c r="B3952" s="77"/>
      <c r="P3952"/>
      <c r="U3952"/>
      <c r="V3952"/>
      <c r="W3952"/>
      <c r="X3952"/>
      <c r="Y3952"/>
      <c r="Z3952"/>
      <c r="AA3952"/>
      <c r="AB3952"/>
    </row>
    <row r="3953" spans="2:28" s="52" customFormat="1" x14ac:dyDescent="0.15">
      <c r="B3953" s="77"/>
      <c r="P3953"/>
      <c r="U3953"/>
      <c r="V3953"/>
      <c r="W3953"/>
      <c r="X3953"/>
      <c r="Y3953"/>
      <c r="Z3953"/>
      <c r="AA3953"/>
      <c r="AB3953"/>
    </row>
    <row r="3954" spans="2:28" s="52" customFormat="1" x14ac:dyDescent="0.15">
      <c r="B3954" s="77"/>
      <c r="P3954"/>
      <c r="U3954"/>
      <c r="V3954"/>
      <c r="W3954"/>
      <c r="X3954"/>
      <c r="Y3954"/>
      <c r="Z3954"/>
      <c r="AA3954"/>
      <c r="AB3954"/>
    </row>
    <row r="3955" spans="2:28" s="52" customFormat="1" x14ac:dyDescent="0.15">
      <c r="B3955" s="77"/>
      <c r="P3955"/>
      <c r="U3955"/>
      <c r="V3955"/>
      <c r="W3955"/>
      <c r="X3955"/>
      <c r="Y3955"/>
      <c r="Z3955"/>
      <c r="AA3955"/>
      <c r="AB3955"/>
    </row>
    <row r="3956" spans="2:28" s="52" customFormat="1" x14ac:dyDescent="0.15">
      <c r="B3956" s="77"/>
      <c r="P3956"/>
      <c r="U3956"/>
      <c r="V3956"/>
      <c r="W3956"/>
      <c r="X3956"/>
      <c r="Y3956"/>
      <c r="Z3956"/>
      <c r="AA3956"/>
      <c r="AB3956"/>
    </row>
    <row r="3957" spans="2:28" s="52" customFormat="1" x14ac:dyDescent="0.15">
      <c r="B3957" s="77"/>
      <c r="P3957"/>
      <c r="U3957"/>
      <c r="V3957"/>
      <c r="W3957"/>
      <c r="X3957"/>
      <c r="Y3957"/>
      <c r="Z3957"/>
      <c r="AA3957"/>
      <c r="AB3957"/>
    </row>
    <row r="3958" spans="2:28" s="52" customFormat="1" x14ac:dyDescent="0.15">
      <c r="B3958" s="77"/>
      <c r="P3958"/>
      <c r="U3958"/>
      <c r="V3958"/>
      <c r="W3958"/>
      <c r="X3958"/>
      <c r="Y3958"/>
      <c r="Z3958"/>
      <c r="AA3958"/>
      <c r="AB3958"/>
    </row>
    <row r="3959" spans="2:28" s="52" customFormat="1" x14ac:dyDescent="0.15">
      <c r="B3959" s="77"/>
      <c r="P3959"/>
      <c r="U3959"/>
      <c r="V3959"/>
      <c r="W3959"/>
      <c r="X3959"/>
      <c r="Y3959"/>
      <c r="Z3959"/>
      <c r="AA3959"/>
      <c r="AB3959"/>
    </row>
    <row r="3960" spans="2:28" s="52" customFormat="1" x14ac:dyDescent="0.15">
      <c r="B3960" s="77"/>
      <c r="P3960"/>
      <c r="U3960"/>
      <c r="V3960"/>
      <c r="W3960"/>
      <c r="X3960"/>
      <c r="Y3960"/>
      <c r="Z3960"/>
      <c r="AA3960"/>
      <c r="AB3960"/>
    </row>
    <row r="3961" spans="2:28" s="52" customFormat="1" x14ac:dyDescent="0.15">
      <c r="B3961" s="77"/>
      <c r="P3961"/>
      <c r="U3961"/>
      <c r="V3961"/>
      <c r="W3961"/>
      <c r="X3961"/>
      <c r="Y3961"/>
      <c r="Z3961"/>
      <c r="AA3961"/>
      <c r="AB3961"/>
    </row>
    <row r="3962" spans="2:28" s="52" customFormat="1" x14ac:dyDescent="0.15">
      <c r="B3962" s="77"/>
      <c r="P3962"/>
      <c r="U3962"/>
      <c r="V3962"/>
      <c r="W3962"/>
      <c r="X3962"/>
      <c r="Y3962"/>
      <c r="Z3962"/>
      <c r="AA3962"/>
      <c r="AB3962"/>
    </row>
    <row r="3963" spans="2:28" s="52" customFormat="1" x14ac:dyDescent="0.15">
      <c r="B3963" s="77"/>
      <c r="P3963"/>
      <c r="U3963"/>
      <c r="V3963"/>
      <c r="W3963"/>
      <c r="X3963"/>
      <c r="Y3963"/>
      <c r="Z3963"/>
      <c r="AA3963"/>
      <c r="AB3963"/>
    </row>
    <row r="3964" spans="2:28" s="52" customFormat="1" x14ac:dyDescent="0.15">
      <c r="B3964" s="77"/>
      <c r="P3964"/>
      <c r="U3964"/>
      <c r="V3964"/>
      <c r="W3964"/>
      <c r="X3964"/>
      <c r="Y3964"/>
      <c r="Z3964"/>
      <c r="AA3964"/>
      <c r="AB3964"/>
    </row>
    <row r="3965" spans="2:28" s="52" customFormat="1" x14ac:dyDescent="0.15">
      <c r="B3965" s="77"/>
      <c r="P3965"/>
      <c r="U3965"/>
      <c r="V3965"/>
      <c r="W3965"/>
      <c r="X3965"/>
      <c r="Y3965"/>
      <c r="Z3965"/>
      <c r="AA3965"/>
      <c r="AB3965"/>
    </row>
    <row r="3966" spans="2:28" s="52" customFormat="1" x14ac:dyDescent="0.15">
      <c r="B3966" s="77"/>
      <c r="P3966"/>
      <c r="U3966"/>
      <c r="V3966"/>
      <c r="W3966"/>
      <c r="X3966"/>
      <c r="Y3966"/>
      <c r="Z3966"/>
      <c r="AA3966"/>
      <c r="AB3966"/>
    </row>
    <row r="3967" spans="2:28" s="52" customFormat="1" x14ac:dyDescent="0.15">
      <c r="B3967" s="77"/>
      <c r="P3967"/>
      <c r="U3967"/>
      <c r="V3967"/>
      <c r="W3967"/>
      <c r="X3967"/>
      <c r="Y3967"/>
      <c r="Z3967"/>
      <c r="AA3967"/>
      <c r="AB3967"/>
    </row>
    <row r="3968" spans="2:28" s="52" customFormat="1" x14ac:dyDescent="0.15">
      <c r="B3968" s="77"/>
      <c r="P3968"/>
      <c r="U3968"/>
      <c r="V3968"/>
      <c r="W3968"/>
      <c r="X3968"/>
      <c r="Y3968"/>
      <c r="Z3968"/>
      <c r="AA3968"/>
      <c r="AB3968"/>
    </row>
    <row r="3969" spans="2:28" s="52" customFormat="1" x14ac:dyDescent="0.15">
      <c r="B3969" s="77"/>
      <c r="P3969"/>
      <c r="U3969"/>
      <c r="V3969"/>
      <c r="W3969"/>
      <c r="X3969"/>
      <c r="Y3969"/>
      <c r="Z3969"/>
      <c r="AA3969"/>
      <c r="AB3969"/>
    </row>
    <row r="3970" spans="2:28" s="52" customFormat="1" x14ac:dyDescent="0.15">
      <c r="B3970" s="77"/>
      <c r="P3970"/>
      <c r="U3970"/>
      <c r="V3970"/>
      <c r="W3970"/>
      <c r="X3970"/>
      <c r="Y3970"/>
      <c r="Z3970"/>
      <c r="AA3970"/>
      <c r="AB3970"/>
    </row>
    <row r="3971" spans="2:28" s="52" customFormat="1" x14ac:dyDescent="0.15">
      <c r="B3971" s="77"/>
      <c r="P3971"/>
      <c r="U3971"/>
      <c r="V3971"/>
      <c r="W3971"/>
      <c r="X3971"/>
      <c r="Y3971"/>
      <c r="Z3971"/>
      <c r="AA3971"/>
      <c r="AB3971"/>
    </row>
    <row r="3972" spans="2:28" s="52" customFormat="1" x14ac:dyDescent="0.15">
      <c r="B3972" s="77"/>
      <c r="P3972"/>
      <c r="U3972"/>
      <c r="V3972"/>
      <c r="W3972"/>
      <c r="X3972"/>
      <c r="Y3972"/>
      <c r="Z3972"/>
      <c r="AA3972"/>
      <c r="AB3972"/>
    </row>
    <row r="3973" spans="2:28" s="52" customFormat="1" x14ac:dyDescent="0.15">
      <c r="B3973" s="77"/>
      <c r="P3973"/>
      <c r="U3973"/>
      <c r="V3973"/>
      <c r="W3973"/>
      <c r="X3973"/>
      <c r="Y3973"/>
      <c r="Z3973"/>
      <c r="AA3973"/>
      <c r="AB3973"/>
    </row>
    <row r="3974" spans="2:28" s="52" customFormat="1" x14ac:dyDescent="0.15">
      <c r="B3974" s="77"/>
      <c r="P3974"/>
      <c r="U3974"/>
      <c r="V3974"/>
      <c r="W3974"/>
      <c r="X3974"/>
      <c r="Y3974"/>
      <c r="Z3974"/>
      <c r="AA3974"/>
      <c r="AB3974"/>
    </row>
    <row r="3975" spans="2:28" s="52" customFormat="1" x14ac:dyDescent="0.15">
      <c r="B3975" s="77"/>
      <c r="P3975"/>
      <c r="U3975"/>
      <c r="V3975"/>
      <c r="W3975"/>
      <c r="X3975"/>
      <c r="Y3975"/>
      <c r="Z3975"/>
      <c r="AA3975"/>
      <c r="AB3975"/>
    </row>
    <row r="3976" spans="2:28" s="52" customFormat="1" x14ac:dyDescent="0.15">
      <c r="B3976" s="77"/>
      <c r="P3976"/>
      <c r="U3976"/>
      <c r="V3976"/>
      <c r="W3976"/>
      <c r="X3976"/>
      <c r="Y3976"/>
      <c r="Z3976"/>
      <c r="AA3976"/>
      <c r="AB3976"/>
    </row>
    <row r="3977" spans="2:28" s="52" customFormat="1" x14ac:dyDescent="0.15">
      <c r="B3977" s="77"/>
      <c r="P3977"/>
      <c r="U3977"/>
      <c r="V3977"/>
      <c r="W3977"/>
      <c r="X3977"/>
      <c r="Y3977"/>
      <c r="Z3977"/>
      <c r="AA3977"/>
      <c r="AB3977"/>
    </row>
    <row r="3978" spans="2:28" s="52" customFormat="1" x14ac:dyDescent="0.15">
      <c r="B3978" s="77"/>
      <c r="P3978"/>
      <c r="U3978"/>
      <c r="V3978"/>
      <c r="W3978"/>
      <c r="X3978"/>
      <c r="Y3978"/>
      <c r="Z3978"/>
      <c r="AA3978"/>
      <c r="AB3978"/>
    </row>
    <row r="3979" spans="2:28" s="52" customFormat="1" x14ac:dyDescent="0.15">
      <c r="B3979" s="77"/>
      <c r="P3979"/>
      <c r="U3979"/>
      <c r="V3979"/>
      <c r="W3979"/>
      <c r="X3979"/>
      <c r="Y3979"/>
      <c r="Z3979"/>
      <c r="AA3979"/>
      <c r="AB3979"/>
    </row>
    <row r="3980" spans="2:28" s="52" customFormat="1" x14ac:dyDescent="0.15">
      <c r="B3980" s="77"/>
      <c r="P3980"/>
      <c r="U3980"/>
      <c r="V3980"/>
      <c r="W3980"/>
      <c r="X3980"/>
      <c r="Y3980"/>
      <c r="Z3980"/>
      <c r="AA3980"/>
      <c r="AB3980"/>
    </row>
    <row r="3981" spans="2:28" s="52" customFormat="1" x14ac:dyDescent="0.15">
      <c r="B3981" s="77"/>
      <c r="P3981"/>
      <c r="U3981"/>
      <c r="V3981"/>
      <c r="W3981"/>
      <c r="X3981"/>
      <c r="Y3981"/>
      <c r="Z3981"/>
      <c r="AA3981"/>
      <c r="AB3981"/>
    </row>
    <row r="3982" spans="2:28" s="52" customFormat="1" x14ac:dyDescent="0.15">
      <c r="B3982" s="77"/>
      <c r="P3982"/>
      <c r="U3982"/>
      <c r="V3982"/>
      <c r="W3982"/>
      <c r="X3982"/>
      <c r="Y3982"/>
      <c r="Z3982"/>
      <c r="AA3982"/>
      <c r="AB3982"/>
    </row>
    <row r="3983" spans="2:28" s="52" customFormat="1" x14ac:dyDescent="0.15">
      <c r="B3983" s="77"/>
      <c r="P3983"/>
      <c r="U3983"/>
      <c r="V3983"/>
      <c r="W3983"/>
      <c r="X3983"/>
      <c r="Y3983"/>
      <c r="Z3983"/>
      <c r="AA3983"/>
      <c r="AB3983"/>
    </row>
    <row r="3984" spans="2:28" s="52" customFormat="1" x14ac:dyDescent="0.15">
      <c r="B3984" s="77"/>
      <c r="P3984"/>
      <c r="U3984"/>
      <c r="V3984"/>
      <c r="W3984"/>
      <c r="X3984"/>
      <c r="Y3984"/>
      <c r="Z3984"/>
      <c r="AA3984"/>
      <c r="AB3984"/>
    </row>
    <row r="3985" spans="2:28" s="52" customFormat="1" x14ac:dyDescent="0.15">
      <c r="B3985" s="77"/>
      <c r="P3985"/>
      <c r="U3985"/>
      <c r="V3985"/>
      <c r="W3985"/>
      <c r="X3985"/>
      <c r="Y3985"/>
      <c r="Z3985"/>
      <c r="AA3985"/>
      <c r="AB3985"/>
    </row>
    <row r="3986" spans="2:28" s="52" customFormat="1" x14ac:dyDescent="0.15">
      <c r="B3986" s="77"/>
      <c r="P3986"/>
      <c r="U3986"/>
      <c r="V3986"/>
      <c r="W3986"/>
      <c r="X3986"/>
      <c r="Y3986"/>
      <c r="Z3986"/>
      <c r="AA3986"/>
      <c r="AB3986"/>
    </row>
    <row r="3987" spans="2:28" s="52" customFormat="1" x14ac:dyDescent="0.15">
      <c r="B3987" s="77"/>
      <c r="P3987"/>
      <c r="U3987"/>
      <c r="V3987"/>
      <c r="W3987"/>
      <c r="X3987"/>
      <c r="Y3987"/>
      <c r="Z3987"/>
      <c r="AA3987"/>
      <c r="AB3987"/>
    </row>
    <row r="3988" spans="2:28" s="52" customFormat="1" x14ac:dyDescent="0.15">
      <c r="B3988" s="77"/>
      <c r="P3988"/>
      <c r="U3988"/>
      <c r="V3988"/>
      <c r="W3988"/>
      <c r="X3988"/>
      <c r="Y3988"/>
      <c r="Z3988"/>
      <c r="AA3988"/>
      <c r="AB3988"/>
    </row>
    <row r="3989" spans="2:28" s="52" customFormat="1" x14ac:dyDescent="0.15">
      <c r="B3989" s="77"/>
      <c r="P3989"/>
      <c r="U3989"/>
      <c r="V3989"/>
      <c r="W3989"/>
      <c r="X3989"/>
      <c r="Y3989"/>
      <c r="Z3989"/>
      <c r="AA3989"/>
      <c r="AB3989"/>
    </row>
    <row r="3990" spans="2:28" s="52" customFormat="1" x14ac:dyDescent="0.15">
      <c r="B3990" s="77"/>
      <c r="P3990"/>
      <c r="U3990"/>
      <c r="V3990"/>
      <c r="W3990"/>
      <c r="X3990"/>
      <c r="Y3990"/>
      <c r="Z3990"/>
      <c r="AA3990"/>
      <c r="AB3990"/>
    </row>
    <row r="3991" spans="2:28" s="52" customFormat="1" x14ac:dyDescent="0.15">
      <c r="B3991" s="77"/>
      <c r="P3991"/>
      <c r="U3991"/>
      <c r="V3991"/>
      <c r="W3991"/>
      <c r="X3991"/>
      <c r="Y3991"/>
      <c r="Z3991"/>
      <c r="AA3991"/>
      <c r="AB3991"/>
    </row>
    <row r="3992" spans="2:28" s="52" customFormat="1" x14ac:dyDescent="0.15">
      <c r="B3992" s="77"/>
      <c r="P3992"/>
      <c r="U3992"/>
      <c r="V3992"/>
      <c r="W3992"/>
      <c r="X3992"/>
      <c r="Y3992"/>
      <c r="Z3992"/>
      <c r="AA3992"/>
      <c r="AB3992"/>
    </row>
    <row r="3993" spans="2:28" s="52" customFormat="1" x14ac:dyDescent="0.15">
      <c r="B3993" s="77"/>
      <c r="P3993"/>
      <c r="U3993"/>
      <c r="V3993"/>
      <c r="W3993"/>
      <c r="X3993"/>
      <c r="Y3993"/>
      <c r="Z3993"/>
      <c r="AA3993"/>
      <c r="AB3993"/>
    </row>
    <row r="3994" spans="2:28" s="52" customFormat="1" x14ac:dyDescent="0.15">
      <c r="B3994" s="77"/>
      <c r="P3994"/>
      <c r="U3994"/>
      <c r="V3994"/>
      <c r="W3994"/>
      <c r="X3994"/>
      <c r="Y3994"/>
      <c r="Z3994"/>
      <c r="AA3994"/>
      <c r="AB3994"/>
    </row>
    <row r="3995" spans="2:28" s="52" customFormat="1" x14ac:dyDescent="0.15">
      <c r="B3995" s="77"/>
      <c r="P3995"/>
      <c r="U3995"/>
      <c r="V3995"/>
      <c r="W3995"/>
      <c r="X3995"/>
      <c r="Y3995"/>
      <c r="Z3995"/>
      <c r="AA3995"/>
      <c r="AB3995"/>
    </row>
    <row r="3996" spans="2:28" s="52" customFormat="1" x14ac:dyDescent="0.15">
      <c r="B3996" s="77"/>
      <c r="P3996"/>
      <c r="U3996"/>
      <c r="V3996"/>
      <c r="W3996"/>
      <c r="X3996"/>
      <c r="Y3996"/>
      <c r="Z3996"/>
      <c r="AA3996"/>
      <c r="AB3996"/>
    </row>
    <row r="3997" spans="2:28" s="52" customFormat="1" x14ac:dyDescent="0.15">
      <c r="B3997" s="77"/>
      <c r="P3997"/>
      <c r="U3997"/>
      <c r="V3997"/>
      <c r="W3997"/>
      <c r="X3997"/>
      <c r="Y3997"/>
      <c r="Z3997"/>
      <c r="AA3997"/>
      <c r="AB3997"/>
    </row>
    <row r="3998" spans="2:28" s="52" customFormat="1" x14ac:dyDescent="0.15">
      <c r="B3998" s="77"/>
      <c r="P3998"/>
      <c r="U3998"/>
      <c r="V3998"/>
      <c r="W3998"/>
      <c r="X3998"/>
      <c r="Y3998"/>
      <c r="Z3998"/>
      <c r="AA3998"/>
      <c r="AB3998"/>
    </row>
    <row r="3999" spans="2:28" s="52" customFormat="1" x14ac:dyDescent="0.15">
      <c r="B3999" s="77"/>
      <c r="P3999"/>
      <c r="U3999"/>
      <c r="V3999"/>
      <c r="W3999"/>
      <c r="X3999"/>
      <c r="Y3999"/>
      <c r="Z3999"/>
      <c r="AA3999"/>
      <c r="AB3999"/>
    </row>
    <row r="4000" spans="2:28" s="52" customFormat="1" x14ac:dyDescent="0.15">
      <c r="B4000" s="77"/>
      <c r="P4000"/>
      <c r="U4000"/>
      <c r="V4000"/>
      <c r="W4000"/>
      <c r="X4000"/>
      <c r="Y4000"/>
      <c r="Z4000"/>
      <c r="AA4000"/>
      <c r="AB4000"/>
    </row>
    <row r="4001" spans="2:28" s="52" customFormat="1" x14ac:dyDescent="0.15">
      <c r="B4001" s="77"/>
      <c r="P4001"/>
      <c r="U4001"/>
      <c r="V4001"/>
      <c r="W4001"/>
      <c r="X4001"/>
      <c r="Y4001"/>
      <c r="Z4001"/>
      <c r="AA4001"/>
      <c r="AB4001"/>
    </row>
    <row r="4002" spans="2:28" s="52" customFormat="1" x14ac:dyDescent="0.15">
      <c r="B4002" s="77"/>
      <c r="P4002"/>
      <c r="U4002"/>
      <c r="V4002"/>
      <c r="W4002"/>
      <c r="X4002"/>
      <c r="Y4002"/>
      <c r="Z4002"/>
      <c r="AA4002"/>
      <c r="AB4002"/>
    </row>
    <row r="4003" spans="2:28" s="52" customFormat="1" x14ac:dyDescent="0.15">
      <c r="B4003" s="77"/>
      <c r="P4003"/>
      <c r="U4003"/>
      <c r="V4003"/>
      <c r="W4003"/>
      <c r="X4003"/>
      <c r="Y4003"/>
      <c r="Z4003"/>
      <c r="AA4003"/>
      <c r="AB4003"/>
    </row>
    <row r="4004" spans="2:28" s="52" customFormat="1" x14ac:dyDescent="0.15">
      <c r="B4004" s="77"/>
      <c r="P4004"/>
      <c r="U4004"/>
      <c r="V4004"/>
      <c r="W4004"/>
      <c r="X4004"/>
      <c r="Y4004"/>
      <c r="Z4004"/>
      <c r="AA4004"/>
      <c r="AB4004"/>
    </row>
    <row r="4005" spans="2:28" s="52" customFormat="1" x14ac:dyDescent="0.15">
      <c r="B4005" s="77"/>
      <c r="P4005"/>
      <c r="U4005"/>
      <c r="V4005"/>
      <c r="W4005"/>
      <c r="X4005"/>
      <c r="Y4005"/>
      <c r="Z4005"/>
      <c r="AA4005"/>
      <c r="AB4005"/>
    </row>
    <row r="4006" spans="2:28" s="52" customFormat="1" x14ac:dyDescent="0.15">
      <c r="B4006" s="77"/>
      <c r="P4006"/>
      <c r="U4006"/>
      <c r="V4006"/>
      <c r="W4006"/>
      <c r="X4006"/>
      <c r="Y4006"/>
      <c r="Z4006"/>
      <c r="AA4006"/>
      <c r="AB4006"/>
    </row>
    <row r="4007" spans="2:28" s="52" customFormat="1" x14ac:dyDescent="0.15">
      <c r="B4007" s="77"/>
      <c r="P4007"/>
      <c r="U4007"/>
      <c r="V4007"/>
      <c r="W4007"/>
      <c r="X4007"/>
      <c r="Y4007"/>
      <c r="Z4007"/>
      <c r="AA4007"/>
      <c r="AB4007"/>
    </row>
    <row r="4008" spans="2:28" s="52" customFormat="1" x14ac:dyDescent="0.15">
      <c r="B4008" s="77"/>
      <c r="P4008"/>
      <c r="U4008"/>
      <c r="V4008"/>
      <c r="W4008"/>
      <c r="X4008"/>
      <c r="Y4008"/>
      <c r="Z4008"/>
      <c r="AA4008"/>
      <c r="AB4008"/>
    </row>
    <row r="4009" spans="2:28" s="52" customFormat="1" x14ac:dyDescent="0.15">
      <c r="B4009" s="77"/>
      <c r="P4009"/>
      <c r="U4009"/>
      <c r="V4009"/>
      <c r="W4009"/>
      <c r="X4009"/>
      <c r="Y4009"/>
      <c r="Z4009"/>
      <c r="AA4009"/>
      <c r="AB4009"/>
    </row>
    <row r="4010" spans="2:28" s="52" customFormat="1" x14ac:dyDescent="0.15">
      <c r="B4010" s="77"/>
      <c r="P4010"/>
      <c r="U4010"/>
      <c r="V4010"/>
      <c r="W4010"/>
      <c r="X4010"/>
      <c r="Y4010"/>
      <c r="Z4010"/>
      <c r="AA4010"/>
      <c r="AB4010"/>
    </row>
    <row r="4011" spans="2:28" s="52" customFormat="1" x14ac:dyDescent="0.15">
      <c r="B4011" s="77"/>
      <c r="P4011"/>
      <c r="U4011"/>
      <c r="V4011"/>
      <c r="W4011"/>
      <c r="X4011"/>
      <c r="Y4011"/>
      <c r="Z4011"/>
      <c r="AA4011"/>
      <c r="AB4011"/>
    </row>
    <row r="4012" spans="2:28" s="52" customFormat="1" x14ac:dyDescent="0.15">
      <c r="B4012" s="77"/>
      <c r="P4012"/>
      <c r="U4012"/>
      <c r="V4012"/>
      <c r="W4012"/>
      <c r="X4012"/>
      <c r="Y4012"/>
      <c r="Z4012"/>
      <c r="AA4012"/>
      <c r="AB4012"/>
    </row>
    <row r="4013" spans="2:28" s="52" customFormat="1" x14ac:dyDescent="0.15">
      <c r="B4013" s="77"/>
      <c r="P4013"/>
      <c r="U4013"/>
      <c r="V4013"/>
      <c r="W4013"/>
      <c r="X4013"/>
      <c r="Y4013"/>
      <c r="Z4013"/>
      <c r="AA4013"/>
      <c r="AB4013"/>
    </row>
    <row r="4014" spans="2:28" s="52" customFormat="1" x14ac:dyDescent="0.15">
      <c r="B4014" s="77"/>
      <c r="P4014"/>
      <c r="U4014"/>
      <c r="V4014"/>
      <c r="W4014"/>
      <c r="X4014"/>
      <c r="Y4014"/>
      <c r="Z4014"/>
      <c r="AA4014"/>
      <c r="AB4014"/>
    </row>
    <row r="4015" spans="2:28" s="52" customFormat="1" x14ac:dyDescent="0.15">
      <c r="B4015" s="77"/>
      <c r="P4015"/>
      <c r="U4015"/>
      <c r="V4015"/>
      <c r="W4015"/>
      <c r="X4015"/>
      <c r="Y4015"/>
      <c r="Z4015"/>
      <c r="AA4015"/>
      <c r="AB4015"/>
    </row>
    <row r="4016" spans="2:28" s="52" customFormat="1" x14ac:dyDescent="0.15">
      <c r="B4016" s="77"/>
      <c r="P4016"/>
      <c r="U4016"/>
      <c r="V4016"/>
      <c r="W4016"/>
      <c r="X4016"/>
      <c r="Y4016"/>
      <c r="Z4016"/>
      <c r="AA4016"/>
      <c r="AB4016"/>
    </row>
    <row r="4017" spans="2:28" s="52" customFormat="1" x14ac:dyDescent="0.15">
      <c r="B4017" s="77"/>
      <c r="P4017"/>
      <c r="U4017"/>
      <c r="V4017"/>
      <c r="W4017"/>
      <c r="X4017"/>
      <c r="Y4017"/>
      <c r="Z4017"/>
      <c r="AA4017"/>
      <c r="AB4017"/>
    </row>
    <row r="4018" spans="2:28" s="52" customFormat="1" x14ac:dyDescent="0.15">
      <c r="B4018" s="77"/>
      <c r="P4018"/>
      <c r="U4018"/>
      <c r="V4018"/>
      <c r="W4018"/>
      <c r="X4018"/>
      <c r="Y4018"/>
      <c r="Z4018"/>
      <c r="AA4018"/>
      <c r="AB4018"/>
    </row>
    <row r="4019" spans="2:28" s="52" customFormat="1" x14ac:dyDescent="0.15">
      <c r="B4019" s="77"/>
      <c r="P4019"/>
      <c r="U4019"/>
      <c r="V4019"/>
      <c r="W4019"/>
      <c r="X4019"/>
      <c r="Y4019"/>
      <c r="Z4019"/>
      <c r="AA4019"/>
      <c r="AB4019"/>
    </row>
    <row r="4020" spans="2:28" s="52" customFormat="1" x14ac:dyDescent="0.15">
      <c r="B4020" s="77"/>
      <c r="P4020"/>
      <c r="U4020"/>
      <c r="V4020"/>
      <c r="W4020"/>
      <c r="X4020"/>
      <c r="Y4020"/>
      <c r="Z4020"/>
      <c r="AA4020"/>
      <c r="AB4020"/>
    </row>
    <row r="4021" spans="2:28" s="52" customFormat="1" x14ac:dyDescent="0.15">
      <c r="B4021" s="77"/>
      <c r="P4021"/>
      <c r="U4021"/>
      <c r="V4021"/>
      <c r="W4021"/>
      <c r="X4021"/>
      <c r="Y4021"/>
      <c r="Z4021"/>
      <c r="AA4021"/>
      <c r="AB4021"/>
    </row>
    <row r="4022" spans="2:28" s="52" customFormat="1" x14ac:dyDescent="0.15">
      <c r="B4022" s="77"/>
      <c r="P4022"/>
      <c r="U4022"/>
      <c r="V4022"/>
      <c r="W4022"/>
      <c r="X4022"/>
      <c r="Y4022"/>
      <c r="Z4022"/>
      <c r="AA4022"/>
      <c r="AB4022"/>
    </row>
    <row r="4023" spans="2:28" s="52" customFormat="1" x14ac:dyDescent="0.15">
      <c r="B4023" s="77"/>
      <c r="P4023"/>
      <c r="U4023"/>
      <c r="V4023"/>
      <c r="W4023"/>
      <c r="X4023"/>
      <c r="Y4023"/>
      <c r="Z4023"/>
      <c r="AA4023"/>
      <c r="AB4023"/>
    </row>
    <row r="4024" spans="2:28" s="52" customFormat="1" x14ac:dyDescent="0.15">
      <c r="B4024" s="77"/>
      <c r="P4024"/>
      <c r="U4024"/>
      <c r="V4024"/>
      <c r="W4024"/>
      <c r="X4024"/>
      <c r="Y4024"/>
      <c r="Z4024"/>
      <c r="AA4024"/>
      <c r="AB4024"/>
    </row>
    <row r="4025" spans="2:28" s="52" customFormat="1" x14ac:dyDescent="0.15">
      <c r="B4025" s="77"/>
      <c r="P4025"/>
      <c r="U4025"/>
      <c r="V4025"/>
      <c r="W4025"/>
      <c r="X4025"/>
      <c r="Y4025"/>
      <c r="Z4025"/>
      <c r="AA4025"/>
      <c r="AB4025"/>
    </row>
    <row r="4026" spans="2:28" s="52" customFormat="1" x14ac:dyDescent="0.15">
      <c r="B4026" s="77"/>
      <c r="P4026"/>
      <c r="U4026"/>
      <c r="V4026"/>
      <c r="W4026"/>
      <c r="X4026"/>
      <c r="Y4026"/>
      <c r="Z4026"/>
      <c r="AA4026"/>
      <c r="AB4026"/>
    </row>
    <row r="4027" spans="2:28" s="52" customFormat="1" x14ac:dyDescent="0.15">
      <c r="B4027" s="77"/>
      <c r="P4027"/>
      <c r="U4027"/>
      <c r="V4027"/>
      <c r="W4027"/>
      <c r="X4027"/>
      <c r="Y4027"/>
      <c r="Z4027"/>
      <c r="AA4027"/>
      <c r="AB4027"/>
    </row>
    <row r="4028" spans="2:28" s="52" customFormat="1" x14ac:dyDescent="0.15">
      <c r="B4028" s="77"/>
      <c r="P4028"/>
      <c r="U4028"/>
      <c r="V4028"/>
      <c r="W4028"/>
      <c r="X4028"/>
      <c r="Y4028"/>
      <c r="Z4028"/>
      <c r="AA4028"/>
      <c r="AB4028"/>
    </row>
    <row r="4029" spans="2:28" s="52" customFormat="1" x14ac:dyDescent="0.15">
      <c r="B4029" s="77"/>
      <c r="P4029"/>
      <c r="U4029"/>
      <c r="V4029"/>
      <c r="W4029"/>
      <c r="X4029"/>
      <c r="Y4029"/>
      <c r="Z4029"/>
      <c r="AA4029"/>
      <c r="AB4029"/>
    </row>
    <row r="4030" spans="2:28" s="52" customFormat="1" x14ac:dyDescent="0.15">
      <c r="B4030" s="77"/>
      <c r="P4030"/>
      <c r="U4030"/>
      <c r="V4030"/>
      <c r="W4030"/>
      <c r="X4030"/>
      <c r="Y4030"/>
      <c r="Z4030"/>
      <c r="AA4030"/>
      <c r="AB4030"/>
    </row>
    <row r="4031" spans="2:28" s="52" customFormat="1" x14ac:dyDescent="0.15">
      <c r="B4031" s="77"/>
      <c r="P4031"/>
      <c r="U4031"/>
      <c r="V4031"/>
      <c r="W4031"/>
      <c r="X4031"/>
      <c r="Y4031"/>
      <c r="Z4031"/>
      <c r="AA4031"/>
      <c r="AB4031"/>
    </row>
    <row r="4032" spans="2:28" s="52" customFormat="1" x14ac:dyDescent="0.15">
      <c r="B4032" s="77"/>
      <c r="P4032"/>
      <c r="U4032"/>
      <c r="V4032"/>
      <c r="W4032"/>
      <c r="X4032"/>
      <c r="Y4032"/>
      <c r="Z4032"/>
      <c r="AA4032"/>
      <c r="AB4032"/>
    </row>
    <row r="4033" spans="2:28" s="52" customFormat="1" x14ac:dyDescent="0.15">
      <c r="B4033" s="77"/>
      <c r="P4033"/>
      <c r="U4033"/>
      <c r="V4033"/>
      <c r="W4033"/>
      <c r="X4033"/>
      <c r="Y4033"/>
      <c r="Z4033"/>
      <c r="AA4033"/>
      <c r="AB4033"/>
    </row>
    <row r="4034" spans="2:28" s="52" customFormat="1" x14ac:dyDescent="0.15">
      <c r="B4034" s="77"/>
      <c r="P4034"/>
      <c r="U4034"/>
      <c r="V4034"/>
      <c r="W4034"/>
      <c r="X4034"/>
      <c r="Y4034"/>
      <c r="Z4034"/>
      <c r="AA4034"/>
      <c r="AB4034"/>
    </row>
    <row r="4035" spans="2:28" s="52" customFormat="1" x14ac:dyDescent="0.15">
      <c r="B4035" s="77"/>
      <c r="P4035"/>
      <c r="U4035"/>
      <c r="V4035"/>
      <c r="W4035"/>
      <c r="X4035"/>
      <c r="Y4035"/>
      <c r="Z4035"/>
      <c r="AA4035"/>
      <c r="AB4035"/>
    </row>
    <row r="4036" spans="2:28" s="52" customFormat="1" x14ac:dyDescent="0.15">
      <c r="B4036" s="77"/>
      <c r="P4036"/>
      <c r="U4036"/>
      <c r="V4036"/>
      <c r="W4036"/>
      <c r="X4036"/>
      <c r="Y4036"/>
      <c r="Z4036"/>
      <c r="AA4036"/>
      <c r="AB4036"/>
    </row>
    <row r="4037" spans="2:28" s="52" customFormat="1" x14ac:dyDescent="0.15">
      <c r="B4037" s="77"/>
      <c r="P4037"/>
      <c r="U4037"/>
      <c r="V4037"/>
      <c r="W4037"/>
      <c r="X4037"/>
      <c r="Y4037"/>
      <c r="Z4037"/>
      <c r="AA4037"/>
      <c r="AB4037"/>
    </row>
    <row r="4038" spans="2:28" s="52" customFormat="1" x14ac:dyDescent="0.15">
      <c r="B4038" s="77"/>
      <c r="P4038"/>
      <c r="U4038"/>
      <c r="V4038"/>
      <c r="W4038"/>
      <c r="X4038"/>
      <c r="Y4038"/>
      <c r="Z4038"/>
      <c r="AA4038"/>
      <c r="AB4038"/>
    </row>
    <row r="4039" spans="2:28" s="52" customFormat="1" x14ac:dyDescent="0.15">
      <c r="B4039" s="77"/>
      <c r="P4039"/>
      <c r="U4039"/>
      <c r="V4039"/>
      <c r="W4039"/>
      <c r="X4039"/>
      <c r="Y4039"/>
      <c r="Z4039"/>
      <c r="AA4039"/>
      <c r="AB4039"/>
    </row>
    <row r="4040" spans="2:28" s="52" customFormat="1" x14ac:dyDescent="0.15">
      <c r="B4040" s="77"/>
      <c r="P4040"/>
      <c r="U4040"/>
      <c r="V4040"/>
      <c r="W4040"/>
      <c r="X4040"/>
      <c r="Y4040"/>
      <c r="Z4040"/>
      <c r="AA4040"/>
      <c r="AB4040"/>
    </row>
    <row r="4041" spans="2:28" s="52" customFormat="1" x14ac:dyDescent="0.15">
      <c r="B4041" s="77"/>
      <c r="P4041"/>
      <c r="U4041"/>
      <c r="V4041"/>
      <c r="W4041"/>
      <c r="X4041"/>
      <c r="Y4041"/>
      <c r="Z4041"/>
      <c r="AA4041"/>
      <c r="AB4041"/>
    </row>
    <row r="4042" spans="2:28" s="52" customFormat="1" x14ac:dyDescent="0.15">
      <c r="B4042" s="77"/>
      <c r="P4042"/>
      <c r="U4042"/>
      <c r="V4042"/>
      <c r="W4042"/>
      <c r="X4042"/>
      <c r="Y4042"/>
      <c r="Z4042"/>
      <c r="AA4042"/>
      <c r="AB4042"/>
    </row>
    <row r="4043" spans="2:28" s="52" customFormat="1" x14ac:dyDescent="0.15">
      <c r="B4043" s="77"/>
      <c r="P4043"/>
      <c r="U4043"/>
      <c r="V4043"/>
      <c r="W4043"/>
      <c r="X4043"/>
      <c r="Y4043"/>
      <c r="Z4043"/>
      <c r="AA4043"/>
      <c r="AB4043"/>
    </row>
    <row r="4044" spans="2:28" s="52" customFormat="1" x14ac:dyDescent="0.15">
      <c r="B4044" s="77"/>
      <c r="P4044"/>
      <c r="U4044"/>
      <c r="V4044"/>
      <c r="W4044"/>
      <c r="X4044"/>
      <c r="Y4044"/>
      <c r="Z4044"/>
      <c r="AA4044"/>
      <c r="AB4044"/>
    </row>
    <row r="4045" spans="2:28" s="52" customFormat="1" x14ac:dyDescent="0.15">
      <c r="B4045" s="77"/>
      <c r="P4045"/>
      <c r="U4045"/>
      <c r="V4045"/>
      <c r="W4045"/>
      <c r="X4045"/>
      <c r="Y4045"/>
      <c r="Z4045"/>
      <c r="AA4045"/>
      <c r="AB4045"/>
    </row>
    <row r="4046" spans="2:28" s="52" customFormat="1" x14ac:dyDescent="0.15">
      <c r="B4046" s="77"/>
      <c r="P4046"/>
      <c r="U4046"/>
      <c r="V4046"/>
      <c r="W4046"/>
      <c r="X4046"/>
      <c r="Y4046"/>
      <c r="Z4046"/>
      <c r="AA4046"/>
      <c r="AB4046"/>
    </row>
    <row r="4047" spans="2:28" s="52" customFormat="1" x14ac:dyDescent="0.15">
      <c r="B4047" s="77"/>
      <c r="P4047"/>
      <c r="U4047"/>
      <c r="V4047"/>
      <c r="W4047"/>
      <c r="X4047"/>
      <c r="Y4047"/>
      <c r="Z4047"/>
      <c r="AA4047"/>
      <c r="AB4047"/>
    </row>
    <row r="4048" spans="2:28" s="52" customFormat="1" x14ac:dyDescent="0.15">
      <c r="B4048" s="77"/>
      <c r="P4048"/>
      <c r="U4048"/>
      <c r="V4048"/>
      <c r="W4048"/>
      <c r="X4048"/>
      <c r="Y4048"/>
      <c r="Z4048"/>
      <c r="AA4048"/>
      <c r="AB4048"/>
    </row>
    <row r="4049" spans="2:28" s="52" customFormat="1" x14ac:dyDescent="0.15">
      <c r="B4049" s="77"/>
      <c r="P4049"/>
      <c r="U4049"/>
      <c r="V4049"/>
      <c r="W4049"/>
      <c r="X4049"/>
      <c r="Y4049"/>
      <c r="Z4049"/>
      <c r="AA4049"/>
      <c r="AB4049"/>
    </row>
    <row r="4050" spans="2:28" s="52" customFormat="1" x14ac:dyDescent="0.15">
      <c r="B4050" s="77"/>
      <c r="P4050"/>
      <c r="U4050"/>
      <c r="V4050"/>
      <c r="W4050"/>
      <c r="X4050"/>
      <c r="Y4050"/>
      <c r="Z4050"/>
      <c r="AA4050"/>
      <c r="AB4050"/>
    </row>
    <row r="4051" spans="2:28" s="52" customFormat="1" x14ac:dyDescent="0.15">
      <c r="B4051" s="77"/>
      <c r="P4051"/>
      <c r="U4051"/>
      <c r="V4051"/>
      <c r="W4051"/>
      <c r="X4051"/>
      <c r="Y4051"/>
      <c r="Z4051"/>
      <c r="AA4051"/>
      <c r="AB4051"/>
    </row>
    <row r="4052" spans="2:28" s="52" customFormat="1" x14ac:dyDescent="0.15">
      <c r="B4052" s="77"/>
      <c r="P4052"/>
      <c r="U4052"/>
      <c r="V4052"/>
      <c r="W4052"/>
      <c r="X4052"/>
      <c r="Y4052"/>
      <c r="Z4052"/>
      <c r="AA4052"/>
      <c r="AB4052"/>
    </row>
    <row r="4053" spans="2:28" s="52" customFormat="1" x14ac:dyDescent="0.15">
      <c r="B4053" s="77"/>
      <c r="P4053"/>
      <c r="U4053"/>
      <c r="V4053"/>
      <c r="W4053"/>
      <c r="X4053"/>
      <c r="Y4053"/>
      <c r="Z4053"/>
      <c r="AA4053"/>
      <c r="AB4053"/>
    </row>
    <row r="4054" spans="2:28" s="52" customFormat="1" x14ac:dyDescent="0.15">
      <c r="B4054" s="77"/>
      <c r="P4054"/>
      <c r="U4054"/>
      <c r="V4054"/>
      <c r="W4054"/>
      <c r="X4054"/>
      <c r="Y4054"/>
      <c r="Z4054"/>
      <c r="AA4054"/>
      <c r="AB4054"/>
    </row>
    <row r="4055" spans="2:28" s="52" customFormat="1" x14ac:dyDescent="0.15">
      <c r="B4055" s="77"/>
      <c r="P4055"/>
      <c r="U4055"/>
      <c r="V4055"/>
      <c r="W4055"/>
      <c r="X4055"/>
      <c r="Y4055"/>
      <c r="Z4055"/>
      <c r="AA4055"/>
      <c r="AB4055"/>
    </row>
    <row r="4056" spans="2:28" s="52" customFormat="1" x14ac:dyDescent="0.15">
      <c r="B4056" s="77"/>
      <c r="P4056"/>
      <c r="U4056"/>
      <c r="V4056"/>
      <c r="W4056"/>
      <c r="X4056"/>
      <c r="Y4056"/>
      <c r="Z4056"/>
      <c r="AA4056"/>
      <c r="AB4056"/>
    </row>
    <row r="4057" spans="2:28" s="52" customFormat="1" x14ac:dyDescent="0.15">
      <c r="B4057" s="77"/>
      <c r="P4057"/>
      <c r="U4057"/>
      <c r="V4057"/>
      <c r="W4057"/>
      <c r="X4057"/>
      <c r="Y4057"/>
      <c r="Z4057"/>
      <c r="AA4057"/>
      <c r="AB4057"/>
    </row>
    <row r="4058" spans="2:28" s="52" customFormat="1" x14ac:dyDescent="0.15">
      <c r="B4058" s="77"/>
      <c r="P4058"/>
      <c r="U4058"/>
      <c r="V4058"/>
      <c r="W4058"/>
      <c r="X4058"/>
      <c r="Y4058"/>
      <c r="Z4058"/>
      <c r="AA4058"/>
      <c r="AB4058"/>
    </row>
    <row r="4059" spans="2:28" s="52" customFormat="1" x14ac:dyDescent="0.15">
      <c r="B4059" s="77"/>
      <c r="P4059"/>
      <c r="U4059"/>
      <c r="V4059"/>
      <c r="W4059"/>
      <c r="X4059"/>
      <c r="Y4059"/>
      <c r="Z4059"/>
      <c r="AA4059"/>
      <c r="AB4059"/>
    </row>
    <row r="4060" spans="2:28" s="52" customFormat="1" x14ac:dyDescent="0.15">
      <c r="B4060" s="77"/>
      <c r="P4060"/>
      <c r="U4060"/>
      <c r="V4060"/>
      <c r="W4060"/>
      <c r="X4060"/>
      <c r="Y4060"/>
      <c r="Z4060"/>
      <c r="AA4060"/>
      <c r="AB4060"/>
    </row>
    <row r="4061" spans="2:28" s="52" customFormat="1" x14ac:dyDescent="0.15">
      <c r="B4061" s="77"/>
      <c r="P4061"/>
      <c r="U4061"/>
      <c r="V4061"/>
      <c r="W4061"/>
      <c r="X4061"/>
      <c r="Y4061"/>
      <c r="Z4061"/>
      <c r="AA4061"/>
      <c r="AB4061"/>
    </row>
    <row r="4062" spans="2:28" s="52" customFormat="1" x14ac:dyDescent="0.15">
      <c r="B4062" s="77"/>
      <c r="P4062"/>
      <c r="U4062"/>
      <c r="V4062"/>
      <c r="W4062"/>
      <c r="X4062"/>
      <c r="Y4062"/>
      <c r="Z4062"/>
      <c r="AA4062"/>
      <c r="AB4062"/>
    </row>
    <row r="4063" spans="2:28" s="52" customFormat="1" x14ac:dyDescent="0.15">
      <c r="B4063" s="77"/>
      <c r="P4063"/>
      <c r="U4063"/>
      <c r="V4063"/>
      <c r="W4063"/>
      <c r="X4063"/>
      <c r="Y4063"/>
      <c r="Z4063"/>
      <c r="AA4063"/>
      <c r="AB4063"/>
    </row>
    <row r="4064" spans="2:28" s="52" customFormat="1" x14ac:dyDescent="0.15">
      <c r="B4064" s="77"/>
      <c r="P4064"/>
      <c r="U4064"/>
      <c r="V4064"/>
      <c r="W4064"/>
      <c r="X4064"/>
      <c r="Y4064"/>
      <c r="Z4064"/>
      <c r="AA4064"/>
      <c r="AB4064"/>
    </row>
    <row r="4065" spans="2:28" s="52" customFormat="1" x14ac:dyDescent="0.15">
      <c r="B4065" s="77"/>
      <c r="P4065"/>
      <c r="U4065"/>
      <c r="V4065"/>
      <c r="W4065"/>
      <c r="X4065"/>
      <c r="Y4065"/>
      <c r="Z4065"/>
      <c r="AA4065"/>
      <c r="AB4065"/>
    </row>
    <row r="4066" spans="2:28" s="52" customFormat="1" x14ac:dyDescent="0.15">
      <c r="B4066" s="77"/>
      <c r="P4066"/>
      <c r="U4066"/>
      <c r="V4066"/>
      <c r="W4066"/>
      <c r="X4066"/>
      <c r="Y4066"/>
      <c r="Z4066"/>
      <c r="AA4066"/>
      <c r="AB4066"/>
    </row>
    <row r="4067" spans="2:28" s="52" customFormat="1" x14ac:dyDescent="0.15">
      <c r="B4067" s="77"/>
      <c r="P4067"/>
      <c r="U4067"/>
      <c r="V4067"/>
      <c r="W4067"/>
      <c r="X4067"/>
      <c r="Y4067"/>
      <c r="Z4067"/>
      <c r="AA4067"/>
      <c r="AB4067"/>
    </row>
    <row r="4068" spans="2:28" s="52" customFormat="1" x14ac:dyDescent="0.15">
      <c r="B4068" s="77"/>
      <c r="P4068"/>
      <c r="U4068"/>
      <c r="V4068"/>
      <c r="W4068"/>
      <c r="X4068"/>
      <c r="Y4068"/>
      <c r="Z4068"/>
      <c r="AA4068"/>
      <c r="AB4068"/>
    </row>
    <row r="4069" spans="2:28" s="52" customFormat="1" x14ac:dyDescent="0.15">
      <c r="B4069" s="77"/>
      <c r="P4069"/>
      <c r="U4069"/>
      <c r="V4069"/>
      <c r="W4069"/>
      <c r="X4069"/>
      <c r="Y4069"/>
      <c r="Z4069"/>
      <c r="AA4069"/>
      <c r="AB4069"/>
    </row>
    <row r="4070" spans="2:28" s="52" customFormat="1" x14ac:dyDescent="0.15">
      <c r="B4070" s="77"/>
      <c r="P4070"/>
      <c r="U4070"/>
      <c r="V4070"/>
      <c r="W4070"/>
      <c r="X4070"/>
      <c r="Y4070"/>
      <c r="Z4070"/>
      <c r="AA4070"/>
      <c r="AB4070"/>
    </row>
    <row r="4071" spans="2:28" s="52" customFormat="1" x14ac:dyDescent="0.15">
      <c r="B4071" s="77"/>
      <c r="P4071"/>
      <c r="U4071"/>
      <c r="V4071"/>
      <c r="W4071"/>
      <c r="X4071"/>
      <c r="Y4071"/>
      <c r="Z4071"/>
      <c r="AA4071"/>
      <c r="AB4071"/>
    </row>
    <row r="4072" spans="2:28" s="52" customFormat="1" x14ac:dyDescent="0.15">
      <c r="B4072" s="77"/>
      <c r="P4072"/>
      <c r="U4072"/>
      <c r="V4072"/>
      <c r="W4072"/>
      <c r="X4072"/>
      <c r="Y4072"/>
      <c r="Z4072"/>
      <c r="AA4072"/>
      <c r="AB4072"/>
    </row>
    <row r="4073" spans="2:28" s="52" customFormat="1" x14ac:dyDescent="0.15">
      <c r="B4073" s="77"/>
      <c r="P4073"/>
      <c r="U4073"/>
      <c r="V4073"/>
      <c r="W4073"/>
      <c r="X4073"/>
      <c r="Y4073"/>
      <c r="Z4073"/>
      <c r="AA4073"/>
      <c r="AB4073"/>
    </row>
    <row r="4074" spans="2:28" s="52" customFormat="1" x14ac:dyDescent="0.15">
      <c r="B4074" s="77"/>
      <c r="P4074"/>
      <c r="U4074"/>
      <c r="V4074"/>
      <c r="W4074"/>
      <c r="X4074"/>
      <c r="Y4074"/>
      <c r="Z4074"/>
      <c r="AA4074"/>
      <c r="AB4074"/>
    </row>
    <row r="4075" spans="2:28" s="52" customFormat="1" x14ac:dyDescent="0.15">
      <c r="B4075" s="77"/>
      <c r="P4075"/>
      <c r="U4075"/>
      <c r="V4075"/>
      <c r="W4075"/>
      <c r="X4075"/>
      <c r="Y4075"/>
      <c r="Z4075"/>
      <c r="AA4075"/>
      <c r="AB4075"/>
    </row>
    <row r="4076" spans="2:28" s="52" customFormat="1" x14ac:dyDescent="0.15">
      <c r="B4076" s="77"/>
      <c r="P4076"/>
      <c r="U4076"/>
      <c r="V4076"/>
      <c r="W4076"/>
      <c r="X4076"/>
      <c r="Y4076"/>
      <c r="Z4076"/>
      <c r="AA4076"/>
      <c r="AB4076"/>
    </row>
    <row r="4077" spans="2:28" s="52" customFormat="1" x14ac:dyDescent="0.15">
      <c r="B4077" s="77"/>
      <c r="P4077"/>
      <c r="U4077"/>
      <c r="V4077"/>
      <c r="W4077"/>
      <c r="X4077"/>
      <c r="Y4077"/>
      <c r="Z4077"/>
      <c r="AA4077"/>
      <c r="AB4077"/>
    </row>
    <row r="4078" spans="2:28" s="52" customFormat="1" x14ac:dyDescent="0.15">
      <c r="B4078" s="77"/>
      <c r="P4078"/>
      <c r="U4078"/>
      <c r="V4078"/>
      <c r="W4078"/>
      <c r="X4078"/>
      <c r="Y4078"/>
      <c r="Z4078"/>
      <c r="AA4078"/>
      <c r="AB4078"/>
    </row>
    <row r="4079" spans="2:28" s="52" customFormat="1" x14ac:dyDescent="0.15">
      <c r="B4079" s="77"/>
      <c r="P4079"/>
      <c r="U4079"/>
      <c r="V4079"/>
      <c r="W4079"/>
      <c r="X4079"/>
      <c r="Y4079"/>
      <c r="Z4079"/>
      <c r="AA4079"/>
      <c r="AB4079"/>
    </row>
    <row r="4080" spans="2:28" s="52" customFormat="1" x14ac:dyDescent="0.15">
      <c r="B4080" s="77"/>
      <c r="P4080"/>
      <c r="U4080"/>
      <c r="V4080"/>
      <c r="W4080"/>
      <c r="X4080"/>
      <c r="Y4080"/>
      <c r="Z4080"/>
      <c r="AA4080"/>
      <c r="AB4080"/>
    </row>
    <row r="4081" spans="2:28" s="52" customFormat="1" x14ac:dyDescent="0.15">
      <c r="B4081" s="77"/>
      <c r="P4081"/>
      <c r="U4081"/>
      <c r="V4081"/>
      <c r="W4081"/>
      <c r="X4081"/>
      <c r="Y4081"/>
      <c r="Z4081"/>
      <c r="AA4081"/>
      <c r="AB4081"/>
    </row>
    <row r="4082" spans="2:28" s="52" customFormat="1" x14ac:dyDescent="0.15">
      <c r="B4082" s="77"/>
      <c r="P4082"/>
      <c r="U4082"/>
      <c r="V4082"/>
      <c r="W4082"/>
      <c r="X4082"/>
      <c r="Y4082"/>
      <c r="Z4082"/>
      <c r="AA4082"/>
      <c r="AB4082"/>
    </row>
    <row r="4083" spans="2:28" s="52" customFormat="1" x14ac:dyDescent="0.15">
      <c r="B4083" s="77"/>
      <c r="P4083"/>
      <c r="U4083"/>
      <c r="V4083"/>
      <c r="W4083"/>
      <c r="X4083"/>
      <c r="Y4083"/>
      <c r="Z4083"/>
      <c r="AA4083"/>
      <c r="AB4083"/>
    </row>
    <row r="4084" spans="2:28" s="52" customFormat="1" x14ac:dyDescent="0.15">
      <c r="B4084" s="77"/>
      <c r="P4084"/>
      <c r="U4084"/>
      <c r="V4084"/>
      <c r="W4084"/>
      <c r="X4084"/>
      <c r="Y4084"/>
      <c r="Z4084"/>
      <c r="AA4084"/>
      <c r="AB4084"/>
    </row>
    <row r="4085" spans="2:28" s="52" customFormat="1" x14ac:dyDescent="0.15">
      <c r="B4085" s="77"/>
      <c r="P4085"/>
      <c r="U4085"/>
      <c r="V4085"/>
      <c r="W4085"/>
      <c r="X4085"/>
      <c r="Y4085"/>
      <c r="Z4085"/>
      <c r="AA4085"/>
      <c r="AB4085"/>
    </row>
    <row r="4086" spans="2:28" s="52" customFormat="1" x14ac:dyDescent="0.15">
      <c r="B4086" s="77"/>
      <c r="P4086"/>
      <c r="U4086"/>
      <c r="V4086"/>
      <c r="W4086"/>
      <c r="X4086"/>
      <c r="Y4086"/>
      <c r="Z4086"/>
      <c r="AA4086"/>
      <c r="AB4086"/>
    </row>
    <row r="4087" spans="2:28" s="52" customFormat="1" x14ac:dyDescent="0.15">
      <c r="B4087" s="77"/>
      <c r="P4087"/>
      <c r="U4087"/>
      <c r="V4087"/>
      <c r="W4087"/>
      <c r="X4087"/>
      <c r="Y4087"/>
      <c r="Z4087"/>
      <c r="AA4087"/>
      <c r="AB4087"/>
    </row>
    <row r="4088" spans="2:28" s="52" customFormat="1" x14ac:dyDescent="0.15">
      <c r="B4088" s="77"/>
      <c r="P4088"/>
      <c r="U4088"/>
      <c r="V4088"/>
      <c r="W4088"/>
      <c r="X4088"/>
      <c r="Y4088"/>
      <c r="Z4088"/>
      <c r="AA4088"/>
      <c r="AB4088"/>
    </row>
    <row r="4089" spans="2:28" s="52" customFormat="1" x14ac:dyDescent="0.15">
      <c r="B4089" s="77"/>
      <c r="P4089"/>
      <c r="U4089"/>
      <c r="V4089"/>
      <c r="W4089"/>
      <c r="X4089"/>
      <c r="Y4089"/>
      <c r="Z4089"/>
      <c r="AA4089"/>
      <c r="AB4089"/>
    </row>
    <row r="4090" spans="2:28" s="52" customFormat="1" x14ac:dyDescent="0.15">
      <c r="B4090" s="77"/>
      <c r="P4090"/>
      <c r="U4090"/>
      <c r="V4090"/>
      <c r="W4090"/>
      <c r="X4090"/>
      <c r="Y4090"/>
      <c r="Z4090"/>
      <c r="AA4090"/>
      <c r="AB4090"/>
    </row>
    <row r="4091" spans="2:28" s="52" customFormat="1" x14ac:dyDescent="0.15">
      <c r="B4091" s="77"/>
      <c r="P4091"/>
      <c r="U4091"/>
      <c r="V4091"/>
      <c r="W4091"/>
      <c r="X4091"/>
      <c r="Y4091"/>
      <c r="Z4091"/>
      <c r="AA4091"/>
      <c r="AB4091"/>
    </row>
    <row r="4092" spans="2:28" s="52" customFormat="1" x14ac:dyDescent="0.15">
      <c r="B4092" s="77"/>
      <c r="P4092"/>
      <c r="U4092"/>
      <c r="V4092"/>
      <c r="W4092"/>
      <c r="X4092"/>
      <c r="Y4092"/>
      <c r="Z4092"/>
      <c r="AA4092"/>
      <c r="AB4092"/>
    </row>
    <row r="4093" spans="2:28" s="52" customFormat="1" x14ac:dyDescent="0.15">
      <c r="B4093" s="77"/>
      <c r="P4093"/>
      <c r="U4093"/>
      <c r="V4093"/>
      <c r="W4093"/>
      <c r="X4093"/>
      <c r="Y4093"/>
      <c r="Z4093"/>
      <c r="AA4093"/>
      <c r="AB4093"/>
    </row>
    <row r="4094" spans="2:28" s="52" customFormat="1" x14ac:dyDescent="0.15">
      <c r="B4094" s="77"/>
      <c r="P4094"/>
      <c r="U4094"/>
      <c r="V4094"/>
      <c r="W4094"/>
      <c r="X4094"/>
      <c r="Y4094"/>
      <c r="Z4094"/>
      <c r="AA4094"/>
      <c r="AB4094"/>
    </row>
    <row r="4095" spans="2:28" s="52" customFormat="1" x14ac:dyDescent="0.15">
      <c r="B4095" s="77"/>
      <c r="P4095"/>
      <c r="U4095"/>
      <c r="V4095"/>
      <c r="W4095"/>
      <c r="X4095"/>
      <c r="Y4095"/>
      <c r="Z4095"/>
      <c r="AA4095"/>
      <c r="AB4095"/>
    </row>
    <row r="4096" spans="2:28" s="52" customFormat="1" x14ac:dyDescent="0.15">
      <c r="B4096" s="77"/>
      <c r="P4096"/>
      <c r="U4096"/>
      <c r="V4096"/>
      <c r="W4096"/>
      <c r="X4096"/>
      <c r="Y4096"/>
      <c r="Z4096"/>
      <c r="AA4096"/>
      <c r="AB4096"/>
    </row>
    <row r="4097" spans="2:28" s="52" customFormat="1" x14ac:dyDescent="0.15">
      <c r="B4097" s="77"/>
      <c r="P4097"/>
      <c r="U4097"/>
      <c r="V4097"/>
      <c r="W4097"/>
      <c r="X4097"/>
      <c r="Y4097"/>
      <c r="Z4097"/>
      <c r="AA4097"/>
      <c r="AB4097"/>
    </row>
    <row r="4098" spans="2:28" s="52" customFormat="1" x14ac:dyDescent="0.15">
      <c r="B4098" s="77"/>
      <c r="P4098"/>
      <c r="U4098"/>
      <c r="V4098"/>
      <c r="W4098"/>
      <c r="X4098"/>
      <c r="Y4098"/>
      <c r="Z4098"/>
      <c r="AA4098"/>
      <c r="AB4098"/>
    </row>
    <row r="4099" spans="2:28" s="52" customFormat="1" x14ac:dyDescent="0.15">
      <c r="B4099" s="77"/>
      <c r="P4099"/>
      <c r="U4099"/>
      <c r="V4099"/>
      <c r="W4099"/>
      <c r="X4099"/>
      <c r="Y4099"/>
      <c r="Z4099"/>
      <c r="AA4099"/>
      <c r="AB4099"/>
    </row>
    <row r="4100" spans="2:28" s="52" customFormat="1" x14ac:dyDescent="0.15">
      <c r="B4100" s="77"/>
      <c r="P4100"/>
      <c r="U4100"/>
      <c r="V4100"/>
      <c r="W4100"/>
      <c r="X4100"/>
      <c r="Y4100"/>
      <c r="Z4100"/>
      <c r="AA4100"/>
      <c r="AB4100"/>
    </row>
    <row r="4101" spans="2:28" s="52" customFormat="1" x14ac:dyDescent="0.15">
      <c r="B4101" s="77"/>
      <c r="P4101"/>
      <c r="U4101"/>
      <c r="V4101"/>
      <c r="W4101"/>
      <c r="X4101"/>
      <c r="Y4101"/>
      <c r="Z4101"/>
      <c r="AA4101"/>
      <c r="AB4101"/>
    </row>
    <row r="4102" spans="2:28" s="52" customFormat="1" x14ac:dyDescent="0.15">
      <c r="B4102" s="77"/>
      <c r="P4102"/>
      <c r="U4102"/>
      <c r="V4102"/>
      <c r="W4102"/>
      <c r="X4102"/>
      <c r="Y4102"/>
      <c r="Z4102"/>
      <c r="AA4102"/>
      <c r="AB4102"/>
    </row>
    <row r="4103" spans="2:28" s="52" customFormat="1" x14ac:dyDescent="0.15">
      <c r="B4103" s="77"/>
      <c r="P4103"/>
      <c r="U4103"/>
      <c r="V4103"/>
      <c r="W4103"/>
      <c r="X4103"/>
      <c r="Y4103"/>
      <c r="Z4103"/>
      <c r="AA4103"/>
      <c r="AB4103"/>
    </row>
    <row r="4104" spans="2:28" s="52" customFormat="1" x14ac:dyDescent="0.15">
      <c r="B4104" s="77"/>
      <c r="P4104"/>
      <c r="U4104"/>
      <c r="V4104"/>
      <c r="W4104"/>
      <c r="X4104"/>
      <c r="Y4104"/>
      <c r="Z4104"/>
      <c r="AA4104"/>
      <c r="AB4104"/>
    </row>
    <row r="4105" spans="2:28" s="52" customFormat="1" x14ac:dyDescent="0.15">
      <c r="B4105" s="77"/>
      <c r="P4105"/>
      <c r="U4105"/>
      <c r="V4105"/>
      <c r="W4105"/>
      <c r="X4105"/>
      <c r="Y4105"/>
      <c r="Z4105"/>
      <c r="AA4105"/>
      <c r="AB4105"/>
    </row>
    <row r="4106" spans="2:28" s="52" customFormat="1" x14ac:dyDescent="0.15">
      <c r="B4106" s="77"/>
      <c r="P4106"/>
      <c r="U4106"/>
      <c r="V4106"/>
      <c r="W4106"/>
      <c r="X4106"/>
      <c r="Y4106"/>
      <c r="Z4106"/>
      <c r="AA4106"/>
      <c r="AB4106"/>
    </row>
    <row r="4107" spans="2:28" s="52" customFormat="1" x14ac:dyDescent="0.15">
      <c r="B4107" s="77"/>
      <c r="P4107"/>
      <c r="U4107"/>
      <c r="V4107"/>
      <c r="W4107"/>
      <c r="X4107"/>
      <c r="Y4107"/>
      <c r="Z4107"/>
      <c r="AA4107"/>
      <c r="AB4107"/>
    </row>
    <row r="4108" spans="2:28" s="52" customFormat="1" x14ac:dyDescent="0.15">
      <c r="B4108" s="77"/>
      <c r="P4108"/>
      <c r="U4108"/>
      <c r="V4108"/>
      <c r="W4108"/>
      <c r="X4108"/>
      <c r="Y4108"/>
      <c r="Z4108"/>
      <c r="AA4108"/>
      <c r="AB4108"/>
    </row>
    <row r="4109" spans="2:28" s="52" customFormat="1" x14ac:dyDescent="0.15">
      <c r="B4109" s="77"/>
      <c r="P4109"/>
      <c r="U4109"/>
      <c r="V4109"/>
      <c r="W4109"/>
      <c r="X4109"/>
      <c r="Y4109"/>
      <c r="Z4109"/>
      <c r="AA4109"/>
      <c r="AB4109"/>
    </row>
    <row r="4110" spans="2:28" s="52" customFormat="1" x14ac:dyDescent="0.15">
      <c r="B4110" s="77"/>
      <c r="P4110"/>
      <c r="U4110"/>
      <c r="V4110"/>
      <c r="W4110"/>
      <c r="X4110"/>
      <c r="Y4110"/>
      <c r="Z4110"/>
      <c r="AA4110"/>
      <c r="AB4110"/>
    </row>
    <row r="4111" spans="2:28" s="52" customFormat="1" x14ac:dyDescent="0.15">
      <c r="B4111" s="77"/>
      <c r="P4111"/>
      <c r="U4111"/>
      <c r="V4111"/>
      <c r="W4111"/>
      <c r="X4111"/>
      <c r="Y4111"/>
      <c r="Z4111"/>
      <c r="AA4111"/>
      <c r="AB4111"/>
    </row>
    <row r="4112" spans="2:28" s="52" customFormat="1" x14ac:dyDescent="0.15">
      <c r="B4112" s="77"/>
      <c r="P4112"/>
      <c r="U4112"/>
      <c r="V4112"/>
      <c r="W4112"/>
      <c r="X4112"/>
      <c r="Y4112"/>
      <c r="Z4112"/>
      <c r="AA4112"/>
      <c r="AB4112"/>
    </row>
    <row r="4113" spans="2:28" s="52" customFormat="1" x14ac:dyDescent="0.15">
      <c r="B4113" s="77"/>
      <c r="P4113"/>
      <c r="U4113"/>
      <c r="V4113"/>
      <c r="W4113"/>
      <c r="X4113"/>
      <c r="Y4113"/>
      <c r="Z4113"/>
      <c r="AA4113"/>
      <c r="AB4113"/>
    </row>
    <row r="4114" spans="2:28" s="52" customFormat="1" x14ac:dyDescent="0.15">
      <c r="B4114" s="77"/>
      <c r="P4114"/>
      <c r="U4114"/>
      <c r="V4114"/>
      <c r="W4114"/>
      <c r="X4114"/>
      <c r="Y4114"/>
      <c r="Z4114"/>
      <c r="AA4114"/>
      <c r="AB4114"/>
    </row>
    <row r="4115" spans="2:28" s="52" customFormat="1" x14ac:dyDescent="0.15">
      <c r="B4115" s="77"/>
      <c r="P4115"/>
      <c r="U4115"/>
      <c r="V4115"/>
      <c r="W4115"/>
      <c r="X4115"/>
      <c r="Y4115"/>
      <c r="Z4115"/>
      <c r="AA4115"/>
      <c r="AB4115"/>
    </row>
    <row r="4116" spans="2:28" s="52" customFormat="1" x14ac:dyDescent="0.15">
      <c r="B4116" s="77"/>
      <c r="P4116"/>
      <c r="U4116"/>
      <c r="V4116"/>
      <c r="W4116"/>
      <c r="X4116"/>
      <c r="Y4116"/>
      <c r="Z4116"/>
      <c r="AA4116"/>
      <c r="AB4116"/>
    </row>
    <row r="4117" spans="2:28" s="52" customFormat="1" x14ac:dyDescent="0.15">
      <c r="B4117" s="77"/>
      <c r="P4117"/>
      <c r="U4117"/>
      <c r="V4117"/>
      <c r="W4117"/>
      <c r="X4117"/>
      <c r="Y4117"/>
      <c r="Z4117"/>
      <c r="AA4117"/>
      <c r="AB4117"/>
    </row>
    <row r="4118" spans="2:28" s="52" customFormat="1" x14ac:dyDescent="0.15">
      <c r="B4118" s="77"/>
      <c r="P4118"/>
      <c r="U4118"/>
      <c r="V4118"/>
      <c r="W4118"/>
      <c r="X4118"/>
      <c r="Y4118"/>
      <c r="Z4118"/>
      <c r="AA4118"/>
      <c r="AB4118"/>
    </row>
    <row r="4119" spans="2:28" s="52" customFormat="1" x14ac:dyDescent="0.15">
      <c r="B4119" s="77"/>
      <c r="P4119"/>
      <c r="U4119"/>
      <c r="V4119"/>
      <c r="W4119"/>
      <c r="X4119"/>
      <c r="Y4119"/>
      <c r="Z4119"/>
      <c r="AA4119"/>
      <c r="AB4119"/>
    </row>
    <row r="4120" spans="2:28" s="52" customFormat="1" x14ac:dyDescent="0.15">
      <c r="B4120" s="77"/>
      <c r="P4120"/>
      <c r="U4120"/>
      <c r="V4120"/>
      <c r="W4120"/>
      <c r="X4120"/>
      <c r="Y4120"/>
      <c r="Z4120"/>
      <c r="AA4120"/>
      <c r="AB4120"/>
    </row>
    <row r="4121" spans="2:28" s="52" customFormat="1" x14ac:dyDescent="0.15">
      <c r="B4121" s="77"/>
      <c r="P4121"/>
      <c r="U4121"/>
      <c r="V4121"/>
      <c r="W4121"/>
      <c r="X4121"/>
      <c r="Y4121"/>
      <c r="Z4121"/>
      <c r="AA4121"/>
      <c r="AB4121"/>
    </row>
    <row r="4122" spans="2:28" s="52" customFormat="1" x14ac:dyDescent="0.15">
      <c r="B4122" s="77"/>
      <c r="P4122"/>
      <c r="U4122"/>
      <c r="V4122"/>
      <c r="W4122"/>
      <c r="X4122"/>
      <c r="Y4122"/>
      <c r="Z4122"/>
      <c r="AA4122"/>
      <c r="AB4122"/>
    </row>
    <row r="4123" spans="2:28" s="52" customFormat="1" x14ac:dyDescent="0.15">
      <c r="B4123" s="77"/>
      <c r="P4123"/>
      <c r="U4123"/>
      <c r="V4123"/>
      <c r="W4123"/>
      <c r="X4123"/>
      <c r="Y4123"/>
      <c r="Z4123"/>
      <c r="AA4123"/>
      <c r="AB4123"/>
    </row>
    <row r="4124" spans="2:28" s="52" customFormat="1" x14ac:dyDescent="0.15">
      <c r="B4124" s="77"/>
      <c r="P4124"/>
      <c r="U4124"/>
      <c r="V4124"/>
      <c r="W4124"/>
      <c r="X4124"/>
      <c r="Y4124"/>
      <c r="Z4124"/>
      <c r="AA4124"/>
      <c r="AB4124"/>
    </row>
    <row r="4125" spans="2:28" s="52" customFormat="1" x14ac:dyDescent="0.15">
      <c r="B4125" s="77"/>
      <c r="P4125"/>
      <c r="U4125"/>
      <c r="V4125"/>
      <c r="W4125"/>
      <c r="X4125"/>
      <c r="Y4125"/>
      <c r="Z4125"/>
      <c r="AA4125"/>
      <c r="AB4125"/>
    </row>
    <row r="4126" spans="2:28" s="52" customFormat="1" x14ac:dyDescent="0.15">
      <c r="B4126" s="77"/>
      <c r="P4126"/>
      <c r="U4126"/>
      <c r="V4126"/>
      <c r="W4126"/>
      <c r="X4126"/>
      <c r="Y4126"/>
      <c r="Z4126"/>
      <c r="AA4126"/>
      <c r="AB4126"/>
    </row>
    <row r="4127" spans="2:28" s="52" customFormat="1" x14ac:dyDescent="0.15">
      <c r="B4127" s="77"/>
      <c r="P4127"/>
      <c r="U4127"/>
      <c r="V4127"/>
      <c r="W4127"/>
      <c r="X4127"/>
      <c r="Y4127"/>
      <c r="Z4127"/>
      <c r="AA4127"/>
      <c r="AB4127"/>
    </row>
    <row r="4128" spans="2:28" s="52" customFormat="1" x14ac:dyDescent="0.15">
      <c r="B4128" s="77"/>
      <c r="P4128"/>
      <c r="U4128"/>
      <c r="V4128"/>
      <c r="W4128"/>
      <c r="X4128"/>
      <c r="Y4128"/>
      <c r="Z4128"/>
      <c r="AA4128"/>
      <c r="AB4128"/>
    </row>
    <row r="4129" spans="2:28" s="52" customFormat="1" x14ac:dyDescent="0.15">
      <c r="B4129" s="77"/>
      <c r="P4129"/>
      <c r="U4129"/>
      <c r="V4129"/>
      <c r="W4129"/>
      <c r="X4129"/>
      <c r="Y4129"/>
      <c r="Z4129"/>
      <c r="AA4129"/>
      <c r="AB4129"/>
    </row>
    <row r="4130" spans="2:28" s="52" customFormat="1" x14ac:dyDescent="0.15">
      <c r="B4130" s="77"/>
      <c r="P4130"/>
      <c r="U4130"/>
      <c r="V4130"/>
      <c r="W4130"/>
      <c r="X4130"/>
      <c r="Y4130"/>
      <c r="Z4130"/>
      <c r="AA4130"/>
      <c r="AB4130"/>
    </row>
    <row r="4131" spans="2:28" s="52" customFormat="1" x14ac:dyDescent="0.15">
      <c r="B4131" s="77"/>
      <c r="P4131"/>
      <c r="U4131"/>
      <c r="V4131"/>
      <c r="W4131"/>
      <c r="X4131"/>
      <c r="Y4131"/>
      <c r="Z4131"/>
      <c r="AA4131"/>
      <c r="AB4131"/>
    </row>
    <row r="4132" spans="2:28" s="52" customFormat="1" x14ac:dyDescent="0.15">
      <c r="B4132" s="77"/>
      <c r="P4132"/>
      <c r="U4132"/>
      <c r="V4132"/>
      <c r="W4132"/>
      <c r="X4132"/>
      <c r="Y4132"/>
      <c r="Z4132"/>
      <c r="AA4132"/>
      <c r="AB4132"/>
    </row>
    <row r="4133" spans="2:28" s="52" customFormat="1" x14ac:dyDescent="0.15">
      <c r="B4133" s="77"/>
      <c r="P4133"/>
      <c r="U4133"/>
      <c r="V4133"/>
      <c r="W4133"/>
      <c r="X4133"/>
      <c r="Y4133"/>
      <c r="Z4133"/>
      <c r="AA4133"/>
      <c r="AB4133"/>
    </row>
    <row r="4134" spans="2:28" s="52" customFormat="1" x14ac:dyDescent="0.15">
      <c r="B4134" s="77"/>
      <c r="P4134"/>
      <c r="U4134"/>
      <c r="V4134"/>
      <c r="W4134"/>
      <c r="X4134"/>
      <c r="Y4134"/>
      <c r="Z4134"/>
      <c r="AA4134"/>
      <c r="AB4134"/>
    </row>
    <row r="4135" spans="2:28" s="52" customFormat="1" x14ac:dyDescent="0.15">
      <c r="B4135" s="77"/>
      <c r="P4135"/>
      <c r="U4135"/>
      <c r="V4135"/>
      <c r="W4135"/>
      <c r="X4135"/>
      <c r="Y4135"/>
      <c r="Z4135"/>
      <c r="AA4135"/>
      <c r="AB4135"/>
    </row>
    <row r="4136" spans="2:28" s="52" customFormat="1" x14ac:dyDescent="0.15">
      <c r="B4136" s="77"/>
      <c r="P4136"/>
      <c r="U4136"/>
      <c r="V4136"/>
      <c r="W4136"/>
      <c r="X4136"/>
      <c r="Y4136"/>
      <c r="Z4136"/>
      <c r="AA4136"/>
      <c r="AB4136"/>
    </row>
    <row r="4137" spans="2:28" s="52" customFormat="1" x14ac:dyDescent="0.15">
      <c r="B4137" s="77"/>
      <c r="P4137"/>
      <c r="U4137"/>
      <c r="V4137"/>
      <c r="W4137"/>
      <c r="X4137"/>
      <c r="Y4137"/>
      <c r="Z4137"/>
      <c r="AA4137"/>
      <c r="AB4137"/>
    </row>
    <row r="4138" spans="2:28" s="52" customFormat="1" x14ac:dyDescent="0.15">
      <c r="B4138" s="77"/>
      <c r="P4138"/>
      <c r="U4138"/>
      <c r="V4138"/>
      <c r="W4138"/>
      <c r="X4138"/>
      <c r="Y4138"/>
      <c r="Z4138"/>
      <c r="AA4138"/>
      <c r="AB4138"/>
    </row>
    <row r="4139" spans="2:28" s="52" customFormat="1" x14ac:dyDescent="0.15">
      <c r="B4139" s="77"/>
      <c r="P4139"/>
      <c r="U4139"/>
      <c r="V4139"/>
      <c r="W4139"/>
      <c r="X4139"/>
      <c r="Y4139"/>
      <c r="Z4139"/>
      <c r="AA4139"/>
      <c r="AB4139"/>
    </row>
    <row r="4140" spans="2:28" s="52" customFormat="1" x14ac:dyDescent="0.15">
      <c r="B4140" s="77"/>
      <c r="P4140"/>
      <c r="U4140"/>
      <c r="V4140"/>
      <c r="W4140"/>
      <c r="X4140"/>
      <c r="Y4140"/>
      <c r="Z4140"/>
      <c r="AA4140"/>
      <c r="AB4140"/>
    </row>
    <row r="4141" spans="2:28" s="52" customFormat="1" x14ac:dyDescent="0.15">
      <c r="B4141" s="77"/>
      <c r="P4141"/>
      <c r="U4141"/>
      <c r="V4141"/>
      <c r="W4141"/>
      <c r="X4141"/>
      <c r="Y4141"/>
      <c r="Z4141"/>
      <c r="AA4141"/>
      <c r="AB4141"/>
    </row>
    <row r="4142" spans="2:28" s="52" customFormat="1" x14ac:dyDescent="0.15">
      <c r="B4142" s="77"/>
      <c r="P4142"/>
      <c r="U4142"/>
      <c r="V4142"/>
      <c r="W4142"/>
      <c r="X4142"/>
      <c r="Y4142"/>
      <c r="Z4142"/>
      <c r="AA4142"/>
      <c r="AB4142"/>
    </row>
    <row r="4143" spans="2:28" s="52" customFormat="1" x14ac:dyDescent="0.15">
      <c r="B4143" s="77"/>
      <c r="P4143"/>
      <c r="U4143"/>
      <c r="V4143"/>
      <c r="W4143"/>
      <c r="X4143"/>
      <c r="Y4143"/>
      <c r="Z4143"/>
      <c r="AA4143"/>
      <c r="AB4143"/>
    </row>
    <row r="4144" spans="2:28" s="52" customFormat="1" x14ac:dyDescent="0.15">
      <c r="B4144" s="77"/>
      <c r="P4144"/>
      <c r="U4144"/>
      <c r="V4144"/>
      <c r="W4144"/>
      <c r="X4144"/>
      <c r="Y4144"/>
      <c r="Z4144"/>
      <c r="AA4144"/>
      <c r="AB4144"/>
    </row>
    <row r="4145" spans="2:28" s="52" customFormat="1" x14ac:dyDescent="0.15">
      <c r="B4145" s="77"/>
      <c r="P4145"/>
      <c r="U4145"/>
      <c r="V4145"/>
      <c r="W4145"/>
      <c r="X4145"/>
      <c r="Y4145"/>
      <c r="Z4145"/>
      <c r="AA4145"/>
      <c r="AB4145"/>
    </row>
    <row r="4146" spans="2:28" s="52" customFormat="1" x14ac:dyDescent="0.15">
      <c r="B4146" s="77"/>
      <c r="P4146"/>
      <c r="U4146"/>
      <c r="V4146"/>
      <c r="W4146"/>
      <c r="X4146"/>
      <c r="Y4146"/>
      <c r="Z4146"/>
      <c r="AA4146"/>
      <c r="AB4146"/>
    </row>
    <row r="4147" spans="2:28" s="52" customFormat="1" x14ac:dyDescent="0.15">
      <c r="B4147" s="77"/>
      <c r="P4147"/>
      <c r="U4147"/>
      <c r="V4147"/>
      <c r="W4147"/>
      <c r="X4147"/>
      <c r="Y4147"/>
      <c r="Z4147"/>
      <c r="AA4147"/>
      <c r="AB4147"/>
    </row>
    <row r="4148" spans="2:28" s="52" customFormat="1" x14ac:dyDescent="0.15">
      <c r="B4148" s="77"/>
      <c r="P4148"/>
      <c r="U4148"/>
      <c r="V4148"/>
      <c r="W4148"/>
      <c r="X4148"/>
      <c r="Y4148"/>
      <c r="Z4148"/>
      <c r="AA4148"/>
      <c r="AB4148"/>
    </row>
    <row r="4149" spans="2:28" s="52" customFormat="1" x14ac:dyDescent="0.15">
      <c r="B4149" s="77"/>
      <c r="P4149"/>
      <c r="U4149"/>
      <c r="V4149"/>
      <c r="W4149"/>
      <c r="X4149"/>
      <c r="Y4149"/>
      <c r="Z4149"/>
      <c r="AA4149"/>
      <c r="AB4149"/>
    </row>
    <row r="4150" spans="2:28" s="52" customFormat="1" x14ac:dyDescent="0.15">
      <c r="B4150" s="77"/>
      <c r="P4150"/>
      <c r="U4150"/>
      <c r="V4150"/>
      <c r="W4150"/>
      <c r="X4150"/>
      <c r="Y4150"/>
      <c r="Z4150"/>
      <c r="AA4150"/>
      <c r="AB4150"/>
    </row>
    <row r="4151" spans="2:28" s="52" customFormat="1" x14ac:dyDescent="0.15">
      <c r="B4151" s="77"/>
      <c r="P4151"/>
      <c r="U4151"/>
      <c r="V4151"/>
      <c r="W4151"/>
      <c r="X4151"/>
      <c r="Y4151"/>
      <c r="Z4151"/>
      <c r="AA4151"/>
      <c r="AB4151"/>
    </row>
    <row r="4152" spans="2:28" s="52" customFormat="1" x14ac:dyDescent="0.15">
      <c r="B4152" s="77"/>
      <c r="P4152"/>
      <c r="U4152"/>
      <c r="V4152"/>
      <c r="W4152"/>
      <c r="X4152"/>
      <c r="Y4152"/>
      <c r="Z4152"/>
      <c r="AA4152"/>
      <c r="AB4152"/>
    </row>
    <row r="4153" spans="2:28" s="52" customFormat="1" x14ac:dyDescent="0.15">
      <c r="B4153" s="77"/>
      <c r="P4153"/>
      <c r="U4153"/>
      <c r="V4153"/>
      <c r="W4153"/>
      <c r="X4153"/>
      <c r="Y4153"/>
      <c r="Z4153"/>
      <c r="AA4153"/>
      <c r="AB4153"/>
    </row>
    <row r="4154" spans="2:28" s="52" customFormat="1" x14ac:dyDescent="0.15">
      <c r="B4154" s="77"/>
      <c r="P4154"/>
      <c r="U4154"/>
      <c r="V4154"/>
      <c r="W4154"/>
      <c r="X4154"/>
      <c r="Y4154"/>
      <c r="Z4154"/>
      <c r="AA4154"/>
      <c r="AB4154"/>
    </row>
    <row r="4155" spans="2:28" s="52" customFormat="1" x14ac:dyDescent="0.15">
      <c r="B4155" s="77"/>
      <c r="P4155"/>
      <c r="U4155"/>
      <c r="V4155"/>
      <c r="W4155"/>
      <c r="X4155"/>
      <c r="Y4155"/>
      <c r="Z4155"/>
      <c r="AA4155"/>
      <c r="AB4155"/>
    </row>
    <row r="4156" spans="2:28" s="52" customFormat="1" x14ac:dyDescent="0.15">
      <c r="B4156" s="77"/>
      <c r="P4156"/>
      <c r="U4156"/>
      <c r="V4156"/>
      <c r="W4156"/>
      <c r="X4156"/>
      <c r="Y4156"/>
      <c r="Z4156"/>
      <c r="AA4156"/>
      <c r="AB4156"/>
    </row>
    <row r="4157" spans="2:28" s="52" customFormat="1" x14ac:dyDescent="0.15">
      <c r="B4157" s="77"/>
      <c r="P4157"/>
      <c r="U4157"/>
      <c r="V4157"/>
      <c r="W4157"/>
      <c r="X4157"/>
      <c r="Y4157"/>
      <c r="Z4157"/>
      <c r="AA4157"/>
      <c r="AB4157"/>
    </row>
    <row r="4158" spans="2:28" s="52" customFormat="1" x14ac:dyDescent="0.15">
      <c r="B4158" s="77"/>
      <c r="P4158"/>
      <c r="U4158"/>
      <c r="V4158"/>
      <c r="W4158"/>
      <c r="X4158"/>
      <c r="Y4158"/>
      <c r="Z4158"/>
      <c r="AA4158"/>
      <c r="AB4158"/>
    </row>
    <row r="4159" spans="2:28" s="52" customFormat="1" x14ac:dyDescent="0.15">
      <c r="B4159" s="77"/>
      <c r="P4159"/>
      <c r="U4159"/>
      <c r="V4159"/>
      <c r="W4159"/>
      <c r="X4159"/>
      <c r="Y4159"/>
      <c r="Z4159"/>
      <c r="AA4159"/>
      <c r="AB4159"/>
    </row>
    <row r="4160" spans="2:28" s="52" customFormat="1" x14ac:dyDescent="0.15">
      <c r="B4160" s="77"/>
      <c r="P4160"/>
      <c r="U4160"/>
      <c r="V4160"/>
      <c r="W4160"/>
      <c r="X4160"/>
      <c r="Y4160"/>
      <c r="Z4160"/>
      <c r="AA4160"/>
      <c r="AB4160"/>
    </row>
    <row r="4161" spans="2:28" s="52" customFormat="1" x14ac:dyDescent="0.15">
      <c r="B4161" s="77"/>
      <c r="P4161"/>
      <c r="U4161"/>
      <c r="V4161"/>
      <c r="W4161"/>
      <c r="X4161"/>
      <c r="Y4161"/>
      <c r="Z4161"/>
      <c r="AA4161"/>
      <c r="AB4161"/>
    </row>
    <row r="4162" spans="2:28" s="52" customFormat="1" x14ac:dyDescent="0.15">
      <c r="B4162" s="77"/>
      <c r="P4162"/>
      <c r="U4162"/>
      <c r="V4162"/>
      <c r="W4162"/>
      <c r="X4162"/>
      <c r="Y4162"/>
      <c r="Z4162"/>
      <c r="AA4162"/>
      <c r="AB4162"/>
    </row>
    <row r="4163" spans="2:28" s="52" customFormat="1" x14ac:dyDescent="0.15">
      <c r="B4163" s="77"/>
      <c r="P4163"/>
      <c r="U4163"/>
      <c r="V4163"/>
      <c r="W4163"/>
      <c r="X4163"/>
      <c r="Y4163"/>
      <c r="Z4163"/>
      <c r="AA4163"/>
      <c r="AB4163"/>
    </row>
    <row r="4164" spans="2:28" s="52" customFormat="1" x14ac:dyDescent="0.15">
      <c r="B4164" s="77"/>
      <c r="P4164"/>
      <c r="U4164"/>
      <c r="V4164"/>
      <c r="W4164"/>
      <c r="X4164"/>
      <c r="Y4164"/>
      <c r="Z4164"/>
      <c r="AA4164"/>
      <c r="AB4164"/>
    </row>
    <row r="4165" spans="2:28" s="52" customFormat="1" x14ac:dyDescent="0.15">
      <c r="B4165" s="77"/>
      <c r="P4165"/>
      <c r="U4165"/>
      <c r="V4165"/>
      <c r="W4165"/>
      <c r="X4165"/>
      <c r="Y4165"/>
      <c r="Z4165"/>
      <c r="AA4165"/>
      <c r="AB4165"/>
    </row>
    <row r="4166" spans="2:28" s="52" customFormat="1" x14ac:dyDescent="0.15">
      <c r="B4166" s="77"/>
      <c r="P4166"/>
      <c r="U4166"/>
      <c r="V4166"/>
      <c r="W4166"/>
      <c r="X4166"/>
      <c r="Y4166"/>
      <c r="Z4166"/>
      <c r="AA4166"/>
      <c r="AB4166"/>
    </row>
    <row r="4167" spans="2:28" s="52" customFormat="1" x14ac:dyDescent="0.15">
      <c r="B4167" s="77"/>
      <c r="P4167"/>
      <c r="U4167"/>
      <c r="V4167"/>
      <c r="W4167"/>
      <c r="X4167"/>
      <c r="Y4167"/>
      <c r="Z4167"/>
      <c r="AA4167"/>
      <c r="AB4167"/>
    </row>
    <row r="4168" spans="2:28" s="52" customFormat="1" x14ac:dyDescent="0.15">
      <c r="B4168" s="77"/>
      <c r="P4168"/>
      <c r="U4168"/>
      <c r="V4168"/>
      <c r="W4168"/>
      <c r="X4168"/>
      <c r="Y4168"/>
      <c r="Z4168"/>
      <c r="AA4168"/>
      <c r="AB4168"/>
    </row>
    <row r="4169" spans="2:28" s="52" customFormat="1" x14ac:dyDescent="0.15">
      <c r="B4169" s="77"/>
      <c r="P4169"/>
      <c r="U4169"/>
      <c r="V4169"/>
      <c r="W4169"/>
      <c r="X4169"/>
      <c r="Y4169"/>
      <c r="Z4169"/>
      <c r="AA4169"/>
      <c r="AB4169"/>
    </row>
    <row r="4170" spans="2:28" s="52" customFormat="1" x14ac:dyDescent="0.15">
      <c r="B4170" s="77"/>
      <c r="P4170"/>
      <c r="U4170"/>
      <c r="V4170"/>
      <c r="W4170"/>
      <c r="X4170"/>
      <c r="Y4170"/>
      <c r="Z4170"/>
      <c r="AA4170"/>
      <c r="AB4170"/>
    </row>
    <row r="4171" spans="2:28" s="52" customFormat="1" x14ac:dyDescent="0.15">
      <c r="B4171" s="77"/>
      <c r="P4171"/>
      <c r="U4171"/>
      <c r="V4171"/>
      <c r="W4171"/>
      <c r="X4171"/>
      <c r="Y4171"/>
      <c r="Z4171"/>
      <c r="AA4171"/>
      <c r="AB4171"/>
    </row>
    <row r="4172" spans="2:28" s="52" customFormat="1" x14ac:dyDescent="0.15">
      <c r="B4172" s="77"/>
      <c r="P4172"/>
      <c r="U4172"/>
      <c r="V4172"/>
      <c r="W4172"/>
      <c r="X4172"/>
      <c r="Y4172"/>
      <c r="Z4172"/>
      <c r="AA4172"/>
      <c r="AB4172"/>
    </row>
    <row r="4173" spans="2:28" s="52" customFormat="1" x14ac:dyDescent="0.15">
      <c r="B4173" s="77"/>
      <c r="P4173"/>
      <c r="U4173"/>
      <c r="V4173"/>
      <c r="W4173"/>
      <c r="X4173"/>
      <c r="Y4173"/>
      <c r="Z4173"/>
      <c r="AA4173"/>
      <c r="AB4173"/>
    </row>
    <row r="4174" spans="2:28" s="52" customFormat="1" x14ac:dyDescent="0.15">
      <c r="B4174" s="77"/>
      <c r="P4174"/>
      <c r="U4174"/>
      <c r="V4174"/>
      <c r="W4174"/>
      <c r="X4174"/>
      <c r="Y4174"/>
      <c r="Z4174"/>
      <c r="AA4174"/>
      <c r="AB4174"/>
    </row>
    <row r="4175" spans="2:28" s="52" customFormat="1" x14ac:dyDescent="0.15">
      <c r="B4175" s="77"/>
      <c r="P4175"/>
      <c r="U4175"/>
      <c r="V4175"/>
      <c r="W4175"/>
      <c r="X4175"/>
      <c r="Y4175"/>
      <c r="Z4175"/>
      <c r="AA4175"/>
      <c r="AB4175"/>
    </row>
    <row r="4176" spans="2:28" s="52" customFormat="1" x14ac:dyDescent="0.15">
      <c r="B4176" s="77"/>
      <c r="P4176"/>
      <c r="U4176"/>
      <c r="V4176"/>
      <c r="W4176"/>
      <c r="X4176"/>
      <c r="Y4176"/>
      <c r="Z4176"/>
      <c r="AA4176"/>
      <c r="AB4176"/>
    </row>
    <row r="4177" spans="2:28" s="52" customFormat="1" x14ac:dyDescent="0.15">
      <c r="B4177" s="77"/>
      <c r="P4177"/>
      <c r="U4177"/>
      <c r="V4177"/>
      <c r="W4177"/>
      <c r="X4177"/>
      <c r="Y4177"/>
      <c r="Z4177"/>
      <c r="AA4177"/>
      <c r="AB4177"/>
    </row>
    <row r="4178" spans="2:28" s="52" customFormat="1" x14ac:dyDescent="0.15">
      <c r="B4178" s="77"/>
      <c r="P4178"/>
      <c r="U4178"/>
      <c r="V4178"/>
      <c r="W4178"/>
      <c r="X4178"/>
      <c r="Y4178"/>
      <c r="Z4178"/>
      <c r="AA4178"/>
      <c r="AB4178"/>
    </row>
    <row r="4179" spans="2:28" s="52" customFormat="1" x14ac:dyDescent="0.15">
      <c r="B4179" s="77"/>
      <c r="P4179"/>
      <c r="U4179"/>
      <c r="V4179"/>
      <c r="W4179"/>
      <c r="X4179"/>
      <c r="Y4179"/>
      <c r="Z4179"/>
      <c r="AA4179"/>
      <c r="AB4179"/>
    </row>
    <row r="4180" spans="2:28" s="52" customFormat="1" x14ac:dyDescent="0.15">
      <c r="B4180" s="77"/>
      <c r="P4180"/>
      <c r="U4180"/>
      <c r="V4180"/>
      <c r="W4180"/>
      <c r="X4180"/>
      <c r="Y4180"/>
      <c r="Z4180"/>
      <c r="AA4180"/>
      <c r="AB4180"/>
    </row>
    <row r="4181" spans="2:28" s="52" customFormat="1" x14ac:dyDescent="0.15">
      <c r="B4181" s="77"/>
      <c r="P4181"/>
      <c r="U4181"/>
      <c r="V4181"/>
      <c r="W4181"/>
      <c r="X4181"/>
      <c r="Y4181"/>
      <c r="Z4181"/>
      <c r="AA4181"/>
      <c r="AB4181"/>
    </row>
    <row r="4182" spans="2:28" s="52" customFormat="1" x14ac:dyDescent="0.15">
      <c r="B4182" s="77"/>
      <c r="P4182"/>
      <c r="U4182"/>
      <c r="V4182"/>
      <c r="W4182"/>
      <c r="X4182"/>
      <c r="Y4182"/>
      <c r="Z4182"/>
      <c r="AA4182"/>
      <c r="AB4182"/>
    </row>
    <row r="4183" spans="2:28" s="52" customFormat="1" x14ac:dyDescent="0.15">
      <c r="B4183" s="77"/>
      <c r="P4183"/>
      <c r="U4183"/>
      <c r="V4183"/>
      <c r="W4183"/>
      <c r="X4183"/>
      <c r="Y4183"/>
      <c r="Z4183"/>
      <c r="AA4183"/>
      <c r="AB4183"/>
    </row>
    <row r="4184" spans="2:28" s="52" customFormat="1" x14ac:dyDescent="0.15">
      <c r="B4184" s="77"/>
      <c r="P4184"/>
      <c r="U4184"/>
      <c r="V4184"/>
      <c r="W4184"/>
      <c r="X4184"/>
      <c r="Y4184"/>
      <c r="Z4184"/>
      <c r="AA4184"/>
      <c r="AB4184"/>
    </row>
    <row r="4185" spans="2:28" s="52" customFormat="1" x14ac:dyDescent="0.15">
      <c r="B4185" s="77"/>
      <c r="P4185"/>
      <c r="U4185"/>
      <c r="V4185"/>
      <c r="W4185"/>
      <c r="X4185"/>
      <c r="Y4185"/>
      <c r="Z4185"/>
      <c r="AA4185"/>
      <c r="AB4185"/>
    </row>
    <row r="4186" spans="2:28" s="52" customFormat="1" x14ac:dyDescent="0.15">
      <c r="B4186" s="77"/>
      <c r="P4186"/>
      <c r="U4186"/>
      <c r="V4186"/>
      <c r="W4186"/>
      <c r="X4186"/>
      <c r="Y4186"/>
      <c r="Z4186"/>
      <c r="AA4186"/>
      <c r="AB4186"/>
    </row>
    <row r="4187" spans="2:28" s="52" customFormat="1" x14ac:dyDescent="0.15">
      <c r="B4187" s="77"/>
      <c r="P4187"/>
      <c r="U4187"/>
      <c r="V4187"/>
      <c r="W4187"/>
      <c r="X4187"/>
      <c r="Y4187"/>
      <c r="Z4187"/>
      <c r="AA4187"/>
      <c r="AB4187"/>
    </row>
    <row r="4188" spans="2:28" s="52" customFormat="1" x14ac:dyDescent="0.15">
      <c r="B4188" s="77"/>
      <c r="P4188"/>
      <c r="U4188"/>
      <c r="V4188"/>
      <c r="W4188"/>
      <c r="X4188"/>
      <c r="Y4188"/>
      <c r="Z4188"/>
      <c r="AA4188"/>
      <c r="AB4188"/>
    </row>
    <row r="4189" spans="2:28" s="52" customFormat="1" x14ac:dyDescent="0.15">
      <c r="B4189" s="77"/>
      <c r="P4189"/>
      <c r="U4189"/>
      <c r="V4189"/>
      <c r="W4189"/>
      <c r="X4189"/>
      <c r="Y4189"/>
      <c r="Z4189"/>
      <c r="AA4189"/>
      <c r="AB4189"/>
    </row>
    <row r="4190" spans="2:28" s="52" customFormat="1" x14ac:dyDescent="0.15">
      <c r="B4190" s="77"/>
      <c r="P4190"/>
      <c r="U4190"/>
      <c r="V4190"/>
      <c r="W4190"/>
      <c r="X4190"/>
      <c r="Y4190"/>
      <c r="Z4190"/>
      <c r="AA4190"/>
      <c r="AB4190"/>
    </row>
    <row r="4191" spans="2:28" s="52" customFormat="1" x14ac:dyDescent="0.15">
      <c r="B4191" s="77"/>
      <c r="P4191"/>
      <c r="U4191"/>
      <c r="V4191"/>
      <c r="W4191"/>
      <c r="X4191"/>
      <c r="Y4191"/>
      <c r="Z4191"/>
      <c r="AA4191"/>
      <c r="AB4191"/>
    </row>
    <row r="4192" spans="2:28" s="52" customFormat="1" x14ac:dyDescent="0.15">
      <c r="B4192" s="77"/>
      <c r="P4192"/>
      <c r="U4192"/>
      <c r="V4192"/>
      <c r="W4192"/>
      <c r="X4192"/>
      <c r="Y4192"/>
      <c r="Z4192"/>
      <c r="AA4192"/>
      <c r="AB4192"/>
    </row>
    <row r="4193" spans="2:28" s="52" customFormat="1" x14ac:dyDescent="0.15">
      <c r="B4193" s="77"/>
      <c r="P4193"/>
      <c r="U4193"/>
      <c r="V4193"/>
      <c r="W4193"/>
      <c r="X4193"/>
      <c r="Y4193"/>
      <c r="Z4193"/>
      <c r="AA4193"/>
      <c r="AB4193"/>
    </row>
    <row r="4194" spans="2:28" s="52" customFormat="1" x14ac:dyDescent="0.15">
      <c r="B4194" s="77"/>
      <c r="P4194"/>
      <c r="U4194"/>
      <c r="V4194"/>
      <c r="W4194"/>
      <c r="X4194"/>
      <c r="Y4194"/>
      <c r="Z4194"/>
      <c r="AA4194"/>
      <c r="AB4194"/>
    </row>
    <row r="4195" spans="2:28" s="52" customFormat="1" x14ac:dyDescent="0.15">
      <c r="B4195" s="77"/>
      <c r="P4195"/>
      <c r="U4195"/>
      <c r="V4195"/>
      <c r="W4195"/>
      <c r="X4195"/>
      <c r="Y4195"/>
      <c r="Z4195"/>
      <c r="AA4195"/>
      <c r="AB4195"/>
    </row>
    <row r="4196" spans="2:28" s="52" customFormat="1" x14ac:dyDescent="0.15">
      <c r="B4196" s="77"/>
      <c r="P4196"/>
      <c r="U4196"/>
      <c r="V4196"/>
      <c r="W4196"/>
      <c r="X4196"/>
      <c r="Y4196"/>
      <c r="Z4196"/>
      <c r="AA4196"/>
      <c r="AB4196"/>
    </row>
    <row r="4197" spans="2:28" s="52" customFormat="1" x14ac:dyDescent="0.15">
      <c r="B4197" s="77"/>
      <c r="P4197"/>
      <c r="U4197"/>
      <c r="V4197"/>
      <c r="W4197"/>
      <c r="X4197"/>
      <c r="Y4197"/>
      <c r="Z4197"/>
      <c r="AA4197"/>
      <c r="AB4197"/>
    </row>
    <row r="4198" spans="2:28" s="52" customFormat="1" x14ac:dyDescent="0.15">
      <c r="B4198" s="77"/>
      <c r="P4198"/>
      <c r="U4198"/>
      <c r="V4198"/>
      <c r="W4198"/>
      <c r="X4198"/>
      <c r="Y4198"/>
      <c r="Z4198"/>
      <c r="AA4198"/>
      <c r="AB4198"/>
    </row>
    <row r="4199" spans="2:28" s="52" customFormat="1" x14ac:dyDescent="0.15">
      <c r="B4199" s="77"/>
      <c r="P4199"/>
      <c r="U4199"/>
      <c r="V4199"/>
      <c r="W4199"/>
      <c r="X4199"/>
      <c r="Y4199"/>
      <c r="Z4199"/>
      <c r="AA4199"/>
      <c r="AB4199"/>
    </row>
    <row r="4200" spans="2:28" s="52" customFormat="1" x14ac:dyDescent="0.15">
      <c r="B4200" s="77"/>
      <c r="P4200"/>
      <c r="U4200"/>
      <c r="V4200"/>
      <c r="W4200"/>
      <c r="X4200"/>
      <c r="Y4200"/>
      <c r="Z4200"/>
      <c r="AA4200"/>
      <c r="AB4200"/>
    </row>
    <row r="4201" spans="2:28" s="52" customFormat="1" x14ac:dyDescent="0.15">
      <c r="B4201" s="77"/>
      <c r="P4201"/>
      <c r="U4201"/>
      <c r="V4201"/>
      <c r="W4201"/>
      <c r="X4201"/>
      <c r="Y4201"/>
      <c r="Z4201"/>
      <c r="AA4201"/>
      <c r="AB4201"/>
    </row>
    <row r="4202" spans="2:28" s="52" customFormat="1" x14ac:dyDescent="0.15">
      <c r="B4202" s="77"/>
      <c r="P4202"/>
      <c r="U4202"/>
      <c r="V4202"/>
      <c r="W4202"/>
      <c r="X4202"/>
      <c r="Y4202"/>
      <c r="Z4202"/>
      <c r="AA4202"/>
      <c r="AB4202"/>
    </row>
    <row r="4203" spans="2:28" s="52" customFormat="1" x14ac:dyDescent="0.15">
      <c r="B4203" s="77"/>
      <c r="P4203"/>
      <c r="U4203"/>
      <c r="V4203"/>
      <c r="W4203"/>
      <c r="X4203"/>
      <c r="Y4203"/>
      <c r="Z4203"/>
      <c r="AA4203"/>
      <c r="AB4203"/>
    </row>
    <row r="4204" spans="2:28" s="52" customFormat="1" x14ac:dyDescent="0.15">
      <c r="B4204" s="77"/>
      <c r="P4204"/>
      <c r="U4204"/>
      <c r="V4204"/>
      <c r="W4204"/>
      <c r="X4204"/>
      <c r="Y4204"/>
      <c r="Z4204"/>
      <c r="AA4204"/>
      <c r="AB4204"/>
    </row>
    <row r="4205" spans="2:28" s="52" customFormat="1" x14ac:dyDescent="0.15">
      <c r="B4205" s="77"/>
      <c r="P4205"/>
      <c r="U4205"/>
      <c r="V4205"/>
      <c r="W4205"/>
      <c r="X4205"/>
      <c r="Y4205"/>
      <c r="Z4205"/>
      <c r="AA4205"/>
      <c r="AB4205"/>
    </row>
    <row r="4206" spans="2:28" s="52" customFormat="1" x14ac:dyDescent="0.15">
      <c r="B4206" s="77"/>
      <c r="P4206"/>
      <c r="U4206"/>
      <c r="V4206"/>
      <c r="W4206"/>
      <c r="X4206"/>
      <c r="Y4206"/>
      <c r="Z4206"/>
      <c r="AA4206"/>
      <c r="AB4206"/>
    </row>
    <row r="4207" spans="2:28" s="52" customFormat="1" x14ac:dyDescent="0.15">
      <c r="B4207" s="77"/>
      <c r="P4207"/>
      <c r="U4207"/>
      <c r="V4207"/>
      <c r="W4207"/>
      <c r="X4207"/>
      <c r="Y4207"/>
      <c r="Z4207"/>
      <c r="AA4207"/>
      <c r="AB4207"/>
    </row>
    <row r="4208" spans="2:28" s="52" customFormat="1" x14ac:dyDescent="0.15">
      <c r="B4208" s="77"/>
      <c r="P4208"/>
      <c r="U4208"/>
      <c r="V4208"/>
      <c r="W4208"/>
      <c r="X4208"/>
      <c r="Y4208"/>
      <c r="Z4208"/>
      <c r="AA4208"/>
      <c r="AB4208"/>
    </row>
    <row r="4209" spans="2:28" s="52" customFormat="1" x14ac:dyDescent="0.15">
      <c r="B4209" s="77"/>
      <c r="P4209"/>
      <c r="U4209"/>
      <c r="V4209"/>
      <c r="W4209"/>
      <c r="X4209"/>
      <c r="Y4209"/>
      <c r="Z4209"/>
      <c r="AA4209"/>
      <c r="AB4209"/>
    </row>
    <row r="4210" spans="2:28" s="52" customFormat="1" x14ac:dyDescent="0.15">
      <c r="B4210" s="77"/>
      <c r="P4210"/>
      <c r="U4210"/>
      <c r="V4210"/>
      <c r="W4210"/>
      <c r="X4210"/>
      <c r="Y4210"/>
      <c r="Z4210"/>
      <c r="AA4210"/>
      <c r="AB4210"/>
    </row>
    <row r="4211" spans="2:28" s="52" customFormat="1" x14ac:dyDescent="0.15">
      <c r="B4211" s="77"/>
      <c r="P4211"/>
      <c r="U4211"/>
      <c r="V4211"/>
      <c r="W4211"/>
      <c r="X4211"/>
      <c r="Y4211"/>
      <c r="Z4211"/>
      <c r="AA4211"/>
      <c r="AB4211"/>
    </row>
    <row r="4212" spans="2:28" s="52" customFormat="1" x14ac:dyDescent="0.15">
      <c r="B4212" s="77"/>
      <c r="P4212"/>
      <c r="U4212"/>
      <c r="V4212"/>
      <c r="W4212"/>
      <c r="X4212"/>
      <c r="Y4212"/>
      <c r="Z4212"/>
      <c r="AA4212"/>
      <c r="AB4212"/>
    </row>
    <row r="4213" spans="2:28" s="52" customFormat="1" x14ac:dyDescent="0.15">
      <c r="B4213" s="77"/>
      <c r="P4213"/>
      <c r="U4213"/>
      <c r="V4213"/>
      <c r="W4213"/>
      <c r="X4213"/>
      <c r="Y4213"/>
      <c r="Z4213"/>
      <c r="AA4213"/>
      <c r="AB4213"/>
    </row>
    <row r="4214" spans="2:28" s="52" customFormat="1" x14ac:dyDescent="0.15">
      <c r="B4214" s="77"/>
      <c r="P4214"/>
      <c r="U4214"/>
      <c r="V4214"/>
      <c r="W4214"/>
      <c r="X4214"/>
      <c r="Y4214"/>
      <c r="Z4214"/>
      <c r="AA4214"/>
      <c r="AB4214"/>
    </row>
    <row r="4215" spans="2:28" s="52" customFormat="1" x14ac:dyDescent="0.15">
      <c r="B4215" s="77"/>
      <c r="P4215"/>
      <c r="U4215"/>
      <c r="V4215"/>
      <c r="W4215"/>
      <c r="X4215"/>
      <c r="Y4215"/>
      <c r="Z4215"/>
      <c r="AA4215"/>
      <c r="AB4215"/>
    </row>
    <row r="4216" spans="2:28" s="52" customFormat="1" x14ac:dyDescent="0.15">
      <c r="B4216" s="77"/>
      <c r="P4216"/>
      <c r="U4216"/>
      <c r="V4216"/>
      <c r="W4216"/>
      <c r="X4216"/>
      <c r="Y4216"/>
      <c r="Z4216"/>
      <c r="AA4216"/>
      <c r="AB4216"/>
    </row>
    <row r="4217" spans="2:28" s="52" customFormat="1" x14ac:dyDescent="0.15">
      <c r="B4217" s="77"/>
      <c r="P4217"/>
      <c r="U4217"/>
      <c r="V4217"/>
      <c r="W4217"/>
      <c r="X4217"/>
      <c r="Y4217"/>
      <c r="Z4217"/>
      <c r="AA4217"/>
      <c r="AB4217"/>
    </row>
    <row r="4218" spans="2:28" s="52" customFormat="1" x14ac:dyDescent="0.15">
      <c r="B4218" s="77"/>
      <c r="P4218"/>
      <c r="U4218"/>
      <c r="V4218"/>
      <c r="W4218"/>
      <c r="X4218"/>
      <c r="Y4218"/>
      <c r="Z4218"/>
      <c r="AA4218"/>
      <c r="AB4218"/>
    </row>
    <row r="4219" spans="2:28" s="52" customFormat="1" x14ac:dyDescent="0.15">
      <c r="B4219" s="77"/>
      <c r="P4219"/>
      <c r="U4219"/>
      <c r="V4219"/>
      <c r="W4219"/>
      <c r="X4219"/>
      <c r="Y4219"/>
      <c r="Z4219"/>
      <c r="AA4219"/>
      <c r="AB4219"/>
    </row>
    <row r="4220" spans="2:28" s="52" customFormat="1" x14ac:dyDescent="0.15">
      <c r="B4220" s="77"/>
      <c r="P4220"/>
      <c r="U4220"/>
      <c r="V4220"/>
      <c r="W4220"/>
      <c r="X4220"/>
      <c r="Y4220"/>
      <c r="Z4220"/>
      <c r="AA4220"/>
      <c r="AB4220"/>
    </row>
    <row r="4221" spans="2:28" s="52" customFormat="1" x14ac:dyDescent="0.15">
      <c r="B4221" s="77"/>
      <c r="P4221"/>
      <c r="U4221"/>
      <c r="V4221"/>
      <c r="W4221"/>
      <c r="X4221"/>
      <c r="Y4221"/>
      <c r="Z4221"/>
      <c r="AA4221"/>
      <c r="AB4221"/>
    </row>
    <row r="4222" spans="2:28" s="52" customFormat="1" x14ac:dyDescent="0.15">
      <c r="B4222" s="77"/>
      <c r="P4222"/>
      <c r="U4222"/>
      <c r="V4222"/>
      <c r="W4222"/>
      <c r="X4222"/>
      <c r="Y4222"/>
      <c r="Z4222"/>
      <c r="AA4222"/>
      <c r="AB4222"/>
    </row>
    <row r="4223" spans="2:28" s="52" customFormat="1" x14ac:dyDescent="0.15">
      <c r="B4223" s="77"/>
      <c r="P4223"/>
      <c r="U4223"/>
      <c r="V4223"/>
      <c r="W4223"/>
      <c r="X4223"/>
      <c r="Y4223"/>
      <c r="Z4223"/>
      <c r="AA4223"/>
      <c r="AB4223"/>
    </row>
    <row r="4224" spans="2:28" s="52" customFormat="1" x14ac:dyDescent="0.15">
      <c r="B4224" s="77"/>
      <c r="P4224"/>
      <c r="U4224"/>
      <c r="V4224"/>
      <c r="W4224"/>
      <c r="X4224"/>
      <c r="Y4224"/>
      <c r="Z4224"/>
      <c r="AA4224"/>
      <c r="AB4224"/>
    </row>
    <row r="4225" spans="2:28" s="52" customFormat="1" x14ac:dyDescent="0.15">
      <c r="B4225" s="77"/>
      <c r="P4225"/>
      <c r="U4225"/>
      <c r="V4225"/>
      <c r="W4225"/>
      <c r="X4225"/>
      <c r="Y4225"/>
      <c r="Z4225"/>
      <c r="AA4225"/>
      <c r="AB4225"/>
    </row>
    <row r="4226" spans="2:28" s="52" customFormat="1" x14ac:dyDescent="0.15">
      <c r="B4226" s="77"/>
      <c r="P4226"/>
      <c r="U4226"/>
      <c r="V4226"/>
      <c r="W4226"/>
      <c r="X4226"/>
      <c r="Y4226"/>
      <c r="Z4226"/>
      <c r="AA4226"/>
      <c r="AB4226"/>
    </row>
    <row r="4227" spans="2:28" s="52" customFormat="1" x14ac:dyDescent="0.15">
      <c r="B4227" s="77"/>
      <c r="P4227"/>
      <c r="U4227"/>
      <c r="V4227"/>
      <c r="W4227"/>
      <c r="X4227"/>
      <c r="Y4227"/>
      <c r="Z4227"/>
      <c r="AA4227"/>
      <c r="AB4227"/>
    </row>
    <row r="4228" spans="2:28" s="52" customFormat="1" x14ac:dyDescent="0.15">
      <c r="B4228" s="77"/>
      <c r="P4228"/>
      <c r="U4228"/>
      <c r="V4228"/>
      <c r="W4228"/>
      <c r="X4228"/>
      <c r="Y4228"/>
      <c r="Z4228"/>
      <c r="AA4228"/>
      <c r="AB4228"/>
    </row>
    <row r="4229" spans="2:28" s="52" customFormat="1" x14ac:dyDescent="0.15">
      <c r="B4229" s="77"/>
      <c r="P4229"/>
      <c r="U4229"/>
      <c r="V4229"/>
      <c r="W4229"/>
      <c r="X4229"/>
      <c r="Y4229"/>
      <c r="Z4229"/>
      <c r="AA4229"/>
      <c r="AB4229"/>
    </row>
    <row r="4230" spans="2:28" s="52" customFormat="1" x14ac:dyDescent="0.15">
      <c r="B4230" s="77"/>
      <c r="P4230"/>
      <c r="U4230"/>
      <c r="V4230"/>
      <c r="W4230"/>
      <c r="X4230"/>
      <c r="Y4230"/>
      <c r="Z4230"/>
      <c r="AA4230"/>
      <c r="AB4230"/>
    </row>
    <row r="4231" spans="2:28" s="52" customFormat="1" x14ac:dyDescent="0.15">
      <c r="B4231" s="77"/>
      <c r="P4231"/>
      <c r="U4231"/>
      <c r="V4231"/>
      <c r="W4231"/>
      <c r="X4231"/>
      <c r="Y4231"/>
      <c r="Z4231"/>
      <c r="AA4231"/>
      <c r="AB4231"/>
    </row>
    <row r="4232" spans="2:28" s="52" customFormat="1" x14ac:dyDescent="0.15">
      <c r="B4232" s="77"/>
      <c r="P4232"/>
      <c r="U4232"/>
      <c r="V4232"/>
      <c r="W4232"/>
      <c r="X4232"/>
      <c r="Y4232"/>
      <c r="Z4232"/>
      <c r="AA4232"/>
      <c r="AB4232"/>
    </row>
    <row r="4233" spans="2:28" s="52" customFormat="1" x14ac:dyDescent="0.15">
      <c r="B4233" s="77"/>
      <c r="P4233"/>
      <c r="U4233"/>
      <c r="V4233"/>
      <c r="W4233"/>
      <c r="X4233"/>
      <c r="Y4233"/>
      <c r="Z4233"/>
      <c r="AA4233"/>
      <c r="AB4233"/>
    </row>
    <row r="4234" spans="2:28" s="52" customFormat="1" x14ac:dyDescent="0.15">
      <c r="B4234" s="77"/>
      <c r="P4234"/>
      <c r="U4234"/>
      <c r="V4234"/>
      <c r="W4234"/>
      <c r="X4234"/>
      <c r="Y4234"/>
      <c r="Z4234"/>
      <c r="AA4234"/>
      <c r="AB4234"/>
    </row>
    <row r="4235" spans="2:28" s="52" customFormat="1" x14ac:dyDescent="0.15">
      <c r="B4235" s="77"/>
      <c r="P4235"/>
      <c r="U4235"/>
      <c r="V4235"/>
      <c r="W4235"/>
      <c r="X4235"/>
      <c r="Y4235"/>
      <c r="Z4235"/>
      <c r="AA4235"/>
      <c r="AB4235"/>
    </row>
    <row r="4236" spans="2:28" s="52" customFormat="1" x14ac:dyDescent="0.15">
      <c r="B4236" s="77"/>
      <c r="P4236"/>
      <c r="U4236"/>
      <c r="V4236"/>
      <c r="W4236"/>
      <c r="X4236"/>
      <c r="Y4236"/>
      <c r="Z4236"/>
      <c r="AA4236"/>
      <c r="AB4236"/>
    </row>
    <row r="4237" spans="2:28" s="52" customFormat="1" x14ac:dyDescent="0.15">
      <c r="B4237" s="77"/>
      <c r="P4237"/>
      <c r="U4237"/>
      <c r="V4237"/>
      <c r="W4237"/>
      <c r="X4237"/>
      <c r="Y4237"/>
      <c r="Z4237"/>
      <c r="AA4237"/>
      <c r="AB4237"/>
    </row>
    <row r="4238" spans="2:28" s="52" customFormat="1" x14ac:dyDescent="0.15">
      <c r="B4238" s="77"/>
      <c r="P4238"/>
      <c r="U4238"/>
      <c r="V4238"/>
      <c r="W4238"/>
      <c r="X4238"/>
      <c r="Y4238"/>
      <c r="Z4238"/>
      <c r="AA4238"/>
      <c r="AB4238"/>
    </row>
    <row r="4239" spans="2:28" s="52" customFormat="1" x14ac:dyDescent="0.15">
      <c r="B4239" s="77"/>
      <c r="P4239"/>
      <c r="U4239"/>
      <c r="V4239"/>
      <c r="W4239"/>
      <c r="X4239"/>
      <c r="Y4239"/>
      <c r="Z4239"/>
      <c r="AA4239"/>
      <c r="AB4239"/>
    </row>
    <row r="4240" spans="2:28" s="52" customFormat="1" x14ac:dyDescent="0.15">
      <c r="B4240" s="77"/>
      <c r="P4240"/>
      <c r="U4240"/>
      <c r="V4240"/>
      <c r="W4240"/>
      <c r="X4240"/>
      <c r="Y4240"/>
      <c r="Z4240"/>
      <c r="AA4240"/>
      <c r="AB4240"/>
    </row>
    <row r="4241" spans="2:28" s="52" customFormat="1" x14ac:dyDescent="0.15">
      <c r="B4241" s="77"/>
      <c r="P4241"/>
      <c r="U4241"/>
      <c r="V4241"/>
      <c r="W4241"/>
      <c r="X4241"/>
      <c r="Y4241"/>
      <c r="Z4241"/>
      <c r="AA4241"/>
      <c r="AB4241"/>
    </row>
    <row r="4242" spans="2:28" s="52" customFormat="1" x14ac:dyDescent="0.15">
      <c r="B4242" s="77"/>
      <c r="P4242"/>
      <c r="U4242"/>
      <c r="V4242"/>
      <c r="W4242"/>
      <c r="X4242"/>
      <c r="Y4242"/>
      <c r="Z4242"/>
      <c r="AA4242"/>
      <c r="AB4242"/>
    </row>
    <row r="4243" spans="2:28" s="52" customFormat="1" x14ac:dyDescent="0.15">
      <c r="B4243" s="77"/>
      <c r="P4243"/>
      <c r="U4243"/>
      <c r="V4243"/>
      <c r="W4243"/>
      <c r="X4243"/>
      <c r="Y4243"/>
      <c r="Z4243"/>
      <c r="AA4243"/>
      <c r="AB4243"/>
    </row>
    <row r="4244" spans="2:28" s="52" customFormat="1" x14ac:dyDescent="0.15">
      <c r="B4244" s="77"/>
      <c r="P4244"/>
      <c r="U4244"/>
      <c r="V4244"/>
      <c r="W4244"/>
      <c r="X4244"/>
      <c r="Y4244"/>
      <c r="Z4244"/>
      <c r="AA4244"/>
      <c r="AB4244"/>
    </row>
    <row r="4245" spans="2:28" s="52" customFormat="1" x14ac:dyDescent="0.15">
      <c r="B4245" s="77"/>
      <c r="P4245"/>
      <c r="U4245"/>
      <c r="V4245"/>
      <c r="W4245"/>
      <c r="X4245"/>
      <c r="Y4245"/>
      <c r="Z4245"/>
      <c r="AA4245"/>
      <c r="AB4245"/>
    </row>
    <row r="4246" spans="2:28" s="52" customFormat="1" x14ac:dyDescent="0.15">
      <c r="B4246" s="77"/>
      <c r="P4246"/>
      <c r="U4246"/>
      <c r="V4246"/>
      <c r="W4246"/>
      <c r="X4246"/>
      <c r="Y4246"/>
      <c r="Z4246"/>
      <c r="AA4246"/>
      <c r="AB4246"/>
    </row>
    <row r="4247" spans="2:28" s="52" customFormat="1" x14ac:dyDescent="0.15">
      <c r="B4247" s="77"/>
      <c r="P4247"/>
      <c r="U4247"/>
      <c r="V4247"/>
      <c r="W4247"/>
      <c r="X4247"/>
      <c r="Y4247"/>
      <c r="Z4247"/>
      <c r="AA4247"/>
      <c r="AB4247"/>
    </row>
    <row r="4248" spans="2:28" s="52" customFormat="1" x14ac:dyDescent="0.15">
      <c r="B4248" s="77"/>
      <c r="P4248"/>
      <c r="U4248"/>
      <c r="V4248"/>
      <c r="W4248"/>
      <c r="X4248"/>
      <c r="Y4248"/>
      <c r="Z4248"/>
      <c r="AA4248"/>
      <c r="AB4248"/>
    </row>
    <row r="4249" spans="2:28" s="52" customFormat="1" x14ac:dyDescent="0.15">
      <c r="B4249" s="77"/>
      <c r="P4249"/>
      <c r="U4249"/>
      <c r="V4249"/>
      <c r="W4249"/>
      <c r="X4249"/>
      <c r="Y4249"/>
      <c r="Z4249"/>
      <c r="AA4249"/>
      <c r="AB4249"/>
    </row>
    <row r="4250" spans="2:28" s="52" customFormat="1" x14ac:dyDescent="0.15">
      <c r="B4250" s="77"/>
      <c r="P4250"/>
      <c r="U4250"/>
      <c r="V4250"/>
      <c r="W4250"/>
      <c r="X4250"/>
      <c r="Y4250"/>
      <c r="Z4250"/>
      <c r="AA4250"/>
      <c r="AB4250"/>
    </row>
    <row r="4251" spans="2:28" s="52" customFormat="1" x14ac:dyDescent="0.15">
      <c r="B4251" s="77"/>
      <c r="P4251"/>
      <c r="U4251"/>
      <c r="V4251"/>
      <c r="W4251"/>
      <c r="X4251"/>
      <c r="Y4251"/>
      <c r="Z4251"/>
      <c r="AA4251"/>
      <c r="AB4251"/>
    </row>
    <row r="4252" spans="2:28" s="52" customFormat="1" x14ac:dyDescent="0.15">
      <c r="B4252" s="77"/>
      <c r="P4252"/>
      <c r="U4252"/>
      <c r="V4252"/>
      <c r="W4252"/>
      <c r="X4252"/>
      <c r="Y4252"/>
      <c r="Z4252"/>
      <c r="AA4252"/>
      <c r="AB4252"/>
    </row>
    <row r="4253" spans="2:28" s="52" customFormat="1" x14ac:dyDescent="0.15">
      <c r="B4253" s="77"/>
      <c r="P4253"/>
      <c r="U4253"/>
      <c r="V4253"/>
      <c r="W4253"/>
      <c r="X4253"/>
      <c r="Y4253"/>
      <c r="Z4253"/>
      <c r="AA4253"/>
      <c r="AB4253"/>
    </row>
    <row r="4254" spans="2:28" s="52" customFormat="1" x14ac:dyDescent="0.15">
      <c r="B4254" s="77"/>
      <c r="P4254"/>
      <c r="U4254"/>
      <c r="V4254"/>
      <c r="W4254"/>
      <c r="X4254"/>
      <c r="Y4254"/>
      <c r="Z4254"/>
      <c r="AA4254"/>
      <c r="AB4254"/>
    </row>
    <row r="4255" spans="2:28" s="52" customFormat="1" x14ac:dyDescent="0.15">
      <c r="B4255" s="77"/>
      <c r="P4255"/>
      <c r="U4255"/>
      <c r="V4255"/>
      <c r="W4255"/>
      <c r="X4255"/>
      <c r="Y4255"/>
      <c r="Z4255"/>
      <c r="AA4255"/>
      <c r="AB4255"/>
    </row>
    <row r="4256" spans="2:28" s="52" customFormat="1" x14ac:dyDescent="0.15">
      <c r="B4256" s="77"/>
      <c r="P4256"/>
      <c r="U4256"/>
      <c r="V4256"/>
      <c r="W4256"/>
      <c r="X4256"/>
      <c r="Y4256"/>
      <c r="Z4256"/>
      <c r="AA4256"/>
      <c r="AB4256"/>
    </row>
    <row r="4257" spans="2:28" s="52" customFormat="1" x14ac:dyDescent="0.15">
      <c r="B4257" s="77"/>
      <c r="P4257"/>
      <c r="U4257"/>
      <c r="V4257"/>
      <c r="W4257"/>
      <c r="X4257"/>
      <c r="Y4257"/>
      <c r="Z4257"/>
      <c r="AA4257"/>
      <c r="AB4257"/>
    </row>
    <row r="4258" spans="2:28" s="52" customFormat="1" x14ac:dyDescent="0.15">
      <c r="B4258" s="77"/>
      <c r="P4258"/>
      <c r="U4258"/>
      <c r="V4258"/>
      <c r="W4258"/>
      <c r="X4258"/>
      <c r="Y4258"/>
      <c r="Z4258"/>
      <c r="AA4258"/>
      <c r="AB4258"/>
    </row>
    <row r="4259" spans="2:28" s="52" customFormat="1" x14ac:dyDescent="0.15">
      <c r="B4259" s="77"/>
      <c r="P4259"/>
      <c r="U4259"/>
      <c r="V4259"/>
      <c r="W4259"/>
      <c r="X4259"/>
      <c r="Y4259"/>
      <c r="Z4259"/>
      <c r="AA4259"/>
      <c r="AB4259"/>
    </row>
    <row r="4260" spans="2:28" s="52" customFormat="1" x14ac:dyDescent="0.15">
      <c r="B4260" s="77"/>
      <c r="P4260"/>
      <c r="U4260"/>
      <c r="V4260"/>
      <c r="W4260"/>
      <c r="X4260"/>
      <c r="Y4260"/>
      <c r="Z4260"/>
      <c r="AA4260"/>
      <c r="AB4260"/>
    </row>
    <row r="4261" spans="2:28" s="52" customFormat="1" x14ac:dyDescent="0.15">
      <c r="B4261" s="77"/>
      <c r="P4261"/>
      <c r="U4261"/>
      <c r="V4261"/>
      <c r="W4261"/>
      <c r="X4261"/>
      <c r="Y4261"/>
      <c r="Z4261"/>
      <c r="AA4261"/>
      <c r="AB4261"/>
    </row>
    <row r="4262" spans="2:28" s="52" customFormat="1" x14ac:dyDescent="0.15">
      <c r="B4262" s="77"/>
      <c r="P4262"/>
      <c r="U4262"/>
      <c r="V4262"/>
      <c r="W4262"/>
      <c r="X4262"/>
      <c r="Y4262"/>
      <c r="Z4262"/>
      <c r="AA4262"/>
      <c r="AB4262"/>
    </row>
    <row r="4263" spans="2:28" s="52" customFormat="1" x14ac:dyDescent="0.15">
      <c r="B4263" s="77"/>
      <c r="P4263"/>
      <c r="U4263"/>
      <c r="V4263"/>
      <c r="W4263"/>
      <c r="X4263"/>
      <c r="Y4263"/>
      <c r="Z4263"/>
      <c r="AA4263"/>
      <c r="AB4263"/>
    </row>
    <row r="4264" spans="2:28" s="52" customFormat="1" x14ac:dyDescent="0.15">
      <c r="B4264" s="77"/>
      <c r="P4264"/>
      <c r="U4264"/>
      <c r="V4264"/>
      <c r="W4264"/>
      <c r="X4264"/>
      <c r="Y4264"/>
      <c r="Z4264"/>
      <c r="AA4264"/>
      <c r="AB4264"/>
    </row>
    <row r="4265" spans="2:28" s="52" customFormat="1" x14ac:dyDescent="0.15">
      <c r="B4265" s="77"/>
      <c r="P4265"/>
      <c r="U4265"/>
      <c r="V4265"/>
      <c r="W4265"/>
      <c r="X4265"/>
      <c r="Y4265"/>
      <c r="Z4265"/>
      <c r="AA4265"/>
      <c r="AB4265"/>
    </row>
    <row r="4266" spans="2:28" s="52" customFormat="1" x14ac:dyDescent="0.15">
      <c r="B4266" s="77"/>
      <c r="P4266"/>
      <c r="U4266"/>
      <c r="V4266"/>
      <c r="W4266"/>
      <c r="X4266"/>
      <c r="Y4266"/>
      <c r="Z4266"/>
      <c r="AA4266"/>
      <c r="AB4266"/>
    </row>
    <row r="4267" spans="2:28" s="52" customFormat="1" x14ac:dyDescent="0.15">
      <c r="B4267" s="77"/>
      <c r="P4267"/>
      <c r="U4267"/>
      <c r="V4267"/>
      <c r="W4267"/>
      <c r="X4267"/>
      <c r="Y4267"/>
      <c r="Z4267"/>
      <c r="AA4267"/>
      <c r="AB4267"/>
    </row>
    <row r="4268" spans="2:28" s="52" customFormat="1" x14ac:dyDescent="0.15">
      <c r="B4268" s="77"/>
      <c r="P4268"/>
      <c r="U4268"/>
      <c r="V4268"/>
      <c r="W4268"/>
      <c r="X4268"/>
      <c r="Y4268"/>
      <c r="Z4268"/>
      <c r="AA4268"/>
      <c r="AB4268"/>
    </row>
    <row r="4269" spans="2:28" s="52" customFormat="1" x14ac:dyDescent="0.15">
      <c r="B4269" s="77"/>
      <c r="P4269"/>
      <c r="U4269"/>
      <c r="V4269"/>
      <c r="W4269"/>
      <c r="X4269"/>
      <c r="Y4269"/>
      <c r="Z4269"/>
      <c r="AA4269"/>
      <c r="AB4269"/>
    </row>
    <row r="4270" spans="2:28" s="52" customFormat="1" x14ac:dyDescent="0.15">
      <c r="B4270" s="77"/>
      <c r="P4270"/>
      <c r="U4270"/>
      <c r="V4270"/>
      <c r="W4270"/>
      <c r="X4270"/>
      <c r="Y4270"/>
      <c r="Z4270"/>
      <c r="AA4270"/>
      <c r="AB4270"/>
    </row>
    <row r="4271" spans="2:28" s="52" customFormat="1" x14ac:dyDescent="0.15">
      <c r="B4271" s="77"/>
      <c r="P4271"/>
      <c r="U4271"/>
      <c r="V4271"/>
      <c r="W4271"/>
      <c r="X4271"/>
      <c r="Y4271"/>
      <c r="Z4271"/>
      <c r="AA4271"/>
      <c r="AB4271"/>
    </row>
    <row r="4272" spans="2:28" s="52" customFormat="1" x14ac:dyDescent="0.15">
      <c r="B4272" s="77"/>
      <c r="P4272"/>
      <c r="U4272"/>
      <c r="V4272"/>
      <c r="W4272"/>
      <c r="X4272"/>
      <c r="Y4272"/>
      <c r="Z4272"/>
      <c r="AA4272"/>
      <c r="AB4272"/>
    </row>
    <row r="4273" spans="2:28" s="52" customFormat="1" x14ac:dyDescent="0.15">
      <c r="B4273" s="77"/>
      <c r="P4273"/>
      <c r="U4273"/>
      <c r="V4273"/>
      <c r="W4273"/>
      <c r="X4273"/>
      <c r="Y4273"/>
      <c r="Z4273"/>
      <c r="AA4273"/>
      <c r="AB4273"/>
    </row>
    <row r="4274" spans="2:28" s="52" customFormat="1" x14ac:dyDescent="0.15">
      <c r="B4274" s="77"/>
      <c r="P4274"/>
      <c r="U4274"/>
      <c r="V4274"/>
      <c r="W4274"/>
      <c r="X4274"/>
      <c r="Y4274"/>
      <c r="Z4274"/>
      <c r="AA4274"/>
      <c r="AB4274"/>
    </row>
    <row r="4275" spans="2:28" s="52" customFormat="1" x14ac:dyDescent="0.15">
      <c r="B4275" s="77"/>
      <c r="P4275"/>
      <c r="U4275"/>
      <c r="V4275"/>
      <c r="W4275"/>
      <c r="X4275"/>
      <c r="Y4275"/>
      <c r="Z4275"/>
      <c r="AA4275"/>
      <c r="AB4275"/>
    </row>
    <row r="4276" spans="2:28" s="52" customFormat="1" x14ac:dyDescent="0.15">
      <c r="B4276" s="77"/>
      <c r="P4276"/>
      <c r="U4276"/>
      <c r="V4276"/>
      <c r="W4276"/>
      <c r="X4276"/>
      <c r="Y4276"/>
      <c r="Z4276"/>
      <c r="AA4276"/>
      <c r="AB4276"/>
    </row>
    <row r="4277" spans="2:28" s="52" customFormat="1" x14ac:dyDescent="0.15">
      <c r="B4277" s="77"/>
      <c r="P4277"/>
      <c r="U4277"/>
      <c r="V4277"/>
      <c r="W4277"/>
      <c r="X4277"/>
      <c r="Y4277"/>
      <c r="Z4277"/>
      <c r="AA4277"/>
      <c r="AB4277"/>
    </row>
    <row r="4278" spans="2:28" s="52" customFormat="1" x14ac:dyDescent="0.15">
      <c r="B4278" s="77"/>
      <c r="P4278"/>
      <c r="U4278"/>
      <c r="V4278"/>
      <c r="W4278"/>
      <c r="X4278"/>
      <c r="Y4278"/>
      <c r="Z4278"/>
      <c r="AA4278"/>
      <c r="AB4278"/>
    </row>
    <row r="4279" spans="2:28" s="52" customFormat="1" x14ac:dyDescent="0.15">
      <c r="B4279" s="77"/>
      <c r="P4279"/>
      <c r="U4279"/>
      <c r="V4279"/>
      <c r="W4279"/>
      <c r="X4279"/>
      <c r="Y4279"/>
      <c r="Z4279"/>
      <c r="AA4279"/>
      <c r="AB4279"/>
    </row>
    <row r="4280" spans="2:28" s="52" customFormat="1" x14ac:dyDescent="0.15">
      <c r="B4280" s="77"/>
      <c r="P4280"/>
      <c r="U4280"/>
      <c r="V4280"/>
      <c r="W4280"/>
      <c r="X4280"/>
      <c r="Y4280"/>
      <c r="Z4280"/>
      <c r="AA4280"/>
      <c r="AB4280"/>
    </row>
    <row r="4281" spans="2:28" s="52" customFormat="1" x14ac:dyDescent="0.15">
      <c r="B4281" s="77"/>
      <c r="P4281"/>
      <c r="U4281"/>
      <c r="V4281"/>
      <c r="W4281"/>
      <c r="X4281"/>
      <c r="Y4281"/>
      <c r="Z4281"/>
      <c r="AA4281"/>
      <c r="AB4281"/>
    </row>
    <row r="4282" spans="2:28" s="52" customFormat="1" x14ac:dyDescent="0.15">
      <c r="B4282" s="77"/>
      <c r="P4282"/>
      <c r="U4282"/>
      <c r="V4282"/>
      <c r="W4282"/>
      <c r="X4282"/>
      <c r="Y4282"/>
      <c r="Z4282"/>
      <c r="AA4282"/>
      <c r="AB4282"/>
    </row>
    <row r="4283" spans="2:28" s="52" customFormat="1" x14ac:dyDescent="0.15">
      <c r="B4283" s="77"/>
      <c r="P4283"/>
      <c r="U4283"/>
      <c r="V4283"/>
      <c r="W4283"/>
      <c r="X4283"/>
      <c r="Y4283"/>
      <c r="Z4283"/>
      <c r="AA4283"/>
      <c r="AB4283"/>
    </row>
    <row r="4284" spans="2:28" s="52" customFormat="1" x14ac:dyDescent="0.15">
      <c r="B4284" s="77"/>
      <c r="P4284"/>
      <c r="U4284"/>
      <c r="V4284"/>
      <c r="W4284"/>
      <c r="X4284"/>
      <c r="Y4284"/>
      <c r="Z4284"/>
      <c r="AA4284"/>
      <c r="AB4284"/>
    </row>
    <row r="4285" spans="2:28" s="52" customFormat="1" x14ac:dyDescent="0.15">
      <c r="B4285" s="77"/>
      <c r="P4285"/>
      <c r="U4285"/>
      <c r="V4285"/>
      <c r="W4285"/>
      <c r="X4285"/>
      <c r="Y4285"/>
      <c r="Z4285"/>
      <c r="AA4285"/>
      <c r="AB4285"/>
    </row>
    <row r="4286" spans="2:28" s="52" customFormat="1" x14ac:dyDescent="0.15">
      <c r="B4286" s="77"/>
      <c r="P4286"/>
      <c r="U4286"/>
      <c r="V4286"/>
      <c r="W4286"/>
      <c r="X4286"/>
      <c r="Y4286"/>
      <c r="Z4286"/>
      <c r="AA4286"/>
      <c r="AB4286"/>
    </row>
    <row r="4287" spans="2:28" s="52" customFormat="1" x14ac:dyDescent="0.15">
      <c r="B4287" s="77"/>
      <c r="P4287"/>
      <c r="U4287"/>
      <c r="V4287"/>
      <c r="W4287"/>
      <c r="X4287"/>
      <c r="Y4287"/>
      <c r="Z4287"/>
      <c r="AA4287"/>
      <c r="AB4287"/>
    </row>
    <row r="4288" spans="2:28" s="52" customFormat="1" x14ac:dyDescent="0.15">
      <c r="B4288" s="77"/>
      <c r="P4288"/>
      <c r="U4288"/>
      <c r="V4288"/>
      <c r="W4288"/>
      <c r="X4288"/>
      <c r="Y4288"/>
      <c r="Z4288"/>
      <c r="AA4288"/>
      <c r="AB4288"/>
    </row>
    <row r="4289" spans="2:28" s="52" customFormat="1" x14ac:dyDescent="0.15">
      <c r="B4289" s="77"/>
      <c r="P4289"/>
      <c r="U4289"/>
      <c r="V4289"/>
      <c r="W4289"/>
      <c r="X4289"/>
      <c r="Y4289"/>
      <c r="Z4289"/>
      <c r="AA4289"/>
      <c r="AB4289"/>
    </row>
    <row r="4290" spans="2:28" s="52" customFormat="1" x14ac:dyDescent="0.15">
      <c r="B4290" s="77"/>
      <c r="P4290"/>
      <c r="U4290"/>
      <c r="V4290"/>
      <c r="W4290"/>
      <c r="X4290"/>
      <c r="Y4290"/>
      <c r="Z4290"/>
      <c r="AA4290"/>
      <c r="AB4290"/>
    </row>
    <row r="4291" spans="2:28" s="52" customFormat="1" x14ac:dyDescent="0.15">
      <c r="B4291" s="77"/>
      <c r="P4291"/>
      <c r="U4291"/>
      <c r="V4291"/>
      <c r="W4291"/>
      <c r="X4291"/>
      <c r="Y4291"/>
      <c r="Z4291"/>
      <c r="AA4291"/>
      <c r="AB4291"/>
    </row>
    <row r="4292" spans="2:28" s="52" customFormat="1" x14ac:dyDescent="0.15">
      <c r="B4292" s="77"/>
      <c r="P4292"/>
      <c r="U4292"/>
      <c r="V4292"/>
      <c r="W4292"/>
      <c r="X4292"/>
      <c r="Y4292"/>
      <c r="Z4292"/>
      <c r="AA4292"/>
      <c r="AB4292"/>
    </row>
    <row r="4293" spans="2:28" s="52" customFormat="1" x14ac:dyDescent="0.15">
      <c r="B4293" s="77"/>
      <c r="P4293"/>
      <c r="U4293"/>
      <c r="V4293"/>
      <c r="W4293"/>
      <c r="X4293"/>
      <c r="Y4293"/>
      <c r="Z4293"/>
      <c r="AA4293"/>
      <c r="AB4293"/>
    </row>
    <row r="4294" spans="2:28" s="52" customFormat="1" x14ac:dyDescent="0.15">
      <c r="B4294" s="77"/>
      <c r="P4294"/>
      <c r="U4294"/>
      <c r="V4294"/>
      <c r="W4294"/>
      <c r="X4294"/>
      <c r="Y4294"/>
      <c r="Z4294"/>
      <c r="AA4294"/>
      <c r="AB4294"/>
    </row>
    <row r="4295" spans="2:28" s="52" customFormat="1" x14ac:dyDescent="0.15">
      <c r="B4295" s="77"/>
      <c r="P4295"/>
      <c r="U4295"/>
      <c r="V4295"/>
      <c r="W4295"/>
      <c r="X4295"/>
      <c r="Y4295"/>
      <c r="Z4295"/>
      <c r="AA4295"/>
      <c r="AB4295"/>
    </row>
    <row r="4296" spans="2:28" s="52" customFormat="1" x14ac:dyDescent="0.15">
      <c r="B4296" s="77"/>
      <c r="P4296"/>
      <c r="U4296"/>
      <c r="V4296"/>
      <c r="W4296"/>
      <c r="X4296"/>
      <c r="Y4296"/>
      <c r="Z4296"/>
      <c r="AA4296"/>
      <c r="AB4296"/>
    </row>
    <row r="4297" spans="2:28" s="52" customFormat="1" x14ac:dyDescent="0.15">
      <c r="B4297" s="77"/>
      <c r="P4297"/>
      <c r="U4297"/>
      <c r="V4297"/>
      <c r="W4297"/>
      <c r="X4297"/>
      <c r="Y4297"/>
      <c r="Z4297"/>
      <c r="AA4297"/>
      <c r="AB4297"/>
    </row>
    <row r="4298" spans="2:28" s="52" customFormat="1" x14ac:dyDescent="0.15">
      <c r="B4298" s="77"/>
      <c r="P4298"/>
      <c r="U4298"/>
      <c r="V4298"/>
      <c r="W4298"/>
      <c r="X4298"/>
      <c r="Y4298"/>
      <c r="Z4298"/>
      <c r="AA4298"/>
      <c r="AB4298"/>
    </row>
    <row r="4299" spans="2:28" s="52" customFormat="1" x14ac:dyDescent="0.15">
      <c r="B4299" s="77"/>
      <c r="P4299"/>
      <c r="U4299"/>
      <c r="V4299"/>
      <c r="W4299"/>
      <c r="X4299"/>
      <c r="Y4299"/>
      <c r="Z4299"/>
      <c r="AA4299"/>
      <c r="AB4299"/>
    </row>
    <row r="4300" spans="2:28" s="52" customFormat="1" x14ac:dyDescent="0.15">
      <c r="B4300" s="77"/>
      <c r="P4300"/>
      <c r="U4300"/>
      <c r="V4300"/>
      <c r="W4300"/>
      <c r="X4300"/>
      <c r="Y4300"/>
      <c r="Z4300"/>
      <c r="AA4300"/>
      <c r="AB4300"/>
    </row>
    <row r="4301" spans="2:28" s="52" customFormat="1" x14ac:dyDescent="0.15">
      <c r="B4301" s="77"/>
      <c r="P4301"/>
      <c r="U4301"/>
      <c r="V4301"/>
      <c r="W4301"/>
      <c r="X4301"/>
      <c r="Y4301"/>
      <c r="Z4301"/>
      <c r="AA4301"/>
      <c r="AB4301"/>
    </row>
    <row r="4302" spans="2:28" s="52" customFormat="1" x14ac:dyDescent="0.15">
      <c r="B4302" s="77"/>
      <c r="P4302"/>
      <c r="U4302"/>
      <c r="V4302"/>
      <c r="W4302"/>
      <c r="X4302"/>
      <c r="Y4302"/>
      <c r="Z4302"/>
      <c r="AA4302"/>
      <c r="AB4302"/>
    </row>
    <row r="4303" spans="2:28" s="52" customFormat="1" x14ac:dyDescent="0.15">
      <c r="B4303" s="77"/>
      <c r="P4303"/>
      <c r="U4303"/>
      <c r="V4303"/>
      <c r="W4303"/>
      <c r="X4303"/>
      <c r="Y4303"/>
      <c r="Z4303"/>
      <c r="AA4303"/>
      <c r="AB4303"/>
    </row>
    <row r="4304" spans="2:28" s="52" customFormat="1" x14ac:dyDescent="0.15">
      <c r="B4304" s="77"/>
      <c r="P4304"/>
      <c r="U4304"/>
      <c r="V4304"/>
      <c r="W4304"/>
      <c r="X4304"/>
      <c r="Y4304"/>
      <c r="Z4304"/>
      <c r="AA4304"/>
      <c r="AB4304"/>
    </row>
    <row r="4305" spans="2:28" s="52" customFormat="1" x14ac:dyDescent="0.15">
      <c r="B4305" s="77"/>
      <c r="P4305"/>
      <c r="U4305"/>
      <c r="V4305"/>
      <c r="W4305"/>
      <c r="X4305"/>
      <c r="Y4305"/>
      <c r="Z4305"/>
      <c r="AA4305"/>
      <c r="AB4305"/>
    </row>
    <row r="4306" spans="2:28" s="52" customFormat="1" x14ac:dyDescent="0.15">
      <c r="B4306" s="77"/>
      <c r="P4306"/>
      <c r="U4306"/>
      <c r="V4306"/>
      <c r="W4306"/>
      <c r="X4306"/>
      <c r="Y4306"/>
      <c r="Z4306"/>
      <c r="AA4306"/>
      <c r="AB4306"/>
    </row>
    <row r="4307" spans="2:28" s="52" customFormat="1" x14ac:dyDescent="0.15">
      <c r="B4307" s="77"/>
      <c r="P4307"/>
      <c r="U4307"/>
      <c r="V4307"/>
      <c r="W4307"/>
      <c r="X4307"/>
      <c r="Y4307"/>
      <c r="Z4307"/>
      <c r="AA4307"/>
      <c r="AB4307"/>
    </row>
    <row r="4308" spans="2:28" s="52" customFormat="1" x14ac:dyDescent="0.15">
      <c r="B4308" s="77"/>
      <c r="P4308"/>
      <c r="U4308"/>
      <c r="V4308"/>
      <c r="W4308"/>
      <c r="X4308"/>
      <c r="Y4308"/>
      <c r="Z4308"/>
      <c r="AA4308"/>
      <c r="AB4308"/>
    </row>
    <row r="4309" spans="2:28" s="52" customFormat="1" x14ac:dyDescent="0.15">
      <c r="B4309" s="77"/>
      <c r="P4309"/>
      <c r="U4309"/>
      <c r="V4309"/>
      <c r="W4309"/>
      <c r="X4309"/>
      <c r="Y4309"/>
      <c r="Z4309"/>
      <c r="AA4309"/>
      <c r="AB4309"/>
    </row>
    <row r="4310" spans="2:28" s="52" customFormat="1" x14ac:dyDescent="0.15">
      <c r="B4310" s="77"/>
      <c r="P4310"/>
      <c r="U4310"/>
      <c r="V4310"/>
      <c r="W4310"/>
      <c r="X4310"/>
      <c r="Y4310"/>
      <c r="Z4310"/>
      <c r="AA4310"/>
      <c r="AB4310"/>
    </row>
    <row r="4311" spans="2:28" s="52" customFormat="1" x14ac:dyDescent="0.15">
      <c r="B4311" s="77"/>
      <c r="P4311"/>
      <c r="U4311"/>
      <c r="V4311"/>
      <c r="W4311"/>
      <c r="X4311"/>
      <c r="Y4311"/>
      <c r="Z4311"/>
      <c r="AA4311"/>
      <c r="AB4311"/>
    </row>
    <row r="4312" spans="2:28" s="52" customFormat="1" x14ac:dyDescent="0.15">
      <c r="B4312" s="77"/>
      <c r="P4312"/>
      <c r="U4312"/>
      <c r="V4312"/>
      <c r="W4312"/>
      <c r="X4312"/>
      <c r="Y4312"/>
      <c r="Z4312"/>
      <c r="AA4312"/>
      <c r="AB4312"/>
    </row>
    <row r="4313" spans="2:28" s="52" customFormat="1" x14ac:dyDescent="0.15">
      <c r="B4313" s="77"/>
      <c r="P4313"/>
      <c r="U4313"/>
      <c r="V4313"/>
      <c r="W4313"/>
      <c r="X4313"/>
      <c r="Y4313"/>
      <c r="Z4313"/>
      <c r="AA4313"/>
      <c r="AB4313"/>
    </row>
    <row r="4314" spans="2:28" s="52" customFormat="1" x14ac:dyDescent="0.15">
      <c r="B4314" s="77"/>
      <c r="P4314"/>
      <c r="U4314"/>
      <c r="V4314"/>
      <c r="W4314"/>
      <c r="X4314"/>
      <c r="Y4314"/>
      <c r="Z4314"/>
      <c r="AA4314"/>
      <c r="AB4314"/>
    </row>
    <row r="4315" spans="2:28" s="52" customFormat="1" x14ac:dyDescent="0.15">
      <c r="B4315" s="77"/>
      <c r="P4315"/>
      <c r="U4315"/>
      <c r="V4315"/>
      <c r="W4315"/>
      <c r="X4315"/>
      <c r="Y4315"/>
      <c r="Z4315"/>
      <c r="AA4315"/>
      <c r="AB4315"/>
    </row>
    <row r="4316" spans="2:28" s="52" customFormat="1" x14ac:dyDescent="0.15">
      <c r="B4316" s="77"/>
      <c r="P4316"/>
      <c r="U4316"/>
      <c r="V4316"/>
      <c r="W4316"/>
      <c r="X4316"/>
      <c r="Y4316"/>
      <c r="Z4316"/>
      <c r="AA4316"/>
      <c r="AB4316"/>
    </row>
    <row r="4317" spans="2:28" s="52" customFormat="1" x14ac:dyDescent="0.15">
      <c r="B4317" s="77"/>
      <c r="P4317"/>
      <c r="U4317"/>
      <c r="V4317"/>
      <c r="W4317"/>
      <c r="X4317"/>
      <c r="Y4317"/>
      <c r="Z4317"/>
      <c r="AA4317"/>
      <c r="AB4317"/>
    </row>
    <row r="4318" spans="2:28" s="52" customFormat="1" x14ac:dyDescent="0.15">
      <c r="B4318" s="77"/>
      <c r="P4318"/>
      <c r="U4318"/>
      <c r="V4318"/>
      <c r="W4318"/>
      <c r="X4318"/>
      <c r="Y4318"/>
      <c r="Z4318"/>
      <c r="AA4318"/>
      <c r="AB4318"/>
    </row>
    <row r="4319" spans="2:28" s="52" customFormat="1" x14ac:dyDescent="0.15">
      <c r="B4319" s="77"/>
      <c r="P4319"/>
      <c r="U4319"/>
      <c r="V4319"/>
      <c r="W4319"/>
      <c r="X4319"/>
      <c r="Y4319"/>
      <c r="Z4319"/>
      <c r="AA4319"/>
      <c r="AB4319"/>
    </row>
    <row r="4320" spans="2:28" s="52" customFormat="1" x14ac:dyDescent="0.15">
      <c r="B4320" s="77"/>
      <c r="P4320"/>
      <c r="U4320"/>
      <c r="V4320"/>
      <c r="W4320"/>
      <c r="X4320"/>
      <c r="Y4320"/>
      <c r="Z4320"/>
      <c r="AA4320"/>
      <c r="AB4320"/>
    </row>
    <row r="4321" spans="2:28" s="52" customFormat="1" x14ac:dyDescent="0.15">
      <c r="B4321" s="77"/>
      <c r="P4321"/>
      <c r="U4321"/>
      <c r="V4321"/>
      <c r="W4321"/>
      <c r="X4321"/>
      <c r="Y4321"/>
      <c r="Z4321"/>
      <c r="AA4321"/>
      <c r="AB4321"/>
    </row>
    <row r="4322" spans="2:28" s="52" customFormat="1" x14ac:dyDescent="0.15">
      <c r="B4322" s="77"/>
      <c r="P4322"/>
      <c r="U4322"/>
      <c r="V4322"/>
      <c r="W4322"/>
      <c r="X4322"/>
      <c r="Y4322"/>
      <c r="Z4322"/>
      <c r="AA4322"/>
      <c r="AB4322"/>
    </row>
    <row r="4323" spans="2:28" s="52" customFormat="1" x14ac:dyDescent="0.15">
      <c r="B4323" s="77"/>
      <c r="P4323"/>
      <c r="U4323"/>
      <c r="V4323"/>
      <c r="W4323"/>
      <c r="X4323"/>
      <c r="Y4323"/>
      <c r="Z4323"/>
      <c r="AA4323"/>
      <c r="AB4323"/>
    </row>
    <row r="4324" spans="2:28" s="52" customFormat="1" x14ac:dyDescent="0.15">
      <c r="B4324" s="77"/>
      <c r="P4324"/>
      <c r="U4324"/>
      <c r="V4324"/>
      <c r="W4324"/>
      <c r="X4324"/>
      <c r="Y4324"/>
      <c r="Z4324"/>
      <c r="AA4324"/>
      <c r="AB4324"/>
    </row>
    <row r="4325" spans="2:28" s="52" customFormat="1" x14ac:dyDescent="0.15">
      <c r="B4325" s="77"/>
      <c r="P4325"/>
      <c r="U4325"/>
      <c r="V4325"/>
      <c r="W4325"/>
      <c r="X4325"/>
      <c r="Y4325"/>
      <c r="Z4325"/>
      <c r="AA4325"/>
      <c r="AB4325"/>
    </row>
    <row r="4326" spans="2:28" s="52" customFormat="1" x14ac:dyDescent="0.15">
      <c r="B4326" s="77"/>
      <c r="P4326"/>
      <c r="U4326"/>
      <c r="V4326"/>
      <c r="W4326"/>
      <c r="X4326"/>
      <c r="Y4326"/>
      <c r="Z4326"/>
      <c r="AA4326"/>
      <c r="AB4326"/>
    </row>
    <row r="4327" spans="2:28" s="52" customFormat="1" x14ac:dyDescent="0.15">
      <c r="B4327" s="77"/>
      <c r="P4327"/>
      <c r="U4327"/>
      <c r="V4327"/>
      <c r="W4327"/>
      <c r="X4327"/>
      <c r="Y4327"/>
      <c r="Z4327"/>
      <c r="AA4327"/>
      <c r="AB4327"/>
    </row>
    <row r="4328" spans="2:28" s="52" customFormat="1" x14ac:dyDescent="0.15">
      <c r="B4328" s="77"/>
      <c r="P4328"/>
      <c r="U4328"/>
      <c r="V4328"/>
      <c r="W4328"/>
      <c r="X4328"/>
      <c r="Y4328"/>
      <c r="Z4328"/>
      <c r="AA4328"/>
      <c r="AB4328"/>
    </row>
    <row r="4329" spans="2:28" s="52" customFormat="1" x14ac:dyDescent="0.15">
      <c r="B4329" s="77"/>
      <c r="P4329"/>
      <c r="U4329"/>
      <c r="V4329"/>
      <c r="W4329"/>
      <c r="X4329"/>
      <c r="Y4329"/>
      <c r="Z4329"/>
      <c r="AA4329"/>
      <c r="AB4329"/>
    </row>
    <row r="4330" spans="2:28" s="52" customFormat="1" x14ac:dyDescent="0.15">
      <c r="B4330" s="77"/>
      <c r="P4330"/>
      <c r="U4330"/>
      <c r="V4330"/>
      <c r="W4330"/>
      <c r="X4330"/>
      <c r="Y4330"/>
      <c r="Z4330"/>
      <c r="AA4330"/>
      <c r="AB4330"/>
    </row>
    <row r="4331" spans="2:28" s="52" customFormat="1" x14ac:dyDescent="0.15">
      <c r="B4331" s="77"/>
      <c r="P4331"/>
      <c r="U4331"/>
      <c r="V4331"/>
      <c r="W4331"/>
      <c r="X4331"/>
      <c r="Y4331"/>
      <c r="Z4331"/>
      <c r="AA4331"/>
      <c r="AB4331"/>
    </row>
    <row r="4332" spans="2:28" s="52" customFormat="1" x14ac:dyDescent="0.15">
      <c r="B4332" s="77"/>
      <c r="P4332"/>
      <c r="U4332"/>
      <c r="V4332"/>
      <c r="W4332"/>
      <c r="X4332"/>
      <c r="Y4332"/>
      <c r="Z4332"/>
      <c r="AA4332"/>
      <c r="AB4332"/>
    </row>
    <row r="4333" spans="2:28" s="52" customFormat="1" x14ac:dyDescent="0.15">
      <c r="B4333" s="77"/>
      <c r="P4333"/>
      <c r="U4333"/>
      <c r="V4333"/>
      <c r="W4333"/>
      <c r="X4333"/>
      <c r="Y4333"/>
      <c r="Z4333"/>
      <c r="AA4333"/>
      <c r="AB4333"/>
    </row>
    <row r="4334" spans="2:28" s="52" customFormat="1" x14ac:dyDescent="0.15">
      <c r="B4334" s="77"/>
      <c r="P4334"/>
      <c r="U4334"/>
      <c r="V4334"/>
      <c r="W4334"/>
      <c r="X4334"/>
      <c r="Y4334"/>
      <c r="Z4334"/>
      <c r="AA4334"/>
      <c r="AB4334"/>
    </row>
    <row r="4335" spans="2:28" s="52" customFormat="1" x14ac:dyDescent="0.15">
      <c r="B4335" s="77"/>
      <c r="P4335"/>
      <c r="U4335"/>
      <c r="V4335"/>
      <c r="W4335"/>
      <c r="X4335"/>
      <c r="Y4335"/>
      <c r="Z4335"/>
      <c r="AA4335"/>
      <c r="AB4335"/>
    </row>
    <row r="4336" spans="2:28" s="52" customFormat="1" x14ac:dyDescent="0.15">
      <c r="B4336" s="77"/>
      <c r="P4336"/>
      <c r="U4336"/>
      <c r="V4336"/>
      <c r="W4336"/>
      <c r="X4336"/>
      <c r="Y4336"/>
      <c r="Z4336"/>
      <c r="AA4336"/>
      <c r="AB4336"/>
    </row>
    <row r="4337" spans="2:28" s="52" customFormat="1" x14ac:dyDescent="0.15">
      <c r="B4337" s="77"/>
      <c r="P4337"/>
      <c r="U4337"/>
      <c r="V4337"/>
      <c r="W4337"/>
      <c r="X4337"/>
      <c r="Y4337"/>
      <c r="Z4337"/>
      <c r="AA4337"/>
      <c r="AB4337"/>
    </row>
    <row r="4338" spans="2:28" s="52" customFormat="1" x14ac:dyDescent="0.15">
      <c r="B4338" s="77"/>
      <c r="P4338"/>
      <c r="U4338"/>
      <c r="V4338"/>
      <c r="W4338"/>
      <c r="X4338"/>
      <c r="Y4338"/>
      <c r="Z4338"/>
      <c r="AA4338"/>
      <c r="AB4338"/>
    </row>
    <row r="4339" spans="2:28" s="52" customFormat="1" x14ac:dyDescent="0.15">
      <c r="B4339" s="77"/>
      <c r="P4339"/>
      <c r="U4339"/>
      <c r="V4339"/>
      <c r="W4339"/>
      <c r="X4339"/>
      <c r="Y4339"/>
      <c r="Z4339"/>
      <c r="AA4339"/>
      <c r="AB4339"/>
    </row>
    <row r="4340" spans="2:28" s="52" customFormat="1" x14ac:dyDescent="0.15">
      <c r="B4340" s="77"/>
      <c r="P4340"/>
      <c r="U4340"/>
      <c r="V4340"/>
      <c r="W4340"/>
      <c r="X4340"/>
      <c r="Y4340"/>
      <c r="Z4340"/>
      <c r="AA4340"/>
      <c r="AB4340"/>
    </row>
    <row r="4341" spans="2:28" s="52" customFormat="1" x14ac:dyDescent="0.15">
      <c r="B4341" s="77"/>
      <c r="P4341"/>
      <c r="U4341"/>
      <c r="V4341"/>
      <c r="W4341"/>
      <c r="X4341"/>
      <c r="Y4341"/>
      <c r="Z4341"/>
      <c r="AA4341"/>
      <c r="AB4341"/>
    </row>
    <row r="4342" spans="2:28" s="52" customFormat="1" x14ac:dyDescent="0.15">
      <c r="B4342" s="77"/>
      <c r="P4342"/>
      <c r="U4342"/>
      <c r="V4342"/>
      <c r="W4342"/>
      <c r="X4342"/>
      <c r="Y4342"/>
      <c r="Z4342"/>
      <c r="AA4342"/>
      <c r="AB4342"/>
    </row>
    <row r="4343" spans="2:28" s="52" customFormat="1" x14ac:dyDescent="0.15">
      <c r="B4343" s="77"/>
      <c r="P4343"/>
      <c r="U4343"/>
      <c r="V4343"/>
      <c r="W4343"/>
      <c r="X4343"/>
      <c r="Y4343"/>
      <c r="Z4343"/>
      <c r="AA4343"/>
      <c r="AB4343"/>
    </row>
    <row r="4344" spans="2:28" s="52" customFormat="1" x14ac:dyDescent="0.15">
      <c r="B4344" s="77"/>
      <c r="P4344"/>
      <c r="U4344"/>
      <c r="V4344"/>
      <c r="W4344"/>
      <c r="X4344"/>
      <c r="Y4344"/>
      <c r="Z4344"/>
      <c r="AA4344"/>
      <c r="AB4344"/>
    </row>
    <row r="4345" spans="2:28" s="52" customFormat="1" x14ac:dyDescent="0.15">
      <c r="B4345" s="77"/>
      <c r="P4345"/>
      <c r="U4345"/>
      <c r="V4345"/>
      <c r="W4345"/>
      <c r="X4345"/>
      <c r="Y4345"/>
      <c r="Z4345"/>
      <c r="AA4345"/>
      <c r="AB4345"/>
    </row>
    <row r="4346" spans="2:28" s="52" customFormat="1" x14ac:dyDescent="0.15">
      <c r="B4346" s="77"/>
      <c r="P4346"/>
      <c r="U4346"/>
      <c r="V4346"/>
      <c r="W4346"/>
      <c r="X4346"/>
      <c r="Y4346"/>
      <c r="Z4346"/>
      <c r="AA4346"/>
      <c r="AB4346"/>
    </row>
    <row r="4347" spans="2:28" s="52" customFormat="1" x14ac:dyDescent="0.15">
      <c r="B4347" s="77"/>
      <c r="P4347"/>
      <c r="U4347"/>
      <c r="V4347"/>
      <c r="W4347"/>
      <c r="X4347"/>
      <c r="Y4347"/>
      <c r="Z4347"/>
      <c r="AA4347"/>
      <c r="AB4347"/>
    </row>
    <row r="4348" spans="2:28" s="52" customFormat="1" x14ac:dyDescent="0.15">
      <c r="B4348" s="77"/>
      <c r="P4348"/>
      <c r="U4348"/>
      <c r="V4348"/>
      <c r="W4348"/>
      <c r="X4348"/>
      <c r="Y4348"/>
      <c r="Z4348"/>
      <c r="AA4348"/>
      <c r="AB4348"/>
    </row>
    <row r="4349" spans="2:28" s="52" customFormat="1" x14ac:dyDescent="0.15">
      <c r="B4349" s="77"/>
      <c r="P4349"/>
      <c r="U4349"/>
      <c r="V4349"/>
      <c r="W4349"/>
      <c r="X4349"/>
      <c r="Y4349"/>
      <c r="Z4349"/>
      <c r="AA4349"/>
      <c r="AB4349"/>
    </row>
    <row r="4350" spans="2:28" s="52" customFormat="1" x14ac:dyDescent="0.15">
      <c r="B4350" s="77"/>
      <c r="P4350"/>
      <c r="U4350"/>
      <c r="V4350"/>
      <c r="W4350"/>
      <c r="X4350"/>
      <c r="Y4350"/>
      <c r="Z4350"/>
      <c r="AA4350"/>
      <c r="AB4350"/>
    </row>
    <row r="4351" spans="2:28" s="52" customFormat="1" x14ac:dyDescent="0.15">
      <c r="B4351" s="77"/>
      <c r="P4351"/>
      <c r="U4351"/>
      <c r="V4351"/>
      <c r="W4351"/>
      <c r="X4351"/>
      <c r="Y4351"/>
      <c r="Z4351"/>
      <c r="AA4351"/>
      <c r="AB4351"/>
    </row>
    <row r="4352" spans="2:28" s="52" customFormat="1" x14ac:dyDescent="0.15">
      <c r="B4352" s="77"/>
      <c r="P4352"/>
      <c r="U4352"/>
      <c r="V4352"/>
      <c r="W4352"/>
      <c r="X4352"/>
      <c r="Y4352"/>
      <c r="Z4352"/>
      <c r="AA4352"/>
      <c r="AB4352"/>
    </row>
    <row r="4353" spans="2:28" s="52" customFormat="1" x14ac:dyDescent="0.15">
      <c r="B4353" s="77"/>
      <c r="P4353"/>
      <c r="U4353"/>
      <c r="V4353"/>
      <c r="W4353"/>
      <c r="X4353"/>
      <c r="Y4353"/>
      <c r="Z4353"/>
      <c r="AA4353"/>
      <c r="AB4353"/>
    </row>
    <row r="4354" spans="2:28" s="52" customFormat="1" x14ac:dyDescent="0.15">
      <c r="B4354" s="77"/>
      <c r="P4354"/>
      <c r="U4354"/>
      <c r="V4354"/>
      <c r="W4354"/>
      <c r="X4354"/>
      <c r="Y4354"/>
      <c r="Z4354"/>
      <c r="AA4354"/>
      <c r="AB4354"/>
    </row>
    <row r="4355" spans="2:28" s="52" customFormat="1" x14ac:dyDescent="0.15">
      <c r="B4355" s="77"/>
      <c r="P4355"/>
      <c r="U4355"/>
      <c r="V4355"/>
      <c r="W4355"/>
      <c r="X4355"/>
      <c r="Y4355"/>
      <c r="Z4355"/>
      <c r="AA4355"/>
      <c r="AB4355"/>
    </row>
    <row r="4356" spans="2:28" s="52" customFormat="1" x14ac:dyDescent="0.15">
      <c r="B4356" s="77"/>
      <c r="P4356"/>
      <c r="U4356"/>
      <c r="V4356"/>
      <c r="W4356"/>
      <c r="X4356"/>
      <c r="Y4356"/>
      <c r="Z4356"/>
      <c r="AA4356"/>
      <c r="AB4356"/>
    </row>
    <row r="4357" spans="2:28" s="52" customFormat="1" x14ac:dyDescent="0.15">
      <c r="B4357" s="77"/>
      <c r="P4357"/>
      <c r="U4357"/>
      <c r="V4357"/>
      <c r="W4357"/>
      <c r="X4357"/>
      <c r="Y4357"/>
      <c r="Z4357"/>
      <c r="AA4357"/>
      <c r="AB4357"/>
    </row>
    <row r="4358" spans="2:28" s="52" customFormat="1" x14ac:dyDescent="0.15">
      <c r="B4358" s="77"/>
      <c r="P4358"/>
      <c r="U4358"/>
      <c r="V4358"/>
      <c r="W4358"/>
      <c r="X4358"/>
      <c r="Y4358"/>
      <c r="Z4358"/>
      <c r="AA4358"/>
      <c r="AB4358"/>
    </row>
    <row r="4359" spans="2:28" s="52" customFormat="1" x14ac:dyDescent="0.15">
      <c r="B4359" s="77"/>
      <c r="P4359"/>
      <c r="U4359"/>
      <c r="V4359"/>
      <c r="W4359"/>
      <c r="X4359"/>
      <c r="Y4359"/>
      <c r="Z4359"/>
      <c r="AA4359"/>
      <c r="AB4359"/>
    </row>
    <row r="4360" spans="2:28" s="52" customFormat="1" x14ac:dyDescent="0.15">
      <c r="B4360" s="77"/>
      <c r="P4360"/>
      <c r="U4360"/>
      <c r="V4360"/>
      <c r="W4360"/>
      <c r="X4360"/>
      <c r="Y4360"/>
      <c r="Z4360"/>
      <c r="AA4360"/>
      <c r="AB4360"/>
    </row>
    <row r="4361" spans="2:28" s="52" customFormat="1" x14ac:dyDescent="0.15">
      <c r="B4361" s="77"/>
      <c r="P4361"/>
      <c r="U4361"/>
      <c r="V4361"/>
      <c r="W4361"/>
      <c r="X4361"/>
      <c r="Y4361"/>
      <c r="Z4361"/>
      <c r="AA4361"/>
      <c r="AB4361"/>
    </row>
    <row r="4362" spans="2:28" s="52" customFormat="1" x14ac:dyDescent="0.15">
      <c r="B4362" s="77"/>
      <c r="P4362"/>
      <c r="U4362"/>
      <c r="V4362"/>
      <c r="W4362"/>
      <c r="X4362"/>
      <c r="Y4362"/>
      <c r="Z4362"/>
      <c r="AA4362"/>
      <c r="AB4362"/>
    </row>
    <row r="4363" spans="2:28" s="52" customFormat="1" x14ac:dyDescent="0.15">
      <c r="B4363" s="77"/>
      <c r="P4363"/>
      <c r="U4363"/>
      <c r="V4363"/>
      <c r="W4363"/>
      <c r="X4363"/>
      <c r="Y4363"/>
      <c r="Z4363"/>
      <c r="AA4363"/>
      <c r="AB4363"/>
    </row>
    <row r="4364" spans="2:28" s="52" customFormat="1" x14ac:dyDescent="0.15">
      <c r="B4364" s="77"/>
      <c r="P4364"/>
      <c r="U4364"/>
      <c r="V4364"/>
      <c r="W4364"/>
      <c r="X4364"/>
      <c r="Y4364"/>
      <c r="Z4364"/>
      <c r="AA4364"/>
      <c r="AB4364"/>
    </row>
    <row r="4365" spans="2:28" s="52" customFormat="1" x14ac:dyDescent="0.15">
      <c r="B4365" s="77"/>
      <c r="P4365"/>
      <c r="U4365"/>
      <c r="V4365"/>
      <c r="W4365"/>
      <c r="X4365"/>
      <c r="Y4365"/>
      <c r="Z4365"/>
      <c r="AA4365"/>
      <c r="AB4365"/>
    </row>
    <row r="4366" spans="2:28" s="52" customFormat="1" x14ac:dyDescent="0.15">
      <c r="B4366" s="77"/>
      <c r="P4366"/>
      <c r="U4366"/>
      <c r="V4366"/>
      <c r="W4366"/>
      <c r="X4366"/>
      <c r="Y4366"/>
      <c r="Z4366"/>
      <c r="AA4366"/>
      <c r="AB4366"/>
    </row>
    <row r="4367" spans="2:28" s="52" customFormat="1" x14ac:dyDescent="0.15">
      <c r="B4367" s="77"/>
      <c r="P4367"/>
      <c r="U4367"/>
      <c r="V4367"/>
      <c r="W4367"/>
      <c r="X4367"/>
      <c r="Y4367"/>
      <c r="Z4367"/>
      <c r="AA4367"/>
      <c r="AB4367"/>
    </row>
    <row r="4368" spans="2:28" s="52" customFormat="1" x14ac:dyDescent="0.15">
      <c r="B4368" s="77"/>
      <c r="P4368"/>
      <c r="U4368"/>
      <c r="V4368"/>
      <c r="W4368"/>
      <c r="X4368"/>
      <c r="Y4368"/>
      <c r="Z4368"/>
      <c r="AA4368"/>
      <c r="AB4368"/>
    </row>
    <row r="4369" spans="2:28" s="52" customFormat="1" x14ac:dyDescent="0.15">
      <c r="B4369" s="77"/>
      <c r="P4369"/>
      <c r="U4369"/>
      <c r="V4369"/>
      <c r="W4369"/>
      <c r="X4369"/>
      <c r="Y4369"/>
      <c r="Z4369"/>
      <c r="AA4369"/>
      <c r="AB4369"/>
    </row>
    <row r="4370" spans="2:28" s="52" customFormat="1" x14ac:dyDescent="0.15">
      <c r="B4370" s="77"/>
      <c r="P4370"/>
      <c r="U4370"/>
      <c r="V4370"/>
      <c r="W4370"/>
      <c r="X4370"/>
      <c r="Y4370"/>
      <c r="Z4370"/>
      <c r="AA4370"/>
      <c r="AB4370"/>
    </row>
    <row r="4371" spans="2:28" s="52" customFormat="1" x14ac:dyDescent="0.15">
      <c r="B4371" s="77"/>
      <c r="P4371"/>
      <c r="U4371"/>
      <c r="V4371"/>
      <c r="W4371"/>
      <c r="X4371"/>
      <c r="Y4371"/>
      <c r="Z4371"/>
      <c r="AA4371"/>
      <c r="AB4371"/>
    </row>
    <row r="4372" spans="2:28" s="52" customFormat="1" x14ac:dyDescent="0.15">
      <c r="B4372" s="77"/>
      <c r="P4372"/>
      <c r="U4372"/>
      <c r="V4372"/>
      <c r="W4372"/>
      <c r="X4372"/>
      <c r="Y4372"/>
      <c r="Z4372"/>
      <c r="AA4372"/>
      <c r="AB4372"/>
    </row>
    <row r="4373" spans="2:28" s="52" customFormat="1" x14ac:dyDescent="0.15">
      <c r="B4373" s="77"/>
      <c r="P4373"/>
      <c r="U4373"/>
      <c r="V4373"/>
      <c r="W4373"/>
      <c r="X4373"/>
      <c r="Y4373"/>
      <c r="Z4373"/>
      <c r="AA4373"/>
      <c r="AB4373"/>
    </row>
    <row r="4374" spans="2:28" s="52" customFormat="1" x14ac:dyDescent="0.15">
      <c r="B4374" s="77"/>
      <c r="P4374"/>
      <c r="U4374"/>
      <c r="V4374"/>
      <c r="W4374"/>
      <c r="X4374"/>
      <c r="Y4374"/>
      <c r="Z4374"/>
      <c r="AA4374"/>
      <c r="AB4374"/>
    </row>
    <row r="4375" spans="2:28" s="52" customFormat="1" x14ac:dyDescent="0.15">
      <c r="B4375" s="77"/>
      <c r="P4375"/>
      <c r="U4375"/>
      <c r="V4375"/>
      <c r="W4375"/>
      <c r="X4375"/>
      <c r="Y4375"/>
      <c r="Z4375"/>
      <c r="AA4375"/>
      <c r="AB4375"/>
    </row>
    <row r="4376" spans="2:28" s="52" customFormat="1" x14ac:dyDescent="0.15">
      <c r="B4376" s="77"/>
      <c r="P4376"/>
      <c r="U4376"/>
      <c r="V4376"/>
      <c r="W4376"/>
      <c r="X4376"/>
      <c r="Y4376"/>
      <c r="Z4376"/>
      <c r="AA4376"/>
      <c r="AB4376"/>
    </row>
    <row r="4377" spans="2:28" s="52" customFormat="1" x14ac:dyDescent="0.15">
      <c r="B4377" s="77"/>
      <c r="P4377"/>
      <c r="U4377"/>
      <c r="V4377"/>
      <c r="W4377"/>
      <c r="X4377"/>
      <c r="Y4377"/>
      <c r="Z4377"/>
      <c r="AA4377"/>
      <c r="AB4377"/>
    </row>
    <row r="4378" spans="2:28" s="52" customFormat="1" x14ac:dyDescent="0.15">
      <c r="B4378" s="77"/>
      <c r="P4378"/>
      <c r="U4378"/>
      <c r="V4378"/>
      <c r="W4378"/>
      <c r="X4378"/>
      <c r="Y4378"/>
      <c r="Z4378"/>
      <c r="AA4378"/>
      <c r="AB4378"/>
    </row>
    <row r="4379" spans="2:28" s="52" customFormat="1" x14ac:dyDescent="0.15">
      <c r="B4379" s="77"/>
      <c r="P4379"/>
      <c r="U4379"/>
      <c r="V4379"/>
      <c r="W4379"/>
      <c r="X4379"/>
      <c r="Y4379"/>
      <c r="Z4379"/>
      <c r="AA4379"/>
      <c r="AB4379"/>
    </row>
    <row r="4380" spans="2:28" s="52" customFormat="1" x14ac:dyDescent="0.15">
      <c r="B4380" s="77"/>
      <c r="P4380"/>
      <c r="U4380"/>
      <c r="V4380"/>
      <c r="W4380"/>
      <c r="X4380"/>
      <c r="Y4380"/>
      <c r="Z4380"/>
      <c r="AA4380"/>
      <c r="AB4380"/>
    </row>
    <row r="4381" spans="2:28" s="52" customFormat="1" x14ac:dyDescent="0.15">
      <c r="B4381" s="77"/>
      <c r="P4381"/>
      <c r="U4381"/>
      <c r="V4381"/>
      <c r="W4381"/>
      <c r="X4381"/>
      <c r="Y4381"/>
      <c r="Z4381"/>
      <c r="AA4381"/>
      <c r="AB4381"/>
    </row>
    <row r="4382" spans="2:28" s="52" customFormat="1" x14ac:dyDescent="0.15">
      <c r="B4382" s="77"/>
      <c r="P4382"/>
      <c r="U4382"/>
      <c r="V4382"/>
      <c r="W4382"/>
      <c r="X4382"/>
      <c r="Y4382"/>
      <c r="Z4382"/>
      <c r="AA4382"/>
      <c r="AB4382"/>
    </row>
    <row r="4383" spans="2:28" s="52" customFormat="1" x14ac:dyDescent="0.15">
      <c r="B4383" s="77"/>
      <c r="P4383"/>
      <c r="U4383"/>
      <c r="V4383"/>
      <c r="W4383"/>
      <c r="X4383"/>
      <c r="Y4383"/>
      <c r="Z4383"/>
      <c r="AA4383"/>
      <c r="AB4383"/>
    </row>
    <row r="4384" spans="2:28" s="52" customFormat="1" x14ac:dyDescent="0.15">
      <c r="B4384" s="77"/>
      <c r="P4384"/>
      <c r="U4384"/>
      <c r="V4384"/>
      <c r="W4384"/>
      <c r="X4384"/>
      <c r="Y4384"/>
      <c r="Z4384"/>
      <c r="AA4384"/>
      <c r="AB4384"/>
    </row>
    <row r="4385" spans="2:28" s="52" customFormat="1" x14ac:dyDescent="0.15">
      <c r="B4385" s="77"/>
      <c r="P4385"/>
      <c r="U4385"/>
      <c r="V4385"/>
      <c r="W4385"/>
      <c r="X4385"/>
      <c r="Y4385"/>
      <c r="Z4385"/>
      <c r="AA4385"/>
      <c r="AB4385"/>
    </row>
    <row r="4386" spans="2:28" s="52" customFormat="1" x14ac:dyDescent="0.15">
      <c r="B4386" s="77"/>
      <c r="P4386"/>
      <c r="U4386"/>
      <c r="V4386"/>
      <c r="W4386"/>
      <c r="X4386"/>
      <c r="Y4386"/>
      <c r="Z4386"/>
      <c r="AA4386"/>
      <c r="AB4386"/>
    </row>
    <row r="4387" spans="2:28" s="52" customFormat="1" x14ac:dyDescent="0.15">
      <c r="B4387" s="77"/>
      <c r="P4387"/>
      <c r="U4387"/>
      <c r="V4387"/>
      <c r="W4387"/>
      <c r="X4387"/>
      <c r="Y4387"/>
      <c r="Z4387"/>
      <c r="AA4387"/>
      <c r="AB4387"/>
    </row>
    <row r="4388" spans="2:28" s="52" customFormat="1" x14ac:dyDescent="0.15">
      <c r="B4388" s="77"/>
      <c r="P4388"/>
      <c r="U4388"/>
      <c r="V4388"/>
      <c r="W4388"/>
      <c r="X4388"/>
      <c r="Y4388"/>
      <c r="Z4388"/>
      <c r="AA4388"/>
      <c r="AB4388"/>
    </row>
    <row r="4389" spans="2:28" s="52" customFormat="1" x14ac:dyDescent="0.15">
      <c r="B4389" s="77"/>
      <c r="P4389"/>
      <c r="U4389"/>
      <c r="V4389"/>
      <c r="W4389"/>
      <c r="X4389"/>
      <c r="Y4389"/>
      <c r="Z4389"/>
      <c r="AA4389"/>
      <c r="AB4389"/>
    </row>
    <row r="4390" spans="2:28" s="52" customFormat="1" x14ac:dyDescent="0.15">
      <c r="B4390" s="77"/>
      <c r="P4390"/>
      <c r="U4390"/>
      <c r="V4390"/>
      <c r="W4390"/>
      <c r="X4390"/>
      <c r="Y4390"/>
      <c r="Z4390"/>
      <c r="AA4390"/>
      <c r="AB4390"/>
    </row>
    <row r="4391" spans="2:28" s="52" customFormat="1" x14ac:dyDescent="0.15">
      <c r="B4391" s="77"/>
      <c r="P4391"/>
      <c r="U4391"/>
      <c r="V4391"/>
      <c r="W4391"/>
      <c r="X4391"/>
      <c r="Y4391"/>
      <c r="Z4391"/>
      <c r="AA4391"/>
      <c r="AB4391"/>
    </row>
    <row r="4392" spans="2:28" s="52" customFormat="1" x14ac:dyDescent="0.15">
      <c r="B4392" s="77"/>
      <c r="P4392"/>
      <c r="U4392"/>
      <c r="V4392"/>
      <c r="W4392"/>
      <c r="X4392"/>
      <c r="Y4392"/>
      <c r="Z4392"/>
      <c r="AA4392"/>
      <c r="AB4392"/>
    </row>
    <row r="4393" spans="2:28" s="52" customFormat="1" x14ac:dyDescent="0.15">
      <c r="B4393" s="77"/>
      <c r="P4393"/>
      <c r="U4393"/>
      <c r="V4393"/>
      <c r="W4393"/>
      <c r="X4393"/>
      <c r="Y4393"/>
      <c r="Z4393"/>
      <c r="AA4393"/>
      <c r="AB4393"/>
    </row>
    <row r="4394" spans="2:28" s="52" customFormat="1" x14ac:dyDescent="0.15">
      <c r="B4394" s="77"/>
      <c r="P4394"/>
      <c r="U4394"/>
      <c r="V4394"/>
      <c r="W4394"/>
      <c r="X4394"/>
      <c r="Y4394"/>
      <c r="Z4394"/>
      <c r="AA4394"/>
      <c r="AB4394"/>
    </row>
    <row r="4395" spans="2:28" s="52" customFormat="1" x14ac:dyDescent="0.15">
      <c r="B4395" s="77"/>
      <c r="P4395"/>
      <c r="U4395"/>
      <c r="V4395"/>
      <c r="W4395"/>
      <c r="X4395"/>
      <c r="Y4395"/>
      <c r="Z4395"/>
      <c r="AA4395"/>
      <c r="AB4395"/>
    </row>
    <row r="4396" spans="2:28" s="52" customFormat="1" x14ac:dyDescent="0.15">
      <c r="B4396" s="77"/>
      <c r="P4396"/>
      <c r="U4396"/>
      <c r="V4396"/>
      <c r="W4396"/>
      <c r="X4396"/>
      <c r="Y4396"/>
      <c r="Z4396"/>
      <c r="AA4396"/>
      <c r="AB4396"/>
    </row>
    <row r="4397" spans="2:28" s="52" customFormat="1" x14ac:dyDescent="0.15">
      <c r="B4397" s="77"/>
      <c r="P4397"/>
      <c r="U4397"/>
      <c r="V4397"/>
      <c r="W4397"/>
      <c r="X4397"/>
      <c r="Y4397"/>
      <c r="Z4397"/>
      <c r="AA4397"/>
      <c r="AB4397"/>
    </row>
    <row r="4398" spans="2:28" s="52" customFormat="1" x14ac:dyDescent="0.15">
      <c r="B4398" s="77"/>
      <c r="P4398"/>
      <c r="U4398"/>
      <c r="V4398"/>
      <c r="W4398"/>
      <c r="X4398"/>
      <c r="Y4398"/>
      <c r="Z4398"/>
      <c r="AA4398"/>
      <c r="AB4398"/>
    </row>
    <row r="4399" spans="2:28" s="52" customFormat="1" x14ac:dyDescent="0.15">
      <c r="B4399" s="77"/>
      <c r="P4399"/>
      <c r="U4399"/>
      <c r="V4399"/>
      <c r="W4399"/>
      <c r="X4399"/>
      <c r="Y4399"/>
      <c r="Z4399"/>
      <c r="AA4399"/>
      <c r="AB4399"/>
    </row>
    <row r="4400" spans="2:28" s="52" customFormat="1" x14ac:dyDescent="0.15">
      <c r="B4400" s="77"/>
      <c r="P4400"/>
      <c r="U4400"/>
      <c r="V4400"/>
      <c r="W4400"/>
      <c r="X4400"/>
      <c r="Y4400"/>
      <c r="Z4400"/>
      <c r="AA4400"/>
      <c r="AB4400"/>
    </row>
    <row r="4401" spans="2:28" s="52" customFormat="1" x14ac:dyDescent="0.15">
      <c r="B4401" s="77"/>
      <c r="P4401"/>
      <c r="U4401"/>
      <c r="V4401"/>
      <c r="W4401"/>
      <c r="X4401"/>
      <c r="Y4401"/>
      <c r="Z4401"/>
      <c r="AA4401"/>
      <c r="AB4401"/>
    </row>
    <row r="4402" spans="2:28" s="52" customFormat="1" x14ac:dyDescent="0.15">
      <c r="B4402" s="77"/>
      <c r="P4402"/>
      <c r="U4402"/>
      <c r="V4402"/>
      <c r="W4402"/>
      <c r="X4402"/>
      <c r="Y4402"/>
      <c r="Z4402"/>
      <c r="AA4402"/>
      <c r="AB4402"/>
    </row>
    <row r="4403" spans="2:28" s="52" customFormat="1" x14ac:dyDescent="0.15">
      <c r="B4403" s="77"/>
      <c r="P4403"/>
      <c r="U4403"/>
      <c r="V4403"/>
      <c r="W4403"/>
      <c r="X4403"/>
      <c r="Y4403"/>
      <c r="Z4403"/>
      <c r="AA4403"/>
      <c r="AB4403"/>
    </row>
    <row r="4404" spans="2:28" s="52" customFormat="1" x14ac:dyDescent="0.15">
      <c r="B4404" s="77"/>
      <c r="P4404"/>
      <c r="U4404"/>
      <c r="V4404"/>
      <c r="W4404"/>
      <c r="X4404"/>
      <c r="Y4404"/>
      <c r="Z4404"/>
      <c r="AA4404"/>
      <c r="AB4404"/>
    </row>
    <row r="4405" spans="2:28" s="52" customFormat="1" x14ac:dyDescent="0.15">
      <c r="B4405" s="77"/>
      <c r="P4405"/>
      <c r="U4405"/>
      <c r="V4405"/>
      <c r="W4405"/>
      <c r="X4405"/>
      <c r="Y4405"/>
      <c r="Z4405"/>
      <c r="AA4405"/>
      <c r="AB4405"/>
    </row>
    <row r="4406" spans="2:28" s="52" customFormat="1" x14ac:dyDescent="0.15">
      <c r="B4406" s="77"/>
      <c r="P4406"/>
      <c r="U4406"/>
      <c r="V4406"/>
      <c r="W4406"/>
      <c r="X4406"/>
      <c r="Y4406"/>
      <c r="Z4406"/>
      <c r="AA4406"/>
      <c r="AB4406"/>
    </row>
    <row r="4407" spans="2:28" s="52" customFormat="1" x14ac:dyDescent="0.15">
      <c r="B4407" s="77"/>
      <c r="P4407"/>
      <c r="U4407"/>
      <c r="V4407"/>
      <c r="W4407"/>
      <c r="X4407"/>
      <c r="Y4407"/>
      <c r="Z4407"/>
      <c r="AA4407"/>
      <c r="AB4407"/>
    </row>
    <row r="4408" spans="2:28" s="52" customFormat="1" x14ac:dyDescent="0.15">
      <c r="B4408" s="77"/>
      <c r="P4408"/>
      <c r="U4408"/>
      <c r="V4408"/>
      <c r="W4408"/>
      <c r="X4408"/>
      <c r="Y4408"/>
      <c r="Z4408"/>
      <c r="AA4408"/>
      <c r="AB4408"/>
    </row>
    <row r="4409" spans="2:28" s="52" customFormat="1" x14ac:dyDescent="0.15">
      <c r="B4409" s="77"/>
      <c r="P4409"/>
      <c r="U4409"/>
      <c r="V4409"/>
      <c r="W4409"/>
      <c r="X4409"/>
      <c r="Y4409"/>
      <c r="Z4409"/>
      <c r="AA4409"/>
      <c r="AB4409"/>
    </row>
    <row r="4410" spans="2:28" s="52" customFormat="1" x14ac:dyDescent="0.15">
      <c r="B4410" s="77"/>
      <c r="P4410"/>
      <c r="U4410"/>
      <c r="V4410"/>
      <c r="W4410"/>
      <c r="X4410"/>
      <c r="Y4410"/>
      <c r="Z4410"/>
      <c r="AA4410"/>
      <c r="AB4410"/>
    </row>
    <row r="4411" spans="2:28" s="52" customFormat="1" x14ac:dyDescent="0.15">
      <c r="B4411" s="77"/>
      <c r="P4411"/>
      <c r="U4411"/>
      <c r="V4411"/>
      <c r="W4411"/>
      <c r="X4411"/>
      <c r="Y4411"/>
      <c r="Z4411"/>
      <c r="AA4411"/>
      <c r="AB4411"/>
    </row>
    <row r="4412" spans="2:28" s="52" customFormat="1" x14ac:dyDescent="0.15">
      <c r="B4412" s="77"/>
      <c r="P4412"/>
      <c r="U4412"/>
      <c r="V4412"/>
      <c r="W4412"/>
      <c r="X4412"/>
      <c r="Y4412"/>
      <c r="Z4412"/>
      <c r="AA4412"/>
      <c r="AB4412"/>
    </row>
    <row r="4413" spans="2:28" s="52" customFormat="1" x14ac:dyDescent="0.15">
      <c r="B4413" s="77"/>
      <c r="P4413"/>
      <c r="U4413"/>
      <c r="V4413"/>
      <c r="W4413"/>
      <c r="X4413"/>
      <c r="Y4413"/>
      <c r="Z4413"/>
      <c r="AA4413"/>
      <c r="AB4413"/>
    </row>
    <row r="4414" spans="2:28" s="52" customFormat="1" x14ac:dyDescent="0.15">
      <c r="B4414" s="77"/>
      <c r="P4414"/>
      <c r="U4414"/>
      <c r="V4414"/>
      <c r="W4414"/>
      <c r="X4414"/>
      <c r="Y4414"/>
      <c r="Z4414"/>
      <c r="AA4414"/>
      <c r="AB4414"/>
    </row>
    <row r="4415" spans="2:28" s="52" customFormat="1" x14ac:dyDescent="0.15">
      <c r="B4415" s="77"/>
      <c r="P4415"/>
      <c r="U4415"/>
      <c r="V4415"/>
      <c r="W4415"/>
      <c r="X4415"/>
      <c r="Y4415"/>
      <c r="Z4415"/>
      <c r="AA4415"/>
      <c r="AB4415"/>
    </row>
    <row r="4416" spans="2:28" s="52" customFormat="1" x14ac:dyDescent="0.15">
      <c r="B4416" s="77"/>
      <c r="P4416"/>
      <c r="U4416"/>
      <c r="V4416"/>
      <c r="W4416"/>
      <c r="X4416"/>
      <c r="Y4416"/>
      <c r="Z4416"/>
      <c r="AA4416"/>
      <c r="AB4416"/>
    </row>
    <row r="4417" spans="2:28" s="52" customFormat="1" x14ac:dyDescent="0.15">
      <c r="B4417" s="77"/>
      <c r="P4417"/>
      <c r="U4417"/>
      <c r="V4417"/>
      <c r="W4417"/>
      <c r="X4417"/>
      <c r="Y4417"/>
      <c r="Z4417"/>
      <c r="AA4417"/>
      <c r="AB4417"/>
    </row>
    <row r="4418" spans="2:28" s="52" customFormat="1" x14ac:dyDescent="0.15">
      <c r="B4418" s="77"/>
      <c r="P4418"/>
      <c r="U4418"/>
      <c r="V4418"/>
      <c r="W4418"/>
      <c r="X4418"/>
      <c r="Y4418"/>
      <c r="Z4418"/>
      <c r="AA4418"/>
      <c r="AB4418"/>
    </row>
    <row r="4419" spans="2:28" s="52" customFormat="1" x14ac:dyDescent="0.15">
      <c r="B4419" s="77"/>
      <c r="P4419"/>
      <c r="U4419"/>
      <c r="V4419"/>
      <c r="W4419"/>
      <c r="X4419"/>
      <c r="Y4419"/>
      <c r="Z4419"/>
      <c r="AA4419"/>
      <c r="AB4419"/>
    </row>
    <row r="4420" spans="2:28" s="52" customFormat="1" x14ac:dyDescent="0.15">
      <c r="B4420" s="77"/>
      <c r="P4420"/>
      <c r="U4420"/>
      <c r="V4420"/>
      <c r="W4420"/>
      <c r="X4420"/>
      <c r="Y4420"/>
      <c r="Z4420"/>
      <c r="AA4420"/>
      <c r="AB4420"/>
    </row>
    <row r="4421" spans="2:28" s="52" customFormat="1" x14ac:dyDescent="0.15">
      <c r="B4421" s="77"/>
      <c r="P4421"/>
      <c r="U4421"/>
      <c r="V4421"/>
      <c r="W4421"/>
      <c r="X4421"/>
      <c r="Y4421"/>
      <c r="Z4421"/>
      <c r="AA4421"/>
      <c r="AB4421"/>
    </row>
    <row r="4422" spans="2:28" s="52" customFormat="1" x14ac:dyDescent="0.15">
      <c r="B4422" s="77"/>
      <c r="P4422"/>
      <c r="U4422"/>
      <c r="V4422"/>
      <c r="W4422"/>
      <c r="X4422"/>
      <c r="Y4422"/>
      <c r="Z4422"/>
      <c r="AA4422"/>
      <c r="AB4422"/>
    </row>
    <row r="4423" spans="2:28" s="52" customFormat="1" x14ac:dyDescent="0.15">
      <c r="B4423" s="77"/>
      <c r="P4423"/>
      <c r="U4423"/>
      <c r="V4423"/>
      <c r="W4423"/>
      <c r="X4423"/>
      <c r="Y4423"/>
      <c r="Z4423"/>
      <c r="AA4423"/>
      <c r="AB4423"/>
    </row>
    <row r="4424" spans="2:28" s="52" customFormat="1" x14ac:dyDescent="0.15">
      <c r="B4424" s="77"/>
      <c r="P4424"/>
      <c r="U4424"/>
      <c r="V4424"/>
      <c r="W4424"/>
      <c r="X4424"/>
      <c r="Y4424"/>
      <c r="Z4424"/>
      <c r="AA4424"/>
      <c r="AB4424"/>
    </row>
    <row r="4425" spans="2:28" s="52" customFormat="1" x14ac:dyDescent="0.15">
      <c r="B4425" s="77"/>
      <c r="P4425"/>
      <c r="U4425"/>
      <c r="V4425"/>
      <c r="W4425"/>
      <c r="X4425"/>
      <c r="Y4425"/>
      <c r="Z4425"/>
      <c r="AA4425"/>
      <c r="AB4425"/>
    </row>
    <row r="4426" spans="2:28" s="52" customFormat="1" x14ac:dyDescent="0.15">
      <c r="B4426" s="77"/>
      <c r="P4426"/>
      <c r="U4426"/>
      <c r="V4426"/>
      <c r="W4426"/>
      <c r="X4426"/>
      <c r="Y4426"/>
      <c r="Z4426"/>
      <c r="AA4426"/>
      <c r="AB4426"/>
    </row>
    <row r="4427" spans="2:28" s="52" customFormat="1" x14ac:dyDescent="0.15">
      <c r="B4427" s="77"/>
      <c r="P4427"/>
      <c r="U4427"/>
      <c r="V4427"/>
      <c r="W4427"/>
      <c r="X4427"/>
      <c r="Y4427"/>
      <c r="Z4427"/>
      <c r="AA4427"/>
      <c r="AB4427"/>
    </row>
    <row r="4428" spans="2:28" s="52" customFormat="1" x14ac:dyDescent="0.15">
      <c r="B4428" s="77"/>
      <c r="P4428"/>
      <c r="U4428"/>
      <c r="V4428"/>
      <c r="W4428"/>
      <c r="X4428"/>
      <c r="Y4428"/>
      <c r="Z4428"/>
      <c r="AA4428"/>
      <c r="AB4428"/>
    </row>
    <row r="4429" spans="2:28" s="52" customFormat="1" x14ac:dyDescent="0.15">
      <c r="B4429" s="77"/>
      <c r="P4429"/>
      <c r="U4429"/>
      <c r="V4429"/>
      <c r="W4429"/>
      <c r="X4429"/>
      <c r="Y4429"/>
      <c r="Z4429"/>
      <c r="AA4429"/>
      <c r="AB4429"/>
    </row>
    <row r="4430" spans="2:28" s="52" customFormat="1" x14ac:dyDescent="0.15">
      <c r="B4430" s="77"/>
      <c r="P4430"/>
      <c r="U4430"/>
      <c r="V4430"/>
      <c r="W4430"/>
      <c r="X4430"/>
      <c r="Y4430"/>
      <c r="Z4430"/>
      <c r="AA4430"/>
      <c r="AB4430"/>
    </row>
    <row r="4431" spans="2:28" s="52" customFormat="1" x14ac:dyDescent="0.15">
      <c r="B4431" s="77"/>
      <c r="P4431"/>
      <c r="U4431"/>
      <c r="V4431"/>
      <c r="W4431"/>
      <c r="X4431"/>
      <c r="Y4431"/>
      <c r="Z4431"/>
      <c r="AA4431"/>
      <c r="AB4431"/>
    </row>
    <row r="4432" spans="2:28" s="52" customFormat="1" x14ac:dyDescent="0.15">
      <c r="B4432" s="77"/>
      <c r="P4432"/>
      <c r="U4432"/>
      <c r="V4432"/>
      <c r="W4432"/>
      <c r="X4432"/>
      <c r="Y4432"/>
      <c r="Z4432"/>
      <c r="AA4432"/>
      <c r="AB4432"/>
    </row>
    <row r="4433" spans="2:28" s="52" customFormat="1" x14ac:dyDescent="0.15">
      <c r="B4433" s="77"/>
      <c r="P4433"/>
      <c r="U4433"/>
      <c r="V4433"/>
      <c r="W4433"/>
      <c r="X4433"/>
      <c r="Y4433"/>
      <c r="Z4433"/>
      <c r="AA4433"/>
      <c r="AB4433"/>
    </row>
    <row r="4434" spans="2:28" s="52" customFormat="1" x14ac:dyDescent="0.15">
      <c r="B4434" s="77"/>
      <c r="P4434"/>
      <c r="U4434"/>
      <c r="V4434"/>
      <c r="W4434"/>
      <c r="X4434"/>
      <c r="Y4434"/>
      <c r="Z4434"/>
      <c r="AA4434"/>
      <c r="AB4434"/>
    </row>
    <row r="4435" spans="2:28" s="52" customFormat="1" x14ac:dyDescent="0.15">
      <c r="B4435" s="77"/>
      <c r="P4435"/>
      <c r="U4435"/>
      <c r="V4435"/>
      <c r="W4435"/>
      <c r="X4435"/>
      <c r="Y4435"/>
      <c r="Z4435"/>
      <c r="AA4435"/>
      <c r="AB4435"/>
    </row>
    <row r="4436" spans="2:28" s="52" customFormat="1" x14ac:dyDescent="0.15">
      <c r="B4436" s="77"/>
      <c r="P4436"/>
      <c r="U4436"/>
      <c r="V4436"/>
      <c r="W4436"/>
      <c r="X4436"/>
      <c r="Y4436"/>
      <c r="Z4436"/>
      <c r="AA4436"/>
      <c r="AB4436"/>
    </row>
    <row r="4437" spans="2:28" s="52" customFormat="1" x14ac:dyDescent="0.15">
      <c r="B4437" s="77"/>
      <c r="P4437"/>
      <c r="U4437"/>
      <c r="V4437"/>
      <c r="W4437"/>
      <c r="X4437"/>
      <c r="Y4437"/>
      <c r="Z4437"/>
      <c r="AA4437"/>
      <c r="AB4437"/>
    </row>
    <row r="4438" spans="2:28" s="52" customFormat="1" x14ac:dyDescent="0.15">
      <c r="B4438" s="77"/>
      <c r="P4438"/>
      <c r="U4438"/>
      <c r="V4438"/>
      <c r="W4438"/>
      <c r="X4438"/>
      <c r="Y4438"/>
      <c r="Z4438"/>
      <c r="AA4438"/>
      <c r="AB4438"/>
    </row>
    <row r="4439" spans="2:28" s="52" customFormat="1" x14ac:dyDescent="0.15">
      <c r="B4439" s="77"/>
      <c r="P4439"/>
      <c r="U4439"/>
      <c r="V4439"/>
      <c r="W4439"/>
      <c r="X4439"/>
      <c r="Y4439"/>
      <c r="Z4439"/>
      <c r="AA4439"/>
      <c r="AB4439"/>
    </row>
    <row r="4440" spans="2:28" s="52" customFormat="1" x14ac:dyDescent="0.15">
      <c r="B4440" s="77"/>
      <c r="P4440"/>
      <c r="U4440"/>
      <c r="V4440"/>
      <c r="W4440"/>
      <c r="X4440"/>
      <c r="Y4440"/>
      <c r="Z4440"/>
      <c r="AA4440"/>
      <c r="AB4440"/>
    </row>
    <row r="4441" spans="2:28" s="52" customFormat="1" x14ac:dyDescent="0.15">
      <c r="B4441" s="77"/>
      <c r="P4441"/>
      <c r="U4441"/>
      <c r="V4441"/>
      <c r="W4441"/>
      <c r="X4441"/>
      <c r="Y4441"/>
      <c r="Z4441"/>
      <c r="AA4441"/>
      <c r="AB4441"/>
    </row>
    <row r="4442" spans="2:28" s="52" customFormat="1" x14ac:dyDescent="0.15">
      <c r="B4442" s="77"/>
      <c r="P4442"/>
      <c r="U4442"/>
      <c r="V4442"/>
      <c r="W4442"/>
      <c r="X4442"/>
      <c r="Y4442"/>
      <c r="Z4442"/>
      <c r="AA4442"/>
      <c r="AB4442"/>
    </row>
    <row r="4443" spans="2:28" s="52" customFormat="1" x14ac:dyDescent="0.15">
      <c r="B4443" s="77"/>
      <c r="P4443"/>
      <c r="U4443"/>
      <c r="V4443"/>
      <c r="W4443"/>
      <c r="X4443"/>
      <c r="Y4443"/>
      <c r="Z4443"/>
      <c r="AA4443"/>
      <c r="AB4443"/>
    </row>
    <row r="4444" spans="2:28" s="52" customFormat="1" x14ac:dyDescent="0.15">
      <c r="B4444" s="77"/>
      <c r="P4444"/>
      <c r="U4444"/>
      <c r="V4444"/>
      <c r="W4444"/>
      <c r="X4444"/>
      <c r="Y4444"/>
      <c r="Z4444"/>
      <c r="AA4444"/>
      <c r="AB4444"/>
    </row>
    <row r="4445" spans="2:28" s="52" customFormat="1" x14ac:dyDescent="0.15">
      <c r="B4445" s="77"/>
      <c r="P4445"/>
      <c r="U4445"/>
      <c r="V4445"/>
      <c r="W4445"/>
      <c r="X4445"/>
      <c r="Y4445"/>
      <c r="Z4445"/>
      <c r="AA4445"/>
      <c r="AB4445"/>
    </row>
    <row r="4446" spans="2:28" s="52" customFormat="1" x14ac:dyDescent="0.15">
      <c r="B4446" s="77"/>
      <c r="P4446"/>
      <c r="U4446"/>
      <c r="V4446"/>
      <c r="W4446"/>
      <c r="X4446"/>
      <c r="Y4446"/>
      <c r="Z4446"/>
      <c r="AA4446"/>
      <c r="AB4446"/>
    </row>
    <row r="4447" spans="2:28" s="52" customFormat="1" x14ac:dyDescent="0.15">
      <c r="B4447" s="77"/>
      <c r="P4447"/>
      <c r="U4447"/>
      <c r="V4447"/>
      <c r="W4447"/>
      <c r="X4447"/>
      <c r="Y4447"/>
      <c r="Z4447"/>
      <c r="AA4447"/>
      <c r="AB4447"/>
    </row>
    <row r="4448" spans="2:28" s="52" customFormat="1" x14ac:dyDescent="0.15">
      <c r="B4448" s="77"/>
      <c r="P4448"/>
      <c r="U4448"/>
      <c r="V4448"/>
      <c r="W4448"/>
      <c r="X4448"/>
      <c r="Y4448"/>
      <c r="Z4448"/>
      <c r="AA4448"/>
      <c r="AB4448"/>
    </row>
    <row r="4449" spans="2:28" s="52" customFormat="1" x14ac:dyDescent="0.15">
      <c r="B4449" s="77"/>
      <c r="P4449"/>
      <c r="U4449"/>
      <c r="V4449"/>
      <c r="W4449"/>
      <c r="X4449"/>
      <c r="Y4449"/>
      <c r="Z4449"/>
      <c r="AA4449"/>
      <c r="AB4449"/>
    </row>
    <row r="4450" spans="2:28" s="52" customFormat="1" x14ac:dyDescent="0.15">
      <c r="B4450" s="77"/>
      <c r="P4450"/>
      <c r="U4450"/>
      <c r="V4450"/>
      <c r="W4450"/>
      <c r="X4450"/>
      <c r="Y4450"/>
      <c r="Z4450"/>
      <c r="AA4450"/>
      <c r="AB4450"/>
    </row>
    <row r="4451" spans="2:28" s="52" customFormat="1" x14ac:dyDescent="0.15">
      <c r="B4451" s="77"/>
      <c r="P4451"/>
      <c r="U4451"/>
      <c r="V4451"/>
      <c r="W4451"/>
      <c r="X4451"/>
      <c r="Y4451"/>
      <c r="Z4451"/>
      <c r="AA4451"/>
      <c r="AB4451"/>
    </row>
    <row r="4452" spans="2:28" s="52" customFormat="1" x14ac:dyDescent="0.15">
      <c r="B4452" s="77"/>
      <c r="P4452"/>
      <c r="U4452"/>
      <c r="V4452"/>
      <c r="W4452"/>
      <c r="X4452"/>
      <c r="Y4452"/>
      <c r="Z4452"/>
      <c r="AA4452"/>
      <c r="AB4452"/>
    </row>
    <row r="4453" spans="2:28" s="52" customFormat="1" x14ac:dyDescent="0.15">
      <c r="B4453" s="77"/>
      <c r="P4453"/>
      <c r="U4453"/>
      <c r="V4453"/>
      <c r="W4453"/>
      <c r="X4453"/>
      <c r="Y4453"/>
      <c r="Z4453"/>
      <c r="AA4453"/>
      <c r="AB4453"/>
    </row>
    <row r="4454" spans="2:28" s="52" customFormat="1" x14ac:dyDescent="0.15">
      <c r="B4454" s="77"/>
      <c r="P4454"/>
      <c r="U4454"/>
      <c r="V4454"/>
      <c r="W4454"/>
      <c r="X4454"/>
      <c r="Y4454"/>
      <c r="Z4454"/>
      <c r="AA4454"/>
      <c r="AB4454"/>
    </row>
    <row r="4455" spans="2:28" s="52" customFormat="1" x14ac:dyDescent="0.15">
      <c r="B4455" s="77"/>
      <c r="P4455"/>
      <c r="U4455"/>
      <c r="V4455"/>
      <c r="W4455"/>
      <c r="X4455"/>
      <c r="Y4455"/>
      <c r="Z4455"/>
      <c r="AA4455"/>
      <c r="AB4455"/>
    </row>
    <row r="4456" spans="2:28" s="52" customFormat="1" x14ac:dyDescent="0.15">
      <c r="B4456" s="77"/>
      <c r="P4456"/>
      <c r="U4456"/>
      <c r="V4456"/>
      <c r="W4456"/>
      <c r="X4456"/>
      <c r="Y4456"/>
      <c r="Z4456"/>
      <c r="AA4456"/>
      <c r="AB4456"/>
    </row>
    <row r="4457" spans="2:28" s="52" customFormat="1" x14ac:dyDescent="0.15">
      <c r="B4457" s="77"/>
      <c r="P4457"/>
      <c r="U4457"/>
      <c r="V4457"/>
      <c r="W4457"/>
      <c r="X4457"/>
      <c r="Y4457"/>
      <c r="Z4457"/>
      <c r="AA4457"/>
      <c r="AB4457"/>
    </row>
    <row r="4458" spans="2:28" s="52" customFormat="1" x14ac:dyDescent="0.15">
      <c r="B4458" s="77"/>
      <c r="P4458"/>
      <c r="U4458"/>
      <c r="V4458"/>
      <c r="W4458"/>
      <c r="X4458"/>
      <c r="Y4458"/>
      <c r="Z4458"/>
      <c r="AA4458"/>
      <c r="AB4458"/>
    </row>
    <row r="4459" spans="2:28" s="52" customFormat="1" x14ac:dyDescent="0.15">
      <c r="B4459" s="77"/>
      <c r="P4459"/>
      <c r="U4459"/>
      <c r="V4459"/>
      <c r="W4459"/>
      <c r="X4459"/>
      <c r="Y4459"/>
      <c r="Z4459"/>
      <c r="AA4459"/>
      <c r="AB4459"/>
    </row>
    <row r="4460" spans="2:28" s="52" customFormat="1" x14ac:dyDescent="0.15">
      <c r="B4460" s="77"/>
      <c r="P4460"/>
      <c r="U4460"/>
      <c r="V4460"/>
      <c r="W4460"/>
      <c r="X4460"/>
      <c r="Y4460"/>
      <c r="Z4460"/>
      <c r="AA4460"/>
      <c r="AB4460"/>
    </row>
    <row r="4461" spans="2:28" s="52" customFormat="1" x14ac:dyDescent="0.15">
      <c r="B4461" s="77"/>
      <c r="P4461"/>
      <c r="U4461"/>
      <c r="V4461"/>
      <c r="W4461"/>
      <c r="X4461"/>
      <c r="Y4461"/>
      <c r="Z4461"/>
      <c r="AA4461"/>
      <c r="AB4461"/>
    </row>
    <row r="4462" spans="2:28" s="52" customFormat="1" x14ac:dyDescent="0.15">
      <c r="B4462" s="77"/>
      <c r="P4462"/>
      <c r="U4462"/>
      <c r="V4462"/>
      <c r="W4462"/>
      <c r="X4462"/>
      <c r="Y4462"/>
      <c r="Z4462"/>
      <c r="AA4462"/>
      <c r="AB4462"/>
    </row>
    <row r="4463" spans="2:28" s="52" customFormat="1" x14ac:dyDescent="0.15">
      <c r="B4463" s="77"/>
      <c r="P4463"/>
      <c r="U4463"/>
      <c r="V4463"/>
      <c r="W4463"/>
      <c r="X4463"/>
      <c r="Y4463"/>
      <c r="Z4463"/>
      <c r="AA4463"/>
      <c r="AB4463"/>
    </row>
    <row r="4464" spans="2:28" s="52" customFormat="1" x14ac:dyDescent="0.15">
      <c r="B4464" s="77"/>
      <c r="P4464"/>
      <c r="U4464"/>
      <c r="V4464"/>
      <c r="W4464"/>
      <c r="X4464"/>
      <c r="Y4464"/>
      <c r="Z4464"/>
      <c r="AA4464"/>
      <c r="AB4464"/>
    </row>
    <row r="4465" spans="2:28" s="52" customFormat="1" x14ac:dyDescent="0.15">
      <c r="B4465" s="77"/>
      <c r="P4465"/>
      <c r="U4465"/>
      <c r="V4465"/>
      <c r="W4465"/>
      <c r="X4465"/>
      <c r="Y4465"/>
      <c r="Z4465"/>
      <c r="AA4465"/>
      <c r="AB4465"/>
    </row>
    <row r="4466" spans="2:28" s="52" customFormat="1" x14ac:dyDescent="0.15">
      <c r="B4466" s="77"/>
      <c r="P4466"/>
      <c r="U4466"/>
      <c r="V4466"/>
      <c r="W4466"/>
      <c r="X4466"/>
      <c r="Y4466"/>
      <c r="Z4466"/>
      <c r="AA4466"/>
      <c r="AB4466"/>
    </row>
    <row r="4467" spans="2:28" s="52" customFormat="1" x14ac:dyDescent="0.15">
      <c r="B4467" s="77"/>
      <c r="P4467"/>
      <c r="U4467"/>
      <c r="V4467"/>
      <c r="W4467"/>
      <c r="X4467"/>
      <c r="Y4467"/>
      <c r="Z4467"/>
      <c r="AA4467"/>
      <c r="AB4467"/>
    </row>
    <row r="4468" spans="2:28" s="52" customFormat="1" x14ac:dyDescent="0.15">
      <c r="B4468" s="77"/>
      <c r="P4468"/>
      <c r="U4468"/>
      <c r="V4468"/>
      <c r="W4468"/>
      <c r="X4468"/>
      <c r="Y4468"/>
      <c r="Z4468"/>
      <c r="AA4468"/>
      <c r="AB4468"/>
    </row>
    <row r="4469" spans="2:28" s="52" customFormat="1" x14ac:dyDescent="0.15">
      <c r="B4469" s="77"/>
      <c r="P4469"/>
      <c r="U4469"/>
      <c r="V4469"/>
      <c r="W4469"/>
      <c r="X4469"/>
      <c r="Y4469"/>
      <c r="Z4469"/>
      <c r="AA4469"/>
      <c r="AB4469"/>
    </row>
    <row r="4470" spans="2:28" s="52" customFormat="1" x14ac:dyDescent="0.15">
      <c r="B4470" s="77"/>
      <c r="P4470"/>
      <c r="U4470"/>
      <c r="V4470"/>
      <c r="W4470"/>
      <c r="X4470"/>
      <c r="Y4470"/>
      <c r="Z4470"/>
      <c r="AA4470"/>
      <c r="AB4470"/>
    </row>
    <row r="4471" spans="2:28" s="52" customFormat="1" x14ac:dyDescent="0.15">
      <c r="B4471" s="77"/>
      <c r="P4471"/>
      <c r="U4471"/>
      <c r="V4471"/>
      <c r="W4471"/>
      <c r="X4471"/>
      <c r="Y4471"/>
      <c r="Z4471"/>
      <c r="AA4471"/>
      <c r="AB4471"/>
    </row>
    <row r="4472" spans="2:28" s="52" customFormat="1" x14ac:dyDescent="0.15">
      <c r="B4472" s="77"/>
      <c r="P4472"/>
      <c r="U4472"/>
      <c r="V4472"/>
      <c r="W4472"/>
      <c r="X4472"/>
      <c r="Y4472"/>
      <c r="Z4472"/>
      <c r="AA4472"/>
      <c r="AB4472"/>
    </row>
    <row r="4473" spans="2:28" s="52" customFormat="1" x14ac:dyDescent="0.15">
      <c r="B4473" s="77"/>
      <c r="P4473"/>
      <c r="U4473"/>
      <c r="V4473"/>
      <c r="W4473"/>
      <c r="X4473"/>
      <c r="Y4473"/>
      <c r="Z4473"/>
      <c r="AA4473"/>
      <c r="AB4473"/>
    </row>
    <row r="4474" spans="2:28" s="52" customFormat="1" x14ac:dyDescent="0.15">
      <c r="B4474" s="77"/>
      <c r="P4474"/>
      <c r="U4474"/>
      <c r="V4474"/>
      <c r="W4474"/>
      <c r="X4474"/>
      <c r="Y4474"/>
      <c r="Z4474"/>
      <c r="AA4474"/>
      <c r="AB4474"/>
    </row>
    <row r="4475" spans="2:28" s="52" customFormat="1" x14ac:dyDescent="0.15">
      <c r="B4475" s="77"/>
      <c r="P4475"/>
      <c r="U4475"/>
      <c r="V4475"/>
      <c r="W4475"/>
      <c r="X4475"/>
      <c r="Y4475"/>
      <c r="Z4475"/>
      <c r="AA4475"/>
      <c r="AB4475"/>
    </row>
    <row r="4476" spans="2:28" s="52" customFormat="1" x14ac:dyDescent="0.15">
      <c r="B4476" s="77"/>
      <c r="P4476"/>
      <c r="U4476"/>
      <c r="V4476"/>
      <c r="W4476"/>
      <c r="X4476"/>
      <c r="Y4476"/>
      <c r="Z4476"/>
      <c r="AA4476"/>
      <c r="AB4476"/>
    </row>
    <row r="4477" spans="2:28" s="52" customFormat="1" x14ac:dyDescent="0.15">
      <c r="B4477" s="77"/>
      <c r="P4477"/>
      <c r="U4477"/>
      <c r="V4477"/>
      <c r="W4477"/>
      <c r="X4477"/>
      <c r="Y4477"/>
      <c r="Z4477"/>
      <c r="AA4477"/>
      <c r="AB4477"/>
    </row>
    <row r="4478" spans="2:28" s="52" customFormat="1" x14ac:dyDescent="0.15">
      <c r="B4478" s="77"/>
      <c r="P4478"/>
      <c r="U4478"/>
      <c r="V4478"/>
      <c r="W4478"/>
      <c r="X4478"/>
      <c r="Y4478"/>
      <c r="Z4478"/>
      <c r="AA4478"/>
      <c r="AB4478"/>
    </row>
    <row r="4479" spans="2:28" s="52" customFormat="1" x14ac:dyDescent="0.15">
      <c r="B4479" s="77"/>
      <c r="P4479"/>
      <c r="U4479"/>
      <c r="V4479"/>
      <c r="W4479"/>
      <c r="X4479"/>
      <c r="Y4479"/>
      <c r="Z4479"/>
      <c r="AA4479"/>
      <c r="AB4479"/>
    </row>
    <row r="4480" spans="2:28" s="52" customFormat="1" x14ac:dyDescent="0.15">
      <c r="B4480" s="77"/>
      <c r="P4480"/>
      <c r="U4480"/>
      <c r="V4480"/>
      <c r="W4480"/>
      <c r="X4480"/>
      <c r="Y4480"/>
      <c r="Z4480"/>
      <c r="AA4480"/>
      <c r="AB4480"/>
    </row>
    <row r="4481" spans="2:28" s="52" customFormat="1" x14ac:dyDescent="0.15">
      <c r="B4481" s="77"/>
      <c r="P4481"/>
      <c r="U4481"/>
      <c r="V4481"/>
      <c r="W4481"/>
      <c r="X4481"/>
      <c r="Y4481"/>
      <c r="Z4481"/>
      <c r="AA4481"/>
      <c r="AB4481"/>
    </row>
    <row r="4482" spans="2:28" s="52" customFormat="1" x14ac:dyDescent="0.15">
      <c r="B4482" s="77"/>
      <c r="P4482"/>
      <c r="U4482"/>
      <c r="V4482"/>
      <c r="W4482"/>
      <c r="X4482"/>
      <c r="Y4482"/>
      <c r="Z4482"/>
      <c r="AA4482"/>
      <c r="AB4482"/>
    </row>
    <row r="4483" spans="2:28" s="52" customFormat="1" x14ac:dyDescent="0.15">
      <c r="B4483" s="77"/>
      <c r="P4483"/>
      <c r="U4483"/>
      <c r="V4483"/>
      <c r="W4483"/>
      <c r="X4483"/>
      <c r="Y4483"/>
      <c r="Z4483"/>
      <c r="AA4483"/>
      <c r="AB4483"/>
    </row>
    <row r="4484" spans="2:28" s="52" customFormat="1" x14ac:dyDescent="0.15">
      <c r="B4484" s="77"/>
      <c r="P4484"/>
      <c r="U4484"/>
      <c r="V4484"/>
      <c r="W4484"/>
      <c r="X4484"/>
      <c r="Y4484"/>
      <c r="Z4484"/>
      <c r="AA4484"/>
      <c r="AB4484"/>
    </row>
    <row r="4485" spans="2:28" s="52" customFormat="1" x14ac:dyDescent="0.15">
      <c r="B4485" s="77"/>
      <c r="P4485"/>
      <c r="U4485"/>
      <c r="V4485"/>
      <c r="W4485"/>
      <c r="X4485"/>
      <c r="Y4485"/>
      <c r="Z4485"/>
      <c r="AA4485"/>
      <c r="AB4485"/>
    </row>
    <row r="4486" spans="2:28" s="52" customFormat="1" x14ac:dyDescent="0.15">
      <c r="B4486" s="77"/>
      <c r="P4486"/>
      <c r="U4486"/>
      <c r="V4486"/>
      <c r="W4486"/>
      <c r="X4486"/>
      <c r="Y4486"/>
      <c r="Z4486"/>
      <c r="AA4486"/>
      <c r="AB4486"/>
    </row>
    <row r="4487" spans="2:28" s="52" customFormat="1" x14ac:dyDescent="0.15">
      <c r="B4487" s="77"/>
      <c r="P4487"/>
      <c r="U4487"/>
      <c r="V4487"/>
      <c r="W4487"/>
      <c r="X4487"/>
      <c r="Y4487"/>
      <c r="Z4487"/>
      <c r="AA4487"/>
      <c r="AB4487"/>
    </row>
    <row r="4488" spans="2:28" s="52" customFormat="1" x14ac:dyDescent="0.15">
      <c r="B4488" s="77"/>
      <c r="P4488"/>
      <c r="U4488"/>
      <c r="V4488"/>
      <c r="W4488"/>
      <c r="X4488"/>
      <c r="Y4488"/>
      <c r="Z4488"/>
      <c r="AA4488"/>
      <c r="AB4488"/>
    </row>
    <row r="4489" spans="2:28" s="52" customFormat="1" x14ac:dyDescent="0.15">
      <c r="B4489" s="77"/>
      <c r="P4489"/>
      <c r="U4489"/>
      <c r="V4489"/>
      <c r="W4489"/>
      <c r="X4489"/>
      <c r="Y4489"/>
      <c r="Z4489"/>
      <c r="AA4489"/>
      <c r="AB4489"/>
    </row>
    <row r="4490" spans="2:28" s="52" customFormat="1" x14ac:dyDescent="0.15">
      <c r="B4490" s="77"/>
      <c r="P4490"/>
      <c r="U4490"/>
      <c r="V4490"/>
      <c r="W4490"/>
      <c r="X4490"/>
      <c r="Y4490"/>
      <c r="Z4490"/>
      <c r="AA4490"/>
      <c r="AB4490"/>
    </row>
    <row r="4491" spans="2:28" s="52" customFormat="1" x14ac:dyDescent="0.15">
      <c r="B4491" s="77"/>
      <c r="P4491"/>
      <c r="U4491"/>
      <c r="V4491"/>
      <c r="W4491"/>
      <c r="X4491"/>
      <c r="Y4491"/>
      <c r="Z4491"/>
      <c r="AA4491"/>
      <c r="AB4491"/>
    </row>
    <row r="4492" spans="2:28" s="52" customFormat="1" x14ac:dyDescent="0.15">
      <c r="B4492" s="77"/>
      <c r="P4492"/>
      <c r="U4492"/>
      <c r="V4492"/>
      <c r="W4492"/>
      <c r="X4492"/>
      <c r="Y4492"/>
      <c r="Z4492"/>
      <c r="AA4492"/>
      <c r="AB4492"/>
    </row>
    <row r="4493" spans="2:28" s="52" customFormat="1" x14ac:dyDescent="0.15">
      <c r="B4493" s="77"/>
      <c r="P4493"/>
      <c r="U4493"/>
      <c r="V4493"/>
      <c r="W4493"/>
      <c r="X4493"/>
      <c r="Y4493"/>
      <c r="Z4493"/>
      <c r="AA4493"/>
      <c r="AB4493"/>
    </row>
    <row r="4494" spans="2:28" s="52" customFormat="1" x14ac:dyDescent="0.15">
      <c r="B4494" s="77"/>
      <c r="P4494"/>
      <c r="U4494"/>
      <c r="V4494"/>
      <c r="W4494"/>
      <c r="X4494"/>
      <c r="Y4494"/>
      <c r="Z4494"/>
      <c r="AA4494"/>
      <c r="AB4494"/>
    </row>
    <row r="4495" spans="2:28" s="52" customFormat="1" x14ac:dyDescent="0.15">
      <c r="B4495" s="77"/>
      <c r="P4495"/>
      <c r="U4495"/>
      <c r="V4495"/>
      <c r="W4495"/>
      <c r="X4495"/>
      <c r="Y4495"/>
      <c r="Z4495"/>
      <c r="AA4495"/>
      <c r="AB4495"/>
    </row>
    <row r="4496" spans="2:28" s="52" customFormat="1" x14ac:dyDescent="0.15">
      <c r="B4496" s="77"/>
      <c r="P4496"/>
      <c r="U4496"/>
      <c r="V4496"/>
      <c r="W4496"/>
      <c r="X4496"/>
      <c r="Y4496"/>
      <c r="Z4496"/>
      <c r="AA4496"/>
      <c r="AB4496"/>
    </row>
    <row r="4497" spans="2:28" s="52" customFormat="1" x14ac:dyDescent="0.15">
      <c r="B4497" s="77"/>
      <c r="P4497"/>
      <c r="U4497"/>
      <c r="V4497"/>
      <c r="W4497"/>
      <c r="X4497"/>
      <c r="Y4497"/>
      <c r="Z4497"/>
      <c r="AA4497"/>
      <c r="AB4497"/>
    </row>
    <row r="4498" spans="2:28" s="52" customFormat="1" x14ac:dyDescent="0.15">
      <c r="B4498" s="77"/>
      <c r="P4498"/>
      <c r="U4498"/>
      <c r="V4498"/>
      <c r="W4498"/>
      <c r="X4498"/>
      <c r="Y4498"/>
      <c r="Z4498"/>
      <c r="AA4498"/>
      <c r="AB4498"/>
    </row>
    <row r="4499" spans="2:28" s="52" customFormat="1" x14ac:dyDescent="0.15">
      <c r="B4499" s="77"/>
      <c r="P4499"/>
      <c r="U4499"/>
      <c r="V4499"/>
      <c r="W4499"/>
      <c r="X4499"/>
      <c r="Y4499"/>
      <c r="Z4499"/>
      <c r="AA4499"/>
      <c r="AB4499"/>
    </row>
    <row r="4500" spans="2:28" s="52" customFormat="1" x14ac:dyDescent="0.15">
      <c r="B4500" s="77"/>
      <c r="P4500"/>
      <c r="U4500"/>
      <c r="V4500"/>
      <c r="W4500"/>
      <c r="X4500"/>
      <c r="Y4500"/>
      <c r="Z4500"/>
      <c r="AA4500"/>
      <c r="AB4500"/>
    </row>
    <row r="4501" spans="2:28" s="52" customFormat="1" x14ac:dyDescent="0.15">
      <c r="B4501" s="77"/>
      <c r="P4501"/>
      <c r="U4501"/>
      <c r="V4501"/>
      <c r="W4501"/>
      <c r="X4501"/>
      <c r="Y4501"/>
      <c r="Z4501"/>
      <c r="AA4501"/>
      <c r="AB4501"/>
    </row>
    <row r="4502" spans="2:28" s="52" customFormat="1" x14ac:dyDescent="0.15">
      <c r="B4502" s="77"/>
      <c r="P4502"/>
      <c r="U4502"/>
      <c r="V4502"/>
      <c r="W4502"/>
      <c r="X4502"/>
      <c r="Y4502"/>
      <c r="Z4502"/>
      <c r="AA4502"/>
      <c r="AB4502"/>
    </row>
    <row r="4503" spans="2:28" s="52" customFormat="1" x14ac:dyDescent="0.15">
      <c r="B4503" s="77"/>
      <c r="P4503"/>
      <c r="U4503"/>
      <c r="V4503"/>
      <c r="W4503"/>
      <c r="X4503"/>
      <c r="Y4503"/>
      <c r="Z4503"/>
      <c r="AA4503"/>
      <c r="AB4503"/>
    </row>
    <row r="4504" spans="2:28" s="52" customFormat="1" x14ac:dyDescent="0.15">
      <c r="B4504" s="77"/>
      <c r="P4504"/>
      <c r="U4504"/>
      <c r="V4504"/>
      <c r="W4504"/>
      <c r="X4504"/>
      <c r="Y4504"/>
      <c r="Z4504"/>
      <c r="AA4504"/>
      <c r="AB4504"/>
    </row>
    <row r="4505" spans="2:28" s="52" customFormat="1" x14ac:dyDescent="0.15">
      <c r="B4505" s="77"/>
      <c r="P4505"/>
      <c r="U4505"/>
      <c r="V4505"/>
      <c r="W4505"/>
      <c r="X4505"/>
      <c r="Y4505"/>
      <c r="Z4505"/>
      <c r="AA4505"/>
      <c r="AB4505"/>
    </row>
    <row r="4506" spans="2:28" s="52" customFormat="1" x14ac:dyDescent="0.15">
      <c r="B4506" s="77"/>
      <c r="P4506"/>
      <c r="U4506"/>
      <c r="V4506"/>
      <c r="W4506"/>
      <c r="X4506"/>
      <c r="Y4506"/>
      <c r="Z4506"/>
      <c r="AA4506"/>
      <c r="AB4506"/>
    </row>
    <row r="4507" spans="2:28" s="52" customFormat="1" x14ac:dyDescent="0.15">
      <c r="B4507" s="77"/>
      <c r="P4507"/>
      <c r="U4507"/>
      <c r="V4507"/>
      <c r="W4507"/>
      <c r="X4507"/>
      <c r="Y4507"/>
      <c r="Z4507"/>
      <c r="AA4507"/>
      <c r="AB4507"/>
    </row>
    <row r="4508" spans="2:28" s="52" customFormat="1" x14ac:dyDescent="0.15">
      <c r="B4508" s="77"/>
      <c r="P4508"/>
      <c r="U4508"/>
      <c r="V4508"/>
      <c r="W4508"/>
      <c r="X4508"/>
      <c r="Y4508"/>
      <c r="Z4508"/>
      <c r="AA4508"/>
      <c r="AB4508"/>
    </row>
    <row r="4509" spans="2:28" s="52" customFormat="1" x14ac:dyDescent="0.15">
      <c r="B4509" s="77"/>
      <c r="P4509"/>
      <c r="U4509"/>
      <c r="V4509"/>
      <c r="W4509"/>
      <c r="X4509"/>
      <c r="Y4509"/>
      <c r="Z4509"/>
      <c r="AA4509"/>
      <c r="AB4509"/>
    </row>
    <row r="4510" spans="2:28" s="52" customFormat="1" x14ac:dyDescent="0.15">
      <c r="B4510" s="77"/>
      <c r="P4510"/>
      <c r="U4510"/>
      <c r="V4510"/>
      <c r="W4510"/>
      <c r="X4510"/>
      <c r="Y4510"/>
      <c r="Z4510"/>
      <c r="AA4510"/>
      <c r="AB4510"/>
    </row>
    <row r="4511" spans="2:28" s="52" customFormat="1" x14ac:dyDescent="0.15">
      <c r="B4511" s="77"/>
      <c r="P4511"/>
      <c r="U4511"/>
      <c r="V4511"/>
      <c r="W4511"/>
      <c r="X4511"/>
      <c r="Y4511"/>
      <c r="Z4511"/>
      <c r="AA4511"/>
      <c r="AB4511"/>
    </row>
    <row r="4512" spans="2:28" s="52" customFormat="1" x14ac:dyDescent="0.15">
      <c r="B4512" s="77"/>
      <c r="P4512"/>
      <c r="U4512"/>
      <c r="V4512"/>
      <c r="W4512"/>
      <c r="X4512"/>
      <c r="Y4512"/>
      <c r="Z4512"/>
      <c r="AA4512"/>
      <c r="AB4512"/>
    </row>
    <row r="4513" spans="2:28" s="52" customFormat="1" x14ac:dyDescent="0.15">
      <c r="B4513" s="77"/>
      <c r="P4513"/>
      <c r="U4513"/>
      <c r="V4513"/>
      <c r="W4513"/>
      <c r="X4513"/>
      <c r="Y4513"/>
      <c r="Z4513"/>
      <c r="AA4513"/>
      <c r="AB4513"/>
    </row>
    <row r="4514" spans="2:28" s="52" customFormat="1" x14ac:dyDescent="0.15">
      <c r="B4514" s="77"/>
      <c r="P4514"/>
      <c r="U4514"/>
      <c r="V4514"/>
      <c r="W4514"/>
      <c r="X4514"/>
      <c r="Y4514"/>
      <c r="Z4514"/>
      <c r="AA4514"/>
      <c r="AB4514"/>
    </row>
    <row r="4515" spans="2:28" s="52" customFormat="1" x14ac:dyDescent="0.15">
      <c r="B4515" s="77"/>
      <c r="P4515"/>
      <c r="U4515"/>
      <c r="V4515"/>
      <c r="W4515"/>
      <c r="X4515"/>
      <c r="Y4515"/>
      <c r="Z4515"/>
      <c r="AA4515"/>
      <c r="AB4515"/>
    </row>
    <row r="4516" spans="2:28" s="52" customFormat="1" x14ac:dyDescent="0.15">
      <c r="B4516" s="77"/>
      <c r="P4516"/>
      <c r="U4516"/>
      <c r="V4516"/>
      <c r="W4516"/>
      <c r="X4516"/>
      <c r="Y4516"/>
      <c r="Z4516"/>
      <c r="AA4516"/>
      <c r="AB4516"/>
    </row>
    <row r="4517" spans="2:28" s="52" customFormat="1" x14ac:dyDescent="0.15">
      <c r="B4517" s="77"/>
      <c r="P4517"/>
      <c r="U4517"/>
      <c r="V4517"/>
      <c r="W4517"/>
      <c r="X4517"/>
      <c r="Y4517"/>
      <c r="Z4517"/>
      <c r="AA4517"/>
      <c r="AB4517"/>
    </row>
    <row r="4518" spans="2:28" s="52" customFormat="1" x14ac:dyDescent="0.15">
      <c r="B4518" s="77"/>
      <c r="P4518"/>
      <c r="U4518"/>
      <c r="V4518"/>
      <c r="W4518"/>
      <c r="X4518"/>
      <c r="Y4518"/>
      <c r="Z4518"/>
      <c r="AA4518"/>
      <c r="AB4518"/>
    </row>
    <row r="4519" spans="2:28" s="52" customFormat="1" x14ac:dyDescent="0.15">
      <c r="B4519" s="77"/>
      <c r="P4519"/>
      <c r="U4519"/>
      <c r="V4519"/>
      <c r="W4519"/>
      <c r="X4519"/>
      <c r="Y4519"/>
      <c r="Z4519"/>
      <c r="AA4519"/>
      <c r="AB4519"/>
    </row>
    <row r="4520" spans="2:28" s="52" customFormat="1" x14ac:dyDescent="0.15">
      <c r="B4520" s="77"/>
      <c r="P4520"/>
      <c r="U4520"/>
      <c r="V4520"/>
      <c r="W4520"/>
      <c r="X4520"/>
      <c r="Y4520"/>
      <c r="Z4520"/>
      <c r="AA4520"/>
      <c r="AB4520"/>
    </row>
    <row r="4521" spans="2:28" s="52" customFormat="1" x14ac:dyDescent="0.15">
      <c r="B4521" s="77"/>
      <c r="P4521"/>
      <c r="U4521"/>
      <c r="V4521"/>
      <c r="W4521"/>
      <c r="X4521"/>
      <c r="Y4521"/>
      <c r="Z4521"/>
      <c r="AA4521"/>
      <c r="AB4521"/>
    </row>
    <row r="4522" spans="2:28" s="52" customFormat="1" x14ac:dyDescent="0.15">
      <c r="B4522" s="77"/>
      <c r="P4522"/>
      <c r="U4522"/>
      <c r="V4522"/>
      <c r="W4522"/>
      <c r="X4522"/>
      <c r="Y4522"/>
      <c r="Z4522"/>
      <c r="AA4522"/>
      <c r="AB4522"/>
    </row>
    <row r="4523" spans="2:28" s="52" customFormat="1" x14ac:dyDescent="0.15">
      <c r="B4523" s="77"/>
      <c r="P4523"/>
      <c r="U4523"/>
      <c r="V4523"/>
      <c r="W4523"/>
      <c r="X4523"/>
      <c r="Y4523"/>
      <c r="Z4523"/>
      <c r="AA4523"/>
      <c r="AB4523"/>
    </row>
    <row r="4524" spans="2:28" s="52" customFormat="1" x14ac:dyDescent="0.15">
      <c r="B4524" s="77"/>
      <c r="P4524"/>
      <c r="U4524"/>
      <c r="V4524"/>
      <c r="W4524"/>
      <c r="X4524"/>
      <c r="Y4524"/>
      <c r="Z4524"/>
      <c r="AA4524"/>
      <c r="AB4524"/>
    </row>
    <row r="4525" spans="2:28" s="52" customFormat="1" x14ac:dyDescent="0.15">
      <c r="B4525" s="77"/>
      <c r="P4525"/>
      <c r="U4525"/>
      <c r="V4525"/>
      <c r="W4525"/>
      <c r="X4525"/>
      <c r="Y4525"/>
      <c r="Z4525"/>
      <c r="AA4525"/>
      <c r="AB4525"/>
    </row>
    <row r="4526" spans="2:28" s="52" customFormat="1" x14ac:dyDescent="0.15">
      <c r="B4526" s="77"/>
      <c r="P4526"/>
      <c r="U4526"/>
      <c r="V4526"/>
      <c r="W4526"/>
      <c r="X4526"/>
      <c r="Y4526"/>
      <c r="Z4526"/>
      <c r="AA4526"/>
      <c r="AB4526"/>
    </row>
    <row r="4527" spans="2:28" s="52" customFormat="1" x14ac:dyDescent="0.15">
      <c r="B4527" s="77"/>
      <c r="P4527"/>
      <c r="U4527"/>
      <c r="V4527"/>
      <c r="W4527"/>
      <c r="X4527"/>
      <c r="Y4527"/>
      <c r="Z4527"/>
      <c r="AA4527"/>
      <c r="AB4527"/>
    </row>
    <row r="4528" spans="2:28" s="52" customFormat="1" x14ac:dyDescent="0.15">
      <c r="B4528" s="77"/>
      <c r="P4528"/>
      <c r="U4528"/>
      <c r="V4528"/>
      <c r="W4528"/>
      <c r="X4528"/>
      <c r="Y4528"/>
      <c r="Z4528"/>
      <c r="AA4528"/>
      <c r="AB4528"/>
    </row>
    <row r="4529" spans="2:28" s="52" customFormat="1" x14ac:dyDescent="0.15">
      <c r="B4529" s="77"/>
      <c r="P4529"/>
      <c r="U4529"/>
      <c r="V4529"/>
      <c r="W4529"/>
      <c r="X4529"/>
      <c r="Y4529"/>
      <c r="Z4529"/>
      <c r="AA4529"/>
      <c r="AB4529"/>
    </row>
    <row r="4530" spans="2:28" s="52" customFormat="1" x14ac:dyDescent="0.15">
      <c r="B4530" s="77"/>
      <c r="P4530"/>
      <c r="U4530"/>
      <c r="V4530"/>
      <c r="W4530"/>
      <c r="X4530"/>
      <c r="Y4530"/>
      <c r="Z4530"/>
      <c r="AA4530"/>
      <c r="AB4530"/>
    </row>
    <row r="4531" spans="2:28" s="52" customFormat="1" x14ac:dyDescent="0.15">
      <c r="B4531" s="77"/>
      <c r="P4531"/>
      <c r="U4531"/>
      <c r="V4531"/>
      <c r="W4531"/>
      <c r="X4531"/>
      <c r="Y4531"/>
      <c r="Z4531"/>
      <c r="AA4531"/>
      <c r="AB4531"/>
    </row>
    <row r="4532" spans="2:28" s="52" customFormat="1" x14ac:dyDescent="0.15">
      <c r="B4532" s="77"/>
      <c r="P4532"/>
      <c r="U4532"/>
      <c r="V4532"/>
      <c r="W4532"/>
      <c r="X4532"/>
      <c r="Y4532"/>
      <c r="Z4532"/>
      <c r="AA4532"/>
      <c r="AB4532"/>
    </row>
    <row r="4533" spans="2:28" s="52" customFormat="1" x14ac:dyDescent="0.15">
      <c r="B4533" s="77"/>
      <c r="P4533"/>
      <c r="U4533"/>
      <c r="V4533"/>
      <c r="W4533"/>
      <c r="X4533"/>
      <c r="Y4533"/>
      <c r="Z4533"/>
      <c r="AA4533"/>
      <c r="AB4533"/>
    </row>
    <row r="4534" spans="2:28" s="52" customFormat="1" x14ac:dyDescent="0.15">
      <c r="B4534" s="77"/>
      <c r="P4534"/>
      <c r="U4534"/>
      <c r="V4534"/>
      <c r="W4534"/>
      <c r="X4534"/>
      <c r="Y4534"/>
      <c r="Z4534"/>
      <c r="AA4534"/>
      <c r="AB4534"/>
    </row>
    <row r="4535" spans="2:28" s="52" customFormat="1" x14ac:dyDescent="0.15">
      <c r="B4535" s="77"/>
      <c r="P4535"/>
      <c r="U4535"/>
      <c r="V4535"/>
      <c r="W4535"/>
      <c r="X4535"/>
      <c r="Y4535"/>
      <c r="Z4535"/>
      <c r="AA4535"/>
      <c r="AB4535"/>
    </row>
    <row r="4536" spans="2:28" s="52" customFormat="1" x14ac:dyDescent="0.15">
      <c r="B4536" s="77"/>
      <c r="P4536"/>
      <c r="U4536"/>
      <c r="V4536"/>
      <c r="W4536"/>
      <c r="X4536"/>
      <c r="Y4536"/>
      <c r="Z4536"/>
      <c r="AA4536"/>
      <c r="AB4536"/>
    </row>
    <row r="4537" spans="2:28" s="52" customFormat="1" x14ac:dyDescent="0.15">
      <c r="B4537" s="77"/>
      <c r="P4537"/>
      <c r="U4537"/>
      <c r="V4537"/>
      <c r="W4537"/>
      <c r="X4537"/>
      <c r="Y4537"/>
      <c r="Z4537"/>
      <c r="AA4537"/>
      <c r="AB4537"/>
    </row>
    <row r="4538" spans="2:28" s="52" customFormat="1" x14ac:dyDescent="0.15">
      <c r="B4538" s="77"/>
      <c r="P4538"/>
      <c r="U4538"/>
      <c r="V4538"/>
      <c r="W4538"/>
      <c r="X4538"/>
      <c r="Y4538"/>
      <c r="Z4538"/>
      <c r="AA4538"/>
      <c r="AB4538"/>
    </row>
    <row r="4539" spans="2:28" s="52" customFormat="1" x14ac:dyDescent="0.15">
      <c r="B4539" s="77"/>
      <c r="P4539"/>
      <c r="U4539"/>
      <c r="V4539"/>
      <c r="W4539"/>
      <c r="X4539"/>
      <c r="Y4539"/>
      <c r="Z4539"/>
      <c r="AA4539"/>
      <c r="AB4539"/>
    </row>
    <row r="4540" spans="2:28" s="52" customFormat="1" x14ac:dyDescent="0.15">
      <c r="B4540" s="77"/>
      <c r="P4540"/>
      <c r="U4540"/>
      <c r="V4540"/>
      <c r="W4540"/>
      <c r="X4540"/>
      <c r="Y4540"/>
      <c r="Z4540"/>
      <c r="AA4540"/>
      <c r="AB4540"/>
    </row>
    <row r="4541" spans="2:28" s="52" customFormat="1" x14ac:dyDescent="0.15">
      <c r="B4541" s="77"/>
      <c r="P4541"/>
      <c r="U4541"/>
      <c r="V4541"/>
      <c r="W4541"/>
      <c r="X4541"/>
      <c r="Y4541"/>
      <c r="Z4541"/>
      <c r="AA4541"/>
      <c r="AB4541"/>
    </row>
    <row r="4542" spans="2:28" s="52" customFormat="1" x14ac:dyDescent="0.15">
      <c r="B4542" s="77"/>
      <c r="P4542"/>
      <c r="U4542"/>
      <c r="V4542"/>
      <c r="W4542"/>
      <c r="X4542"/>
      <c r="Y4542"/>
      <c r="Z4542"/>
      <c r="AA4542"/>
      <c r="AB4542"/>
    </row>
    <row r="4543" spans="2:28" s="52" customFormat="1" x14ac:dyDescent="0.15">
      <c r="B4543" s="77"/>
      <c r="P4543"/>
      <c r="U4543"/>
      <c r="V4543"/>
      <c r="W4543"/>
      <c r="X4543"/>
      <c r="Y4543"/>
      <c r="Z4543"/>
      <c r="AA4543"/>
      <c r="AB4543"/>
    </row>
    <row r="4544" spans="2:28" s="52" customFormat="1" x14ac:dyDescent="0.15">
      <c r="B4544" s="77"/>
      <c r="P4544"/>
      <c r="U4544"/>
      <c r="V4544"/>
      <c r="W4544"/>
      <c r="X4544"/>
      <c r="Y4544"/>
      <c r="Z4544"/>
      <c r="AA4544"/>
      <c r="AB4544"/>
    </row>
    <row r="4545" spans="2:28" s="52" customFormat="1" x14ac:dyDescent="0.15">
      <c r="B4545" s="77"/>
      <c r="P4545"/>
      <c r="U4545"/>
      <c r="V4545"/>
      <c r="W4545"/>
      <c r="X4545"/>
      <c r="Y4545"/>
      <c r="Z4545"/>
      <c r="AA4545"/>
      <c r="AB4545"/>
    </row>
    <row r="4546" spans="2:28" s="52" customFormat="1" x14ac:dyDescent="0.15">
      <c r="B4546" s="77"/>
      <c r="P4546"/>
      <c r="U4546"/>
      <c r="V4546"/>
      <c r="W4546"/>
      <c r="X4546"/>
      <c r="Y4546"/>
      <c r="Z4546"/>
      <c r="AA4546"/>
      <c r="AB4546"/>
    </row>
    <row r="4547" spans="2:28" s="52" customFormat="1" x14ac:dyDescent="0.15">
      <c r="B4547" s="77"/>
      <c r="P4547"/>
      <c r="U4547"/>
      <c r="V4547"/>
      <c r="W4547"/>
      <c r="X4547"/>
      <c r="Y4547"/>
      <c r="Z4547"/>
      <c r="AA4547"/>
      <c r="AB4547"/>
    </row>
    <row r="4548" spans="2:28" s="52" customFormat="1" x14ac:dyDescent="0.15">
      <c r="B4548" s="77"/>
      <c r="P4548"/>
      <c r="U4548"/>
      <c r="V4548"/>
      <c r="W4548"/>
      <c r="X4548"/>
      <c r="Y4548"/>
      <c r="Z4548"/>
      <c r="AA4548"/>
      <c r="AB4548"/>
    </row>
    <row r="4549" spans="2:28" s="52" customFormat="1" x14ac:dyDescent="0.15">
      <c r="B4549" s="77"/>
      <c r="P4549"/>
      <c r="U4549"/>
      <c r="V4549"/>
      <c r="W4549"/>
      <c r="X4549"/>
      <c r="Y4549"/>
      <c r="Z4549"/>
      <c r="AA4549"/>
      <c r="AB4549"/>
    </row>
    <row r="4550" spans="2:28" s="52" customFormat="1" x14ac:dyDescent="0.15">
      <c r="B4550" s="77"/>
      <c r="P4550"/>
      <c r="U4550"/>
      <c r="V4550"/>
      <c r="W4550"/>
      <c r="X4550"/>
      <c r="Y4550"/>
      <c r="Z4550"/>
      <c r="AA4550"/>
      <c r="AB4550"/>
    </row>
    <row r="4551" spans="2:28" s="52" customFormat="1" x14ac:dyDescent="0.15">
      <c r="B4551" s="77"/>
      <c r="P4551"/>
      <c r="U4551"/>
      <c r="V4551"/>
      <c r="W4551"/>
      <c r="X4551"/>
      <c r="Y4551"/>
      <c r="Z4551"/>
      <c r="AA4551"/>
      <c r="AB4551"/>
    </row>
    <row r="4552" spans="2:28" s="52" customFormat="1" x14ac:dyDescent="0.15">
      <c r="B4552" s="77"/>
      <c r="P4552"/>
      <c r="U4552"/>
      <c r="V4552"/>
      <c r="W4552"/>
      <c r="X4552"/>
      <c r="Y4552"/>
      <c r="Z4552"/>
      <c r="AA4552"/>
      <c r="AB4552"/>
    </row>
    <row r="4553" spans="2:28" s="52" customFormat="1" x14ac:dyDescent="0.15">
      <c r="B4553" s="77"/>
      <c r="P4553"/>
      <c r="U4553"/>
      <c r="V4553"/>
      <c r="W4553"/>
      <c r="X4553"/>
      <c r="Y4553"/>
      <c r="Z4553"/>
      <c r="AA4553"/>
      <c r="AB4553"/>
    </row>
    <row r="4554" spans="2:28" s="52" customFormat="1" x14ac:dyDescent="0.15">
      <c r="B4554" s="77"/>
      <c r="P4554"/>
      <c r="U4554"/>
      <c r="V4554"/>
      <c r="W4554"/>
      <c r="X4554"/>
      <c r="Y4554"/>
      <c r="Z4554"/>
      <c r="AA4554"/>
      <c r="AB4554"/>
    </row>
    <row r="4555" spans="2:28" s="52" customFormat="1" x14ac:dyDescent="0.15">
      <c r="B4555" s="77"/>
      <c r="P4555"/>
      <c r="U4555"/>
      <c r="V4555"/>
      <c r="W4555"/>
      <c r="X4555"/>
      <c r="Y4555"/>
      <c r="Z4555"/>
      <c r="AA4555"/>
      <c r="AB4555"/>
    </row>
    <row r="4556" spans="2:28" s="52" customFormat="1" x14ac:dyDescent="0.15">
      <c r="B4556" s="77"/>
      <c r="P4556"/>
      <c r="U4556"/>
      <c r="V4556"/>
      <c r="W4556"/>
      <c r="X4556"/>
      <c r="Y4556"/>
      <c r="Z4556"/>
      <c r="AA4556"/>
      <c r="AB4556"/>
    </row>
    <row r="4557" spans="2:28" s="52" customFormat="1" x14ac:dyDescent="0.15">
      <c r="B4557" s="77"/>
      <c r="P4557"/>
      <c r="U4557"/>
      <c r="V4557"/>
      <c r="W4557"/>
      <c r="X4557"/>
      <c r="Y4557"/>
      <c r="Z4557"/>
      <c r="AA4557"/>
      <c r="AB4557"/>
    </row>
    <row r="4558" spans="2:28" s="52" customFormat="1" x14ac:dyDescent="0.15">
      <c r="B4558" s="77"/>
      <c r="P4558"/>
      <c r="U4558"/>
      <c r="V4558"/>
      <c r="W4558"/>
      <c r="X4558"/>
      <c r="Y4558"/>
      <c r="Z4558"/>
      <c r="AA4558"/>
      <c r="AB4558"/>
    </row>
    <row r="4559" spans="2:28" s="52" customFormat="1" x14ac:dyDescent="0.15">
      <c r="B4559" s="77"/>
      <c r="P4559"/>
      <c r="U4559"/>
      <c r="V4559"/>
      <c r="W4559"/>
      <c r="X4559"/>
      <c r="Y4559"/>
      <c r="Z4559"/>
      <c r="AA4559"/>
      <c r="AB4559"/>
    </row>
    <row r="4560" spans="2:28" s="52" customFormat="1" x14ac:dyDescent="0.15">
      <c r="B4560" s="77"/>
      <c r="P4560"/>
      <c r="U4560"/>
      <c r="V4560"/>
      <c r="W4560"/>
      <c r="X4560"/>
      <c r="Y4560"/>
      <c r="Z4560"/>
      <c r="AA4560"/>
      <c r="AB4560"/>
    </row>
    <row r="4561" spans="2:28" s="52" customFormat="1" x14ac:dyDescent="0.15">
      <c r="B4561" s="77"/>
      <c r="P4561"/>
      <c r="U4561"/>
      <c r="V4561"/>
      <c r="W4561"/>
      <c r="X4561"/>
      <c r="Y4561"/>
      <c r="Z4561"/>
      <c r="AA4561"/>
      <c r="AB4561"/>
    </row>
    <row r="4562" spans="2:28" s="52" customFormat="1" x14ac:dyDescent="0.15">
      <c r="B4562" s="77"/>
      <c r="P4562"/>
      <c r="U4562"/>
      <c r="V4562"/>
      <c r="W4562"/>
      <c r="X4562"/>
      <c r="Y4562"/>
      <c r="Z4562"/>
      <c r="AA4562"/>
      <c r="AB4562"/>
    </row>
    <row r="4563" spans="2:28" s="52" customFormat="1" x14ac:dyDescent="0.15">
      <c r="B4563" s="77"/>
      <c r="P4563"/>
      <c r="U4563"/>
      <c r="V4563"/>
      <c r="W4563"/>
      <c r="X4563"/>
      <c r="Y4563"/>
      <c r="Z4563"/>
      <c r="AA4563"/>
      <c r="AB4563"/>
    </row>
    <row r="4564" spans="2:28" s="52" customFormat="1" x14ac:dyDescent="0.15">
      <c r="B4564" s="77"/>
      <c r="P4564"/>
      <c r="U4564"/>
      <c r="V4564"/>
      <c r="W4564"/>
      <c r="X4564"/>
      <c r="Y4564"/>
      <c r="Z4564"/>
      <c r="AA4564"/>
      <c r="AB4564"/>
    </row>
    <row r="4565" spans="2:28" s="52" customFormat="1" x14ac:dyDescent="0.15">
      <c r="B4565" s="77"/>
      <c r="P4565"/>
      <c r="U4565"/>
      <c r="V4565"/>
      <c r="W4565"/>
      <c r="X4565"/>
      <c r="Y4565"/>
      <c r="Z4565"/>
      <c r="AA4565"/>
      <c r="AB4565"/>
    </row>
    <row r="4566" spans="2:28" s="52" customFormat="1" x14ac:dyDescent="0.15">
      <c r="B4566" s="77"/>
      <c r="P4566"/>
      <c r="U4566"/>
      <c r="V4566"/>
      <c r="W4566"/>
      <c r="X4566"/>
      <c r="Y4566"/>
      <c r="Z4566"/>
      <c r="AA4566"/>
      <c r="AB4566"/>
    </row>
    <row r="4567" spans="2:28" s="52" customFormat="1" x14ac:dyDescent="0.15">
      <c r="B4567" s="77"/>
      <c r="P4567"/>
      <c r="U4567"/>
      <c r="V4567"/>
      <c r="W4567"/>
      <c r="X4567"/>
      <c r="Y4567"/>
      <c r="Z4567"/>
      <c r="AA4567"/>
      <c r="AB4567"/>
    </row>
    <row r="4568" spans="2:28" s="52" customFormat="1" x14ac:dyDescent="0.15">
      <c r="B4568" s="77"/>
      <c r="P4568"/>
      <c r="U4568"/>
      <c r="V4568"/>
      <c r="W4568"/>
      <c r="X4568"/>
      <c r="Y4568"/>
      <c r="Z4568"/>
      <c r="AA4568"/>
      <c r="AB4568"/>
    </row>
    <row r="4569" spans="2:28" s="52" customFormat="1" x14ac:dyDescent="0.15">
      <c r="B4569" s="77"/>
      <c r="P4569"/>
      <c r="U4569"/>
      <c r="V4569"/>
      <c r="W4569"/>
      <c r="X4569"/>
      <c r="Y4569"/>
      <c r="Z4569"/>
      <c r="AA4569"/>
      <c r="AB4569"/>
    </row>
    <row r="4570" spans="2:28" s="52" customFormat="1" x14ac:dyDescent="0.15">
      <c r="B4570" s="77"/>
      <c r="P4570"/>
      <c r="U4570"/>
      <c r="V4570"/>
      <c r="W4570"/>
      <c r="X4570"/>
      <c r="Y4570"/>
      <c r="Z4570"/>
      <c r="AA4570"/>
      <c r="AB4570"/>
    </row>
    <row r="4571" spans="2:28" s="52" customFormat="1" x14ac:dyDescent="0.15">
      <c r="B4571" s="77"/>
      <c r="P4571"/>
      <c r="U4571"/>
      <c r="V4571"/>
      <c r="W4571"/>
      <c r="X4571"/>
      <c r="Y4571"/>
      <c r="Z4571"/>
      <c r="AA4571"/>
      <c r="AB4571"/>
    </row>
    <row r="4572" spans="2:28" s="52" customFormat="1" x14ac:dyDescent="0.15">
      <c r="B4572" s="77"/>
      <c r="P4572"/>
      <c r="U4572"/>
      <c r="V4572"/>
      <c r="W4572"/>
      <c r="X4572"/>
      <c r="Y4572"/>
      <c r="Z4572"/>
      <c r="AA4572"/>
      <c r="AB4572"/>
    </row>
    <row r="4573" spans="2:28" s="52" customFormat="1" x14ac:dyDescent="0.15">
      <c r="B4573" s="77"/>
      <c r="P4573"/>
      <c r="U4573"/>
      <c r="V4573"/>
      <c r="W4573"/>
      <c r="X4573"/>
      <c r="Y4573"/>
      <c r="Z4573"/>
      <c r="AA4573"/>
      <c r="AB4573"/>
    </row>
    <row r="4574" spans="2:28" s="52" customFormat="1" x14ac:dyDescent="0.15">
      <c r="B4574" s="77"/>
      <c r="P4574"/>
      <c r="U4574"/>
      <c r="V4574"/>
      <c r="W4574"/>
      <c r="X4574"/>
      <c r="Y4574"/>
      <c r="Z4574"/>
      <c r="AA4574"/>
      <c r="AB4574"/>
    </row>
    <row r="4575" spans="2:28" s="52" customFormat="1" x14ac:dyDescent="0.15">
      <c r="B4575" s="77"/>
      <c r="P4575"/>
      <c r="U4575"/>
      <c r="V4575"/>
      <c r="W4575"/>
      <c r="X4575"/>
      <c r="Y4575"/>
      <c r="Z4575"/>
      <c r="AA4575"/>
      <c r="AB4575"/>
    </row>
    <row r="4576" spans="2:28" s="52" customFormat="1" x14ac:dyDescent="0.15">
      <c r="B4576" s="77"/>
      <c r="P4576"/>
      <c r="U4576"/>
      <c r="V4576"/>
      <c r="W4576"/>
      <c r="X4576"/>
      <c r="Y4576"/>
      <c r="Z4576"/>
      <c r="AA4576"/>
      <c r="AB4576"/>
    </row>
    <row r="4577" spans="2:28" s="52" customFormat="1" x14ac:dyDescent="0.15">
      <c r="B4577" s="77"/>
      <c r="P4577"/>
      <c r="U4577"/>
      <c r="V4577"/>
      <c r="W4577"/>
      <c r="X4577"/>
      <c r="Y4577"/>
      <c r="Z4577"/>
      <c r="AA4577"/>
      <c r="AB4577"/>
    </row>
    <row r="4578" spans="2:28" s="52" customFormat="1" x14ac:dyDescent="0.15">
      <c r="B4578" s="77"/>
      <c r="P4578"/>
      <c r="U4578"/>
      <c r="V4578"/>
      <c r="W4578"/>
      <c r="X4578"/>
      <c r="Y4578"/>
      <c r="Z4578"/>
      <c r="AA4578"/>
      <c r="AB4578"/>
    </row>
    <row r="4579" spans="2:28" s="52" customFormat="1" x14ac:dyDescent="0.15">
      <c r="B4579" s="77"/>
      <c r="P4579"/>
      <c r="U4579"/>
      <c r="V4579"/>
      <c r="W4579"/>
      <c r="X4579"/>
      <c r="Y4579"/>
      <c r="Z4579"/>
      <c r="AA4579"/>
      <c r="AB4579"/>
    </row>
    <row r="4580" spans="2:28" s="52" customFormat="1" x14ac:dyDescent="0.15">
      <c r="B4580" s="77"/>
      <c r="P4580"/>
      <c r="U4580"/>
      <c r="V4580"/>
      <c r="W4580"/>
      <c r="X4580"/>
      <c r="Y4580"/>
      <c r="Z4580"/>
      <c r="AA4580"/>
      <c r="AB4580"/>
    </row>
    <row r="4581" spans="2:28" s="52" customFormat="1" x14ac:dyDescent="0.15">
      <c r="B4581" s="77"/>
      <c r="P4581"/>
      <c r="U4581"/>
      <c r="V4581"/>
      <c r="W4581"/>
      <c r="X4581"/>
      <c r="Y4581"/>
      <c r="Z4581"/>
      <c r="AA4581"/>
      <c r="AB4581"/>
    </row>
    <row r="4582" spans="2:28" s="52" customFormat="1" x14ac:dyDescent="0.15">
      <c r="B4582" s="77"/>
      <c r="P4582"/>
      <c r="U4582"/>
      <c r="V4582"/>
      <c r="W4582"/>
      <c r="X4582"/>
      <c r="Y4582"/>
      <c r="Z4582"/>
      <c r="AA4582"/>
      <c r="AB4582"/>
    </row>
    <row r="4583" spans="2:28" s="52" customFormat="1" x14ac:dyDescent="0.15">
      <c r="B4583" s="77"/>
      <c r="P4583"/>
      <c r="U4583"/>
      <c r="V4583"/>
      <c r="W4583"/>
      <c r="X4583"/>
      <c r="Y4583"/>
      <c r="Z4583"/>
      <c r="AA4583"/>
      <c r="AB4583"/>
    </row>
    <row r="4584" spans="2:28" s="52" customFormat="1" x14ac:dyDescent="0.15">
      <c r="B4584" s="77"/>
      <c r="P4584"/>
      <c r="U4584"/>
      <c r="V4584"/>
      <c r="W4584"/>
      <c r="X4584"/>
      <c r="Y4584"/>
      <c r="Z4584"/>
      <c r="AA4584"/>
      <c r="AB4584"/>
    </row>
    <row r="4585" spans="2:28" s="52" customFormat="1" x14ac:dyDescent="0.15">
      <c r="B4585" s="77"/>
      <c r="P4585"/>
      <c r="U4585"/>
      <c r="V4585"/>
      <c r="W4585"/>
      <c r="X4585"/>
      <c r="Y4585"/>
      <c r="Z4585"/>
      <c r="AA4585"/>
      <c r="AB4585"/>
    </row>
    <row r="4586" spans="2:28" s="52" customFormat="1" x14ac:dyDescent="0.15">
      <c r="B4586" s="77"/>
      <c r="P4586"/>
      <c r="U4586"/>
      <c r="V4586"/>
      <c r="W4586"/>
      <c r="X4586"/>
      <c r="Y4586"/>
      <c r="Z4586"/>
      <c r="AA4586"/>
      <c r="AB4586"/>
    </row>
    <row r="4587" spans="2:28" s="52" customFormat="1" x14ac:dyDescent="0.15">
      <c r="B4587" s="77"/>
      <c r="P4587"/>
      <c r="U4587"/>
      <c r="V4587"/>
      <c r="W4587"/>
      <c r="X4587"/>
      <c r="Y4587"/>
      <c r="Z4587"/>
      <c r="AA4587"/>
      <c r="AB4587"/>
    </row>
    <row r="4588" spans="2:28" s="52" customFormat="1" x14ac:dyDescent="0.15">
      <c r="B4588" s="77"/>
      <c r="P4588"/>
      <c r="U4588"/>
      <c r="V4588"/>
      <c r="W4588"/>
      <c r="X4588"/>
      <c r="Y4588"/>
      <c r="Z4588"/>
      <c r="AA4588"/>
      <c r="AB4588"/>
    </row>
    <row r="4589" spans="2:28" s="52" customFormat="1" x14ac:dyDescent="0.15">
      <c r="B4589" s="77"/>
      <c r="P4589"/>
      <c r="U4589"/>
      <c r="V4589"/>
      <c r="W4589"/>
      <c r="X4589"/>
      <c r="Y4589"/>
      <c r="Z4589"/>
      <c r="AA4589"/>
      <c r="AB4589"/>
    </row>
    <row r="4590" spans="2:28" s="52" customFormat="1" x14ac:dyDescent="0.15">
      <c r="B4590" s="77"/>
      <c r="P4590"/>
      <c r="U4590"/>
      <c r="V4590"/>
      <c r="W4590"/>
      <c r="X4590"/>
      <c r="Y4590"/>
      <c r="Z4590"/>
      <c r="AA4590"/>
      <c r="AB4590"/>
    </row>
    <row r="4591" spans="2:28" s="52" customFormat="1" x14ac:dyDescent="0.15">
      <c r="B4591" s="77"/>
      <c r="P4591"/>
      <c r="U4591"/>
      <c r="V4591"/>
      <c r="W4591"/>
      <c r="X4591"/>
      <c r="Y4591"/>
      <c r="Z4591"/>
      <c r="AA4591"/>
      <c r="AB4591"/>
    </row>
    <row r="4592" spans="2:28" s="52" customFormat="1" x14ac:dyDescent="0.15">
      <c r="B4592" s="77"/>
      <c r="P4592"/>
      <c r="U4592"/>
      <c r="V4592"/>
      <c r="W4592"/>
      <c r="X4592"/>
      <c r="Y4592"/>
      <c r="Z4592"/>
      <c r="AA4592"/>
      <c r="AB4592"/>
    </row>
    <row r="4593" spans="2:28" s="52" customFormat="1" x14ac:dyDescent="0.15">
      <c r="B4593" s="77"/>
      <c r="P4593"/>
      <c r="U4593"/>
      <c r="V4593"/>
      <c r="W4593"/>
      <c r="X4593"/>
      <c r="Y4593"/>
      <c r="Z4593"/>
      <c r="AA4593"/>
      <c r="AB4593"/>
    </row>
    <row r="4594" spans="2:28" s="52" customFormat="1" x14ac:dyDescent="0.15">
      <c r="B4594" s="77"/>
      <c r="P4594"/>
      <c r="U4594"/>
      <c r="V4594"/>
      <c r="W4594"/>
      <c r="X4594"/>
      <c r="Y4594"/>
      <c r="Z4594"/>
      <c r="AA4594"/>
      <c r="AB4594"/>
    </row>
    <row r="4595" spans="2:28" s="52" customFormat="1" x14ac:dyDescent="0.15">
      <c r="B4595" s="77"/>
      <c r="P4595"/>
      <c r="U4595"/>
      <c r="V4595"/>
      <c r="W4595"/>
      <c r="X4595"/>
      <c r="Y4595"/>
      <c r="Z4595"/>
      <c r="AA4595"/>
      <c r="AB4595"/>
    </row>
    <row r="4596" spans="2:28" s="52" customFormat="1" x14ac:dyDescent="0.15">
      <c r="B4596" s="77"/>
      <c r="P4596"/>
      <c r="U4596"/>
      <c r="V4596"/>
      <c r="W4596"/>
      <c r="X4596"/>
      <c r="Y4596"/>
      <c r="Z4596"/>
      <c r="AA4596"/>
      <c r="AB4596"/>
    </row>
    <row r="4597" spans="2:28" s="52" customFormat="1" x14ac:dyDescent="0.15">
      <c r="B4597" s="77"/>
      <c r="P4597"/>
      <c r="U4597"/>
      <c r="V4597"/>
      <c r="W4597"/>
      <c r="X4597"/>
      <c r="Y4597"/>
      <c r="Z4597"/>
      <c r="AA4597"/>
      <c r="AB4597"/>
    </row>
    <row r="4598" spans="2:28" s="52" customFormat="1" x14ac:dyDescent="0.15">
      <c r="B4598" s="77"/>
      <c r="P4598"/>
      <c r="U4598"/>
      <c r="V4598"/>
      <c r="W4598"/>
      <c r="X4598"/>
      <c r="Y4598"/>
      <c r="Z4598"/>
      <c r="AA4598"/>
      <c r="AB4598"/>
    </row>
    <row r="4599" spans="2:28" s="52" customFormat="1" x14ac:dyDescent="0.15">
      <c r="B4599" s="77"/>
      <c r="P4599"/>
      <c r="U4599"/>
      <c r="V4599"/>
      <c r="W4599"/>
      <c r="X4599"/>
      <c r="Y4599"/>
      <c r="Z4599"/>
      <c r="AA4599"/>
      <c r="AB4599"/>
    </row>
    <row r="4600" spans="2:28" s="52" customFormat="1" x14ac:dyDescent="0.15">
      <c r="B4600" s="77"/>
      <c r="P4600"/>
      <c r="U4600"/>
      <c r="V4600"/>
      <c r="W4600"/>
      <c r="X4600"/>
      <c r="Y4600"/>
      <c r="Z4600"/>
      <c r="AA4600"/>
      <c r="AB4600"/>
    </row>
    <row r="4601" spans="2:28" s="52" customFormat="1" x14ac:dyDescent="0.15">
      <c r="B4601" s="77"/>
      <c r="P4601"/>
      <c r="U4601"/>
      <c r="V4601"/>
      <c r="W4601"/>
      <c r="X4601"/>
      <c r="Y4601"/>
      <c r="Z4601"/>
      <c r="AA4601"/>
      <c r="AB4601"/>
    </row>
    <row r="4602" spans="2:28" s="52" customFormat="1" x14ac:dyDescent="0.15">
      <c r="B4602" s="77"/>
      <c r="P4602"/>
      <c r="U4602"/>
      <c r="V4602"/>
      <c r="W4602"/>
      <c r="X4602"/>
      <c r="Y4602"/>
      <c r="Z4602"/>
      <c r="AA4602"/>
      <c r="AB4602"/>
    </row>
    <row r="4603" spans="2:28" s="52" customFormat="1" x14ac:dyDescent="0.15">
      <c r="B4603" s="77"/>
      <c r="P4603"/>
      <c r="U4603"/>
      <c r="V4603"/>
      <c r="W4603"/>
      <c r="X4603"/>
      <c r="Y4603"/>
      <c r="Z4603"/>
      <c r="AA4603"/>
      <c r="AB4603"/>
    </row>
    <row r="4604" spans="2:28" s="52" customFormat="1" x14ac:dyDescent="0.15">
      <c r="B4604" s="77"/>
      <c r="P4604"/>
      <c r="U4604"/>
      <c r="V4604"/>
      <c r="W4604"/>
      <c r="X4604"/>
      <c r="Y4604"/>
      <c r="Z4604"/>
      <c r="AA4604"/>
      <c r="AB4604"/>
    </row>
    <row r="4605" spans="2:28" s="52" customFormat="1" x14ac:dyDescent="0.15">
      <c r="B4605" s="77"/>
      <c r="P4605"/>
      <c r="U4605"/>
      <c r="V4605"/>
      <c r="W4605"/>
      <c r="X4605"/>
      <c r="Y4605"/>
      <c r="Z4605"/>
      <c r="AA4605"/>
      <c r="AB4605"/>
    </row>
    <row r="4606" spans="2:28" s="52" customFormat="1" x14ac:dyDescent="0.15">
      <c r="B4606" s="77"/>
      <c r="P4606"/>
      <c r="U4606"/>
      <c r="V4606"/>
      <c r="W4606"/>
      <c r="X4606"/>
      <c r="Y4606"/>
      <c r="Z4606"/>
      <c r="AA4606"/>
      <c r="AB4606"/>
    </row>
    <row r="4607" spans="2:28" s="52" customFormat="1" x14ac:dyDescent="0.15">
      <c r="B4607" s="77"/>
      <c r="P4607"/>
      <c r="U4607"/>
      <c r="V4607"/>
      <c r="W4607"/>
      <c r="X4607"/>
      <c r="Y4607"/>
      <c r="Z4607"/>
      <c r="AA4607"/>
      <c r="AB4607"/>
    </row>
    <row r="4608" spans="2:28" s="52" customFormat="1" x14ac:dyDescent="0.15">
      <c r="B4608" s="77"/>
      <c r="P4608"/>
      <c r="U4608"/>
      <c r="V4608"/>
      <c r="W4608"/>
      <c r="X4608"/>
      <c r="Y4608"/>
      <c r="Z4608"/>
      <c r="AA4608"/>
      <c r="AB4608"/>
    </row>
    <row r="4609" spans="2:28" s="52" customFormat="1" x14ac:dyDescent="0.15">
      <c r="B4609" s="77"/>
      <c r="P4609"/>
      <c r="U4609"/>
      <c r="V4609"/>
      <c r="W4609"/>
      <c r="X4609"/>
      <c r="Y4609"/>
      <c r="Z4609"/>
      <c r="AA4609"/>
      <c r="AB4609"/>
    </row>
    <row r="4610" spans="2:28" s="52" customFormat="1" x14ac:dyDescent="0.15">
      <c r="B4610" s="77"/>
      <c r="P4610"/>
      <c r="U4610"/>
      <c r="V4610"/>
      <c r="W4610"/>
      <c r="X4610"/>
      <c r="Y4610"/>
      <c r="Z4610"/>
      <c r="AA4610"/>
      <c r="AB4610"/>
    </row>
    <row r="4611" spans="2:28" s="52" customFormat="1" x14ac:dyDescent="0.15">
      <c r="B4611" s="77"/>
      <c r="P4611"/>
      <c r="U4611"/>
      <c r="V4611"/>
      <c r="W4611"/>
      <c r="X4611"/>
      <c r="Y4611"/>
      <c r="Z4611"/>
      <c r="AA4611"/>
      <c r="AB4611"/>
    </row>
    <row r="4612" spans="2:28" s="52" customFormat="1" x14ac:dyDescent="0.15">
      <c r="B4612" s="77"/>
      <c r="P4612"/>
      <c r="U4612"/>
      <c r="V4612"/>
      <c r="W4612"/>
      <c r="X4612"/>
      <c r="Y4612"/>
      <c r="Z4612"/>
      <c r="AA4612"/>
      <c r="AB4612"/>
    </row>
    <row r="4613" spans="2:28" s="52" customFormat="1" x14ac:dyDescent="0.15">
      <c r="B4613" s="77"/>
      <c r="P4613"/>
      <c r="U4613"/>
      <c r="V4613"/>
      <c r="W4613"/>
      <c r="X4613"/>
      <c r="Y4613"/>
      <c r="Z4613"/>
      <c r="AA4613"/>
      <c r="AB4613"/>
    </row>
    <row r="4614" spans="2:28" s="52" customFormat="1" x14ac:dyDescent="0.15">
      <c r="B4614" s="77"/>
      <c r="P4614"/>
      <c r="U4614"/>
      <c r="V4614"/>
      <c r="W4614"/>
      <c r="X4614"/>
      <c r="Y4614"/>
      <c r="Z4614"/>
      <c r="AA4614"/>
      <c r="AB4614"/>
    </row>
    <row r="4615" spans="2:28" s="52" customFormat="1" x14ac:dyDescent="0.15">
      <c r="B4615" s="77"/>
      <c r="P4615"/>
      <c r="U4615"/>
      <c r="V4615"/>
      <c r="W4615"/>
      <c r="X4615"/>
      <c r="Y4615"/>
      <c r="Z4615"/>
      <c r="AA4615"/>
      <c r="AB4615"/>
    </row>
    <row r="4616" spans="2:28" s="52" customFormat="1" x14ac:dyDescent="0.15">
      <c r="B4616" s="77"/>
      <c r="P4616"/>
      <c r="U4616"/>
      <c r="V4616"/>
      <c r="W4616"/>
      <c r="X4616"/>
      <c r="Y4616"/>
      <c r="Z4616"/>
      <c r="AA4616"/>
      <c r="AB4616"/>
    </row>
    <row r="4617" spans="2:28" s="52" customFormat="1" x14ac:dyDescent="0.15">
      <c r="B4617" s="77"/>
      <c r="P4617"/>
      <c r="U4617"/>
      <c r="V4617"/>
      <c r="W4617"/>
      <c r="X4617"/>
      <c r="Y4617"/>
      <c r="Z4617"/>
      <c r="AA4617"/>
      <c r="AB4617"/>
    </row>
    <row r="4618" spans="2:28" s="52" customFormat="1" x14ac:dyDescent="0.15">
      <c r="B4618" s="77"/>
      <c r="P4618"/>
      <c r="U4618"/>
      <c r="V4618"/>
      <c r="W4618"/>
      <c r="X4618"/>
      <c r="Y4618"/>
      <c r="Z4618"/>
      <c r="AA4618"/>
      <c r="AB4618"/>
    </row>
    <row r="4619" spans="2:28" s="52" customFormat="1" x14ac:dyDescent="0.15">
      <c r="B4619" s="77"/>
      <c r="P4619"/>
      <c r="U4619"/>
      <c r="V4619"/>
      <c r="W4619"/>
      <c r="X4619"/>
      <c r="Y4619"/>
      <c r="Z4619"/>
      <c r="AA4619"/>
      <c r="AB4619"/>
    </row>
    <row r="4620" spans="2:28" s="52" customFormat="1" x14ac:dyDescent="0.15">
      <c r="B4620" s="77"/>
      <c r="P4620"/>
      <c r="U4620"/>
      <c r="V4620"/>
      <c r="W4620"/>
      <c r="X4620"/>
      <c r="Y4620"/>
      <c r="Z4620"/>
      <c r="AA4620"/>
      <c r="AB4620"/>
    </row>
    <row r="4621" spans="2:28" s="52" customFormat="1" x14ac:dyDescent="0.15">
      <c r="B4621" s="77"/>
      <c r="P4621"/>
      <c r="U4621"/>
      <c r="V4621"/>
      <c r="W4621"/>
      <c r="X4621"/>
      <c r="Y4621"/>
      <c r="Z4621"/>
      <c r="AA4621"/>
      <c r="AB4621"/>
    </row>
    <row r="4622" spans="2:28" s="52" customFormat="1" x14ac:dyDescent="0.15">
      <c r="B4622" s="77"/>
      <c r="P4622"/>
      <c r="U4622"/>
      <c r="V4622"/>
      <c r="W4622"/>
      <c r="X4622"/>
      <c r="Y4622"/>
      <c r="Z4622"/>
      <c r="AA4622"/>
      <c r="AB4622"/>
    </row>
    <row r="4623" spans="2:28" s="52" customFormat="1" x14ac:dyDescent="0.15">
      <c r="B4623" s="77"/>
      <c r="P4623"/>
      <c r="U4623"/>
      <c r="V4623"/>
      <c r="W4623"/>
      <c r="X4623"/>
      <c r="Y4623"/>
      <c r="Z4623"/>
      <c r="AA4623"/>
      <c r="AB4623"/>
    </row>
    <row r="4624" spans="2:28" s="52" customFormat="1" x14ac:dyDescent="0.15">
      <c r="B4624" s="77"/>
      <c r="P4624"/>
      <c r="U4624"/>
      <c r="V4624"/>
      <c r="W4624"/>
      <c r="X4624"/>
      <c r="Y4624"/>
      <c r="Z4624"/>
      <c r="AA4624"/>
      <c r="AB4624"/>
    </row>
    <row r="4625" spans="2:28" s="52" customFormat="1" x14ac:dyDescent="0.15">
      <c r="B4625" s="77"/>
      <c r="P4625"/>
      <c r="U4625"/>
      <c r="V4625"/>
      <c r="W4625"/>
      <c r="X4625"/>
      <c r="Y4625"/>
      <c r="Z4625"/>
      <c r="AA4625"/>
      <c r="AB4625"/>
    </row>
    <row r="4626" spans="2:28" s="52" customFormat="1" x14ac:dyDescent="0.15">
      <c r="B4626" s="77"/>
      <c r="P4626"/>
      <c r="U4626"/>
      <c r="V4626"/>
      <c r="W4626"/>
      <c r="X4626"/>
      <c r="Y4626"/>
      <c r="Z4626"/>
      <c r="AA4626"/>
      <c r="AB4626"/>
    </row>
    <row r="4627" spans="2:28" s="52" customFormat="1" x14ac:dyDescent="0.15">
      <c r="B4627" s="77"/>
      <c r="P4627"/>
      <c r="U4627"/>
      <c r="V4627"/>
      <c r="W4627"/>
      <c r="X4627"/>
      <c r="Y4627"/>
      <c r="Z4627"/>
      <c r="AA4627"/>
      <c r="AB4627"/>
    </row>
    <row r="4628" spans="2:28" s="52" customFormat="1" x14ac:dyDescent="0.15">
      <c r="B4628" s="77"/>
      <c r="P4628"/>
      <c r="U4628"/>
      <c r="V4628"/>
      <c r="W4628"/>
      <c r="X4628"/>
      <c r="Y4628"/>
      <c r="Z4628"/>
      <c r="AA4628"/>
      <c r="AB4628"/>
    </row>
    <row r="4629" spans="2:28" s="52" customFormat="1" x14ac:dyDescent="0.15">
      <c r="B4629" s="77"/>
      <c r="P4629"/>
      <c r="U4629"/>
      <c r="V4629"/>
      <c r="W4629"/>
      <c r="X4629"/>
      <c r="Y4629"/>
      <c r="Z4629"/>
      <c r="AA4629"/>
      <c r="AB4629"/>
    </row>
    <row r="4630" spans="2:28" s="52" customFormat="1" x14ac:dyDescent="0.15">
      <c r="B4630" s="77"/>
      <c r="P4630"/>
      <c r="U4630"/>
      <c r="V4630"/>
      <c r="W4630"/>
      <c r="X4630"/>
      <c r="Y4630"/>
      <c r="Z4630"/>
      <c r="AA4630"/>
      <c r="AB4630"/>
    </row>
    <row r="4631" spans="2:28" s="52" customFormat="1" x14ac:dyDescent="0.15">
      <c r="B4631" s="77"/>
      <c r="P4631"/>
      <c r="U4631"/>
      <c r="V4631"/>
      <c r="W4631"/>
      <c r="X4631"/>
      <c r="Y4631"/>
      <c r="Z4631"/>
      <c r="AA4631"/>
      <c r="AB4631"/>
    </row>
    <row r="4632" spans="2:28" s="52" customFormat="1" x14ac:dyDescent="0.15">
      <c r="B4632" s="77"/>
      <c r="P4632"/>
      <c r="U4632"/>
      <c r="V4632"/>
      <c r="W4632"/>
      <c r="X4632"/>
      <c r="Y4632"/>
      <c r="Z4632"/>
      <c r="AA4632"/>
      <c r="AB4632"/>
    </row>
    <row r="4633" spans="2:28" s="52" customFormat="1" x14ac:dyDescent="0.15">
      <c r="B4633" s="77"/>
      <c r="P4633"/>
      <c r="U4633"/>
      <c r="V4633"/>
      <c r="W4633"/>
      <c r="X4633"/>
      <c r="Y4633"/>
      <c r="Z4633"/>
      <c r="AA4633"/>
      <c r="AB4633"/>
    </row>
    <row r="4634" spans="2:28" s="52" customFormat="1" x14ac:dyDescent="0.15">
      <c r="B4634" s="77"/>
      <c r="P4634"/>
      <c r="U4634"/>
      <c r="V4634"/>
      <c r="W4634"/>
      <c r="X4634"/>
      <c r="Y4634"/>
      <c r="Z4634"/>
      <c r="AA4634"/>
      <c r="AB4634"/>
    </row>
    <row r="4635" spans="2:28" s="52" customFormat="1" x14ac:dyDescent="0.15">
      <c r="B4635" s="77"/>
      <c r="P4635"/>
      <c r="U4635"/>
      <c r="V4635"/>
      <c r="W4635"/>
      <c r="X4635"/>
      <c r="Y4635"/>
      <c r="Z4635"/>
      <c r="AA4635"/>
      <c r="AB4635"/>
    </row>
    <row r="4636" spans="2:28" s="52" customFormat="1" x14ac:dyDescent="0.15">
      <c r="B4636" s="77"/>
      <c r="P4636"/>
      <c r="U4636"/>
      <c r="V4636"/>
      <c r="W4636"/>
      <c r="X4636"/>
      <c r="Y4636"/>
      <c r="Z4636"/>
      <c r="AA4636"/>
      <c r="AB4636"/>
    </row>
    <row r="4637" spans="2:28" s="52" customFormat="1" x14ac:dyDescent="0.15">
      <c r="B4637" s="77"/>
      <c r="P4637"/>
      <c r="U4637"/>
      <c r="V4637"/>
      <c r="W4637"/>
      <c r="X4637"/>
      <c r="Y4637"/>
      <c r="Z4637"/>
      <c r="AA4637"/>
      <c r="AB4637"/>
    </row>
    <row r="4638" spans="2:28" s="52" customFormat="1" x14ac:dyDescent="0.15">
      <c r="B4638" s="77"/>
      <c r="P4638"/>
      <c r="U4638"/>
      <c r="V4638"/>
      <c r="W4638"/>
      <c r="X4638"/>
      <c r="Y4638"/>
      <c r="Z4638"/>
      <c r="AA4638"/>
      <c r="AB4638"/>
    </row>
    <row r="4639" spans="2:28" s="52" customFormat="1" x14ac:dyDescent="0.15">
      <c r="B4639" s="77"/>
      <c r="P4639"/>
      <c r="U4639"/>
      <c r="V4639"/>
      <c r="W4639"/>
      <c r="X4639"/>
      <c r="Y4639"/>
      <c r="Z4639"/>
      <c r="AA4639"/>
      <c r="AB4639"/>
    </row>
    <row r="4640" spans="2:28" s="52" customFormat="1" x14ac:dyDescent="0.15">
      <c r="B4640" s="77"/>
      <c r="P4640"/>
      <c r="U4640"/>
      <c r="V4640"/>
      <c r="W4640"/>
      <c r="X4640"/>
      <c r="Y4640"/>
      <c r="Z4640"/>
      <c r="AA4640"/>
      <c r="AB4640"/>
    </row>
    <row r="4641" spans="2:28" s="52" customFormat="1" x14ac:dyDescent="0.15">
      <c r="B4641" s="77"/>
      <c r="P4641"/>
      <c r="U4641"/>
      <c r="V4641"/>
      <c r="W4641"/>
      <c r="X4641"/>
      <c r="Y4641"/>
      <c r="Z4641"/>
      <c r="AA4641"/>
      <c r="AB4641"/>
    </row>
    <row r="4642" spans="2:28" s="52" customFormat="1" x14ac:dyDescent="0.15">
      <c r="B4642" s="77"/>
      <c r="P4642"/>
      <c r="U4642"/>
      <c r="V4642"/>
      <c r="W4642"/>
      <c r="X4642"/>
      <c r="Y4642"/>
      <c r="Z4642"/>
      <c r="AA4642"/>
      <c r="AB4642"/>
    </row>
    <row r="4643" spans="2:28" s="52" customFormat="1" x14ac:dyDescent="0.15">
      <c r="B4643" s="77"/>
      <c r="P4643"/>
      <c r="U4643"/>
      <c r="V4643"/>
      <c r="W4643"/>
      <c r="X4643"/>
      <c r="Y4643"/>
      <c r="Z4643"/>
      <c r="AA4643"/>
      <c r="AB4643"/>
    </row>
    <row r="4644" spans="2:28" s="52" customFormat="1" x14ac:dyDescent="0.15">
      <c r="B4644" s="77"/>
      <c r="P4644"/>
      <c r="U4644"/>
      <c r="V4644"/>
      <c r="W4644"/>
      <c r="X4644"/>
      <c r="Y4644"/>
      <c r="Z4644"/>
      <c r="AA4644"/>
      <c r="AB4644"/>
    </row>
    <row r="4645" spans="2:28" s="52" customFormat="1" x14ac:dyDescent="0.15">
      <c r="B4645" s="77"/>
      <c r="P4645"/>
      <c r="U4645"/>
      <c r="V4645"/>
      <c r="W4645"/>
      <c r="X4645"/>
      <c r="Y4645"/>
      <c r="Z4645"/>
      <c r="AA4645"/>
      <c r="AB4645"/>
    </row>
    <row r="4646" spans="2:28" s="52" customFormat="1" x14ac:dyDescent="0.15">
      <c r="B4646" s="77"/>
      <c r="P4646"/>
      <c r="U4646"/>
      <c r="V4646"/>
      <c r="W4646"/>
      <c r="X4646"/>
      <c r="Y4646"/>
      <c r="Z4646"/>
      <c r="AA4646"/>
      <c r="AB4646"/>
    </row>
    <row r="4647" spans="2:28" s="52" customFormat="1" x14ac:dyDescent="0.15">
      <c r="B4647" s="77"/>
      <c r="P4647"/>
      <c r="U4647"/>
      <c r="V4647"/>
      <c r="W4647"/>
      <c r="X4647"/>
      <c r="Y4647"/>
      <c r="Z4647"/>
      <c r="AA4647"/>
      <c r="AB4647"/>
    </row>
    <row r="4648" spans="2:28" s="52" customFormat="1" x14ac:dyDescent="0.15">
      <c r="B4648" s="77"/>
      <c r="P4648"/>
      <c r="U4648"/>
      <c r="V4648"/>
      <c r="W4648"/>
      <c r="X4648"/>
      <c r="Y4648"/>
      <c r="Z4648"/>
      <c r="AA4648"/>
      <c r="AB4648"/>
    </row>
    <row r="4649" spans="2:28" s="52" customFormat="1" x14ac:dyDescent="0.15">
      <c r="B4649" s="77"/>
      <c r="P4649"/>
      <c r="U4649"/>
      <c r="V4649"/>
      <c r="W4649"/>
      <c r="X4649"/>
      <c r="Y4649"/>
      <c r="Z4649"/>
      <c r="AA4649"/>
      <c r="AB4649"/>
    </row>
    <row r="4650" spans="2:28" s="52" customFormat="1" x14ac:dyDescent="0.15">
      <c r="B4650" s="77"/>
      <c r="P4650"/>
      <c r="U4650"/>
      <c r="V4650"/>
      <c r="W4650"/>
      <c r="X4650"/>
      <c r="Y4650"/>
      <c r="Z4650"/>
      <c r="AA4650"/>
      <c r="AB4650"/>
    </row>
    <row r="4651" spans="2:28" s="52" customFormat="1" x14ac:dyDescent="0.15">
      <c r="B4651" s="77"/>
      <c r="P4651"/>
      <c r="U4651"/>
      <c r="V4651"/>
      <c r="W4651"/>
      <c r="X4651"/>
      <c r="Y4651"/>
      <c r="Z4651"/>
      <c r="AA4651"/>
      <c r="AB4651"/>
    </row>
    <row r="4652" spans="2:28" s="52" customFormat="1" x14ac:dyDescent="0.15">
      <c r="B4652" s="77"/>
      <c r="P4652"/>
      <c r="U4652"/>
      <c r="V4652"/>
      <c r="W4652"/>
      <c r="X4652"/>
      <c r="Y4652"/>
      <c r="Z4652"/>
      <c r="AA4652"/>
      <c r="AB4652"/>
    </row>
    <row r="4653" spans="2:28" s="52" customFormat="1" x14ac:dyDescent="0.15">
      <c r="B4653" s="77"/>
      <c r="P4653"/>
      <c r="U4653"/>
      <c r="V4653"/>
      <c r="W4653"/>
      <c r="X4653"/>
      <c r="Y4653"/>
      <c r="Z4653"/>
      <c r="AA4653"/>
      <c r="AB4653"/>
    </row>
    <row r="4654" spans="2:28" s="52" customFormat="1" x14ac:dyDescent="0.15">
      <c r="B4654" s="77"/>
      <c r="P4654"/>
      <c r="U4654"/>
      <c r="V4654"/>
      <c r="W4654"/>
      <c r="X4654"/>
      <c r="Y4654"/>
      <c r="Z4654"/>
      <c r="AA4654"/>
      <c r="AB4654"/>
    </row>
    <row r="4655" spans="2:28" s="52" customFormat="1" x14ac:dyDescent="0.15">
      <c r="B4655" s="77"/>
      <c r="P4655"/>
      <c r="U4655"/>
      <c r="V4655"/>
      <c r="W4655"/>
      <c r="X4655"/>
      <c r="Y4655"/>
      <c r="Z4655"/>
      <c r="AA4655"/>
      <c r="AB4655"/>
    </row>
    <row r="4656" spans="2:28" s="52" customFormat="1" x14ac:dyDescent="0.15">
      <c r="B4656" s="77"/>
      <c r="P4656"/>
      <c r="U4656"/>
      <c r="V4656"/>
      <c r="W4656"/>
      <c r="X4656"/>
      <c r="Y4656"/>
      <c r="Z4656"/>
      <c r="AA4656"/>
      <c r="AB4656"/>
    </row>
    <row r="4657" spans="2:28" s="52" customFormat="1" x14ac:dyDescent="0.15">
      <c r="B4657" s="77"/>
      <c r="P4657"/>
      <c r="U4657"/>
      <c r="V4657"/>
      <c r="W4657"/>
      <c r="X4657"/>
      <c r="Y4657"/>
      <c r="Z4657"/>
      <c r="AA4657"/>
      <c r="AB4657"/>
    </row>
    <row r="4658" spans="2:28" s="52" customFormat="1" x14ac:dyDescent="0.15">
      <c r="B4658" s="77"/>
      <c r="P4658"/>
      <c r="U4658"/>
      <c r="V4658"/>
      <c r="W4658"/>
      <c r="X4658"/>
      <c r="Y4658"/>
      <c r="Z4658"/>
      <c r="AA4658"/>
      <c r="AB4658"/>
    </row>
    <row r="4659" spans="2:28" s="52" customFormat="1" x14ac:dyDescent="0.15">
      <c r="B4659" s="77"/>
      <c r="P4659"/>
      <c r="U4659"/>
      <c r="V4659"/>
      <c r="W4659"/>
      <c r="X4659"/>
      <c r="Y4659"/>
      <c r="Z4659"/>
      <c r="AA4659"/>
      <c r="AB4659"/>
    </row>
    <row r="4660" spans="2:28" s="52" customFormat="1" x14ac:dyDescent="0.15">
      <c r="B4660" s="77"/>
      <c r="P4660"/>
      <c r="U4660"/>
      <c r="V4660"/>
      <c r="W4660"/>
      <c r="X4660"/>
      <c r="Y4660"/>
      <c r="Z4660"/>
      <c r="AA4660"/>
      <c r="AB4660"/>
    </row>
    <row r="4661" spans="2:28" s="52" customFormat="1" x14ac:dyDescent="0.15">
      <c r="B4661" s="77"/>
      <c r="P4661"/>
      <c r="U4661"/>
      <c r="V4661"/>
      <c r="W4661"/>
      <c r="X4661"/>
      <c r="Y4661"/>
      <c r="Z4661"/>
      <c r="AA4661"/>
      <c r="AB4661"/>
    </row>
    <row r="4662" spans="2:28" s="52" customFormat="1" x14ac:dyDescent="0.15">
      <c r="B4662" s="77"/>
      <c r="P4662"/>
      <c r="U4662"/>
      <c r="V4662"/>
      <c r="W4662"/>
      <c r="X4662"/>
      <c r="Y4662"/>
      <c r="Z4662"/>
      <c r="AA4662"/>
      <c r="AB4662"/>
    </row>
    <row r="4663" spans="2:28" s="52" customFormat="1" x14ac:dyDescent="0.15">
      <c r="B4663" s="77"/>
      <c r="P4663"/>
      <c r="U4663"/>
      <c r="V4663"/>
      <c r="W4663"/>
      <c r="X4663"/>
      <c r="Y4663"/>
      <c r="Z4663"/>
      <c r="AA4663"/>
      <c r="AB4663"/>
    </row>
    <row r="4664" spans="2:28" s="52" customFormat="1" x14ac:dyDescent="0.15">
      <c r="B4664" s="77"/>
      <c r="P4664"/>
      <c r="U4664"/>
      <c r="V4664"/>
      <c r="W4664"/>
      <c r="X4664"/>
      <c r="Y4664"/>
      <c r="Z4664"/>
      <c r="AA4664"/>
      <c r="AB4664"/>
    </row>
    <row r="4665" spans="2:28" s="52" customFormat="1" x14ac:dyDescent="0.15">
      <c r="B4665" s="77"/>
      <c r="P4665"/>
      <c r="U4665"/>
      <c r="V4665"/>
      <c r="W4665"/>
      <c r="X4665"/>
      <c r="Y4665"/>
      <c r="Z4665"/>
      <c r="AA4665"/>
      <c r="AB4665"/>
    </row>
    <row r="4666" spans="2:28" s="52" customFormat="1" x14ac:dyDescent="0.15">
      <c r="B4666" s="77"/>
      <c r="P4666"/>
      <c r="U4666"/>
      <c r="V4666"/>
      <c r="W4666"/>
      <c r="X4666"/>
      <c r="Y4666"/>
      <c r="Z4666"/>
      <c r="AA4666"/>
      <c r="AB4666"/>
    </row>
    <row r="4667" spans="2:28" s="52" customFormat="1" x14ac:dyDescent="0.15">
      <c r="B4667" s="77"/>
      <c r="P4667"/>
      <c r="U4667"/>
      <c r="V4667"/>
      <c r="W4667"/>
      <c r="X4667"/>
      <c r="Y4667"/>
      <c r="Z4667"/>
      <c r="AA4667"/>
      <c r="AB4667"/>
    </row>
    <row r="4668" spans="2:28" s="52" customFormat="1" x14ac:dyDescent="0.15">
      <c r="B4668" s="77"/>
      <c r="P4668"/>
      <c r="U4668"/>
      <c r="V4668"/>
      <c r="W4668"/>
      <c r="X4668"/>
      <c r="Y4668"/>
      <c r="Z4668"/>
      <c r="AA4668"/>
      <c r="AB4668"/>
    </row>
    <row r="4669" spans="2:28" s="52" customFormat="1" x14ac:dyDescent="0.15">
      <c r="B4669" s="77"/>
      <c r="P4669"/>
      <c r="U4669"/>
      <c r="V4669"/>
      <c r="W4669"/>
      <c r="X4669"/>
      <c r="Y4669"/>
      <c r="Z4669"/>
      <c r="AA4669"/>
      <c r="AB4669"/>
    </row>
    <row r="4670" spans="2:28" s="52" customFormat="1" x14ac:dyDescent="0.15">
      <c r="B4670" s="77"/>
      <c r="P4670"/>
      <c r="U4670"/>
      <c r="V4670"/>
      <c r="W4670"/>
      <c r="X4670"/>
      <c r="Y4670"/>
      <c r="Z4670"/>
      <c r="AA4670"/>
      <c r="AB4670"/>
    </row>
    <row r="4671" spans="2:28" s="52" customFormat="1" x14ac:dyDescent="0.15">
      <c r="B4671" s="77"/>
      <c r="P4671"/>
      <c r="U4671"/>
      <c r="V4671"/>
      <c r="W4671"/>
      <c r="X4671"/>
      <c r="Y4671"/>
      <c r="Z4671"/>
      <c r="AA4671"/>
      <c r="AB4671"/>
    </row>
    <row r="4672" spans="2:28" s="52" customFormat="1" x14ac:dyDescent="0.15">
      <c r="B4672" s="77"/>
      <c r="P4672"/>
      <c r="U4672"/>
      <c r="V4672"/>
      <c r="W4672"/>
      <c r="X4672"/>
      <c r="Y4672"/>
      <c r="Z4672"/>
      <c r="AA4672"/>
      <c r="AB4672"/>
    </row>
    <row r="4673" spans="2:28" s="52" customFormat="1" x14ac:dyDescent="0.15">
      <c r="B4673" s="77"/>
      <c r="P4673"/>
      <c r="U4673"/>
      <c r="V4673"/>
      <c r="W4673"/>
      <c r="X4673"/>
      <c r="Y4673"/>
      <c r="Z4673"/>
      <c r="AA4673"/>
      <c r="AB4673"/>
    </row>
    <row r="4674" spans="2:28" s="52" customFormat="1" x14ac:dyDescent="0.15">
      <c r="B4674" s="77"/>
      <c r="P4674"/>
      <c r="U4674"/>
      <c r="V4674"/>
      <c r="W4674"/>
      <c r="X4674"/>
      <c r="Y4674"/>
      <c r="Z4674"/>
      <c r="AA4674"/>
      <c r="AB4674"/>
    </row>
    <row r="4675" spans="2:28" s="52" customFormat="1" x14ac:dyDescent="0.15">
      <c r="B4675" s="77"/>
      <c r="P4675"/>
      <c r="U4675"/>
      <c r="V4675"/>
      <c r="W4675"/>
      <c r="X4675"/>
      <c r="Y4675"/>
      <c r="Z4675"/>
      <c r="AA4675"/>
      <c r="AB4675"/>
    </row>
    <row r="4676" spans="2:28" s="52" customFormat="1" x14ac:dyDescent="0.15">
      <c r="B4676" s="77"/>
      <c r="P4676"/>
      <c r="U4676"/>
      <c r="V4676"/>
      <c r="W4676"/>
      <c r="X4676"/>
      <c r="Y4676"/>
      <c r="Z4676"/>
      <c r="AA4676"/>
      <c r="AB4676"/>
    </row>
    <row r="4677" spans="2:28" s="52" customFormat="1" x14ac:dyDescent="0.15">
      <c r="B4677" s="77"/>
      <c r="P4677"/>
      <c r="U4677"/>
      <c r="V4677"/>
      <c r="W4677"/>
      <c r="X4677"/>
      <c r="Y4677"/>
      <c r="Z4677"/>
      <c r="AA4677"/>
      <c r="AB4677"/>
    </row>
    <row r="4678" spans="2:28" s="52" customFormat="1" x14ac:dyDescent="0.15">
      <c r="B4678" s="77"/>
      <c r="P4678"/>
      <c r="U4678"/>
      <c r="V4678"/>
      <c r="W4678"/>
      <c r="X4678"/>
      <c r="Y4678"/>
      <c r="Z4678"/>
      <c r="AA4678"/>
      <c r="AB4678"/>
    </row>
    <row r="4679" spans="2:28" s="52" customFormat="1" x14ac:dyDescent="0.15">
      <c r="B4679" s="77"/>
      <c r="P4679"/>
      <c r="U4679"/>
      <c r="V4679"/>
      <c r="W4679"/>
      <c r="X4679"/>
      <c r="Y4679"/>
      <c r="Z4679"/>
      <c r="AA4679"/>
      <c r="AB4679"/>
    </row>
    <row r="4680" spans="2:28" s="52" customFormat="1" x14ac:dyDescent="0.15">
      <c r="B4680" s="77"/>
      <c r="P4680"/>
      <c r="U4680"/>
      <c r="V4680"/>
      <c r="W4680"/>
      <c r="X4680"/>
      <c r="Y4680"/>
      <c r="Z4680"/>
      <c r="AA4680"/>
      <c r="AB4680"/>
    </row>
    <row r="4681" spans="2:28" s="52" customFormat="1" x14ac:dyDescent="0.15">
      <c r="B4681" s="77"/>
      <c r="P4681"/>
      <c r="U4681"/>
      <c r="V4681"/>
      <c r="W4681"/>
      <c r="X4681"/>
      <c r="Y4681"/>
      <c r="Z4681"/>
      <c r="AA4681"/>
      <c r="AB4681"/>
    </row>
    <row r="4682" spans="2:28" s="52" customFormat="1" x14ac:dyDescent="0.15">
      <c r="B4682" s="77"/>
      <c r="P4682"/>
      <c r="U4682"/>
      <c r="V4682"/>
      <c r="W4682"/>
      <c r="X4682"/>
      <c r="Y4682"/>
      <c r="Z4682"/>
      <c r="AA4682"/>
      <c r="AB4682"/>
    </row>
    <row r="4683" spans="2:28" s="52" customFormat="1" x14ac:dyDescent="0.15">
      <c r="B4683" s="77"/>
      <c r="P4683"/>
      <c r="U4683"/>
      <c r="V4683"/>
      <c r="W4683"/>
      <c r="X4683"/>
      <c r="Y4683"/>
      <c r="Z4683"/>
      <c r="AA4683"/>
      <c r="AB4683"/>
    </row>
    <row r="4684" spans="2:28" s="52" customFormat="1" x14ac:dyDescent="0.15">
      <c r="B4684" s="77"/>
      <c r="P4684"/>
      <c r="U4684"/>
      <c r="V4684"/>
      <c r="W4684"/>
      <c r="X4684"/>
      <c r="Y4684"/>
      <c r="Z4684"/>
      <c r="AA4684"/>
      <c r="AB4684"/>
    </row>
    <row r="4685" spans="2:28" s="52" customFormat="1" x14ac:dyDescent="0.15">
      <c r="B4685" s="77"/>
      <c r="P4685"/>
      <c r="U4685"/>
      <c r="V4685"/>
      <c r="W4685"/>
      <c r="X4685"/>
      <c r="Y4685"/>
      <c r="Z4685"/>
      <c r="AA4685"/>
      <c r="AB4685"/>
    </row>
    <row r="4686" spans="2:28" s="52" customFormat="1" x14ac:dyDescent="0.15">
      <c r="B4686" s="77"/>
      <c r="P4686"/>
      <c r="U4686"/>
      <c r="V4686"/>
      <c r="W4686"/>
      <c r="X4686"/>
      <c r="Y4686"/>
      <c r="Z4686"/>
      <c r="AA4686"/>
      <c r="AB4686"/>
    </row>
    <row r="4687" spans="2:28" s="52" customFormat="1" x14ac:dyDescent="0.15">
      <c r="B4687" s="77"/>
      <c r="P4687"/>
      <c r="U4687"/>
      <c r="V4687"/>
      <c r="W4687"/>
      <c r="X4687"/>
      <c r="Y4687"/>
      <c r="Z4687"/>
      <c r="AA4687"/>
      <c r="AB4687"/>
    </row>
    <row r="4688" spans="2:28" s="52" customFormat="1" x14ac:dyDescent="0.15">
      <c r="B4688" s="77"/>
      <c r="P4688"/>
      <c r="U4688"/>
      <c r="V4688"/>
      <c r="W4688"/>
      <c r="X4688"/>
      <c r="Y4688"/>
      <c r="Z4688"/>
      <c r="AA4688"/>
      <c r="AB4688"/>
    </row>
    <row r="4689" spans="2:28" s="52" customFormat="1" x14ac:dyDescent="0.15">
      <c r="B4689" s="77"/>
      <c r="P4689"/>
      <c r="U4689"/>
      <c r="V4689"/>
      <c r="W4689"/>
      <c r="X4689"/>
      <c r="Y4689"/>
      <c r="Z4689"/>
      <c r="AA4689"/>
      <c r="AB4689"/>
    </row>
    <row r="4690" spans="2:28" s="52" customFormat="1" x14ac:dyDescent="0.15">
      <c r="B4690" s="77"/>
      <c r="P4690"/>
      <c r="U4690"/>
      <c r="V4690"/>
      <c r="W4690"/>
      <c r="X4690"/>
      <c r="Y4690"/>
      <c r="Z4690"/>
      <c r="AA4690"/>
      <c r="AB4690"/>
    </row>
    <row r="4691" spans="2:28" s="52" customFormat="1" x14ac:dyDescent="0.15">
      <c r="B4691" s="77"/>
      <c r="P4691"/>
      <c r="U4691"/>
      <c r="V4691"/>
      <c r="W4691"/>
      <c r="X4691"/>
      <c r="Y4691"/>
      <c r="Z4691"/>
      <c r="AA4691"/>
      <c r="AB4691"/>
    </row>
    <row r="4692" spans="2:28" s="52" customFormat="1" x14ac:dyDescent="0.15">
      <c r="B4692" s="77"/>
      <c r="P4692"/>
      <c r="U4692"/>
      <c r="V4692"/>
      <c r="W4692"/>
      <c r="X4692"/>
      <c r="Y4692"/>
      <c r="Z4692"/>
      <c r="AA4692"/>
      <c r="AB4692"/>
    </row>
    <row r="4693" spans="2:28" s="52" customFormat="1" x14ac:dyDescent="0.15">
      <c r="B4693" s="77"/>
      <c r="P4693"/>
      <c r="U4693"/>
      <c r="V4693"/>
      <c r="W4693"/>
      <c r="X4693"/>
      <c r="Y4693"/>
      <c r="Z4693"/>
      <c r="AA4693"/>
      <c r="AB4693"/>
    </row>
    <row r="4694" spans="2:28" s="52" customFormat="1" x14ac:dyDescent="0.15">
      <c r="B4694" s="77"/>
      <c r="P4694"/>
      <c r="U4694"/>
      <c r="V4694"/>
      <c r="W4694"/>
      <c r="X4694"/>
      <c r="Y4694"/>
      <c r="Z4694"/>
      <c r="AA4694"/>
      <c r="AB4694"/>
    </row>
    <row r="4695" spans="2:28" s="52" customFormat="1" x14ac:dyDescent="0.15">
      <c r="B4695" s="77"/>
      <c r="P4695"/>
      <c r="U4695"/>
      <c r="V4695"/>
      <c r="W4695"/>
      <c r="X4695"/>
      <c r="Y4695"/>
      <c r="Z4695"/>
      <c r="AA4695"/>
      <c r="AB4695"/>
    </row>
    <row r="4696" spans="2:28" s="52" customFormat="1" x14ac:dyDescent="0.15">
      <c r="B4696" s="77"/>
      <c r="P4696"/>
      <c r="U4696"/>
      <c r="V4696"/>
      <c r="W4696"/>
      <c r="X4696"/>
      <c r="Y4696"/>
      <c r="Z4696"/>
      <c r="AA4696"/>
      <c r="AB4696"/>
    </row>
    <row r="4697" spans="2:28" s="52" customFormat="1" x14ac:dyDescent="0.15">
      <c r="B4697" s="77"/>
      <c r="P4697"/>
      <c r="U4697"/>
      <c r="V4697"/>
      <c r="W4697"/>
      <c r="X4697"/>
      <c r="Y4697"/>
      <c r="Z4697"/>
      <c r="AA4697"/>
      <c r="AB4697"/>
    </row>
    <row r="4698" spans="2:28" s="52" customFormat="1" x14ac:dyDescent="0.15">
      <c r="B4698" s="77"/>
      <c r="P4698"/>
      <c r="U4698"/>
      <c r="V4698"/>
      <c r="W4698"/>
      <c r="X4698"/>
      <c r="Y4698"/>
      <c r="Z4698"/>
      <c r="AA4698"/>
      <c r="AB4698"/>
    </row>
    <row r="4699" spans="2:28" s="52" customFormat="1" x14ac:dyDescent="0.15">
      <c r="B4699" s="77"/>
      <c r="P4699"/>
      <c r="U4699"/>
      <c r="V4699"/>
      <c r="W4699"/>
      <c r="X4699"/>
      <c r="Y4699"/>
      <c r="Z4699"/>
      <c r="AA4699"/>
      <c r="AB4699"/>
    </row>
    <row r="4700" spans="2:28" s="52" customFormat="1" x14ac:dyDescent="0.15">
      <c r="B4700" s="77"/>
      <c r="P4700"/>
      <c r="U4700"/>
      <c r="V4700"/>
      <c r="W4700"/>
      <c r="X4700"/>
      <c r="Y4700"/>
      <c r="Z4700"/>
      <c r="AA4700"/>
      <c r="AB4700"/>
    </row>
    <row r="4701" spans="2:28" s="52" customFormat="1" x14ac:dyDescent="0.15">
      <c r="B4701" s="77"/>
      <c r="P4701"/>
      <c r="U4701"/>
      <c r="V4701"/>
      <c r="W4701"/>
      <c r="X4701"/>
      <c r="Y4701"/>
      <c r="Z4701"/>
      <c r="AA4701"/>
      <c r="AB4701"/>
    </row>
    <row r="4702" spans="2:28" s="52" customFormat="1" x14ac:dyDescent="0.15">
      <c r="B4702" s="77"/>
      <c r="P4702"/>
      <c r="U4702"/>
      <c r="V4702"/>
      <c r="W4702"/>
      <c r="X4702"/>
      <c r="Y4702"/>
      <c r="Z4702"/>
      <c r="AA4702"/>
      <c r="AB4702"/>
    </row>
    <row r="4703" spans="2:28" s="52" customFormat="1" x14ac:dyDescent="0.15">
      <c r="B4703" s="77"/>
      <c r="P4703"/>
      <c r="U4703"/>
      <c r="V4703"/>
      <c r="W4703"/>
      <c r="X4703"/>
      <c r="Y4703"/>
      <c r="Z4703"/>
      <c r="AA4703"/>
      <c r="AB4703"/>
    </row>
    <row r="4704" spans="2:28" s="52" customFormat="1" x14ac:dyDescent="0.15">
      <c r="B4704" s="77"/>
      <c r="P4704"/>
      <c r="U4704"/>
      <c r="V4704"/>
      <c r="W4704"/>
      <c r="X4704"/>
      <c r="Y4704"/>
      <c r="Z4704"/>
      <c r="AA4704"/>
      <c r="AB4704"/>
    </row>
    <row r="4705" spans="2:28" s="52" customFormat="1" x14ac:dyDescent="0.15">
      <c r="B4705" s="77"/>
      <c r="P4705"/>
      <c r="U4705"/>
      <c r="V4705"/>
      <c r="W4705"/>
      <c r="X4705"/>
      <c r="Y4705"/>
      <c r="Z4705"/>
      <c r="AA4705"/>
      <c r="AB4705"/>
    </row>
    <row r="4706" spans="2:28" s="52" customFormat="1" x14ac:dyDescent="0.15">
      <c r="B4706" s="77"/>
      <c r="P4706"/>
      <c r="U4706"/>
      <c r="V4706"/>
      <c r="W4706"/>
      <c r="X4706"/>
      <c r="Y4706"/>
      <c r="Z4706"/>
      <c r="AA4706"/>
      <c r="AB4706"/>
    </row>
    <row r="4707" spans="2:28" s="52" customFormat="1" x14ac:dyDescent="0.15">
      <c r="B4707" s="77"/>
      <c r="P4707"/>
      <c r="U4707"/>
      <c r="V4707"/>
      <c r="W4707"/>
      <c r="X4707"/>
      <c r="Y4707"/>
      <c r="Z4707"/>
      <c r="AA4707"/>
      <c r="AB4707"/>
    </row>
    <row r="4708" spans="2:28" s="52" customFormat="1" x14ac:dyDescent="0.15">
      <c r="B4708" s="77"/>
      <c r="P4708"/>
      <c r="U4708"/>
      <c r="V4708"/>
      <c r="W4708"/>
      <c r="X4708"/>
      <c r="Y4708"/>
      <c r="Z4708"/>
      <c r="AA4708"/>
      <c r="AB4708"/>
    </row>
    <row r="4709" spans="2:28" s="52" customFormat="1" x14ac:dyDescent="0.15">
      <c r="B4709" s="77"/>
      <c r="P4709"/>
      <c r="U4709"/>
      <c r="V4709"/>
      <c r="W4709"/>
      <c r="X4709"/>
      <c r="Y4709"/>
      <c r="Z4709"/>
      <c r="AA4709"/>
      <c r="AB4709"/>
    </row>
    <row r="4710" spans="2:28" s="52" customFormat="1" x14ac:dyDescent="0.15">
      <c r="B4710" s="77"/>
      <c r="P4710"/>
      <c r="U4710"/>
      <c r="V4710"/>
      <c r="W4710"/>
      <c r="X4710"/>
      <c r="Y4710"/>
      <c r="Z4710"/>
      <c r="AA4710"/>
      <c r="AB4710"/>
    </row>
    <row r="4711" spans="2:28" s="52" customFormat="1" x14ac:dyDescent="0.15">
      <c r="B4711" s="77"/>
      <c r="P4711"/>
      <c r="U4711"/>
      <c r="V4711"/>
      <c r="W4711"/>
      <c r="X4711"/>
      <c r="Y4711"/>
      <c r="Z4711"/>
      <c r="AA4711"/>
      <c r="AB4711"/>
    </row>
    <row r="4712" spans="2:28" s="52" customFormat="1" x14ac:dyDescent="0.15">
      <c r="B4712" s="77"/>
      <c r="P4712"/>
      <c r="U4712"/>
      <c r="V4712"/>
      <c r="W4712"/>
      <c r="X4712"/>
      <c r="Y4712"/>
      <c r="Z4712"/>
      <c r="AA4712"/>
      <c r="AB4712"/>
    </row>
    <row r="4713" spans="2:28" s="52" customFormat="1" x14ac:dyDescent="0.15">
      <c r="B4713" s="77"/>
      <c r="P4713"/>
      <c r="U4713"/>
      <c r="V4713"/>
      <c r="W4713"/>
      <c r="X4713"/>
      <c r="Y4713"/>
      <c r="Z4713"/>
      <c r="AA4713"/>
      <c r="AB4713"/>
    </row>
    <row r="4714" spans="2:28" s="52" customFormat="1" x14ac:dyDescent="0.15">
      <c r="B4714" s="77"/>
      <c r="P4714"/>
      <c r="U4714"/>
      <c r="V4714"/>
      <c r="W4714"/>
      <c r="X4714"/>
      <c r="Y4714"/>
      <c r="Z4714"/>
      <c r="AA4714"/>
      <c r="AB4714"/>
    </row>
    <row r="4715" spans="2:28" s="52" customFormat="1" x14ac:dyDescent="0.15">
      <c r="B4715" s="77"/>
      <c r="P4715"/>
      <c r="U4715"/>
      <c r="V4715"/>
      <c r="W4715"/>
      <c r="X4715"/>
      <c r="Y4715"/>
      <c r="Z4715"/>
      <c r="AA4715"/>
      <c r="AB4715"/>
    </row>
    <row r="4716" spans="2:28" s="52" customFormat="1" x14ac:dyDescent="0.15">
      <c r="B4716" s="77"/>
      <c r="P4716"/>
      <c r="U4716"/>
      <c r="V4716"/>
      <c r="W4716"/>
      <c r="X4716"/>
      <c r="Y4716"/>
      <c r="Z4716"/>
      <c r="AA4716"/>
      <c r="AB4716"/>
    </row>
    <row r="4717" spans="2:28" s="52" customFormat="1" x14ac:dyDescent="0.15">
      <c r="B4717" s="77"/>
      <c r="P4717"/>
      <c r="U4717"/>
      <c r="V4717"/>
      <c r="W4717"/>
      <c r="X4717"/>
      <c r="Y4717"/>
      <c r="Z4717"/>
      <c r="AA4717"/>
      <c r="AB4717"/>
    </row>
    <row r="4718" spans="2:28" s="52" customFormat="1" x14ac:dyDescent="0.15">
      <c r="B4718" s="77"/>
      <c r="P4718"/>
      <c r="U4718"/>
      <c r="V4718"/>
      <c r="W4718"/>
      <c r="X4718"/>
      <c r="Y4718"/>
      <c r="Z4718"/>
      <c r="AA4718"/>
      <c r="AB4718"/>
    </row>
    <row r="4719" spans="2:28" s="52" customFormat="1" x14ac:dyDescent="0.15">
      <c r="B4719" s="77"/>
      <c r="P4719"/>
      <c r="U4719"/>
      <c r="V4719"/>
      <c r="W4719"/>
      <c r="X4719"/>
      <c r="Y4719"/>
      <c r="Z4719"/>
      <c r="AA4719"/>
      <c r="AB4719"/>
    </row>
    <row r="4720" spans="2:28" s="52" customFormat="1" x14ac:dyDescent="0.15">
      <c r="B4720" s="77"/>
      <c r="P4720"/>
      <c r="U4720"/>
      <c r="V4720"/>
      <c r="W4720"/>
      <c r="X4720"/>
      <c r="Y4720"/>
      <c r="Z4720"/>
      <c r="AA4720"/>
      <c r="AB4720"/>
    </row>
    <row r="4721" spans="2:28" s="52" customFormat="1" x14ac:dyDescent="0.15">
      <c r="B4721" s="77"/>
      <c r="P4721"/>
      <c r="U4721"/>
      <c r="V4721"/>
      <c r="W4721"/>
      <c r="X4721"/>
      <c r="Y4721"/>
      <c r="Z4721"/>
      <c r="AA4721"/>
      <c r="AB4721"/>
    </row>
    <row r="4722" spans="2:28" s="52" customFormat="1" x14ac:dyDescent="0.15">
      <c r="B4722" s="77"/>
      <c r="P4722"/>
      <c r="U4722"/>
      <c r="V4722"/>
      <c r="W4722"/>
      <c r="X4722"/>
      <c r="Y4722"/>
      <c r="Z4722"/>
      <c r="AA4722"/>
      <c r="AB4722"/>
    </row>
    <row r="4723" spans="2:28" s="52" customFormat="1" x14ac:dyDescent="0.15">
      <c r="B4723" s="77"/>
      <c r="P4723"/>
      <c r="U4723"/>
      <c r="V4723"/>
      <c r="W4723"/>
      <c r="X4723"/>
      <c r="Y4723"/>
      <c r="Z4723"/>
      <c r="AA4723"/>
      <c r="AB4723"/>
    </row>
    <row r="4724" spans="2:28" s="52" customFormat="1" x14ac:dyDescent="0.15">
      <c r="B4724" s="77"/>
      <c r="P4724"/>
      <c r="U4724"/>
      <c r="V4724"/>
      <c r="W4724"/>
      <c r="X4724"/>
      <c r="Y4724"/>
      <c r="Z4724"/>
      <c r="AA4724"/>
      <c r="AB4724"/>
    </row>
    <row r="4725" spans="2:28" s="52" customFormat="1" x14ac:dyDescent="0.15">
      <c r="B4725" s="77"/>
      <c r="P4725"/>
      <c r="U4725"/>
      <c r="V4725"/>
      <c r="W4725"/>
      <c r="X4725"/>
      <c r="Y4725"/>
      <c r="Z4725"/>
      <c r="AA4725"/>
      <c r="AB4725"/>
    </row>
    <row r="4726" spans="2:28" s="52" customFormat="1" x14ac:dyDescent="0.15">
      <c r="B4726" s="77"/>
      <c r="P4726"/>
      <c r="U4726"/>
      <c r="V4726"/>
      <c r="W4726"/>
      <c r="X4726"/>
      <c r="Y4726"/>
      <c r="Z4726"/>
      <c r="AA4726"/>
      <c r="AB4726"/>
    </row>
    <row r="4727" spans="2:28" s="52" customFormat="1" x14ac:dyDescent="0.15">
      <c r="B4727" s="77"/>
      <c r="P4727"/>
      <c r="U4727"/>
      <c r="V4727"/>
      <c r="W4727"/>
      <c r="X4727"/>
      <c r="Y4727"/>
      <c r="Z4727"/>
      <c r="AA4727"/>
      <c r="AB4727"/>
    </row>
    <row r="4728" spans="2:28" s="52" customFormat="1" x14ac:dyDescent="0.15">
      <c r="B4728" s="77"/>
      <c r="P4728"/>
      <c r="U4728"/>
      <c r="V4728"/>
      <c r="W4728"/>
      <c r="X4728"/>
      <c r="Y4728"/>
      <c r="Z4728"/>
      <c r="AA4728"/>
      <c r="AB4728"/>
    </row>
    <row r="4729" spans="2:28" s="52" customFormat="1" x14ac:dyDescent="0.15">
      <c r="B4729" s="77"/>
      <c r="P4729"/>
      <c r="U4729"/>
      <c r="V4729"/>
      <c r="W4729"/>
      <c r="X4729"/>
      <c r="Y4729"/>
      <c r="Z4729"/>
      <c r="AA4729"/>
      <c r="AB4729"/>
    </row>
    <row r="4730" spans="2:28" s="52" customFormat="1" x14ac:dyDescent="0.15">
      <c r="B4730" s="77"/>
      <c r="P4730"/>
      <c r="U4730"/>
      <c r="V4730"/>
      <c r="W4730"/>
      <c r="X4730"/>
      <c r="Y4730"/>
      <c r="Z4730"/>
      <c r="AA4730"/>
      <c r="AB4730"/>
    </row>
    <row r="4731" spans="2:28" s="52" customFormat="1" x14ac:dyDescent="0.15">
      <c r="B4731" s="77"/>
      <c r="P4731"/>
      <c r="U4731"/>
      <c r="V4731"/>
      <c r="W4731"/>
      <c r="X4731"/>
      <c r="Y4731"/>
      <c r="Z4731"/>
      <c r="AA4731"/>
      <c r="AB4731"/>
    </row>
    <row r="4732" spans="2:28" s="52" customFormat="1" x14ac:dyDescent="0.15">
      <c r="B4732" s="77"/>
      <c r="P4732"/>
      <c r="U4732"/>
      <c r="V4732"/>
      <c r="W4732"/>
      <c r="X4732"/>
      <c r="Y4732"/>
      <c r="Z4732"/>
      <c r="AA4732"/>
      <c r="AB4732"/>
    </row>
    <row r="4733" spans="2:28" s="52" customFormat="1" x14ac:dyDescent="0.15">
      <c r="B4733" s="77"/>
      <c r="P4733"/>
      <c r="U4733"/>
      <c r="V4733"/>
      <c r="W4733"/>
      <c r="X4733"/>
      <c r="Y4733"/>
      <c r="Z4733"/>
      <c r="AA4733"/>
      <c r="AB4733"/>
    </row>
    <row r="4734" spans="2:28" s="52" customFormat="1" x14ac:dyDescent="0.15">
      <c r="B4734" s="77"/>
      <c r="P4734"/>
      <c r="U4734"/>
      <c r="V4734"/>
      <c r="W4734"/>
      <c r="X4734"/>
      <c r="Y4734"/>
      <c r="Z4734"/>
      <c r="AA4734"/>
      <c r="AB4734"/>
    </row>
    <row r="4735" spans="2:28" s="52" customFormat="1" x14ac:dyDescent="0.15">
      <c r="B4735" s="77"/>
      <c r="P4735"/>
      <c r="U4735"/>
      <c r="V4735"/>
      <c r="W4735"/>
      <c r="X4735"/>
      <c r="Y4735"/>
      <c r="Z4735"/>
      <c r="AA4735"/>
      <c r="AB4735"/>
    </row>
    <row r="4736" spans="2:28" s="52" customFormat="1" x14ac:dyDescent="0.15">
      <c r="B4736" s="77"/>
      <c r="P4736"/>
      <c r="U4736"/>
      <c r="V4736"/>
      <c r="W4736"/>
      <c r="X4736"/>
      <c r="Y4736"/>
      <c r="Z4736"/>
      <c r="AA4736"/>
      <c r="AB4736"/>
    </row>
    <row r="4737" spans="2:28" s="52" customFormat="1" x14ac:dyDescent="0.15">
      <c r="B4737" s="77"/>
      <c r="P4737"/>
      <c r="U4737"/>
      <c r="V4737"/>
      <c r="W4737"/>
      <c r="X4737"/>
      <c r="Y4737"/>
      <c r="Z4737"/>
      <c r="AA4737"/>
      <c r="AB4737"/>
    </row>
    <row r="4738" spans="2:28" s="52" customFormat="1" x14ac:dyDescent="0.15">
      <c r="B4738" s="77"/>
      <c r="P4738"/>
      <c r="U4738"/>
      <c r="V4738"/>
      <c r="W4738"/>
      <c r="X4738"/>
      <c r="Y4738"/>
      <c r="Z4738"/>
      <c r="AA4738"/>
      <c r="AB4738"/>
    </row>
    <row r="4739" spans="2:28" s="52" customFormat="1" x14ac:dyDescent="0.15">
      <c r="B4739" s="77"/>
      <c r="P4739"/>
      <c r="U4739"/>
      <c r="V4739"/>
      <c r="W4739"/>
      <c r="X4739"/>
      <c r="Y4739"/>
      <c r="Z4739"/>
      <c r="AA4739"/>
      <c r="AB4739"/>
    </row>
    <row r="4740" spans="2:28" s="52" customFormat="1" x14ac:dyDescent="0.15">
      <c r="B4740" s="77"/>
      <c r="P4740"/>
      <c r="U4740"/>
      <c r="V4740"/>
      <c r="W4740"/>
      <c r="X4740"/>
      <c r="Y4740"/>
      <c r="Z4740"/>
      <c r="AA4740"/>
      <c r="AB4740"/>
    </row>
    <row r="4741" spans="2:28" s="52" customFormat="1" x14ac:dyDescent="0.15">
      <c r="B4741" s="77"/>
      <c r="P4741"/>
      <c r="U4741"/>
      <c r="V4741"/>
      <c r="W4741"/>
      <c r="X4741"/>
      <c r="Y4741"/>
      <c r="Z4741"/>
      <c r="AA4741"/>
      <c r="AB4741"/>
    </row>
    <row r="4742" spans="2:28" s="52" customFormat="1" x14ac:dyDescent="0.15">
      <c r="B4742" s="77"/>
      <c r="P4742"/>
      <c r="U4742"/>
      <c r="V4742"/>
      <c r="W4742"/>
      <c r="X4742"/>
      <c r="Y4742"/>
      <c r="Z4742"/>
      <c r="AA4742"/>
      <c r="AB4742"/>
    </row>
    <row r="4743" spans="2:28" s="52" customFormat="1" x14ac:dyDescent="0.15">
      <c r="B4743" s="77"/>
      <c r="P4743"/>
      <c r="U4743"/>
      <c r="V4743"/>
      <c r="W4743"/>
      <c r="X4743"/>
      <c r="Y4743"/>
      <c r="Z4743"/>
      <c r="AA4743"/>
      <c r="AB4743"/>
    </row>
    <row r="4744" spans="2:28" s="52" customFormat="1" x14ac:dyDescent="0.15">
      <c r="B4744" s="77"/>
      <c r="P4744"/>
      <c r="U4744"/>
      <c r="V4744"/>
      <c r="W4744"/>
      <c r="X4744"/>
      <c r="Y4744"/>
      <c r="Z4744"/>
      <c r="AA4744"/>
      <c r="AB4744"/>
    </row>
    <row r="4745" spans="2:28" s="52" customFormat="1" x14ac:dyDescent="0.15">
      <c r="B4745" s="77"/>
      <c r="P4745"/>
      <c r="U4745"/>
      <c r="V4745"/>
      <c r="W4745"/>
      <c r="X4745"/>
      <c r="Y4745"/>
      <c r="Z4745"/>
      <c r="AA4745"/>
      <c r="AB4745"/>
    </row>
    <row r="4746" spans="2:28" s="52" customFormat="1" x14ac:dyDescent="0.15">
      <c r="B4746" s="77"/>
      <c r="P4746"/>
      <c r="U4746"/>
      <c r="V4746"/>
      <c r="W4746"/>
      <c r="X4746"/>
      <c r="Y4746"/>
      <c r="Z4746"/>
      <c r="AA4746"/>
      <c r="AB4746"/>
    </row>
    <row r="4747" spans="2:28" s="52" customFormat="1" x14ac:dyDescent="0.15">
      <c r="B4747" s="77"/>
      <c r="P4747"/>
      <c r="U4747"/>
      <c r="V4747"/>
      <c r="W4747"/>
      <c r="X4747"/>
      <c r="Y4747"/>
      <c r="Z4747"/>
      <c r="AA4747"/>
      <c r="AB4747"/>
    </row>
    <row r="4748" spans="2:28" s="52" customFormat="1" x14ac:dyDescent="0.15">
      <c r="B4748" s="77"/>
      <c r="P4748"/>
      <c r="U4748"/>
      <c r="V4748"/>
      <c r="W4748"/>
      <c r="X4748"/>
      <c r="Y4748"/>
      <c r="Z4748"/>
      <c r="AA4748"/>
      <c r="AB4748"/>
    </row>
    <row r="4749" spans="2:28" s="52" customFormat="1" x14ac:dyDescent="0.15">
      <c r="B4749" s="77"/>
      <c r="P4749"/>
      <c r="U4749"/>
      <c r="V4749"/>
      <c r="W4749"/>
      <c r="X4749"/>
      <c r="Y4749"/>
      <c r="Z4749"/>
      <c r="AA4749"/>
      <c r="AB4749"/>
    </row>
    <row r="4750" spans="2:28" s="52" customFormat="1" x14ac:dyDescent="0.15">
      <c r="B4750" s="77"/>
      <c r="P4750"/>
      <c r="U4750"/>
      <c r="V4750"/>
      <c r="W4750"/>
      <c r="X4750"/>
      <c r="Y4750"/>
      <c r="Z4750"/>
      <c r="AA4750"/>
      <c r="AB4750"/>
    </row>
    <row r="4751" spans="2:28" s="52" customFormat="1" x14ac:dyDescent="0.15">
      <c r="B4751" s="77"/>
      <c r="P4751"/>
      <c r="U4751"/>
      <c r="V4751"/>
      <c r="W4751"/>
      <c r="X4751"/>
      <c r="Y4751"/>
      <c r="Z4751"/>
      <c r="AA4751"/>
      <c r="AB4751"/>
    </row>
    <row r="4752" spans="2:28" s="52" customFormat="1" x14ac:dyDescent="0.15">
      <c r="B4752" s="77"/>
      <c r="P4752"/>
      <c r="U4752"/>
      <c r="V4752"/>
      <c r="W4752"/>
      <c r="X4752"/>
      <c r="Y4752"/>
      <c r="Z4752"/>
      <c r="AA4752"/>
      <c r="AB4752"/>
    </row>
    <row r="4753" spans="2:28" s="52" customFormat="1" x14ac:dyDescent="0.15">
      <c r="B4753" s="77"/>
      <c r="P4753"/>
      <c r="U4753"/>
      <c r="V4753"/>
      <c r="W4753"/>
      <c r="X4753"/>
      <c r="Y4753"/>
      <c r="Z4753"/>
      <c r="AA4753"/>
      <c r="AB4753"/>
    </row>
    <row r="4754" spans="2:28" s="52" customFormat="1" x14ac:dyDescent="0.15">
      <c r="B4754" s="77"/>
      <c r="P4754"/>
      <c r="U4754"/>
      <c r="V4754"/>
      <c r="W4754"/>
      <c r="X4754"/>
      <c r="Y4754"/>
      <c r="Z4754"/>
      <c r="AA4754"/>
      <c r="AB4754"/>
    </row>
    <row r="4755" spans="2:28" s="52" customFormat="1" x14ac:dyDescent="0.15">
      <c r="B4755" s="77"/>
      <c r="P4755"/>
      <c r="U4755"/>
      <c r="V4755"/>
      <c r="W4755"/>
      <c r="X4755"/>
      <c r="Y4755"/>
      <c r="Z4755"/>
      <c r="AA4755"/>
      <c r="AB4755"/>
    </row>
    <row r="4756" spans="2:28" s="52" customFormat="1" x14ac:dyDescent="0.15">
      <c r="B4756" s="77"/>
      <c r="P4756"/>
      <c r="U4756"/>
      <c r="V4756"/>
      <c r="W4756"/>
      <c r="X4756"/>
      <c r="Y4756"/>
      <c r="Z4756"/>
      <c r="AA4756"/>
      <c r="AB4756"/>
    </row>
    <row r="4757" spans="2:28" s="52" customFormat="1" x14ac:dyDescent="0.15">
      <c r="B4757" s="77"/>
      <c r="P4757"/>
      <c r="U4757"/>
      <c r="V4757"/>
      <c r="W4757"/>
      <c r="X4757"/>
      <c r="Y4757"/>
      <c r="Z4757"/>
      <c r="AA4757"/>
      <c r="AB4757"/>
    </row>
    <row r="4758" spans="2:28" s="52" customFormat="1" x14ac:dyDescent="0.15">
      <c r="B4758" s="77"/>
      <c r="P4758"/>
      <c r="U4758"/>
      <c r="V4758"/>
      <c r="W4758"/>
      <c r="X4758"/>
      <c r="Y4758"/>
      <c r="Z4758"/>
      <c r="AA4758"/>
      <c r="AB4758"/>
    </row>
    <row r="4759" spans="2:28" s="52" customFormat="1" x14ac:dyDescent="0.15">
      <c r="B4759" s="77"/>
      <c r="P4759"/>
      <c r="U4759"/>
      <c r="V4759"/>
      <c r="W4759"/>
      <c r="X4759"/>
      <c r="Y4759"/>
      <c r="Z4759"/>
      <c r="AA4759"/>
      <c r="AB4759"/>
    </row>
    <row r="4760" spans="2:28" s="52" customFormat="1" x14ac:dyDescent="0.15">
      <c r="B4760" s="77"/>
      <c r="P4760"/>
      <c r="U4760"/>
      <c r="V4760"/>
      <c r="W4760"/>
      <c r="X4760"/>
      <c r="Y4760"/>
      <c r="Z4760"/>
      <c r="AA4760"/>
      <c r="AB4760"/>
    </row>
    <row r="4761" spans="2:28" s="52" customFormat="1" x14ac:dyDescent="0.15">
      <c r="B4761" s="77"/>
      <c r="P4761"/>
      <c r="U4761"/>
      <c r="V4761"/>
      <c r="W4761"/>
      <c r="X4761"/>
      <c r="Y4761"/>
      <c r="Z4761"/>
      <c r="AA4761"/>
      <c r="AB4761"/>
    </row>
    <row r="4762" spans="2:28" s="52" customFormat="1" x14ac:dyDescent="0.15">
      <c r="B4762" s="77"/>
      <c r="P4762"/>
      <c r="U4762"/>
      <c r="V4762"/>
      <c r="W4762"/>
      <c r="X4762"/>
      <c r="Y4762"/>
      <c r="Z4762"/>
      <c r="AA4762"/>
      <c r="AB4762"/>
    </row>
    <row r="4763" spans="2:28" s="52" customFormat="1" x14ac:dyDescent="0.15">
      <c r="B4763" s="77"/>
      <c r="P4763"/>
      <c r="U4763"/>
      <c r="V4763"/>
      <c r="W4763"/>
      <c r="X4763"/>
      <c r="Y4763"/>
      <c r="Z4763"/>
      <c r="AA4763"/>
      <c r="AB4763"/>
    </row>
    <row r="4764" spans="2:28" s="52" customFormat="1" x14ac:dyDescent="0.15">
      <c r="B4764" s="77"/>
      <c r="P4764"/>
      <c r="U4764"/>
      <c r="V4764"/>
      <c r="W4764"/>
      <c r="X4764"/>
      <c r="Y4764"/>
      <c r="Z4764"/>
      <c r="AA4764"/>
      <c r="AB4764"/>
    </row>
    <row r="4765" spans="2:28" s="52" customFormat="1" x14ac:dyDescent="0.15">
      <c r="B4765" s="77"/>
      <c r="P4765"/>
      <c r="U4765"/>
      <c r="V4765"/>
      <c r="W4765"/>
      <c r="X4765"/>
      <c r="Y4765"/>
      <c r="Z4765"/>
      <c r="AA4765"/>
      <c r="AB4765"/>
    </row>
    <row r="4766" spans="2:28" s="52" customFormat="1" x14ac:dyDescent="0.15">
      <c r="B4766" s="77"/>
      <c r="P4766"/>
      <c r="U4766"/>
      <c r="V4766"/>
      <c r="W4766"/>
      <c r="X4766"/>
      <c r="Y4766"/>
      <c r="Z4766"/>
      <c r="AA4766"/>
      <c r="AB4766"/>
    </row>
    <row r="4767" spans="2:28" s="52" customFormat="1" x14ac:dyDescent="0.15">
      <c r="B4767" s="77"/>
      <c r="P4767"/>
      <c r="U4767"/>
      <c r="V4767"/>
      <c r="W4767"/>
      <c r="X4767"/>
      <c r="Y4767"/>
      <c r="Z4767"/>
      <c r="AA4767"/>
      <c r="AB4767"/>
    </row>
    <row r="4768" spans="2:28" s="52" customFormat="1" x14ac:dyDescent="0.15">
      <c r="B4768" s="77"/>
      <c r="P4768"/>
      <c r="U4768"/>
      <c r="V4768"/>
      <c r="W4768"/>
      <c r="X4768"/>
      <c r="Y4768"/>
      <c r="Z4768"/>
      <c r="AA4768"/>
      <c r="AB4768"/>
    </row>
    <row r="4769" spans="2:28" s="52" customFormat="1" x14ac:dyDescent="0.15">
      <c r="B4769" s="77"/>
      <c r="P4769"/>
      <c r="U4769"/>
      <c r="V4769"/>
      <c r="W4769"/>
      <c r="X4769"/>
      <c r="Y4769"/>
      <c r="Z4769"/>
      <c r="AA4769"/>
      <c r="AB4769"/>
    </row>
    <row r="4770" spans="2:28" s="52" customFormat="1" x14ac:dyDescent="0.15">
      <c r="B4770" s="77"/>
      <c r="P4770"/>
      <c r="U4770"/>
      <c r="V4770"/>
      <c r="W4770"/>
      <c r="X4770"/>
      <c r="Y4770"/>
      <c r="Z4770"/>
      <c r="AA4770"/>
      <c r="AB4770"/>
    </row>
    <row r="4771" spans="2:28" s="52" customFormat="1" x14ac:dyDescent="0.15">
      <c r="B4771" s="77"/>
      <c r="P4771"/>
      <c r="U4771"/>
      <c r="V4771"/>
      <c r="W4771"/>
      <c r="X4771"/>
      <c r="Y4771"/>
      <c r="Z4771"/>
      <c r="AA4771"/>
      <c r="AB4771"/>
    </row>
    <row r="4772" spans="2:28" s="52" customFormat="1" x14ac:dyDescent="0.15">
      <c r="B4772" s="77"/>
      <c r="P4772"/>
      <c r="U4772"/>
      <c r="V4772"/>
      <c r="W4772"/>
      <c r="X4772"/>
      <c r="Y4772"/>
      <c r="Z4772"/>
      <c r="AA4772"/>
      <c r="AB4772"/>
    </row>
    <row r="4773" spans="2:28" s="52" customFormat="1" x14ac:dyDescent="0.15">
      <c r="B4773" s="77"/>
      <c r="P4773"/>
      <c r="U4773"/>
      <c r="V4773"/>
      <c r="W4773"/>
      <c r="X4773"/>
      <c r="Y4773"/>
      <c r="Z4773"/>
      <c r="AA4773"/>
      <c r="AB4773"/>
    </row>
    <row r="4774" spans="2:28" s="52" customFormat="1" x14ac:dyDescent="0.15">
      <c r="B4774" s="77"/>
      <c r="P4774"/>
      <c r="U4774"/>
      <c r="V4774"/>
      <c r="W4774"/>
      <c r="X4774"/>
      <c r="Y4774"/>
      <c r="Z4774"/>
      <c r="AA4774"/>
      <c r="AB4774"/>
    </row>
    <row r="4775" spans="2:28" s="52" customFormat="1" x14ac:dyDescent="0.15">
      <c r="B4775" s="77"/>
      <c r="P4775"/>
      <c r="U4775"/>
      <c r="V4775"/>
      <c r="W4775"/>
      <c r="X4775"/>
      <c r="Y4775"/>
      <c r="Z4775"/>
      <c r="AA4775"/>
      <c r="AB4775"/>
    </row>
    <row r="4776" spans="2:28" s="52" customFormat="1" x14ac:dyDescent="0.15">
      <c r="B4776" s="77"/>
      <c r="P4776"/>
      <c r="U4776"/>
      <c r="V4776"/>
      <c r="W4776"/>
      <c r="X4776"/>
      <c r="Y4776"/>
      <c r="Z4776"/>
      <c r="AA4776"/>
      <c r="AB4776"/>
    </row>
    <row r="4777" spans="2:28" s="52" customFormat="1" x14ac:dyDescent="0.15">
      <c r="B4777" s="77"/>
      <c r="P4777"/>
      <c r="U4777"/>
      <c r="V4777"/>
      <c r="W4777"/>
      <c r="X4777"/>
      <c r="Y4777"/>
      <c r="Z4777"/>
      <c r="AA4777"/>
      <c r="AB4777"/>
    </row>
    <row r="4778" spans="2:28" s="52" customFormat="1" x14ac:dyDescent="0.15">
      <c r="B4778" s="77"/>
      <c r="P4778"/>
      <c r="U4778"/>
      <c r="V4778"/>
      <c r="W4778"/>
      <c r="X4778"/>
      <c r="Y4778"/>
      <c r="Z4778"/>
      <c r="AA4778"/>
      <c r="AB4778"/>
    </row>
    <row r="4779" spans="2:28" s="52" customFormat="1" x14ac:dyDescent="0.15">
      <c r="B4779" s="77"/>
      <c r="P4779"/>
      <c r="U4779"/>
      <c r="V4779"/>
      <c r="W4779"/>
      <c r="X4779"/>
      <c r="Y4779"/>
      <c r="Z4779"/>
      <c r="AA4779"/>
      <c r="AB4779"/>
    </row>
    <row r="4780" spans="2:28" s="52" customFormat="1" x14ac:dyDescent="0.15">
      <c r="B4780" s="77"/>
      <c r="P4780"/>
      <c r="U4780"/>
      <c r="V4780"/>
      <c r="W4780"/>
      <c r="X4780"/>
      <c r="Y4780"/>
      <c r="Z4780"/>
      <c r="AA4780"/>
      <c r="AB4780"/>
    </row>
    <row r="4781" spans="2:28" s="52" customFormat="1" x14ac:dyDescent="0.15">
      <c r="B4781" s="77"/>
      <c r="P4781"/>
      <c r="U4781"/>
      <c r="V4781"/>
      <c r="W4781"/>
      <c r="X4781"/>
      <c r="Y4781"/>
      <c r="Z4781"/>
      <c r="AA4781"/>
      <c r="AB4781"/>
    </row>
    <row r="4782" spans="2:28" s="52" customFormat="1" x14ac:dyDescent="0.15">
      <c r="B4782" s="77"/>
      <c r="P4782"/>
      <c r="U4782"/>
      <c r="V4782"/>
      <c r="W4782"/>
      <c r="X4782"/>
      <c r="Y4782"/>
      <c r="Z4782"/>
      <c r="AA4782"/>
      <c r="AB4782"/>
    </row>
    <row r="4783" spans="2:28" s="52" customFormat="1" x14ac:dyDescent="0.15">
      <c r="B4783" s="77"/>
      <c r="P4783"/>
      <c r="U4783"/>
      <c r="V4783"/>
      <c r="W4783"/>
      <c r="X4783"/>
      <c r="Y4783"/>
      <c r="Z4783"/>
      <c r="AA4783"/>
      <c r="AB4783"/>
    </row>
    <row r="4784" spans="2:28" s="52" customFormat="1" x14ac:dyDescent="0.15">
      <c r="B4784" s="77"/>
      <c r="P4784"/>
      <c r="U4784"/>
      <c r="V4784"/>
      <c r="W4784"/>
      <c r="X4784"/>
      <c r="Y4784"/>
      <c r="Z4784"/>
      <c r="AA4784"/>
      <c r="AB4784"/>
    </row>
    <row r="4785" spans="2:28" s="52" customFormat="1" x14ac:dyDescent="0.15">
      <c r="B4785" s="77"/>
      <c r="P4785"/>
      <c r="U4785"/>
      <c r="V4785"/>
      <c r="W4785"/>
      <c r="X4785"/>
      <c r="Y4785"/>
      <c r="Z4785"/>
      <c r="AA4785"/>
      <c r="AB4785"/>
    </row>
    <row r="4786" spans="2:28" s="52" customFormat="1" x14ac:dyDescent="0.15">
      <c r="B4786" s="77"/>
      <c r="P4786"/>
      <c r="U4786"/>
      <c r="V4786"/>
      <c r="W4786"/>
      <c r="X4786"/>
      <c r="Y4786"/>
      <c r="Z4786"/>
      <c r="AA4786"/>
      <c r="AB4786"/>
    </row>
    <row r="4787" spans="2:28" s="52" customFormat="1" x14ac:dyDescent="0.15">
      <c r="B4787" s="77"/>
      <c r="P4787"/>
      <c r="U4787"/>
      <c r="V4787"/>
      <c r="W4787"/>
      <c r="X4787"/>
      <c r="Y4787"/>
      <c r="Z4787"/>
      <c r="AA4787"/>
      <c r="AB4787"/>
    </row>
    <row r="4788" spans="2:28" s="52" customFormat="1" x14ac:dyDescent="0.15">
      <c r="B4788" s="77"/>
      <c r="P4788"/>
      <c r="U4788"/>
      <c r="V4788"/>
      <c r="W4788"/>
      <c r="X4788"/>
      <c r="Y4788"/>
      <c r="Z4788"/>
      <c r="AA4788"/>
      <c r="AB4788"/>
    </row>
    <row r="4789" spans="2:28" s="52" customFormat="1" x14ac:dyDescent="0.15">
      <c r="B4789" s="77"/>
      <c r="P4789"/>
      <c r="U4789"/>
      <c r="V4789"/>
      <c r="W4789"/>
      <c r="X4789"/>
      <c r="Y4789"/>
      <c r="Z4789"/>
      <c r="AA4789"/>
      <c r="AB4789"/>
    </row>
    <row r="4790" spans="2:28" s="52" customFormat="1" x14ac:dyDescent="0.15">
      <c r="B4790" s="77"/>
      <c r="P4790"/>
      <c r="U4790"/>
      <c r="V4790"/>
      <c r="W4790"/>
      <c r="X4790"/>
      <c r="Y4790"/>
      <c r="Z4790"/>
      <c r="AA4790"/>
      <c r="AB4790"/>
    </row>
    <row r="4791" spans="2:28" s="52" customFormat="1" x14ac:dyDescent="0.15">
      <c r="B4791" s="77"/>
      <c r="P4791"/>
      <c r="U4791"/>
      <c r="V4791"/>
      <c r="W4791"/>
      <c r="X4791"/>
      <c r="Y4791"/>
      <c r="Z4791"/>
      <c r="AA4791"/>
      <c r="AB4791"/>
    </row>
    <row r="4792" spans="2:28" s="52" customFormat="1" x14ac:dyDescent="0.15">
      <c r="B4792" s="77"/>
      <c r="P4792"/>
      <c r="U4792"/>
      <c r="V4792"/>
      <c r="W4792"/>
      <c r="X4792"/>
      <c r="Y4792"/>
      <c r="Z4792"/>
      <c r="AA4792"/>
      <c r="AB4792"/>
    </row>
    <row r="4793" spans="2:28" s="52" customFormat="1" x14ac:dyDescent="0.15">
      <c r="B4793" s="77"/>
      <c r="P4793"/>
      <c r="U4793"/>
      <c r="V4793"/>
      <c r="W4793"/>
      <c r="X4793"/>
      <c r="Y4793"/>
      <c r="Z4793"/>
      <c r="AA4793"/>
      <c r="AB4793"/>
    </row>
    <row r="4794" spans="2:28" s="52" customFormat="1" x14ac:dyDescent="0.15">
      <c r="B4794" s="77"/>
      <c r="P4794"/>
      <c r="U4794"/>
      <c r="V4794"/>
      <c r="W4794"/>
      <c r="X4794"/>
      <c r="Y4794"/>
      <c r="Z4794"/>
      <c r="AA4794"/>
      <c r="AB4794"/>
    </row>
    <row r="4795" spans="2:28" s="52" customFormat="1" x14ac:dyDescent="0.15">
      <c r="B4795" s="77"/>
      <c r="P4795"/>
      <c r="U4795"/>
      <c r="V4795"/>
      <c r="W4795"/>
      <c r="X4795"/>
      <c r="Y4795"/>
      <c r="Z4795"/>
      <c r="AA4795"/>
      <c r="AB4795"/>
    </row>
    <row r="4796" spans="2:28" s="52" customFormat="1" x14ac:dyDescent="0.15">
      <c r="B4796" s="77"/>
      <c r="P4796"/>
      <c r="U4796"/>
      <c r="V4796"/>
      <c r="W4796"/>
      <c r="X4796"/>
      <c r="Y4796"/>
      <c r="Z4796"/>
      <c r="AA4796"/>
      <c r="AB4796"/>
    </row>
    <row r="4797" spans="2:28" s="52" customFormat="1" x14ac:dyDescent="0.15">
      <c r="B4797" s="77"/>
      <c r="P4797"/>
      <c r="U4797"/>
      <c r="V4797"/>
      <c r="W4797"/>
      <c r="X4797"/>
      <c r="Y4797"/>
      <c r="Z4797"/>
      <c r="AA4797"/>
      <c r="AB4797"/>
    </row>
    <row r="4798" spans="2:28" s="52" customFormat="1" x14ac:dyDescent="0.15">
      <c r="B4798" s="77"/>
      <c r="P4798"/>
      <c r="U4798"/>
      <c r="V4798"/>
      <c r="W4798"/>
      <c r="X4798"/>
      <c r="Y4798"/>
      <c r="Z4798"/>
      <c r="AA4798"/>
      <c r="AB4798"/>
    </row>
    <row r="4799" spans="2:28" s="52" customFormat="1" x14ac:dyDescent="0.15">
      <c r="B4799" s="77"/>
      <c r="P4799"/>
      <c r="U4799"/>
      <c r="V4799"/>
      <c r="W4799"/>
      <c r="X4799"/>
      <c r="Y4799"/>
      <c r="Z4799"/>
      <c r="AA4799"/>
      <c r="AB4799"/>
    </row>
    <row r="4800" spans="2:28" s="52" customFormat="1" x14ac:dyDescent="0.15">
      <c r="B4800" s="77"/>
      <c r="P4800"/>
      <c r="U4800"/>
      <c r="V4800"/>
      <c r="W4800"/>
      <c r="X4800"/>
      <c r="Y4800"/>
      <c r="Z4800"/>
      <c r="AA4800"/>
      <c r="AB4800"/>
    </row>
    <row r="4801" spans="2:28" s="52" customFormat="1" x14ac:dyDescent="0.15">
      <c r="B4801" s="77"/>
      <c r="P4801"/>
      <c r="U4801"/>
      <c r="V4801"/>
      <c r="W4801"/>
      <c r="X4801"/>
      <c r="Y4801"/>
      <c r="Z4801"/>
      <c r="AA4801"/>
      <c r="AB4801"/>
    </row>
    <row r="4802" spans="2:28" s="52" customFormat="1" x14ac:dyDescent="0.15">
      <c r="B4802" s="77"/>
      <c r="P4802"/>
      <c r="U4802"/>
      <c r="V4802"/>
      <c r="W4802"/>
      <c r="X4802"/>
      <c r="Y4802"/>
      <c r="Z4802"/>
      <c r="AA4802"/>
      <c r="AB4802"/>
    </row>
    <row r="4803" spans="2:28" s="52" customFormat="1" x14ac:dyDescent="0.15">
      <c r="B4803" s="77"/>
      <c r="P4803"/>
      <c r="U4803"/>
      <c r="V4803"/>
      <c r="W4803"/>
      <c r="X4803"/>
      <c r="Y4803"/>
      <c r="Z4803"/>
      <c r="AA4803"/>
      <c r="AB4803"/>
    </row>
    <row r="4804" spans="2:28" s="52" customFormat="1" x14ac:dyDescent="0.15">
      <c r="B4804" s="77"/>
      <c r="P4804"/>
      <c r="U4804"/>
      <c r="V4804"/>
      <c r="W4804"/>
      <c r="X4804"/>
      <c r="Y4804"/>
      <c r="Z4804"/>
      <c r="AA4804"/>
      <c r="AB4804"/>
    </row>
    <row r="4805" spans="2:28" s="52" customFormat="1" x14ac:dyDescent="0.15">
      <c r="B4805" s="77"/>
      <c r="P4805"/>
      <c r="U4805"/>
      <c r="V4805"/>
      <c r="W4805"/>
      <c r="X4805"/>
      <c r="Y4805"/>
      <c r="Z4805"/>
      <c r="AA4805"/>
      <c r="AB4805"/>
    </row>
    <row r="4806" spans="2:28" s="52" customFormat="1" x14ac:dyDescent="0.15">
      <c r="B4806" s="77"/>
      <c r="P4806"/>
      <c r="U4806"/>
      <c r="V4806"/>
      <c r="W4806"/>
      <c r="X4806"/>
      <c r="Y4806"/>
      <c r="Z4806"/>
      <c r="AA4806"/>
      <c r="AB4806"/>
    </row>
    <row r="4807" spans="2:28" s="52" customFormat="1" x14ac:dyDescent="0.15">
      <c r="B4807" s="77"/>
      <c r="P4807"/>
      <c r="U4807"/>
      <c r="V4807"/>
      <c r="W4807"/>
      <c r="X4807"/>
      <c r="Y4807"/>
      <c r="Z4807"/>
      <c r="AA4807"/>
      <c r="AB4807"/>
    </row>
    <row r="4808" spans="2:28" s="52" customFormat="1" x14ac:dyDescent="0.15">
      <c r="B4808" s="77"/>
      <c r="P4808"/>
      <c r="U4808"/>
      <c r="V4808"/>
      <c r="W4808"/>
      <c r="X4808"/>
      <c r="Y4808"/>
      <c r="Z4808"/>
      <c r="AA4808"/>
      <c r="AB4808"/>
    </row>
    <row r="4809" spans="2:28" s="52" customFormat="1" x14ac:dyDescent="0.15">
      <c r="B4809" s="77"/>
      <c r="P4809"/>
      <c r="U4809"/>
      <c r="V4809"/>
      <c r="W4809"/>
      <c r="X4809"/>
      <c r="Y4809"/>
      <c r="Z4809"/>
      <c r="AA4809"/>
      <c r="AB4809"/>
    </row>
    <row r="4810" spans="2:28" s="52" customFormat="1" x14ac:dyDescent="0.15">
      <c r="B4810" s="77"/>
      <c r="P4810"/>
      <c r="U4810"/>
      <c r="V4810"/>
      <c r="W4810"/>
      <c r="X4810"/>
      <c r="Y4810"/>
      <c r="Z4810"/>
      <c r="AA4810"/>
      <c r="AB4810"/>
    </row>
    <row r="4811" spans="2:28" s="52" customFormat="1" x14ac:dyDescent="0.15">
      <c r="B4811" s="77"/>
      <c r="P4811"/>
      <c r="U4811"/>
      <c r="V4811"/>
      <c r="W4811"/>
      <c r="X4811"/>
      <c r="Y4811"/>
      <c r="Z4811"/>
      <c r="AA4811"/>
      <c r="AB4811"/>
    </row>
    <row r="4812" spans="2:28" s="52" customFormat="1" x14ac:dyDescent="0.15">
      <c r="B4812" s="77"/>
      <c r="P4812"/>
      <c r="U4812"/>
      <c r="V4812"/>
      <c r="W4812"/>
      <c r="X4812"/>
      <c r="Y4812"/>
      <c r="Z4812"/>
      <c r="AA4812"/>
      <c r="AB4812"/>
    </row>
    <row r="4813" spans="2:28" s="52" customFormat="1" x14ac:dyDescent="0.15">
      <c r="B4813" s="77"/>
      <c r="P4813"/>
      <c r="U4813"/>
      <c r="V4813"/>
      <c r="W4813"/>
      <c r="X4813"/>
      <c r="Y4813"/>
      <c r="Z4813"/>
      <c r="AA4813"/>
      <c r="AB4813"/>
    </row>
    <row r="4814" spans="2:28" s="52" customFormat="1" x14ac:dyDescent="0.15">
      <c r="B4814" s="77"/>
      <c r="P4814"/>
      <c r="U4814"/>
      <c r="V4814"/>
      <c r="W4814"/>
      <c r="X4814"/>
      <c r="Y4814"/>
      <c r="Z4814"/>
      <c r="AA4814"/>
      <c r="AB4814"/>
    </row>
    <row r="4815" spans="2:28" s="52" customFormat="1" x14ac:dyDescent="0.15">
      <c r="B4815" s="77"/>
      <c r="P4815"/>
      <c r="U4815"/>
      <c r="V4815"/>
      <c r="W4815"/>
      <c r="X4815"/>
      <c r="Y4815"/>
      <c r="Z4815"/>
      <c r="AA4815"/>
      <c r="AB4815"/>
    </row>
    <row r="4816" spans="2:28" s="52" customFormat="1" x14ac:dyDescent="0.15">
      <c r="B4816" s="77"/>
      <c r="P4816"/>
      <c r="U4816"/>
      <c r="V4816"/>
      <c r="W4816"/>
      <c r="X4816"/>
      <c r="Y4816"/>
      <c r="Z4816"/>
      <c r="AA4816"/>
      <c r="AB4816"/>
    </row>
    <row r="4817" spans="2:28" s="52" customFormat="1" x14ac:dyDescent="0.15">
      <c r="B4817" s="77"/>
      <c r="P4817"/>
      <c r="U4817"/>
      <c r="V4817"/>
      <c r="W4817"/>
      <c r="X4817"/>
      <c r="Y4817"/>
      <c r="Z4817"/>
      <c r="AA4817"/>
      <c r="AB4817"/>
    </row>
    <row r="4818" spans="2:28" s="52" customFormat="1" x14ac:dyDescent="0.15">
      <c r="B4818" s="77"/>
      <c r="P4818"/>
      <c r="U4818"/>
      <c r="V4818"/>
      <c r="W4818"/>
      <c r="X4818"/>
      <c r="Y4818"/>
      <c r="Z4818"/>
      <c r="AA4818"/>
      <c r="AB4818"/>
    </row>
    <row r="4819" spans="2:28" s="52" customFormat="1" x14ac:dyDescent="0.15">
      <c r="B4819" s="77"/>
      <c r="P4819"/>
      <c r="U4819"/>
      <c r="V4819"/>
      <c r="W4819"/>
      <c r="X4819"/>
      <c r="Y4819"/>
      <c r="Z4819"/>
      <c r="AA4819"/>
      <c r="AB4819"/>
    </row>
    <row r="4820" spans="2:28" s="52" customFormat="1" x14ac:dyDescent="0.15">
      <c r="B4820" s="77"/>
      <c r="P4820"/>
      <c r="U4820"/>
      <c r="V4820"/>
      <c r="W4820"/>
      <c r="X4820"/>
      <c r="Y4820"/>
      <c r="Z4820"/>
      <c r="AA4820"/>
      <c r="AB4820"/>
    </row>
    <row r="4821" spans="2:28" s="52" customFormat="1" x14ac:dyDescent="0.15">
      <c r="B4821" s="77"/>
      <c r="P4821"/>
      <c r="U4821"/>
      <c r="V4821"/>
      <c r="W4821"/>
      <c r="X4821"/>
      <c r="Y4821"/>
      <c r="Z4821"/>
      <c r="AA4821"/>
      <c r="AB4821"/>
    </row>
    <row r="4822" spans="2:28" s="52" customFormat="1" x14ac:dyDescent="0.15">
      <c r="B4822" s="77"/>
      <c r="P4822"/>
      <c r="U4822"/>
      <c r="V4822"/>
      <c r="W4822"/>
      <c r="X4822"/>
      <c r="Y4822"/>
      <c r="Z4822"/>
      <c r="AA4822"/>
      <c r="AB4822"/>
    </row>
    <row r="4823" spans="2:28" s="52" customFormat="1" x14ac:dyDescent="0.15">
      <c r="B4823" s="77"/>
      <c r="P4823"/>
      <c r="U4823"/>
      <c r="V4823"/>
      <c r="W4823"/>
      <c r="X4823"/>
      <c r="Y4823"/>
      <c r="Z4823"/>
      <c r="AA4823"/>
      <c r="AB4823"/>
    </row>
    <row r="4824" spans="2:28" s="52" customFormat="1" x14ac:dyDescent="0.15">
      <c r="B4824" s="77"/>
      <c r="P4824"/>
      <c r="U4824"/>
      <c r="V4824"/>
      <c r="W4824"/>
      <c r="X4824"/>
      <c r="Y4824"/>
      <c r="Z4824"/>
      <c r="AA4824"/>
      <c r="AB4824"/>
    </row>
    <row r="4825" spans="2:28" s="52" customFormat="1" x14ac:dyDescent="0.15">
      <c r="B4825" s="77"/>
      <c r="P4825"/>
      <c r="U4825"/>
      <c r="V4825"/>
      <c r="W4825"/>
      <c r="X4825"/>
      <c r="Y4825"/>
      <c r="Z4825"/>
      <c r="AA4825"/>
      <c r="AB4825"/>
    </row>
    <row r="4826" spans="2:28" s="52" customFormat="1" x14ac:dyDescent="0.15">
      <c r="B4826" s="77"/>
      <c r="P4826"/>
      <c r="U4826"/>
      <c r="V4826"/>
      <c r="W4826"/>
      <c r="X4826"/>
      <c r="Y4826"/>
      <c r="Z4826"/>
      <c r="AA4826"/>
      <c r="AB4826"/>
    </row>
    <row r="4827" spans="2:28" s="52" customFormat="1" x14ac:dyDescent="0.15">
      <c r="B4827" s="77"/>
      <c r="P4827"/>
      <c r="U4827"/>
      <c r="V4827"/>
      <c r="W4827"/>
      <c r="X4827"/>
      <c r="Y4827"/>
      <c r="Z4827"/>
      <c r="AA4827"/>
      <c r="AB4827"/>
    </row>
    <row r="4828" spans="2:28" s="52" customFormat="1" x14ac:dyDescent="0.15">
      <c r="B4828" s="77"/>
      <c r="P4828"/>
      <c r="U4828"/>
      <c r="V4828"/>
      <c r="W4828"/>
      <c r="X4828"/>
      <c r="Y4828"/>
      <c r="Z4828"/>
      <c r="AA4828"/>
      <c r="AB4828"/>
    </row>
    <row r="4829" spans="2:28" s="52" customFormat="1" x14ac:dyDescent="0.15">
      <c r="B4829" s="77"/>
      <c r="P4829"/>
      <c r="U4829"/>
      <c r="V4829"/>
      <c r="W4829"/>
      <c r="X4829"/>
      <c r="Y4829"/>
      <c r="Z4829"/>
      <c r="AA4829"/>
      <c r="AB4829"/>
    </row>
    <row r="4830" spans="2:28" s="52" customFormat="1" x14ac:dyDescent="0.15">
      <c r="B4830" s="77"/>
      <c r="P4830"/>
      <c r="U4830"/>
      <c r="V4830"/>
      <c r="W4830"/>
      <c r="X4830"/>
      <c r="Y4830"/>
      <c r="Z4830"/>
      <c r="AA4830"/>
      <c r="AB4830"/>
    </row>
    <row r="4831" spans="2:28" s="52" customFormat="1" x14ac:dyDescent="0.15">
      <c r="B4831" s="77"/>
      <c r="P4831"/>
      <c r="U4831"/>
      <c r="V4831"/>
      <c r="W4831"/>
      <c r="X4831"/>
      <c r="Y4831"/>
      <c r="Z4831"/>
      <c r="AA4831"/>
      <c r="AB4831"/>
    </row>
    <row r="4832" spans="2:28" s="52" customFormat="1" x14ac:dyDescent="0.15">
      <c r="B4832" s="77"/>
      <c r="P4832"/>
      <c r="U4832"/>
      <c r="V4832"/>
      <c r="W4832"/>
      <c r="X4832"/>
      <c r="Y4832"/>
      <c r="Z4832"/>
      <c r="AA4832"/>
      <c r="AB4832"/>
    </row>
    <row r="4833" spans="2:28" s="52" customFormat="1" x14ac:dyDescent="0.15">
      <c r="B4833" s="77"/>
      <c r="P4833"/>
      <c r="U4833"/>
      <c r="V4833"/>
      <c r="W4833"/>
      <c r="X4833"/>
      <c r="Y4833"/>
      <c r="Z4833"/>
      <c r="AA4833"/>
      <c r="AB4833"/>
    </row>
    <row r="4834" spans="2:28" s="52" customFormat="1" x14ac:dyDescent="0.15">
      <c r="B4834" s="77"/>
      <c r="P4834"/>
      <c r="U4834"/>
      <c r="V4834"/>
      <c r="W4834"/>
      <c r="X4834"/>
      <c r="Y4834"/>
      <c r="Z4834"/>
      <c r="AA4834"/>
      <c r="AB4834"/>
    </row>
    <row r="4835" spans="2:28" s="52" customFormat="1" x14ac:dyDescent="0.15">
      <c r="B4835" s="77"/>
      <c r="P4835"/>
      <c r="U4835"/>
      <c r="V4835"/>
      <c r="W4835"/>
      <c r="X4835"/>
      <c r="Y4835"/>
      <c r="Z4835"/>
      <c r="AA4835"/>
      <c r="AB4835"/>
    </row>
    <row r="4836" spans="2:28" s="52" customFormat="1" x14ac:dyDescent="0.15">
      <c r="B4836" s="77"/>
      <c r="P4836"/>
      <c r="U4836"/>
      <c r="V4836"/>
      <c r="W4836"/>
      <c r="X4836"/>
      <c r="Y4836"/>
      <c r="Z4836"/>
      <c r="AA4836"/>
      <c r="AB4836"/>
    </row>
    <row r="4837" spans="2:28" s="52" customFormat="1" x14ac:dyDescent="0.15">
      <c r="B4837" s="77"/>
      <c r="P4837"/>
      <c r="U4837"/>
      <c r="V4837"/>
      <c r="W4837"/>
      <c r="X4837"/>
      <c r="Y4837"/>
      <c r="Z4837"/>
      <c r="AA4837"/>
      <c r="AB4837"/>
    </row>
    <row r="4838" spans="2:28" s="52" customFormat="1" x14ac:dyDescent="0.15">
      <c r="B4838" s="77"/>
      <c r="P4838"/>
      <c r="U4838"/>
      <c r="V4838"/>
      <c r="W4838"/>
      <c r="X4838"/>
      <c r="Y4838"/>
      <c r="Z4838"/>
      <c r="AA4838"/>
      <c r="AB4838"/>
    </row>
    <row r="4839" spans="2:28" s="52" customFormat="1" x14ac:dyDescent="0.15">
      <c r="B4839" s="77"/>
      <c r="P4839"/>
      <c r="U4839"/>
      <c r="V4839"/>
      <c r="W4839"/>
      <c r="X4839"/>
      <c r="Y4839"/>
      <c r="Z4839"/>
      <c r="AA4839"/>
      <c r="AB4839"/>
    </row>
    <row r="4840" spans="2:28" s="52" customFormat="1" x14ac:dyDescent="0.15">
      <c r="B4840" s="77"/>
      <c r="P4840"/>
      <c r="U4840"/>
      <c r="V4840"/>
      <c r="W4840"/>
      <c r="X4840"/>
      <c r="Y4840"/>
      <c r="Z4840"/>
      <c r="AA4840"/>
      <c r="AB4840"/>
    </row>
    <row r="4841" spans="2:28" s="52" customFormat="1" x14ac:dyDescent="0.15">
      <c r="B4841" s="77"/>
      <c r="P4841"/>
      <c r="U4841"/>
      <c r="V4841"/>
      <c r="W4841"/>
      <c r="X4841"/>
      <c r="Y4841"/>
      <c r="Z4841"/>
      <c r="AA4841"/>
      <c r="AB4841"/>
    </row>
    <row r="4842" spans="2:28" s="52" customFormat="1" x14ac:dyDescent="0.15">
      <c r="B4842" s="77"/>
      <c r="P4842"/>
      <c r="U4842"/>
      <c r="V4842"/>
      <c r="W4842"/>
      <c r="X4842"/>
      <c r="Y4842"/>
      <c r="Z4842"/>
      <c r="AA4842"/>
      <c r="AB4842"/>
    </row>
    <row r="4843" spans="2:28" s="52" customFormat="1" x14ac:dyDescent="0.15">
      <c r="B4843" s="77"/>
      <c r="P4843"/>
      <c r="U4843"/>
      <c r="V4843"/>
      <c r="W4843"/>
      <c r="X4843"/>
      <c r="Y4843"/>
      <c r="Z4843"/>
      <c r="AA4843"/>
      <c r="AB4843"/>
    </row>
    <row r="4844" spans="2:28" s="52" customFormat="1" x14ac:dyDescent="0.15">
      <c r="B4844" s="77"/>
      <c r="P4844"/>
      <c r="U4844"/>
      <c r="V4844"/>
      <c r="W4844"/>
      <c r="X4844"/>
      <c r="Y4844"/>
      <c r="Z4844"/>
      <c r="AA4844"/>
      <c r="AB4844"/>
    </row>
    <row r="4845" spans="2:28" s="52" customFormat="1" x14ac:dyDescent="0.15">
      <c r="B4845" s="77"/>
      <c r="P4845"/>
      <c r="U4845"/>
      <c r="V4845"/>
      <c r="W4845"/>
      <c r="X4845"/>
      <c r="Y4845"/>
      <c r="Z4845"/>
      <c r="AA4845"/>
      <c r="AB4845"/>
    </row>
    <row r="4846" spans="2:28" s="52" customFormat="1" x14ac:dyDescent="0.15">
      <c r="B4846" s="77"/>
      <c r="P4846"/>
      <c r="U4846"/>
      <c r="V4846"/>
      <c r="W4846"/>
      <c r="X4846"/>
      <c r="Y4846"/>
      <c r="Z4846"/>
      <c r="AA4846"/>
      <c r="AB4846"/>
    </row>
    <row r="4847" spans="2:28" s="52" customFormat="1" x14ac:dyDescent="0.15">
      <c r="B4847" s="77"/>
      <c r="P4847"/>
      <c r="U4847"/>
      <c r="V4847"/>
      <c r="W4847"/>
      <c r="X4847"/>
      <c r="Y4847"/>
      <c r="Z4847"/>
      <c r="AA4847"/>
      <c r="AB4847"/>
    </row>
    <row r="4848" spans="2:28" s="52" customFormat="1" x14ac:dyDescent="0.15">
      <c r="B4848" s="77"/>
      <c r="P4848"/>
      <c r="U4848"/>
      <c r="V4848"/>
      <c r="W4848"/>
      <c r="X4848"/>
      <c r="Y4848"/>
      <c r="Z4848"/>
      <c r="AA4848"/>
      <c r="AB4848"/>
    </row>
    <row r="4849" spans="2:28" s="52" customFormat="1" x14ac:dyDescent="0.15">
      <c r="B4849" s="77"/>
      <c r="P4849"/>
      <c r="U4849"/>
      <c r="V4849"/>
      <c r="W4849"/>
      <c r="X4849"/>
      <c r="Y4849"/>
      <c r="Z4849"/>
      <c r="AA4849"/>
      <c r="AB4849"/>
    </row>
    <row r="4850" spans="2:28" s="52" customFormat="1" x14ac:dyDescent="0.15">
      <c r="B4850" s="77"/>
      <c r="P4850"/>
      <c r="U4850"/>
      <c r="V4850"/>
      <c r="W4850"/>
      <c r="X4850"/>
      <c r="Y4850"/>
      <c r="Z4850"/>
      <c r="AA4850"/>
      <c r="AB4850"/>
    </row>
    <row r="4851" spans="2:28" s="52" customFormat="1" x14ac:dyDescent="0.15">
      <c r="B4851" s="77"/>
      <c r="P4851"/>
      <c r="U4851"/>
      <c r="V4851"/>
      <c r="W4851"/>
      <c r="X4851"/>
      <c r="Y4851"/>
      <c r="Z4851"/>
      <c r="AA4851"/>
      <c r="AB4851"/>
    </row>
    <row r="4852" spans="2:28" s="52" customFormat="1" x14ac:dyDescent="0.15">
      <c r="B4852" s="77"/>
      <c r="P4852"/>
      <c r="U4852"/>
      <c r="V4852"/>
      <c r="W4852"/>
      <c r="X4852"/>
      <c r="Y4852"/>
      <c r="Z4852"/>
      <c r="AA4852"/>
      <c r="AB4852"/>
    </row>
    <row r="4853" spans="2:28" s="52" customFormat="1" x14ac:dyDescent="0.15">
      <c r="B4853" s="77"/>
      <c r="P4853"/>
      <c r="U4853"/>
      <c r="V4853"/>
      <c r="W4853"/>
      <c r="X4853"/>
      <c r="Y4853"/>
      <c r="Z4853"/>
      <c r="AA4853"/>
      <c r="AB4853"/>
    </row>
    <row r="4854" spans="2:28" s="52" customFormat="1" x14ac:dyDescent="0.15">
      <c r="B4854" s="77"/>
      <c r="P4854"/>
      <c r="U4854"/>
      <c r="V4854"/>
      <c r="W4854"/>
      <c r="X4854"/>
      <c r="Y4854"/>
      <c r="Z4854"/>
      <c r="AA4854"/>
      <c r="AB4854"/>
    </row>
    <row r="4855" spans="2:28" s="52" customFormat="1" x14ac:dyDescent="0.15">
      <c r="B4855" s="77"/>
      <c r="P4855"/>
      <c r="U4855"/>
      <c r="V4855"/>
      <c r="W4855"/>
      <c r="X4855"/>
      <c r="Y4855"/>
      <c r="Z4855"/>
      <c r="AA4855"/>
      <c r="AB4855"/>
    </row>
    <row r="4856" spans="2:28" s="52" customFormat="1" x14ac:dyDescent="0.15">
      <c r="B4856" s="77"/>
      <c r="P4856"/>
      <c r="U4856"/>
      <c r="V4856"/>
      <c r="W4856"/>
      <c r="X4856"/>
      <c r="Y4856"/>
      <c r="Z4856"/>
      <c r="AA4856"/>
      <c r="AB4856"/>
    </row>
    <row r="4857" spans="2:28" s="52" customFormat="1" x14ac:dyDescent="0.15">
      <c r="B4857" s="77"/>
      <c r="P4857"/>
      <c r="U4857"/>
      <c r="V4857"/>
      <c r="W4857"/>
      <c r="X4857"/>
      <c r="Y4857"/>
      <c r="Z4857"/>
      <c r="AA4857"/>
      <c r="AB4857"/>
    </row>
    <row r="4858" spans="2:28" s="52" customFormat="1" x14ac:dyDescent="0.15">
      <c r="B4858" s="77"/>
      <c r="P4858"/>
      <c r="U4858"/>
      <c r="V4858"/>
      <c r="W4858"/>
      <c r="X4858"/>
      <c r="Y4858"/>
      <c r="Z4858"/>
      <c r="AA4858"/>
      <c r="AB4858"/>
    </row>
    <row r="4859" spans="2:28" s="52" customFormat="1" x14ac:dyDescent="0.15">
      <c r="B4859" s="77"/>
      <c r="P4859"/>
      <c r="U4859"/>
      <c r="V4859"/>
      <c r="W4859"/>
      <c r="X4859"/>
      <c r="Y4859"/>
      <c r="Z4859"/>
      <c r="AA4859"/>
      <c r="AB4859"/>
    </row>
    <row r="4860" spans="2:28" s="52" customFormat="1" x14ac:dyDescent="0.15">
      <c r="B4860" s="77"/>
      <c r="P4860"/>
      <c r="U4860"/>
      <c r="V4860"/>
      <c r="W4860"/>
      <c r="X4860"/>
      <c r="Y4860"/>
      <c r="Z4860"/>
      <c r="AA4860"/>
      <c r="AB4860"/>
    </row>
    <row r="4861" spans="2:28" s="52" customFormat="1" x14ac:dyDescent="0.15">
      <c r="B4861" s="77"/>
      <c r="P4861"/>
      <c r="U4861"/>
      <c r="V4861"/>
      <c r="W4861"/>
      <c r="X4861"/>
      <c r="Y4861"/>
      <c r="Z4861"/>
      <c r="AA4861"/>
      <c r="AB4861"/>
    </row>
    <row r="4862" spans="2:28" s="52" customFormat="1" x14ac:dyDescent="0.15">
      <c r="B4862" s="77"/>
      <c r="P4862"/>
      <c r="U4862"/>
      <c r="V4862"/>
      <c r="W4862"/>
      <c r="X4862"/>
      <c r="Y4862"/>
      <c r="Z4862"/>
      <c r="AA4862"/>
      <c r="AB4862"/>
    </row>
    <row r="4863" spans="2:28" s="52" customFormat="1" x14ac:dyDescent="0.15">
      <c r="B4863" s="77"/>
      <c r="P4863"/>
      <c r="U4863"/>
      <c r="V4863"/>
      <c r="W4863"/>
      <c r="X4863"/>
      <c r="Y4863"/>
      <c r="Z4863"/>
      <c r="AA4863"/>
      <c r="AB4863"/>
    </row>
    <row r="4864" spans="2:28" s="52" customFormat="1" x14ac:dyDescent="0.15">
      <c r="B4864" s="77"/>
      <c r="P4864"/>
      <c r="U4864"/>
      <c r="V4864"/>
      <c r="W4864"/>
      <c r="X4864"/>
      <c r="Y4864"/>
      <c r="Z4864"/>
      <c r="AA4864"/>
      <c r="AB4864"/>
    </row>
    <row r="4865" spans="2:28" s="52" customFormat="1" x14ac:dyDescent="0.15">
      <c r="B4865" s="77"/>
      <c r="P4865"/>
      <c r="U4865"/>
      <c r="V4865"/>
      <c r="W4865"/>
      <c r="X4865"/>
      <c r="Y4865"/>
      <c r="Z4865"/>
      <c r="AA4865"/>
      <c r="AB4865"/>
    </row>
    <row r="4866" spans="2:28" s="52" customFormat="1" x14ac:dyDescent="0.15">
      <c r="B4866" s="77"/>
      <c r="P4866"/>
      <c r="U4866"/>
      <c r="V4866"/>
      <c r="W4866"/>
      <c r="X4866"/>
      <c r="Y4866"/>
      <c r="Z4866"/>
      <c r="AA4866"/>
      <c r="AB4866"/>
    </row>
    <row r="4867" spans="2:28" s="52" customFormat="1" x14ac:dyDescent="0.15">
      <c r="B4867" s="77"/>
      <c r="P4867"/>
      <c r="U4867"/>
      <c r="V4867"/>
      <c r="W4867"/>
      <c r="X4867"/>
      <c r="Y4867"/>
      <c r="Z4867"/>
      <c r="AA4867"/>
      <c r="AB4867"/>
    </row>
    <row r="4868" spans="2:28" s="52" customFormat="1" x14ac:dyDescent="0.15">
      <c r="B4868" s="77"/>
      <c r="P4868"/>
      <c r="U4868"/>
      <c r="V4868"/>
      <c r="W4868"/>
      <c r="X4868"/>
      <c r="Y4868"/>
      <c r="Z4868"/>
      <c r="AA4868"/>
      <c r="AB4868"/>
    </row>
    <row r="4869" spans="2:28" s="52" customFormat="1" x14ac:dyDescent="0.15">
      <c r="B4869" s="77"/>
      <c r="P4869"/>
      <c r="U4869"/>
      <c r="V4869"/>
      <c r="W4869"/>
      <c r="X4869"/>
      <c r="Y4869"/>
      <c r="Z4869"/>
      <c r="AA4869"/>
      <c r="AB4869"/>
    </row>
    <row r="4870" spans="2:28" s="52" customFormat="1" x14ac:dyDescent="0.15">
      <c r="B4870" s="77"/>
      <c r="P4870"/>
      <c r="U4870"/>
      <c r="V4870"/>
      <c r="W4870"/>
      <c r="X4870"/>
      <c r="Y4870"/>
      <c r="Z4870"/>
      <c r="AA4870"/>
      <c r="AB4870"/>
    </row>
    <row r="4871" spans="2:28" s="52" customFormat="1" x14ac:dyDescent="0.15">
      <c r="B4871" s="77"/>
      <c r="P4871"/>
      <c r="U4871"/>
      <c r="V4871"/>
      <c r="W4871"/>
      <c r="X4871"/>
      <c r="Y4871"/>
      <c r="Z4871"/>
      <c r="AA4871"/>
      <c r="AB4871"/>
    </row>
    <row r="4872" spans="2:28" s="52" customFormat="1" x14ac:dyDescent="0.15">
      <c r="B4872" s="77"/>
      <c r="P4872"/>
      <c r="U4872"/>
      <c r="V4872"/>
      <c r="W4872"/>
      <c r="X4872"/>
      <c r="Y4872"/>
      <c r="Z4872"/>
      <c r="AA4872"/>
      <c r="AB4872"/>
    </row>
    <row r="4873" spans="2:28" s="52" customFormat="1" x14ac:dyDescent="0.15">
      <c r="B4873" s="77"/>
      <c r="P4873"/>
      <c r="U4873"/>
      <c r="V4873"/>
      <c r="W4873"/>
      <c r="X4873"/>
      <c r="Y4873"/>
      <c r="Z4873"/>
      <c r="AA4873"/>
      <c r="AB4873"/>
    </row>
    <row r="4874" spans="2:28" s="52" customFormat="1" x14ac:dyDescent="0.15">
      <c r="B4874" s="77"/>
      <c r="P4874"/>
      <c r="U4874"/>
      <c r="V4874"/>
      <c r="W4874"/>
      <c r="X4874"/>
      <c r="Y4874"/>
      <c r="Z4874"/>
      <c r="AA4874"/>
      <c r="AB4874"/>
    </row>
    <row r="4875" spans="2:28" s="52" customFormat="1" x14ac:dyDescent="0.15">
      <c r="B4875" s="77"/>
      <c r="P4875"/>
      <c r="U4875"/>
      <c r="V4875"/>
      <c r="W4875"/>
      <c r="X4875"/>
      <c r="Y4875"/>
      <c r="Z4875"/>
      <c r="AA4875"/>
      <c r="AB4875"/>
    </row>
    <row r="4876" spans="2:28" s="52" customFormat="1" x14ac:dyDescent="0.15">
      <c r="B4876" s="77"/>
      <c r="P4876"/>
      <c r="U4876"/>
      <c r="V4876"/>
      <c r="W4876"/>
      <c r="X4876"/>
      <c r="Y4876"/>
      <c r="Z4876"/>
      <c r="AA4876"/>
      <c r="AB4876"/>
    </row>
    <row r="4877" spans="2:28" s="52" customFormat="1" x14ac:dyDescent="0.15">
      <c r="B4877" s="77"/>
      <c r="P4877"/>
      <c r="U4877"/>
      <c r="V4877"/>
      <c r="W4877"/>
      <c r="X4877"/>
      <c r="Y4877"/>
      <c r="Z4877"/>
      <c r="AA4877"/>
      <c r="AB4877"/>
    </row>
    <row r="4878" spans="2:28" s="52" customFormat="1" x14ac:dyDescent="0.15">
      <c r="B4878" s="77"/>
      <c r="P4878"/>
      <c r="U4878"/>
      <c r="V4878"/>
      <c r="W4878"/>
      <c r="X4878"/>
      <c r="Y4878"/>
      <c r="Z4878"/>
      <c r="AA4878"/>
      <c r="AB4878"/>
    </row>
    <row r="4879" spans="2:28" s="52" customFormat="1" x14ac:dyDescent="0.15">
      <c r="B4879" s="77"/>
      <c r="P4879"/>
      <c r="U4879"/>
      <c r="V4879"/>
      <c r="W4879"/>
      <c r="X4879"/>
      <c r="Y4879"/>
      <c r="Z4879"/>
      <c r="AA4879"/>
      <c r="AB4879"/>
    </row>
    <row r="4880" spans="2:28" s="52" customFormat="1" x14ac:dyDescent="0.15">
      <c r="B4880" s="77"/>
      <c r="P4880"/>
      <c r="U4880"/>
      <c r="V4880"/>
      <c r="W4880"/>
      <c r="X4880"/>
      <c r="Y4880"/>
      <c r="Z4880"/>
      <c r="AA4880"/>
      <c r="AB4880"/>
    </row>
    <row r="4881" spans="2:28" s="52" customFormat="1" x14ac:dyDescent="0.15">
      <c r="B4881" s="77"/>
      <c r="P4881"/>
      <c r="U4881"/>
      <c r="V4881"/>
      <c r="W4881"/>
      <c r="X4881"/>
      <c r="Y4881"/>
      <c r="Z4881"/>
      <c r="AA4881"/>
      <c r="AB4881"/>
    </row>
    <row r="4882" spans="2:28" s="52" customFormat="1" x14ac:dyDescent="0.15">
      <c r="B4882" s="77"/>
      <c r="P4882"/>
      <c r="U4882"/>
      <c r="V4882"/>
      <c r="W4882"/>
      <c r="X4882"/>
      <c r="Y4882"/>
      <c r="Z4882"/>
      <c r="AA4882"/>
      <c r="AB4882"/>
    </row>
    <row r="4883" spans="2:28" s="52" customFormat="1" x14ac:dyDescent="0.15">
      <c r="B4883" s="77"/>
      <c r="P4883"/>
      <c r="U4883"/>
      <c r="V4883"/>
      <c r="W4883"/>
      <c r="X4883"/>
      <c r="Y4883"/>
      <c r="Z4883"/>
      <c r="AA4883"/>
      <c r="AB4883"/>
    </row>
    <row r="4884" spans="2:28" s="52" customFormat="1" x14ac:dyDescent="0.15">
      <c r="B4884" s="77"/>
      <c r="P4884"/>
      <c r="U4884"/>
      <c r="V4884"/>
      <c r="W4884"/>
      <c r="X4884"/>
      <c r="Y4884"/>
      <c r="Z4884"/>
      <c r="AA4884"/>
      <c r="AB4884"/>
    </row>
    <row r="4885" spans="2:28" s="52" customFormat="1" x14ac:dyDescent="0.15">
      <c r="B4885" s="77"/>
      <c r="P4885"/>
      <c r="U4885"/>
      <c r="V4885"/>
      <c r="W4885"/>
      <c r="X4885"/>
      <c r="Y4885"/>
      <c r="Z4885"/>
      <c r="AA4885"/>
      <c r="AB4885"/>
    </row>
    <row r="4886" spans="2:28" s="52" customFormat="1" x14ac:dyDescent="0.15">
      <c r="B4886" s="77"/>
      <c r="P4886"/>
      <c r="U4886"/>
      <c r="V4886"/>
      <c r="W4886"/>
      <c r="X4886"/>
      <c r="Y4886"/>
      <c r="Z4886"/>
      <c r="AA4886"/>
      <c r="AB4886"/>
    </row>
    <row r="4887" spans="2:28" s="52" customFormat="1" x14ac:dyDescent="0.15">
      <c r="B4887" s="77"/>
      <c r="P4887"/>
      <c r="U4887"/>
      <c r="V4887"/>
      <c r="W4887"/>
      <c r="X4887"/>
      <c r="Y4887"/>
      <c r="Z4887"/>
      <c r="AA4887"/>
      <c r="AB4887"/>
    </row>
    <row r="4888" spans="2:28" s="52" customFormat="1" x14ac:dyDescent="0.15">
      <c r="B4888" s="77"/>
      <c r="P4888"/>
      <c r="U4888"/>
      <c r="V4888"/>
      <c r="W4888"/>
      <c r="X4888"/>
      <c r="Y4888"/>
      <c r="Z4888"/>
      <c r="AA4888"/>
      <c r="AB4888"/>
    </row>
    <row r="4889" spans="2:28" s="52" customFormat="1" x14ac:dyDescent="0.15">
      <c r="B4889" s="77"/>
      <c r="P4889"/>
      <c r="U4889"/>
      <c r="V4889"/>
      <c r="W4889"/>
      <c r="X4889"/>
      <c r="Y4889"/>
      <c r="Z4889"/>
      <c r="AA4889"/>
      <c r="AB4889"/>
    </row>
    <row r="4890" spans="2:28" s="52" customFormat="1" x14ac:dyDescent="0.15">
      <c r="B4890" s="77"/>
      <c r="P4890"/>
      <c r="U4890"/>
      <c r="V4890"/>
      <c r="W4890"/>
      <c r="X4890"/>
      <c r="Y4890"/>
      <c r="Z4890"/>
      <c r="AA4890"/>
      <c r="AB4890"/>
    </row>
    <row r="4891" spans="2:28" s="52" customFormat="1" x14ac:dyDescent="0.15">
      <c r="B4891" s="77"/>
      <c r="P4891"/>
      <c r="U4891"/>
      <c r="V4891"/>
      <c r="W4891"/>
      <c r="X4891"/>
      <c r="Y4891"/>
      <c r="Z4891"/>
      <c r="AA4891"/>
      <c r="AB4891"/>
    </row>
    <row r="4892" spans="2:28" s="52" customFormat="1" x14ac:dyDescent="0.15">
      <c r="B4892" s="77"/>
      <c r="P4892"/>
      <c r="U4892"/>
      <c r="V4892"/>
      <c r="W4892"/>
      <c r="X4892"/>
      <c r="Y4892"/>
      <c r="Z4892"/>
      <c r="AA4892"/>
      <c r="AB4892"/>
    </row>
    <row r="4893" spans="2:28" s="52" customFormat="1" x14ac:dyDescent="0.15">
      <c r="B4893" s="77"/>
      <c r="P4893"/>
      <c r="U4893"/>
      <c r="V4893"/>
      <c r="W4893"/>
      <c r="X4893"/>
      <c r="Y4893"/>
      <c r="Z4893"/>
      <c r="AA4893"/>
      <c r="AB4893"/>
    </row>
    <row r="4894" spans="2:28" s="52" customFormat="1" x14ac:dyDescent="0.15">
      <c r="B4894" s="77"/>
      <c r="P4894"/>
      <c r="U4894"/>
      <c r="V4894"/>
      <c r="W4894"/>
      <c r="X4894"/>
      <c r="Y4894"/>
      <c r="Z4894"/>
      <c r="AA4894"/>
      <c r="AB4894"/>
    </row>
    <row r="4895" spans="2:28" s="52" customFormat="1" x14ac:dyDescent="0.15">
      <c r="B4895" s="77"/>
      <c r="P4895"/>
      <c r="U4895"/>
      <c r="V4895"/>
      <c r="W4895"/>
      <c r="X4895"/>
      <c r="Y4895"/>
      <c r="Z4895"/>
      <c r="AA4895"/>
      <c r="AB4895"/>
    </row>
    <row r="4896" spans="2:28" s="52" customFormat="1" x14ac:dyDescent="0.15">
      <c r="B4896" s="77"/>
      <c r="P4896"/>
      <c r="U4896"/>
      <c r="V4896"/>
      <c r="W4896"/>
      <c r="X4896"/>
      <c r="Y4896"/>
      <c r="Z4896"/>
      <c r="AA4896"/>
      <c r="AB4896"/>
    </row>
    <row r="4897" spans="2:28" s="52" customFormat="1" x14ac:dyDescent="0.15">
      <c r="B4897" s="77"/>
      <c r="P4897"/>
      <c r="U4897"/>
      <c r="V4897"/>
      <c r="W4897"/>
      <c r="X4897"/>
      <c r="Y4897"/>
      <c r="Z4897"/>
      <c r="AA4897"/>
      <c r="AB4897"/>
    </row>
    <row r="4898" spans="2:28" s="52" customFormat="1" x14ac:dyDescent="0.15">
      <c r="B4898" s="77"/>
      <c r="P4898"/>
      <c r="U4898"/>
      <c r="V4898"/>
      <c r="W4898"/>
      <c r="X4898"/>
      <c r="Y4898"/>
      <c r="Z4898"/>
      <c r="AA4898"/>
      <c r="AB4898"/>
    </row>
    <row r="4899" spans="2:28" s="52" customFormat="1" x14ac:dyDescent="0.15">
      <c r="B4899" s="77"/>
      <c r="P4899"/>
      <c r="U4899"/>
      <c r="V4899"/>
      <c r="W4899"/>
      <c r="X4899"/>
      <c r="Y4899"/>
      <c r="Z4899"/>
      <c r="AA4899"/>
      <c r="AB4899"/>
    </row>
    <row r="4900" spans="2:28" s="52" customFormat="1" x14ac:dyDescent="0.15">
      <c r="B4900" s="77"/>
      <c r="P4900"/>
      <c r="U4900"/>
      <c r="V4900"/>
      <c r="W4900"/>
      <c r="X4900"/>
      <c r="Y4900"/>
      <c r="Z4900"/>
      <c r="AA4900"/>
      <c r="AB4900"/>
    </row>
    <row r="4901" spans="2:28" s="52" customFormat="1" x14ac:dyDescent="0.15">
      <c r="B4901" s="77"/>
      <c r="P4901"/>
      <c r="U4901"/>
      <c r="V4901"/>
      <c r="W4901"/>
      <c r="X4901"/>
      <c r="Y4901"/>
      <c r="Z4901"/>
      <c r="AA4901"/>
      <c r="AB4901"/>
    </row>
    <row r="4902" spans="2:28" s="52" customFormat="1" x14ac:dyDescent="0.15">
      <c r="B4902" s="77"/>
      <c r="P4902"/>
      <c r="U4902"/>
      <c r="V4902"/>
      <c r="W4902"/>
      <c r="X4902"/>
      <c r="Y4902"/>
      <c r="Z4902"/>
      <c r="AA4902"/>
      <c r="AB4902"/>
    </row>
    <row r="4903" spans="2:28" s="52" customFormat="1" x14ac:dyDescent="0.15">
      <c r="B4903" s="77"/>
      <c r="P4903"/>
      <c r="U4903"/>
      <c r="V4903"/>
      <c r="W4903"/>
      <c r="X4903"/>
      <c r="Y4903"/>
      <c r="Z4903"/>
      <c r="AA4903"/>
      <c r="AB4903"/>
    </row>
    <row r="4904" spans="2:28" s="52" customFormat="1" x14ac:dyDescent="0.15">
      <c r="B4904" s="77"/>
      <c r="P4904"/>
      <c r="U4904"/>
      <c r="V4904"/>
      <c r="W4904"/>
      <c r="X4904"/>
      <c r="Y4904"/>
      <c r="Z4904"/>
      <c r="AA4904"/>
      <c r="AB4904"/>
    </row>
    <row r="4905" spans="2:28" s="52" customFormat="1" x14ac:dyDescent="0.15">
      <c r="B4905" s="77"/>
      <c r="P4905"/>
      <c r="U4905"/>
      <c r="V4905"/>
      <c r="W4905"/>
      <c r="X4905"/>
      <c r="Y4905"/>
      <c r="Z4905"/>
      <c r="AA4905"/>
      <c r="AB4905"/>
    </row>
    <row r="4906" spans="2:28" s="52" customFormat="1" x14ac:dyDescent="0.15">
      <c r="B4906" s="77"/>
      <c r="P4906"/>
      <c r="U4906"/>
      <c r="V4906"/>
      <c r="W4906"/>
      <c r="X4906"/>
      <c r="Y4906"/>
      <c r="Z4906"/>
      <c r="AA4906"/>
      <c r="AB4906"/>
    </row>
    <row r="4907" spans="2:28" s="52" customFormat="1" x14ac:dyDescent="0.15">
      <c r="B4907" s="77"/>
      <c r="P4907"/>
      <c r="U4907"/>
      <c r="V4907"/>
      <c r="W4907"/>
      <c r="X4907"/>
      <c r="Y4907"/>
      <c r="Z4907"/>
      <c r="AA4907"/>
      <c r="AB4907"/>
    </row>
    <row r="4908" spans="2:28" s="52" customFormat="1" x14ac:dyDescent="0.15">
      <c r="B4908" s="77"/>
      <c r="P4908"/>
      <c r="U4908"/>
      <c r="V4908"/>
      <c r="W4908"/>
      <c r="X4908"/>
      <c r="Y4908"/>
      <c r="Z4908"/>
      <c r="AA4908"/>
      <c r="AB4908"/>
    </row>
    <row r="4909" spans="2:28" s="52" customFormat="1" x14ac:dyDescent="0.15">
      <c r="B4909" s="77"/>
      <c r="P4909"/>
      <c r="U4909"/>
      <c r="V4909"/>
      <c r="W4909"/>
      <c r="X4909"/>
      <c r="Y4909"/>
      <c r="Z4909"/>
      <c r="AA4909"/>
      <c r="AB4909"/>
    </row>
    <row r="4910" spans="2:28" s="52" customFormat="1" x14ac:dyDescent="0.15">
      <c r="B4910" s="77"/>
      <c r="P4910"/>
      <c r="U4910"/>
      <c r="V4910"/>
      <c r="W4910"/>
      <c r="X4910"/>
      <c r="Y4910"/>
      <c r="Z4910"/>
      <c r="AA4910"/>
      <c r="AB4910"/>
    </row>
    <row r="4911" spans="2:28" s="52" customFormat="1" x14ac:dyDescent="0.15">
      <c r="B4911" s="77"/>
      <c r="P4911"/>
      <c r="U4911"/>
      <c r="V4911"/>
      <c r="W4911"/>
      <c r="X4911"/>
      <c r="Y4911"/>
      <c r="Z4911"/>
      <c r="AA4911"/>
      <c r="AB4911"/>
    </row>
    <row r="4912" spans="2:28" s="52" customFormat="1" x14ac:dyDescent="0.15">
      <c r="B4912" s="77"/>
      <c r="P4912"/>
      <c r="U4912"/>
      <c r="V4912"/>
      <c r="W4912"/>
      <c r="X4912"/>
      <c r="Y4912"/>
      <c r="Z4912"/>
      <c r="AA4912"/>
      <c r="AB4912"/>
    </row>
    <row r="4913" spans="2:28" s="52" customFormat="1" x14ac:dyDescent="0.15">
      <c r="B4913" s="77"/>
      <c r="P4913"/>
      <c r="U4913"/>
      <c r="V4913"/>
      <c r="W4913"/>
      <c r="X4913"/>
      <c r="Y4913"/>
      <c r="Z4913"/>
      <c r="AA4913"/>
      <c r="AB4913"/>
    </row>
    <row r="4914" spans="2:28" s="52" customFormat="1" x14ac:dyDescent="0.15">
      <c r="B4914" s="77"/>
      <c r="P4914"/>
      <c r="U4914"/>
      <c r="V4914"/>
      <c r="W4914"/>
      <c r="X4914"/>
      <c r="Y4914"/>
      <c r="Z4914"/>
      <c r="AA4914"/>
      <c r="AB4914"/>
    </row>
    <row r="4915" spans="2:28" s="52" customFormat="1" x14ac:dyDescent="0.15">
      <c r="B4915" s="77"/>
      <c r="P4915"/>
      <c r="U4915"/>
      <c r="V4915"/>
      <c r="W4915"/>
      <c r="X4915"/>
      <c r="Y4915"/>
      <c r="Z4915"/>
      <c r="AA4915"/>
      <c r="AB4915"/>
    </row>
    <row r="4916" spans="2:28" s="52" customFormat="1" x14ac:dyDescent="0.15">
      <c r="B4916" s="77"/>
      <c r="P4916"/>
      <c r="U4916"/>
      <c r="V4916"/>
      <c r="W4916"/>
      <c r="X4916"/>
      <c r="Y4916"/>
      <c r="Z4916"/>
      <c r="AA4916"/>
      <c r="AB4916"/>
    </row>
    <row r="4917" spans="2:28" s="52" customFormat="1" x14ac:dyDescent="0.15">
      <c r="B4917" s="77"/>
      <c r="P4917"/>
      <c r="U4917"/>
      <c r="V4917"/>
      <c r="W4917"/>
      <c r="X4917"/>
      <c r="Y4917"/>
      <c r="Z4917"/>
      <c r="AA4917"/>
      <c r="AB4917"/>
    </row>
    <row r="4918" spans="2:28" s="52" customFormat="1" x14ac:dyDescent="0.15">
      <c r="B4918" s="77"/>
      <c r="P4918"/>
      <c r="U4918"/>
      <c r="V4918"/>
      <c r="W4918"/>
      <c r="X4918"/>
      <c r="Y4918"/>
      <c r="Z4918"/>
      <c r="AA4918"/>
      <c r="AB4918"/>
    </row>
    <row r="4919" spans="2:28" s="52" customFormat="1" x14ac:dyDescent="0.15">
      <c r="B4919" s="77"/>
      <c r="P4919"/>
      <c r="U4919"/>
      <c r="V4919"/>
      <c r="W4919"/>
      <c r="X4919"/>
      <c r="Y4919"/>
      <c r="Z4919"/>
      <c r="AA4919"/>
      <c r="AB4919"/>
    </row>
    <row r="4920" spans="2:28" s="52" customFormat="1" x14ac:dyDescent="0.15">
      <c r="B4920" s="77"/>
      <c r="P4920"/>
      <c r="U4920"/>
      <c r="V4920"/>
      <c r="W4920"/>
      <c r="X4920"/>
      <c r="Y4920"/>
      <c r="Z4920"/>
      <c r="AA4920"/>
      <c r="AB4920"/>
    </row>
    <row r="4921" spans="2:28" s="52" customFormat="1" x14ac:dyDescent="0.15">
      <c r="B4921" s="77"/>
      <c r="P4921"/>
      <c r="U4921"/>
      <c r="V4921"/>
      <c r="W4921"/>
      <c r="X4921"/>
      <c r="Y4921"/>
      <c r="Z4921"/>
      <c r="AA4921"/>
      <c r="AB4921"/>
    </row>
    <row r="4922" spans="2:28" s="52" customFormat="1" x14ac:dyDescent="0.15">
      <c r="B4922" s="77"/>
      <c r="P4922"/>
      <c r="U4922"/>
      <c r="V4922"/>
      <c r="W4922"/>
      <c r="X4922"/>
      <c r="Y4922"/>
      <c r="Z4922"/>
      <c r="AA4922"/>
      <c r="AB4922"/>
    </row>
    <row r="4923" spans="2:28" s="52" customFormat="1" x14ac:dyDescent="0.15">
      <c r="B4923" s="77"/>
      <c r="P4923"/>
      <c r="U4923"/>
      <c r="V4923"/>
      <c r="W4923"/>
      <c r="X4923"/>
      <c r="Y4923"/>
      <c r="Z4923"/>
      <c r="AA4923"/>
      <c r="AB4923"/>
    </row>
    <row r="4924" spans="2:28" s="52" customFormat="1" x14ac:dyDescent="0.15">
      <c r="B4924" s="77"/>
      <c r="P4924"/>
      <c r="U4924"/>
      <c r="V4924"/>
      <c r="W4924"/>
      <c r="X4924"/>
      <c r="Y4924"/>
      <c r="Z4924"/>
      <c r="AA4924"/>
      <c r="AB4924"/>
    </row>
    <row r="4925" spans="2:28" s="52" customFormat="1" x14ac:dyDescent="0.15">
      <c r="B4925" s="77"/>
      <c r="P4925"/>
      <c r="U4925"/>
      <c r="V4925"/>
      <c r="W4925"/>
      <c r="X4925"/>
      <c r="Y4925"/>
      <c r="Z4925"/>
      <c r="AA4925"/>
      <c r="AB4925"/>
    </row>
    <row r="4926" spans="2:28" s="52" customFormat="1" x14ac:dyDescent="0.15">
      <c r="B4926" s="77"/>
      <c r="P4926"/>
      <c r="U4926"/>
      <c r="V4926"/>
      <c r="W4926"/>
      <c r="X4926"/>
      <c r="Y4926"/>
      <c r="Z4926"/>
      <c r="AA4926"/>
      <c r="AB4926"/>
    </row>
    <row r="4927" spans="2:28" s="52" customFormat="1" x14ac:dyDescent="0.15">
      <c r="B4927" s="77"/>
      <c r="P4927"/>
      <c r="U4927"/>
      <c r="V4927"/>
      <c r="W4927"/>
      <c r="X4927"/>
      <c r="Y4927"/>
      <c r="Z4927"/>
      <c r="AA4927"/>
      <c r="AB4927"/>
    </row>
    <row r="4928" spans="2:28" s="52" customFormat="1" x14ac:dyDescent="0.15">
      <c r="B4928" s="77"/>
      <c r="P4928"/>
      <c r="U4928"/>
      <c r="V4928"/>
      <c r="W4928"/>
      <c r="X4928"/>
      <c r="Y4928"/>
      <c r="Z4928"/>
      <c r="AA4928"/>
      <c r="AB4928"/>
    </row>
    <row r="4929" spans="2:28" s="52" customFormat="1" x14ac:dyDescent="0.15">
      <c r="B4929" s="77"/>
      <c r="P4929"/>
      <c r="U4929"/>
      <c r="V4929"/>
      <c r="W4929"/>
      <c r="X4929"/>
      <c r="Y4929"/>
      <c r="Z4929"/>
      <c r="AA4929"/>
      <c r="AB4929"/>
    </row>
    <row r="4930" spans="2:28" s="52" customFormat="1" x14ac:dyDescent="0.15">
      <c r="B4930" s="77"/>
      <c r="P4930"/>
      <c r="U4930"/>
      <c r="V4930"/>
      <c r="W4930"/>
      <c r="X4930"/>
      <c r="Y4930"/>
      <c r="Z4930"/>
      <c r="AA4930"/>
      <c r="AB4930"/>
    </row>
    <row r="4931" spans="2:28" s="52" customFormat="1" x14ac:dyDescent="0.15">
      <c r="B4931" s="77"/>
      <c r="P4931"/>
      <c r="U4931"/>
      <c r="V4931"/>
      <c r="W4931"/>
      <c r="X4931"/>
      <c r="Y4931"/>
      <c r="Z4931"/>
      <c r="AA4931"/>
      <c r="AB4931"/>
    </row>
    <row r="4932" spans="2:28" s="52" customFormat="1" x14ac:dyDescent="0.15">
      <c r="B4932" s="77"/>
      <c r="P4932"/>
      <c r="U4932"/>
      <c r="V4932"/>
      <c r="W4932"/>
      <c r="X4932"/>
      <c r="Y4932"/>
      <c r="Z4932"/>
      <c r="AA4932"/>
      <c r="AB4932"/>
    </row>
    <row r="4933" spans="2:28" s="52" customFormat="1" x14ac:dyDescent="0.15">
      <c r="B4933" s="77"/>
      <c r="P4933"/>
      <c r="U4933"/>
      <c r="V4933"/>
      <c r="W4933"/>
      <c r="X4933"/>
      <c r="Y4933"/>
      <c r="Z4933"/>
      <c r="AA4933"/>
      <c r="AB4933"/>
    </row>
    <row r="4934" spans="2:28" s="52" customFormat="1" x14ac:dyDescent="0.15">
      <c r="B4934" s="77"/>
      <c r="P4934"/>
      <c r="U4934"/>
      <c r="V4934"/>
      <c r="W4934"/>
      <c r="X4934"/>
      <c r="Y4934"/>
      <c r="Z4934"/>
      <c r="AA4934"/>
      <c r="AB4934"/>
    </row>
    <row r="4935" spans="2:28" s="52" customFormat="1" x14ac:dyDescent="0.15">
      <c r="B4935" s="77"/>
      <c r="P4935"/>
      <c r="U4935"/>
      <c r="V4935"/>
      <c r="W4935"/>
      <c r="X4935"/>
      <c r="Y4935"/>
      <c r="Z4935"/>
      <c r="AA4935"/>
      <c r="AB4935"/>
    </row>
    <row r="4936" spans="2:28" s="52" customFormat="1" x14ac:dyDescent="0.15">
      <c r="B4936" s="77"/>
      <c r="P4936"/>
      <c r="U4936"/>
      <c r="V4936"/>
      <c r="W4936"/>
      <c r="X4936"/>
      <c r="Y4936"/>
      <c r="Z4936"/>
      <c r="AA4936"/>
      <c r="AB4936"/>
    </row>
    <row r="4937" spans="2:28" s="52" customFormat="1" x14ac:dyDescent="0.15">
      <c r="B4937" s="77"/>
      <c r="P4937"/>
      <c r="U4937"/>
      <c r="V4937"/>
      <c r="W4937"/>
      <c r="X4937"/>
      <c r="Y4937"/>
      <c r="Z4937"/>
      <c r="AA4937"/>
      <c r="AB4937"/>
    </row>
    <row r="4938" spans="2:28" s="52" customFormat="1" x14ac:dyDescent="0.15">
      <c r="B4938" s="77"/>
      <c r="P4938"/>
      <c r="U4938"/>
      <c r="V4938"/>
      <c r="W4938"/>
      <c r="X4938"/>
      <c r="Y4938"/>
      <c r="Z4938"/>
      <c r="AA4938"/>
      <c r="AB4938"/>
    </row>
    <row r="4939" spans="2:28" s="52" customFormat="1" x14ac:dyDescent="0.15">
      <c r="B4939" s="77"/>
      <c r="P4939"/>
      <c r="U4939"/>
      <c r="V4939"/>
      <c r="W4939"/>
      <c r="X4939"/>
      <c r="Y4939"/>
      <c r="Z4939"/>
      <c r="AA4939"/>
      <c r="AB4939"/>
    </row>
    <row r="4940" spans="2:28" s="52" customFormat="1" x14ac:dyDescent="0.15">
      <c r="B4940" s="77"/>
      <c r="P4940"/>
      <c r="U4940"/>
      <c r="V4940"/>
      <c r="W4940"/>
      <c r="X4940"/>
      <c r="Y4940"/>
      <c r="Z4940"/>
      <c r="AA4940"/>
      <c r="AB4940"/>
    </row>
    <row r="4941" spans="2:28" s="52" customFormat="1" x14ac:dyDescent="0.15">
      <c r="B4941" s="77"/>
      <c r="P4941"/>
      <c r="U4941"/>
      <c r="V4941"/>
      <c r="W4941"/>
      <c r="X4941"/>
      <c r="Y4941"/>
      <c r="Z4941"/>
      <c r="AA4941"/>
      <c r="AB4941"/>
    </row>
    <row r="4942" spans="2:28" s="52" customFormat="1" x14ac:dyDescent="0.15">
      <c r="B4942" s="77"/>
      <c r="P4942"/>
      <c r="U4942"/>
      <c r="V4942"/>
      <c r="W4942"/>
      <c r="X4942"/>
      <c r="Y4942"/>
      <c r="Z4942"/>
      <c r="AA4942"/>
      <c r="AB4942"/>
    </row>
    <row r="4943" spans="2:28" s="52" customFormat="1" x14ac:dyDescent="0.15">
      <c r="B4943" s="77"/>
      <c r="P4943"/>
      <c r="U4943"/>
      <c r="V4943"/>
      <c r="W4943"/>
      <c r="X4943"/>
      <c r="Y4943"/>
      <c r="Z4943"/>
      <c r="AA4943"/>
      <c r="AB4943"/>
    </row>
    <row r="4944" spans="2:28" s="52" customFormat="1" x14ac:dyDescent="0.15">
      <c r="B4944" s="77"/>
      <c r="P4944"/>
      <c r="U4944"/>
      <c r="V4944"/>
      <c r="W4944"/>
      <c r="X4944"/>
      <c r="Y4944"/>
      <c r="Z4944"/>
      <c r="AA4944"/>
      <c r="AB4944"/>
    </row>
    <row r="4945" spans="2:28" s="52" customFormat="1" x14ac:dyDescent="0.15">
      <c r="B4945" s="77"/>
      <c r="P4945"/>
      <c r="U4945"/>
      <c r="V4945"/>
      <c r="W4945"/>
      <c r="X4945"/>
      <c r="Y4945"/>
      <c r="Z4945"/>
      <c r="AA4945"/>
      <c r="AB4945"/>
    </row>
    <row r="4946" spans="2:28" s="52" customFormat="1" x14ac:dyDescent="0.15">
      <c r="B4946" s="77"/>
      <c r="P4946"/>
      <c r="U4946"/>
      <c r="V4946"/>
      <c r="W4946"/>
      <c r="X4946"/>
      <c r="Y4946"/>
      <c r="Z4946"/>
      <c r="AA4946"/>
      <c r="AB4946"/>
    </row>
    <row r="4947" spans="2:28" s="52" customFormat="1" x14ac:dyDescent="0.15">
      <c r="B4947" s="77"/>
      <c r="P4947"/>
      <c r="U4947"/>
      <c r="V4947"/>
      <c r="W4947"/>
      <c r="X4947"/>
      <c r="Y4947"/>
      <c r="Z4947"/>
      <c r="AA4947"/>
      <c r="AB4947"/>
    </row>
    <row r="4948" spans="2:28" s="52" customFormat="1" x14ac:dyDescent="0.15">
      <c r="B4948" s="77"/>
      <c r="P4948"/>
      <c r="U4948"/>
      <c r="V4948"/>
      <c r="W4948"/>
      <c r="X4948"/>
      <c r="Y4948"/>
      <c r="Z4948"/>
      <c r="AA4948"/>
      <c r="AB4948"/>
    </row>
    <row r="4949" spans="2:28" s="52" customFormat="1" x14ac:dyDescent="0.15">
      <c r="B4949" s="77"/>
      <c r="P4949"/>
      <c r="U4949"/>
      <c r="V4949"/>
      <c r="W4949"/>
      <c r="X4949"/>
      <c r="Y4949"/>
      <c r="Z4949"/>
      <c r="AA4949"/>
      <c r="AB4949"/>
    </row>
    <row r="4950" spans="2:28" s="52" customFormat="1" x14ac:dyDescent="0.15">
      <c r="B4950" s="77"/>
      <c r="P4950"/>
      <c r="U4950"/>
      <c r="V4950"/>
      <c r="W4950"/>
      <c r="X4950"/>
      <c r="Y4950"/>
      <c r="Z4950"/>
      <c r="AA4950"/>
      <c r="AB4950"/>
    </row>
    <row r="4951" spans="2:28" s="52" customFormat="1" x14ac:dyDescent="0.15">
      <c r="B4951" s="77"/>
      <c r="P4951"/>
      <c r="U4951"/>
      <c r="V4951"/>
      <c r="W4951"/>
      <c r="X4951"/>
      <c r="Y4951"/>
      <c r="Z4951"/>
      <c r="AA4951"/>
      <c r="AB4951"/>
    </row>
    <row r="4952" spans="2:28" s="52" customFormat="1" x14ac:dyDescent="0.15">
      <c r="B4952" s="77"/>
      <c r="P4952"/>
      <c r="U4952"/>
      <c r="V4952"/>
      <c r="W4952"/>
      <c r="X4952"/>
      <c r="Y4952"/>
      <c r="Z4952"/>
      <c r="AA4952"/>
      <c r="AB4952"/>
    </row>
    <row r="4953" spans="2:28" s="52" customFormat="1" x14ac:dyDescent="0.15">
      <c r="B4953" s="77"/>
      <c r="P4953"/>
      <c r="U4953"/>
      <c r="V4953"/>
      <c r="W4953"/>
      <c r="X4953"/>
      <c r="Y4953"/>
      <c r="Z4953"/>
      <c r="AA4953"/>
      <c r="AB4953"/>
    </row>
    <row r="4954" spans="2:28" s="52" customFormat="1" x14ac:dyDescent="0.15">
      <c r="B4954" s="77"/>
      <c r="P4954"/>
      <c r="U4954"/>
      <c r="V4954"/>
      <c r="W4954"/>
      <c r="X4954"/>
      <c r="Y4954"/>
      <c r="Z4954"/>
      <c r="AA4954"/>
      <c r="AB4954"/>
    </row>
    <row r="4955" spans="2:28" s="52" customFormat="1" x14ac:dyDescent="0.15">
      <c r="B4955" s="77"/>
      <c r="P4955"/>
      <c r="U4955"/>
      <c r="V4955"/>
      <c r="W4955"/>
      <c r="X4955"/>
      <c r="Y4955"/>
      <c r="Z4955"/>
      <c r="AA4955"/>
      <c r="AB4955"/>
    </row>
    <row r="4956" spans="2:28" s="52" customFormat="1" x14ac:dyDescent="0.15">
      <c r="B4956" s="77"/>
      <c r="P4956"/>
      <c r="U4956"/>
      <c r="V4956"/>
      <c r="W4956"/>
      <c r="X4956"/>
      <c r="Y4956"/>
      <c r="Z4956"/>
      <c r="AA4956"/>
      <c r="AB4956"/>
    </row>
    <row r="4957" spans="2:28" s="52" customFormat="1" x14ac:dyDescent="0.15">
      <c r="B4957" s="77"/>
      <c r="P4957"/>
      <c r="U4957"/>
      <c r="V4957"/>
      <c r="W4957"/>
      <c r="X4957"/>
      <c r="Y4957"/>
      <c r="Z4957"/>
      <c r="AA4957"/>
      <c r="AB4957"/>
    </row>
    <row r="4958" spans="2:28" s="52" customFormat="1" x14ac:dyDescent="0.15">
      <c r="B4958" s="77"/>
      <c r="P4958"/>
      <c r="U4958"/>
      <c r="V4958"/>
      <c r="W4958"/>
      <c r="X4958"/>
      <c r="Y4958"/>
      <c r="Z4958"/>
      <c r="AA4958"/>
      <c r="AB4958"/>
    </row>
    <row r="4959" spans="2:28" s="52" customFormat="1" x14ac:dyDescent="0.15">
      <c r="B4959" s="77"/>
      <c r="P4959"/>
      <c r="U4959"/>
      <c r="V4959"/>
      <c r="W4959"/>
      <c r="X4959"/>
      <c r="Y4959"/>
      <c r="Z4959"/>
      <c r="AA4959"/>
      <c r="AB4959"/>
    </row>
    <row r="4960" spans="2:28" s="52" customFormat="1" x14ac:dyDescent="0.15">
      <c r="B4960" s="77"/>
      <c r="P4960"/>
      <c r="U4960"/>
      <c r="V4960"/>
      <c r="W4960"/>
      <c r="X4960"/>
      <c r="Y4960"/>
      <c r="Z4960"/>
      <c r="AA4960"/>
      <c r="AB4960"/>
    </row>
    <row r="4961" spans="2:28" s="52" customFormat="1" x14ac:dyDescent="0.15">
      <c r="B4961" s="77"/>
      <c r="P4961"/>
      <c r="U4961"/>
      <c r="V4961"/>
      <c r="W4961"/>
      <c r="X4961"/>
      <c r="Y4961"/>
      <c r="Z4961"/>
      <c r="AA4961"/>
      <c r="AB4961"/>
    </row>
    <row r="4962" spans="2:28" s="52" customFormat="1" x14ac:dyDescent="0.15">
      <c r="B4962" s="77"/>
      <c r="P4962"/>
      <c r="U4962"/>
      <c r="V4962"/>
      <c r="W4962"/>
      <c r="X4962"/>
      <c r="Y4962"/>
      <c r="Z4962"/>
      <c r="AA4962"/>
      <c r="AB4962"/>
    </row>
    <row r="4963" spans="2:28" s="52" customFormat="1" x14ac:dyDescent="0.15">
      <c r="B4963" s="77"/>
      <c r="P4963"/>
      <c r="U4963"/>
      <c r="V4963"/>
      <c r="W4963"/>
      <c r="X4963"/>
      <c r="Y4963"/>
      <c r="Z4963"/>
      <c r="AA4963"/>
      <c r="AB4963"/>
    </row>
    <row r="4964" spans="2:28" s="52" customFormat="1" x14ac:dyDescent="0.15">
      <c r="B4964" s="77"/>
      <c r="P4964"/>
      <c r="U4964"/>
      <c r="V4964"/>
      <c r="W4964"/>
      <c r="X4964"/>
      <c r="Y4964"/>
      <c r="Z4964"/>
      <c r="AA4964"/>
      <c r="AB4964"/>
    </row>
    <row r="4965" spans="2:28" s="52" customFormat="1" x14ac:dyDescent="0.15">
      <c r="B4965" s="77"/>
      <c r="P4965"/>
      <c r="U4965"/>
      <c r="V4965"/>
      <c r="W4965"/>
      <c r="X4965"/>
      <c r="Y4965"/>
      <c r="Z4965"/>
      <c r="AA4965"/>
      <c r="AB4965"/>
    </row>
    <row r="4966" spans="2:28" s="52" customFormat="1" x14ac:dyDescent="0.15">
      <c r="B4966" s="77"/>
      <c r="P4966"/>
      <c r="U4966"/>
      <c r="V4966"/>
      <c r="W4966"/>
      <c r="X4966"/>
      <c r="Y4966"/>
      <c r="Z4966"/>
      <c r="AA4966"/>
      <c r="AB4966"/>
    </row>
    <row r="4967" spans="2:28" s="52" customFormat="1" x14ac:dyDescent="0.15">
      <c r="B4967" s="77"/>
      <c r="P4967"/>
      <c r="U4967"/>
      <c r="V4967"/>
      <c r="W4967"/>
      <c r="X4967"/>
      <c r="Y4967"/>
      <c r="Z4967"/>
      <c r="AA4967"/>
      <c r="AB4967"/>
    </row>
    <row r="4968" spans="2:28" s="52" customFormat="1" x14ac:dyDescent="0.15">
      <c r="B4968" s="77"/>
      <c r="P4968"/>
      <c r="U4968"/>
      <c r="V4968"/>
      <c r="W4968"/>
      <c r="X4968"/>
      <c r="Y4968"/>
      <c r="Z4968"/>
      <c r="AA4968"/>
      <c r="AB4968"/>
    </row>
    <row r="4969" spans="2:28" s="52" customFormat="1" x14ac:dyDescent="0.15">
      <c r="B4969" s="77"/>
      <c r="P4969"/>
      <c r="U4969"/>
      <c r="V4969"/>
      <c r="W4969"/>
      <c r="X4969"/>
      <c r="Y4969"/>
      <c r="Z4969"/>
      <c r="AA4969"/>
      <c r="AB4969"/>
    </row>
    <row r="4970" spans="2:28" s="52" customFormat="1" x14ac:dyDescent="0.15">
      <c r="B4970" s="77"/>
      <c r="P4970"/>
      <c r="U4970"/>
      <c r="V4970"/>
      <c r="W4970"/>
      <c r="X4970"/>
      <c r="Y4970"/>
      <c r="Z4970"/>
      <c r="AA4970"/>
      <c r="AB4970"/>
    </row>
    <row r="4971" spans="2:28" s="52" customFormat="1" x14ac:dyDescent="0.15">
      <c r="B4971" s="77"/>
      <c r="P4971"/>
      <c r="U4971"/>
      <c r="V4971"/>
      <c r="W4971"/>
      <c r="X4971"/>
      <c r="Y4971"/>
      <c r="Z4971"/>
      <c r="AA4971"/>
      <c r="AB4971"/>
    </row>
    <row r="4972" spans="2:28" s="52" customFormat="1" x14ac:dyDescent="0.15">
      <c r="B4972" s="77"/>
      <c r="P4972"/>
      <c r="U4972"/>
      <c r="V4972"/>
      <c r="W4972"/>
      <c r="X4972"/>
      <c r="Y4972"/>
      <c r="Z4972"/>
      <c r="AA4972"/>
      <c r="AB4972"/>
    </row>
    <row r="4973" spans="2:28" s="52" customFormat="1" x14ac:dyDescent="0.15">
      <c r="B4973" s="77"/>
      <c r="P4973"/>
      <c r="U4973"/>
      <c r="V4973"/>
      <c r="W4973"/>
      <c r="X4973"/>
      <c r="Y4973"/>
      <c r="Z4973"/>
      <c r="AA4973"/>
      <c r="AB4973"/>
    </row>
    <row r="4974" spans="2:28" s="52" customFormat="1" x14ac:dyDescent="0.15">
      <c r="B4974" s="77"/>
      <c r="P4974"/>
      <c r="U4974"/>
      <c r="V4974"/>
      <c r="W4974"/>
      <c r="X4974"/>
      <c r="Y4974"/>
      <c r="Z4974"/>
      <c r="AA4974"/>
      <c r="AB4974"/>
    </row>
    <row r="4975" spans="2:28" s="52" customFormat="1" x14ac:dyDescent="0.15">
      <c r="B4975" s="77"/>
      <c r="P4975"/>
      <c r="U4975"/>
      <c r="V4975"/>
      <c r="W4975"/>
      <c r="X4975"/>
      <c r="Y4975"/>
      <c r="Z4975"/>
      <c r="AA4975"/>
      <c r="AB4975"/>
    </row>
    <row r="4976" spans="2:28" s="52" customFormat="1" x14ac:dyDescent="0.15">
      <c r="B4976" s="77"/>
      <c r="P4976"/>
      <c r="U4976"/>
      <c r="V4976"/>
      <c r="W4976"/>
      <c r="X4976"/>
      <c r="Y4976"/>
      <c r="Z4976"/>
      <c r="AA4976"/>
      <c r="AB4976"/>
    </row>
    <row r="4977" spans="2:28" s="52" customFormat="1" x14ac:dyDescent="0.15">
      <c r="B4977" s="77"/>
      <c r="P4977"/>
      <c r="U4977"/>
      <c r="V4977"/>
      <c r="W4977"/>
      <c r="X4977"/>
      <c r="Y4977"/>
      <c r="Z4977"/>
      <c r="AA4977"/>
      <c r="AB4977"/>
    </row>
    <row r="4978" spans="2:28" s="52" customFormat="1" x14ac:dyDescent="0.15">
      <c r="B4978" s="77"/>
      <c r="P4978"/>
      <c r="U4978"/>
      <c r="V4978"/>
      <c r="W4978"/>
      <c r="X4978"/>
      <c r="Y4978"/>
      <c r="Z4978"/>
      <c r="AA4978"/>
      <c r="AB4978"/>
    </row>
    <row r="4979" spans="2:28" s="52" customFormat="1" x14ac:dyDescent="0.15">
      <c r="B4979" s="77"/>
      <c r="P4979"/>
      <c r="U4979"/>
      <c r="V4979"/>
      <c r="W4979"/>
      <c r="X4979"/>
      <c r="Y4979"/>
      <c r="Z4979"/>
      <c r="AA4979"/>
      <c r="AB4979"/>
    </row>
    <row r="4980" spans="2:28" s="52" customFormat="1" x14ac:dyDescent="0.15">
      <c r="B4980" s="77"/>
      <c r="P4980"/>
      <c r="U4980"/>
      <c r="V4980"/>
      <c r="W4980"/>
      <c r="X4980"/>
      <c r="Y4980"/>
      <c r="Z4980"/>
      <c r="AA4980"/>
      <c r="AB4980"/>
    </row>
    <row r="4981" spans="2:28" s="52" customFormat="1" x14ac:dyDescent="0.15">
      <c r="B4981" s="77"/>
      <c r="P4981"/>
      <c r="U4981"/>
      <c r="V4981"/>
      <c r="W4981"/>
      <c r="X4981"/>
      <c r="Y4981"/>
      <c r="Z4981"/>
      <c r="AA4981"/>
      <c r="AB4981"/>
    </row>
    <row r="4982" spans="2:28" s="52" customFormat="1" x14ac:dyDescent="0.15">
      <c r="B4982" s="77"/>
      <c r="P4982"/>
      <c r="U4982"/>
      <c r="V4982"/>
      <c r="W4982"/>
      <c r="X4982"/>
      <c r="Y4982"/>
      <c r="Z4982"/>
      <c r="AA4982"/>
      <c r="AB4982"/>
    </row>
    <row r="4983" spans="2:28" s="52" customFormat="1" x14ac:dyDescent="0.15">
      <c r="B4983" s="77"/>
      <c r="P4983"/>
      <c r="U4983"/>
      <c r="V4983"/>
      <c r="W4983"/>
      <c r="X4983"/>
      <c r="Y4983"/>
      <c r="Z4983"/>
      <c r="AA4983"/>
      <c r="AB4983"/>
    </row>
    <row r="4984" spans="2:28" s="52" customFormat="1" x14ac:dyDescent="0.15">
      <c r="B4984" s="77"/>
      <c r="P4984"/>
      <c r="U4984"/>
      <c r="V4984"/>
      <c r="W4984"/>
      <c r="X4984"/>
      <c r="Y4984"/>
      <c r="Z4984"/>
      <c r="AA4984"/>
      <c r="AB4984"/>
    </row>
    <row r="4985" spans="2:28" s="52" customFormat="1" x14ac:dyDescent="0.15">
      <c r="B4985" s="77"/>
      <c r="P4985"/>
      <c r="U4985"/>
      <c r="V4985"/>
      <c r="W4985"/>
      <c r="X4985"/>
      <c r="Y4985"/>
      <c r="Z4985"/>
      <c r="AA4985"/>
      <c r="AB4985"/>
    </row>
    <row r="4986" spans="2:28" s="52" customFormat="1" x14ac:dyDescent="0.15">
      <c r="B4986" s="77"/>
      <c r="P4986"/>
      <c r="U4986"/>
      <c r="V4986"/>
      <c r="W4986"/>
      <c r="X4986"/>
      <c r="Y4986"/>
      <c r="Z4986"/>
      <c r="AA4986"/>
      <c r="AB4986"/>
    </row>
    <row r="4987" spans="2:28" s="52" customFormat="1" x14ac:dyDescent="0.15">
      <c r="B4987" s="77"/>
      <c r="P4987"/>
      <c r="U4987"/>
      <c r="V4987"/>
      <c r="W4987"/>
      <c r="X4987"/>
      <c r="Y4987"/>
      <c r="Z4987"/>
      <c r="AA4987"/>
      <c r="AB4987"/>
    </row>
    <row r="4988" spans="2:28" s="52" customFormat="1" x14ac:dyDescent="0.15">
      <c r="B4988" s="77"/>
      <c r="P4988"/>
      <c r="U4988"/>
      <c r="V4988"/>
      <c r="W4988"/>
      <c r="X4988"/>
      <c r="Y4988"/>
      <c r="Z4988"/>
      <c r="AA4988"/>
      <c r="AB4988"/>
    </row>
    <row r="4989" spans="2:28" s="52" customFormat="1" x14ac:dyDescent="0.15">
      <c r="B4989" s="77"/>
      <c r="P4989"/>
      <c r="U4989"/>
      <c r="V4989"/>
      <c r="W4989"/>
      <c r="X4989"/>
      <c r="Y4989"/>
      <c r="Z4989"/>
      <c r="AA4989"/>
      <c r="AB4989"/>
    </row>
    <row r="4990" spans="2:28" s="52" customFormat="1" x14ac:dyDescent="0.15">
      <c r="B4990" s="77"/>
      <c r="P4990"/>
      <c r="U4990"/>
      <c r="V4990"/>
      <c r="W4990"/>
      <c r="X4990"/>
      <c r="Y4990"/>
      <c r="Z4990"/>
      <c r="AA4990"/>
      <c r="AB4990"/>
    </row>
    <row r="4991" spans="2:28" s="52" customFormat="1" x14ac:dyDescent="0.15">
      <c r="B4991" s="77"/>
      <c r="P4991"/>
      <c r="U4991"/>
      <c r="V4991"/>
      <c r="W4991"/>
      <c r="X4991"/>
      <c r="Y4991"/>
      <c r="Z4991"/>
      <c r="AA4991"/>
      <c r="AB4991"/>
    </row>
    <row r="4992" spans="2:28" s="52" customFormat="1" x14ac:dyDescent="0.15">
      <c r="B4992" s="77"/>
      <c r="P4992"/>
      <c r="U4992"/>
      <c r="V4992"/>
      <c r="W4992"/>
      <c r="X4992"/>
      <c r="Y4992"/>
      <c r="Z4992"/>
      <c r="AA4992"/>
      <c r="AB4992"/>
    </row>
    <row r="4993" spans="2:28" s="52" customFormat="1" x14ac:dyDescent="0.15">
      <c r="B4993" s="77"/>
      <c r="P4993"/>
      <c r="U4993"/>
      <c r="V4993"/>
      <c r="W4993"/>
      <c r="X4993"/>
      <c r="Y4993"/>
      <c r="Z4993"/>
      <c r="AA4993"/>
      <c r="AB4993"/>
    </row>
    <row r="4994" spans="2:28" s="52" customFormat="1" x14ac:dyDescent="0.15">
      <c r="B4994" s="77"/>
      <c r="P4994"/>
      <c r="U4994"/>
      <c r="V4994"/>
      <c r="W4994"/>
      <c r="X4994"/>
      <c r="Y4994"/>
      <c r="Z4994"/>
      <c r="AA4994"/>
      <c r="AB4994"/>
    </row>
    <row r="4995" spans="2:28" s="52" customFormat="1" x14ac:dyDescent="0.15">
      <c r="B4995" s="77"/>
      <c r="P4995"/>
      <c r="U4995"/>
      <c r="V4995"/>
      <c r="W4995"/>
      <c r="X4995"/>
      <c r="Y4995"/>
      <c r="Z4995"/>
      <c r="AA4995"/>
      <c r="AB4995"/>
    </row>
    <row r="4996" spans="2:28" s="52" customFormat="1" x14ac:dyDescent="0.15">
      <c r="B4996" s="77"/>
      <c r="P4996"/>
      <c r="U4996"/>
      <c r="V4996"/>
      <c r="W4996"/>
      <c r="X4996"/>
      <c r="Y4996"/>
      <c r="Z4996"/>
      <c r="AA4996"/>
      <c r="AB4996"/>
    </row>
    <row r="4997" spans="2:28" s="52" customFormat="1" x14ac:dyDescent="0.15">
      <c r="B4997" s="77"/>
      <c r="P4997"/>
      <c r="U4997"/>
      <c r="V4997"/>
      <c r="W4997"/>
      <c r="X4997"/>
      <c r="Y4997"/>
      <c r="Z4997"/>
      <c r="AA4997"/>
      <c r="AB4997"/>
    </row>
    <row r="4998" spans="2:28" s="52" customFormat="1" x14ac:dyDescent="0.15">
      <c r="B4998" s="77"/>
      <c r="P4998"/>
      <c r="U4998"/>
      <c r="V4998"/>
      <c r="W4998"/>
      <c r="X4998"/>
      <c r="Y4998"/>
      <c r="Z4998"/>
      <c r="AA4998"/>
      <c r="AB4998"/>
    </row>
    <row r="4999" spans="2:28" s="52" customFormat="1" x14ac:dyDescent="0.15">
      <c r="B4999" s="77"/>
      <c r="P4999"/>
      <c r="U4999"/>
      <c r="V4999"/>
      <c r="W4999"/>
      <c r="X4999"/>
      <c r="Y4999"/>
      <c r="Z4999"/>
      <c r="AA4999"/>
      <c r="AB4999"/>
    </row>
    <row r="5000" spans="2:28" s="52" customFormat="1" x14ac:dyDescent="0.15">
      <c r="B5000" s="77"/>
      <c r="P5000"/>
      <c r="U5000"/>
      <c r="V5000"/>
      <c r="W5000"/>
      <c r="X5000"/>
      <c r="Y5000"/>
      <c r="Z5000"/>
      <c r="AA5000"/>
      <c r="AB5000"/>
    </row>
    <row r="5001" spans="2:28" s="52" customFormat="1" x14ac:dyDescent="0.15">
      <c r="B5001" s="77"/>
      <c r="P5001"/>
      <c r="U5001"/>
      <c r="V5001"/>
      <c r="W5001"/>
      <c r="X5001"/>
      <c r="Y5001"/>
      <c r="Z5001"/>
      <c r="AA5001"/>
      <c r="AB5001"/>
    </row>
    <row r="5002" spans="2:28" s="52" customFormat="1" x14ac:dyDescent="0.15">
      <c r="B5002" s="77"/>
      <c r="P5002"/>
      <c r="U5002"/>
      <c r="V5002"/>
      <c r="W5002"/>
      <c r="X5002"/>
      <c r="Y5002"/>
      <c r="Z5002"/>
      <c r="AA5002"/>
      <c r="AB5002"/>
    </row>
    <row r="5003" spans="2:28" s="52" customFormat="1" x14ac:dyDescent="0.15">
      <c r="B5003" s="77"/>
      <c r="P5003"/>
      <c r="U5003"/>
      <c r="V5003"/>
      <c r="W5003"/>
      <c r="X5003"/>
      <c r="Y5003"/>
      <c r="Z5003"/>
      <c r="AA5003"/>
      <c r="AB5003"/>
    </row>
    <row r="5004" spans="2:28" s="52" customFormat="1" x14ac:dyDescent="0.15">
      <c r="B5004" s="77"/>
      <c r="P5004"/>
      <c r="U5004"/>
      <c r="V5004"/>
      <c r="W5004"/>
      <c r="X5004"/>
      <c r="Y5004"/>
      <c r="Z5004"/>
      <c r="AA5004"/>
      <c r="AB5004"/>
    </row>
    <row r="5005" spans="2:28" s="52" customFormat="1" x14ac:dyDescent="0.15">
      <c r="B5005" s="77"/>
      <c r="P5005"/>
      <c r="U5005"/>
      <c r="V5005"/>
      <c r="W5005"/>
      <c r="X5005"/>
      <c r="Y5005"/>
      <c r="Z5005"/>
      <c r="AA5005"/>
      <c r="AB5005"/>
    </row>
    <row r="5006" spans="2:28" s="52" customFormat="1" x14ac:dyDescent="0.15">
      <c r="B5006" s="77"/>
      <c r="P5006"/>
      <c r="U5006"/>
      <c r="V5006"/>
      <c r="W5006"/>
      <c r="X5006"/>
      <c r="Y5006"/>
      <c r="Z5006"/>
      <c r="AA5006"/>
      <c r="AB5006"/>
    </row>
    <row r="5007" spans="2:28" s="52" customFormat="1" x14ac:dyDescent="0.15">
      <c r="B5007" s="77"/>
      <c r="P5007"/>
      <c r="U5007"/>
      <c r="V5007"/>
      <c r="W5007"/>
      <c r="X5007"/>
      <c r="Y5007"/>
      <c r="Z5007"/>
      <c r="AA5007"/>
      <c r="AB5007"/>
    </row>
    <row r="5008" spans="2:28" s="52" customFormat="1" x14ac:dyDescent="0.15">
      <c r="B5008" s="77"/>
      <c r="P5008"/>
      <c r="U5008"/>
      <c r="V5008"/>
      <c r="W5008"/>
      <c r="X5008"/>
      <c r="Y5008"/>
      <c r="Z5008"/>
      <c r="AA5008"/>
      <c r="AB5008"/>
    </row>
    <row r="5009" spans="2:28" s="52" customFormat="1" x14ac:dyDescent="0.15">
      <c r="B5009" s="77"/>
      <c r="P5009"/>
      <c r="U5009"/>
      <c r="V5009"/>
      <c r="W5009"/>
      <c r="X5009"/>
      <c r="Y5009"/>
      <c r="Z5009"/>
      <c r="AA5009"/>
      <c r="AB5009"/>
    </row>
    <row r="5010" spans="2:28" s="52" customFormat="1" x14ac:dyDescent="0.15">
      <c r="B5010" s="77"/>
      <c r="P5010"/>
      <c r="U5010"/>
      <c r="V5010"/>
      <c r="W5010"/>
      <c r="X5010"/>
      <c r="Y5010"/>
      <c r="Z5010"/>
      <c r="AA5010"/>
      <c r="AB5010"/>
    </row>
    <row r="5011" spans="2:28" s="52" customFormat="1" x14ac:dyDescent="0.15">
      <c r="B5011" s="77"/>
      <c r="P5011"/>
      <c r="U5011"/>
      <c r="V5011"/>
      <c r="W5011"/>
      <c r="X5011"/>
      <c r="Y5011"/>
      <c r="Z5011"/>
      <c r="AA5011"/>
      <c r="AB5011"/>
    </row>
    <row r="5012" spans="2:28" s="52" customFormat="1" x14ac:dyDescent="0.15">
      <c r="B5012" s="77"/>
      <c r="P5012"/>
      <c r="U5012"/>
      <c r="V5012"/>
      <c r="W5012"/>
      <c r="X5012"/>
      <c r="Y5012"/>
      <c r="Z5012"/>
      <c r="AA5012"/>
      <c r="AB5012"/>
    </row>
    <row r="5013" spans="2:28" s="52" customFormat="1" x14ac:dyDescent="0.15">
      <c r="B5013" s="77"/>
      <c r="P5013"/>
      <c r="U5013"/>
      <c r="V5013"/>
      <c r="W5013"/>
      <c r="X5013"/>
      <c r="Y5013"/>
      <c r="Z5013"/>
      <c r="AA5013"/>
      <c r="AB5013"/>
    </row>
    <row r="5014" spans="2:28" s="52" customFormat="1" x14ac:dyDescent="0.15">
      <c r="B5014" s="77"/>
      <c r="P5014"/>
      <c r="U5014"/>
      <c r="V5014"/>
      <c r="W5014"/>
      <c r="X5014"/>
      <c r="Y5014"/>
      <c r="Z5014"/>
      <c r="AA5014"/>
      <c r="AB5014"/>
    </row>
    <row r="5015" spans="2:28" s="52" customFormat="1" x14ac:dyDescent="0.15">
      <c r="B5015" s="77"/>
      <c r="P5015"/>
      <c r="U5015"/>
      <c r="V5015"/>
      <c r="W5015"/>
      <c r="X5015"/>
      <c r="Y5015"/>
      <c r="Z5015"/>
      <c r="AA5015"/>
      <c r="AB5015"/>
    </row>
    <row r="5016" spans="2:28" s="52" customFormat="1" x14ac:dyDescent="0.15">
      <c r="B5016" s="77"/>
      <c r="P5016"/>
      <c r="U5016"/>
      <c r="V5016"/>
      <c r="W5016"/>
      <c r="X5016"/>
      <c r="Y5016"/>
      <c r="Z5016"/>
      <c r="AA5016"/>
      <c r="AB5016"/>
    </row>
    <row r="5017" spans="2:28" s="52" customFormat="1" x14ac:dyDescent="0.15">
      <c r="B5017" s="77"/>
      <c r="P5017"/>
      <c r="U5017"/>
      <c r="V5017"/>
      <c r="W5017"/>
      <c r="X5017"/>
      <c r="Y5017"/>
      <c r="Z5017"/>
      <c r="AA5017"/>
      <c r="AB5017"/>
    </row>
    <row r="5018" spans="2:28" s="52" customFormat="1" x14ac:dyDescent="0.15">
      <c r="B5018" s="77"/>
      <c r="P5018"/>
      <c r="U5018"/>
      <c r="V5018"/>
      <c r="W5018"/>
      <c r="X5018"/>
      <c r="Y5018"/>
      <c r="Z5018"/>
      <c r="AA5018"/>
      <c r="AB5018"/>
    </row>
    <row r="5019" spans="2:28" s="52" customFormat="1" x14ac:dyDescent="0.15">
      <c r="B5019" s="77"/>
      <c r="P5019"/>
      <c r="U5019"/>
      <c r="V5019"/>
      <c r="W5019"/>
      <c r="X5019"/>
      <c r="Y5019"/>
      <c r="Z5019"/>
      <c r="AA5019"/>
      <c r="AB5019"/>
    </row>
    <row r="5020" spans="2:28" s="52" customFormat="1" x14ac:dyDescent="0.15">
      <c r="B5020" s="77"/>
      <c r="P5020"/>
      <c r="U5020"/>
      <c r="V5020"/>
      <c r="W5020"/>
      <c r="X5020"/>
      <c r="Y5020"/>
      <c r="Z5020"/>
      <c r="AA5020"/>
      <c r="AB5020"/>
    </row>
    <row r="5021" spans="2:28" s="52" customFormat="1" x14ac:dyDescent="0.15">
      <c r="B5021" s="77"/>
      <c r="P5021"/>
      <c r="U5021"/>
      <c r="V5021"/>
      <c r="W5021"/>
      <c r="X5021"/>
      <c r="Y5021"/>
      <c r="Z5021"/>
      <c r="AA5021"/>
      <c r="AB5021"/>
    </row>
    <row r="5022" spans="2:28" s="52" customFormat="1" x14ac:dyDescent="0.15">
      <c r="B5022" s="77"/>
      <c r="P5022"/>
      <c r="U5022"/>
      <c r="V5022"/>
      <c r="W5022"/>
      <c r="X5022"/>
      <c r="Y5022"/>
      <c r="Z5022"/>
      <c r="AA5022"/>
      <c r="AB5022"/>
    </row>
    <row r="5023" spans="2:28" s="52" customFormat="1" x14ac:dyDescent="0.15">
      <c r="B5023" s="77"/>
      <c r="P5023"/>
      <c r="U5023"/>
      <c r="V5023"/>
      <c r="W5023"/>
      <c r="X5023"/>
      <c r="Y5023"/>
      <c r="Z5023"/>
      <c r="AA5023"/>
      <c r="AB5023"/>
    </row>
    <row r="5024" spans="2:28" s="52" customFormat="1" x14ac:dyDescent="0.15">
      <c r="B5024" s="77"/>
      <c r="P5024"/>
      <c r="U5024"/>
      <c r="V5024"/>
      <c r="W5024"/>
      <c r="X5024"/>
      <c r="Y5024"/>
      <c r="Z5024"/>
      <c r="AA5024"/>
      <c r="AB5024"/>
    </row>
    <row r="5025" spans="2:28" s="52" customFormat="1" x14ac:dyDescent="0.15">
      <c r="B5025" s="77"/>
      <c r="P5025"/>
      <c r="U5025"/>
      <c r="V5025"/>
      <c r="W5025"/>
      <c r="X5025"/>
      <c r="Y5025"/>
      <c r="Z5025"/>
      <c r="AA5025"/>
      <c r="AB5025"/>
    </row>
    <row r="5026" spans="2:28" s="52" customFormat="1" x14ac:dyDescent="0.15">
      <c r="B5026" s="77"/>
      <c r="P5026"/>
      <c r="U5026"/>
      <c r="V5026"/>
      <c r="W5026"/>
      <c r="X5026"/>
      <c r="Y5026"/>
      <c r="Z5026"/>
      <c r="AA5026"/>
      <c r="AB5026"/>
    </row>
    <row r="5027" spans="2:28" s="52" customFormat="1" x14ac:dyDescent="0.15">
      <c r="B5027" s="77"/>
      <c r="P5027"/>
      <c r="U5027"/>
      <c r="V5027"/>
      <c r="W5027"/>
      <c r="X5027"/>
      <c r="Y5027"/>
      <c r="Z5027"/>
      <c r="AA5027"/>
      <c r="AB5027"/>
    </row>
    <row r="5028" spans="2:28" s="52" customFormat="1" x14ac:dyDescent="0.15">
      <c r="B5028" s="77"/>
      <c r="P5028"/>
      <c r="U5028"/>
      <c r="V5028"/>
      <c r="W5028"/>
      <c r="X5028"/>
      <c r="Y5028"/>
      <c r="Z5028"/>
      <c r="AA5028"/>
      <c r="AB5028"/>
    </row>
    <row r="5029" spans="2:28" s="52" customFormat="1" x14ac:dyDescent="0.15">
      <c r="B5029" s="77"/>
      <c r="P5029"/>
      <c r="U5029"/>
      <c r="V5029"/>
      <c r="W5029"/>
      <c r="X5029"/>
      <c r="Y5029"/>
      <c r="Z5029"/>
      <c r="AA5029"/>
      <c r="AB5029"/>
    </row>
    <row r="5030" spans="2:28" s="52" customFormat="1" x14ac:dyDescent="0.15">
      <c r="B5030" s="77"/>
      <c r="P5030"/>
      <c r="U5030"/>
      <c r="V5030"/>
      <c r="W5030"/>
      <c r="X5030"/>
      <c r="Y5030"/>
      <c r="Z5030"/>
      <c r="AA5030"/>
      <c r="AB5030"/>
    </row>
    <row r="5031" spans="2:28" s="52" customFormat="1" x14ac:dyDescent="0.15">
      <c r="B5031" s="77"/>
      <c r="P5031"/>
      <c r="U5031"/>
      <c r="V5031"/>
      <c r="W5031"/>
      <c r="X5031"/>
      <c r="Y5031"/>
      <c r="Z5031"/>
      <c r="AA5031"/>
      <c r="AB5031"/>
    </row>
    <row r="5032" spans="2:28" s="52" customFormat="1" x14ac:dyDescent="0.15">
      <c r="B5032" s="77"/>
      <c r="P5032"/>
      <c r="U5032"/>
      <c r="V5032"/>
      <c r="W5032"/>
      <c r="X5032"/>
      <c r="Y5032"/>
      <c r="Z5032"/>
      <c r="AA5032"/>
      <c r="AB5032"/>
    </row>
    <row r="5033" spans="2:28" s="52" customFormat="1" x14ac:dyDescent="0.15">
      <c r="B5033" s="77"/>
      <c r="P5033"/>
      <c r="U5033"/>
      <c r="V5033"/>
      <c r="W5033"/>
      <c r="X5033"/>
      <c r="Y5033"/>
      <c r="Z5033"/>
      <c r="AA5033"/>
      <c r="AB5033"/>
    </row>
    <row r="5034" spans="2:28" s="52" customFormat="1" x14ac:dyDescent="0.15">
      <c r="B5034" s="77"/>
      <c r="P5034"/>
      <c r="U5034"/>
      <c r="V5034"/>
      <c r="W5034"/>
      <c r="X5034"/>
      <c r="Y5034"/>
      <c r="Z5034"/>
      <c r="AA5034"/>
      <c r="AB5034"/>
    </row>
    <row r="5035" spans="2:28" s="52" customFormat="1" x14ac:dyDescent="0.15">
      <c r="B5035" s="77"/>
      <c r="P5035"/>
      <c r="U5035"/>
      <c r="V5035"/>
      <c r="W5035"/>
      <c r="X5035"/>
      <c r="Y5035"/>
      <c r="Z5035"/>
      <c r="AA5035"/>
      <c r="AB5035"/>
    </row>
    <row r="5036" spans="2:28" s="52" customFormat="1" x14ac:dyDescent="0.15">
      <c r="B5036" s="77"/>
      <c r="P5036"/>
      <c r="U5036"/>
      <c r="V5036"/>
      <c r="W5036"/>
      <c r="X5036"/>
      <c r="Y5036"/>
      <c r="Z5036"/>
      <c r="AA5036"/>
      <c r="AB5036"/>
    </row>
    <row r="5037" spans="2:28" s="52" customFormat="1" x14ac:dyDescent="0.15">
      <c r="B5037" s="77"/>
      <c r="P5037"/>
      <c r="U5037"/>
      <c r="V5037"/>
      <c r="W5037"/>
      <c r="X5037"/>
      <c r="Y5037"/>
      <c r="Z5037"/>
      <c r="AA5037"/>
      <c r="AB5037"/>
    </row>
    <row r="5038" spans="2:28" s="52" customFormat="1" x14ac:dyDescent="0.15">
      <c r="B5038" s="77"/>
      <c r="P5038"/>
      <c r="U5038"/>
      <c r="V5038"/>
      <c r="W5038"/>
      <c r="X5038"/>
      <c r="Y5038"/>
      <c r="Z5038"/>
      <c r="AA5038"/>
      <c r="AB5038"/>
    </row>
    <row r="5039" spans="2:28" s="52" customFormat="1" x14ac:dyDescent="0.15">
      <c r="B5039" s="77"/>
      <c r="P5039"/>
      <c r="U5039"/>
      <c r="V5039"/>
      <c r="W5039"/>
      <c r="X5039"/>
      <c r="Y5039"/>
      <c r="Z5039"/>
      <c r="AA5039"/>
      <c r="AB5039"/>
    </row>
    <row r="5040" spans="2:28" s="52" customFormat="1" x14ac:dyDescent="0.15">
      <c r="B5040" s="77"/>
      <c r="P5040"/>
      <c r="U5040"/>
      <c r="V5040"/>
      <c r="W5040"/>
      <c r="X5040"/>
      <c r="Y5040"/>
      <c r="Z5040"/>
      <c r="AA5040"/>
      <c r="AB5040"/>
    </row>
    <row r="5041" spans="2:28" s="52" customFormat="1" x14ac:dyDescent="0.15">
      <c r="B5041" s="77"/>
      <c r="P5041"/>
      <c r="U5041"/>
      <c r="V5041"/>
      <c r="W5041"/>
      <c r="X5041"/>
      <c r="Y5041"/>
      <c r="Z5041"/>
      <c r="AA5041"/>
      <c r="AB5041"/>
    </row>
    <row r="5042" spans="2:28" s="52" customFormat="1" x14ac:dyDescent="0.15">
      <c r="B5042" s="77"/>
      <c r="P5042"/>
      <c r="U5042"/>
      <c r="V5042"/>
      <c r="W5042"/>
      <c r="X5042"/>
      <c r="Y5042"/>
      <c r="Z5042"/>
      <c r="AA5042"/>
      <c r="AB5042"/>
    </row>
    <row r="5043" spans="2:28" s="52" customFormat="1" x14ac:dyDescent="0.15">
      <c r="B5043" s="77"/>
      <c r="P5043"/>
      <c r="U5043"/>
      <c r="V5043"/>
      <c r="W5043"/>
      <c r="X5043"/>
      <c r="Y5043"/>
      <c r="Z5043"/>
      <c r="AA5043"/>
      <c r="AB5043"/>
    </row>
    <row r="5044" spans="2:28" s="52" customFormat="1" x14ac:dyDescent="0.15">
      <c r="B5044" s="77"/>
      <c r="P5044"/>
      <c r="U5044"/>
      <c r="V5044"/>
      <c r="W5044"/>
      <c r="X5044"/>
      <c r="Y5044"/>
      <c r="Z5044"/>
      <c r="AA5044"/>
      <c r="AB5044"/>
    </row>
    <row r="5045" spans="2:28" s="52" customFormat="1" x14ac:dyDescent="0.15">
      <c r="B5045" s="77"/>
      <c r="P5045"/>
      <c r="U5045"/>
      <c r="V5045"/>
      <c r="W5045"/>
      <c r="X5045"/>
      <c r="Y5045"/>
      <c r="Z5045"/>
      <c r="AA5045"/>
      <c r="AB5045"/>
    </row>
    <row r="5046" spans="2:28" s="52" customFormat="1" x14ac:dyDescent="0.15">
      <c r="B5046" s="77"/>
      <c r="P5046"/>
      <c r="U5046"/>
      <c r="V5046"/>
      <c r="W5046"/>
      <c r="X5046"/>
      <c r="Y5046"/>
      <c r="Z5046"/>
      <c r="AA5046"/>
      <c r="AB5046"/>
    </row>
    <row r="5047" spans="2:28" s="52" customFormat="1" x14ac:dyDescent="0.15">
      <c r="B5047" s="77"/>
      <c r="P5047"/>
      <c r="U5047"/>
      <c r="V5047"/>
      <c r="W5047"/>
      <c r="X5047"/>
      <c r="Y5047"/>
      <c r="Z5047"/>
      <c r="AA5047"/>
      <c r="AB5047"/>
    </row>
    <row r="5048" spans="2:28" s="52" customFormat="1" x14ac:dyDescent="0.15">
      <c r="B5048" s="77"/>
      <c r="P5048"/>
      <c r="U5048"/>
      <c r="V5048"/>
      <c r="W5048"/>
      <c r="X5048"/>
      <c r="Y5048"/>
      <c r="Z5048"/>
      <c r="AA5048"/>
      <c r="AB5048"/>
    </row>
    <row r="5049" spans="2:28" s="52" customFormat="1" x14ac:dyDescent="0.15">
      <c r="B5049" s="77"/>
      <c r="P5049"/>
      <c r="U5049"/>
      <c r="V5049"/>
      <c r="W5049"/>
      <c r="X5049"/>
      <c r="Y5049"/>
      <c r="Z5049"/>
      <c r="AA5049"/>
      <c r="AB5049"/>
    </row>
    <row r="5050" spans="2:28" s="52" customFormat="1" x14ac:dyDescent="0.15">
      <c r="B5050" s="77"/>
      <c r="P5050"/>
      <c r="U5050"/>
      <c r="V5050"/>
      <c r="W5050"/>
      <c r="X5050"/>
      <c r="Y5050"/>
      <c r="Z5050"/>
      <c r="AA5050"/>
      <c r="AB5050"/>
    </row>
    <row r="5051" spans="2:28" s="52" customFormat="1" x14ac:dyDescent="0.15">
      <c r="B5051" s="77"/>
      <c r="P5051"/>
      <c r="U5051"/>
      <c r="V5051"/>
      <c r="W5051"/>
      <c r="X5051"/>
      <c r="Y5051"/>
      <c r="Z5051"/>
      <c r="AA5051"/>
      <c r="AB5051"/>
    </row>
    <row r="5052" spans="2:28" s="52" customFormat="1" x14ac:dyDescent="0.15">
      <c r="B5052" s="77"/>
      <c r="P5052"/>
      <c r="U5052"/>
      <c r="V5052"/>
      <c r="W5052"/>
      <c r="X5052"/>
      <c r="Y5052"/>
      <c r="Z5052"/>
      <c r="AA5052"/>
      <c r="AB5052"/>
    </row>
    <row r="5053" spans="2:28" s="52" customFormat="1" x14ac:dyDescent="0.15">
      <c r="B5053" s="77"/>
      <c r="P5053"/>
      <c r="U5053"/>
      <c r="V5053"/>
      <c r="W5053"/>
      <c r="X5053"/>
      <c r="Y5053"/>
      <c r="Z5053"/>
      <c r="AA5053"/>
      <c r="AB5053"/>
    </row>
    <row r="5054" spans="2:28" s="52" customFormat="1" x14ac:dyDescent="0.15">
      <c r="B5054" s="77"/>
      <c r="P5054"/>
      <c r="U5054"/>
      <c r="V5054"/>
      <c r="W5054"/>
      <c r="X5054"/>
      <c r="Y5054"/>
      <c r="Z5054"/>
      <c r="AA5054"/>
      <c r="AB5054"/>
    </row>
    <row r="5055" spans="2:28" s="52" customFormat="1" x14ac:dyDescent="0.15">
      <c r="B5055" s="77"/>
      <c r="P5055"/>
      <c r="U5055"/>
      <c r="V5055"/>
      <c r="W5055"/>
      <c r="X5055"/>
      <c r="Y5055"/>
      <c r="Z5055"/>
      <c r="AA5055"/>
      <c r="AB5055"/>
    </row>
    <row r="5056" spans="2:28" s="52" customFormat="1" x14ac:dyDescent="0.15">
      <c r="B5056" s="77"/>
      <c r="P5056"/>
      <c r="U5056"/>
      <c r="V5056"/>
      <c r="W5056"/>
      <c r="X5056"/>
      <c r="Y5056"/>
      <c r="Z5056"/>
      <c r="AA5056"/>
      <c r="AB5056"/>
    </row>
    <row r="5057" spans="2:28" s="52" customFormat="1" x14ac:dyDescent="0.15">
      <c r="B5057" s="77"/>
      <c r="P5057"/>
      <c r="U5057"/>
      <c r="V5057"/>
      <c r="W5057"/>
      <c r="X5057"/>
      <c r="Y5057"/>
      <c r="Z5057"/>
      <c r="AA5057"/>
      <c r="AB5057"/>
    </row>
    <row r="5058" spans="2:28" s="52" customFormat="1" x14ac:dyDescent="0.15">
      <c r="B5058" s="77"/>
      <c r="P5058"/>
      <c r="U5058"/>
      <c r="V5058"/>
      <c r="W5058"/>
      <c r="X5058"/>
      <c r="Y5058"/>
      <c r="Z5058"/>
      <c r="AA5058"/>
      <c r="AB5058"/>
    </row>
    <row r="5059" spans="2:28" s="52" customFormat="1" x14ac:dyDescent="0.15">
      <c r="B5059" s="77"/>
      <c r="P5059"/>
      <c r="U5059"/>
      <c r="V5059"/>
      <c r="W5059"/>
      <c r="X5059"/>
      <c r="Y5059"/>
      <c r="Z5059"/>
      <c r="AA5059"/>
      <c r="AB5059"/>
    </row>
    <row r="5060" spans="2:28" s="52" customFormat="1" x14ac:dyDescent="0.15">
      <c r="B5060" s="77"/>
      <c r="P5060"/>
      <c r="U5060"/>
      <c r="V5060"/>
      <c r="W5060"/>
      <c r="X5060"/>
      <c r="Y5060"/>
      <c r="Z5060"/>
      <c r="AA5060"/>
      <c r="AB5060"/>
    </row>
    <row r="5061" spans="2:28" s="52" customFormat="1" x14ac:dyDescent="0.15">
      <c r="B5061" s="77"/>
      <c r="P5061"/>
      <c r="U5061"/>
      <c r="V5061"/>
      <c r="W5061"/>
      <c r="X5061"/>
      <c r="Y5061"/>
      <c r="Z5061"/>
      <c r="AA5061"/>
      <c r="AB5061"/>
    </row>
    <row r="5062" spans="2:28" s="52" customFormat="1" x14ac:dyDescent="0.15">
      <c r="B5062" s="77"/>
      <c r="P5062"/>
      <c r="U5062"/>
      <c r="V5062"/>
      <c r="W5062"/>
      <c r="X5062"/>
      <c r="Y5062"/>
      <c r="Z5062"/>
      <c r="AA5062"/>
      <c r="AB5062"/>
    </row>
    <row r="5063" spans="2:28" s="52" customFormat="1" x14ac:dyDescent="0.15">
      <c r="B5063" s="77"/>
      <c r="P5063"/>
      <c r="U5063"/>
      <c r="V5063"/>
      <c r="W5063"/>
      <c r="X5063"/>
      <c r="Y5063"/>
      <c r="Z5063"/>
      <c r="AA5063"/>
      <c r="AB5063"/>
    </row>
    <row r="5064" spans="2:28" s="52" customFormat="1" x14ac:dyDescent="0.15">
      <c r="B5064" s="77"/>
      <c r="P5064"/>
      <c r="U5064"/>
      <c r="V5064"/>
      <c r="W5064"/>
      <c r="X5064"/>
      <c r="Y5064"/>
      <c r="Z5064"/>
      <c r="AA5064"/>
      <c r="AB5064"/>
    </row>
    <row r="5065" spans="2:28" s="52" customFormat="1" x14ac:dyDescent="0.15">
      <c r="B5065" s="77"/>
      <c r="P5065"/>
      <c r="U5065"/>
      <c r="V5065"/>
      <c r="W5065"/>
      <c r="X5065"/>
      <c r="Y5065"/>
      <c r="Z5065"/>
      <c r="AA5065"/>
      <c r="AB5065"/>
    </row>
    <row r="5066" spans="2:28" s="52" customFormat="1" x14ac:dyDescent="0.15">
      <c r="B5066" s="77"/>
      <c r="P5066"/>
      <c r="U5066"/>
      <c r="V5066"/>
      <c r="W5066"/>
      <c r="X5066"/>
      <c r="Y5066"/>
      <c r="Z5066"/>
      <c r="AA5066"/>
      <c r="AB5066"/>
    </row>
    <row r="5067" spans="2:28" s="52" customFormat="1" x14ac:dyDescent="0.15">
      <c r="B5067" s="77"/>
      <c r="P5067"/>
      <c r="U5067"/>
      <c r="V5067"/>
      <c r="W5067"/>
      <c r="X5067"/>
      <c r="Y5067"/>
      <c r="Z5067"/>
      <c r="AA5067"/>
      <c r="AB5067"/>
    </row>
    <row r="5068" spans="2:28" s="52" customFormat="1" x14ac:dyDescent="0.15">
      <c r="B5068" s="77"/>
      <c r="P5068"/>
      <c r="U5068"/>
      <c r="V5068"/>
      <c r="W5068"/>
      <c r="X5068"/>
      <c r="Y5068"/>
      <c r="Z5068"/>
      <c r="AA5068"/>
      <c r="AB5068"/>
    </row>
    <row r="5069" spans="2:28" s="52" customFormat="1" x14ac:dyDescent="0.15">
      <c r="B5069" s="77"/>
      <c r="P5069"/>
      <c r="U5069"/>
      <c r="V5069"/>
      <c r="W5069"/>
      <c r="X5069"/>
      <c r="Y5069"/>
      <c r="Z5069"/>
      <c r="AA5069"/>
      <c r="AB5069"/>
    </row>
    <row r="5070" spans="2:28" s="52" customFormat="1" x14ac:dyDescent="0.15">
      <c r="B5070" s="77"/>
      <c r="P5070"/>
      <c r="U5070"/>
      <c r="V5070"/>
      <c r="W5070"/>
      <c r="X5070"/>
      <c r="Y5070"/>
      <c r="Z5070"/>
      <c r="AA5070"/>
      <c r="AB5070"/>
    </row>
    <row r="5071" spans="2:28" s="52" customFormat="1" x14ac:dyDescent="0.15">
      <c r="B5071" s="77"/>
      <c r="P5071"/>
      <c r="U5071"/>
      <c r="V5071"/>
      <c r="W5071"/>
      <c r="X5071"/>
      <c r="Y5071"/>
      <c r="Z5071"/>
      <c r="AA5071"/>
      <c r="AB5071"/>
    </row>
    <row r="5072" spans="2:28" s="52" customFormat="1" x14ac:dyDescent="0.15">
      <c r="B5072" s="77"/>
      <c r="P5072"/>
      <c r="U5072"/>
      <c r="V5072"/>
      <c r="W5072"/>
      <c r="X5072"/>
      <c r="Y5072"/>
      <c r="Z5072"/>
      <c r="AA5072"/>
      <c r="AB5072"/>
    </row>
    <row r="5073" spans="2:28" s="52" customFormat="1" x14ac:dyDescent="0.15">
      <c r="B5073" s="77"/>
      <c r="P5073"/>
      <c r="U5073"/>
      <c r="V5073"/>
      <c r="W5073"/>
      <c r="X5073"/>
      <c r="Y5073"/>
      <c r="Z5073"/>
      <c r="AA5073"/>
      <c r="AB5073"/>
    </row>
    <row r="5074" spans="2:28" s="52" customFormat="1" x14ac:dyDescent="0.15">
      <c r="B5074" s="77"/>
      <c r="P5074"/>
      <c r="U5074"/>
      <c r="V5074"/>
      <c r="W5074"/>
      <c r="X5074"/>
      <c r="Y5074"/>
      <c r="Z5074"/>
      <c r="AA5074"/>
      <c r="AB5074"/>
    </row>
    <row r="5075" spans="2:28" s="52" customFormat="1" x14ac:dyDescent="0.15">
      <c r="B5075" s="77"/>
      <c r="P5075"/>
      <c r="U5075"/>
      <c r="V5075"/>
      <c r="W5075"/>
      <c r="X5075"/>
      <c r="Y5075"/>
      <c r="Z5075"/>
      <c r="AA5075"/>
      <c r="AB5075"/>
    </row>
    <row r="5076" spans="2:28" s="52" customFormat="1" x14ac:dyDescent="0.15">
      <c r="B5076" s="77"/>
      <c r="P5076"/>
      <c r="U5076"/>
      <c r="V5076"/>
      <c r="W5076"/>
      <c r="X5076"/>
      <c r="Y5076"/>
      <c r="Z5076"/>
      <c r="AA5076"/>
      <c r="AB5076"/>
    </row>
    <row r="5077" spans="2:28" s="52" customFormat="1" x14ac:dyDescent="0.15">
      <c r="B5077" s="77"/>
      <c r="P5077"/>
      <c r="U5077"/>
      <c r="V5077"/>
      <c r="W5077"/>
      <c r="X5077"/>
      <c r="Y5077"/>
      <c r="Z5077"/>
      <c r="AA5077"/>
      <c r="AB5077"/>
    </row>
    <row r="5078" spans="2:28" s="52" customFormat="1" x14ac:dyDescent="0.15">
      <c r="B5078" s="77"/>
      <c r="P5078"/>
      <c r="U5078"/>
      <c r="V5078"/>
      <c r="W5078"/>
      <c r="X5078"/>
      <c r="Y5078"/>
      <c r="Z5078"/>
      <c r="AA5078"/>
      <c r="AB5078"/>
    </row>
    <row r="5079" spans="2:28" s="52" customFormat="1" x14ac:dyDescent="0.15">
      <c r="B5079" s="77"/>
      <c r="P5079"/>
      <c r="U5079"/>
      <c r="V5079"/>
      <c r="W5079"/>
      <c r="X5079"/>
      <c r="Y5079"/>
      <c r="Z5079"/>
      <c r="AA5079"/>
      <c r="AB5079"/>
    </row>
    <row r="5080" spans="2:28" s="52" customFormat="1" x14ac:dyDescent="0.15">
      <c r="B5080" s="77"/>
      <c r="P5080"/>
      <c r="U5080"/>
      <c r="V5080"/>
      <c r="W5080"/>
      <c r="X5080"/>
      <c r="Y5080"/>
      <c r="Z5080"/>
      <c r="AA5080"/>
      <c r="AB5080"/>
    </row>
    <row r="5081" spans="2:28" s="52" customFormat="1" x14ac:dyDescent="0.15">
      <c r="B5081" s="77"/>
      <c r="P5081"/>
      <c r="U5081"/>
      <c r="V5081"/>
      <c r="W5081"/>
      <c r="X5081"/>
      <c r="Y5081"/>
      <c r="Z5081"/>
      <c r="AA5081"/>
      <c r="AB5081"/>
    </row>
    <row r="5082" spans="2:28" s="52" customFormat="1" x14ac:dyDescent="0.15">
      <c r="B5082" s="77"/>
      <c r="P5082"/>
      <c r="U5082"/>
      <c r="V5082"/>
      <c r="W5082"/>
      <c r="X5082"/>
      <c r="Y5082"/>
      <c r="Z5082"/>
      <c r="AA5082"/>
      <c r="AB5082"/>
    </row>
    <row r="5083" spans="2:28" s="52" customFormat="1" x14ac:dyDescent="0.15">
      <c r="B5083" s="77"/>
      <c r="P5083"/>
      <c r="U5083"/>
      <c r="V5083"/>
      <c r="W5083"/>
      <c r="X5083"/>
      <c r="Y5083"/>
      <c r="Z5083"/>
      <c r="AA5083"/>
      <c r="AB5083"/>
    </row>
    <row r="5084" spans="2:28" s="52" customFormat="1" x14ac:dyDescent="0.15">
      <c r="B5084" s="77"/>
      <c r="P5084"/>
      <c r="U5084"/>
      <c r="V5084"/>
      <c r="W5084"/>
      <c r="X5084"/>
      <c r="Y5084"/>
      <c r="Z5084"/>
      <c r="AA5084"/>
      <c r="AB5084"/>
    </row>
    <row r="5085" spans="2:28" s="52" customFormat="1" x14ac:dyDescent="0.15">
      <c r="B5085" s="77"/>
      <c r="P5085"/>
      <c r="U5085"/>
      <c r="V5085"/>
      <c r="W5085"/>
      <c r="X5085"/>
      <c r="Y5085"/>
      <c r="Z5085"/>
      <c r="AA5085"/>
      <c r="AB5085"/>
    </row>
    <row r="5086" spans="2:28" s="52" customFormat="1" x14ac:dyDescent="0.15">
      <c r="B5086" s="77"/>
      <c r="P5086"/>
      <c r="U5086"/>
      <c r="V5086"/>
      <c r="W5086"/>
      <c r="X5086"/>
      <c r="Y5086"/>
      <c r="Z5086"/>
      <c r="AA5086"/>
      <c r="AB5086"/>
    </row>
    <row r="5087" spans="2:28" s="52" customFormat="1" x14ac:dyDescent="0.15">
      <c r="B5087" s="77"/>
      <c r="P5087"/>
      <c r="U5087"/>
      <c r="V5087"/>
      <c r="W5087"/>
      <c r="X5087"/>
      <c r="Y5087"/>
      <c r="Z5087"/>
      <c r="AA5087"/>
      <c r="AB5087"/>
    </row>
    <row r="5088" spans="2:28" s="52" customFormat="1" x14ac:dyDescent="0.15">
      <c r="B5088" s="77"/>
      <c r="P5088"/>
      <c r="U5088"/>
      <c r="V5088"/>
      <c r="W5088"/>
      <c r="X5088"/>
      <c r="Y5088"/>
      <c r="Z5088"/>
      <c r="AA5088"/>
      <c r="AB5088"/>
    </row>
    <row r="5089" spans="2:28" s="52" customFormat="1" x14ac:dyDescent="0.15">
      <c r="B5089" s="77"/>
      <c r="P5089"/>
      <c r="U5089"/>
      <c r="V5089"/>
      <c r="W5089"/>
      <c r="X5089"/>
      <c r="Y5089"/>
      <c r="Z5089"/>
      <c r="AA5089"/>
      <c r="AB5089"/>
    </row>
    <row r="5090" spans="2:28" s="52" customFormat="1" x14ac:dyDescent="0.15">
      <c r="B5090" s="77"/>
      <c r="P5090"/>
      <c r="U5090"/>
      <c r="V5090"/>
      <c r="W5090"/>
      <c r="X5090"/>
      <c r="Y5090"/>
      <c r="Z5090"/>
      <c r="AA5090"/>
      <c r="AB5090"/>
    </row>
    <row r="5091" spans="2:28" s="52" customFormat="1" x14ac:dyDescent="0.15">
      <c r="B5091" s="77"/>
      <c r="P5091"/>
      <c r="U5091"/>
      <c r="V5091"/>
      <c r="W5091"/>
      <c r="X5091"/>
      <c r="Y5091"/>
      <c r="Z5091"/>
      <c r="AA5091"/>
      <c r="AB5091"/>
    </row>
    <row r="5092" spans="2:28" s="52" customFormat="1" x14ac:dyDescent="0.15">
      <c r="B5092" s="77"/>
      <c r="P5092"/>
      <c r="U5092"/>
      <c r="V5092"/>
      <c r="W5092"/>
      <c r="X5092"/>
      <c r="Y5092"/>
      <c r="Z5092"/>
      <c r="AA5092"/>
      <c r="AB5092"/>
    </row>
    <row r="5093" spans="2:28" s="52" customFormat="1" x14ac:dyDescent="0.15">
      <c r="B5093" s="77"/>
      <c r="P5093"/>
      <c r="U5093"/>
      <c r="V5093"/>
      <c r="W5093"/>
      <c r="X5093"/>
      <c r="Y5093"/>
      <c r="Z5093"/>
      <c r="AA5093"/>
      <c r="AB5093"/>
    </row>
    <row r="5094" spans="2:28" s="52" customFormat="1" x14ac:dyDescent="0.15">
      <c r="B5094" s="77"/>
      <c r="P5094"/>
      <c r="U5094"/>
      <c r="V5094"/>
      <c r="W5094"/>
      <c r="X5094"/>
      <c r="Y5094"/>
      <c r="Z5094"/>
      <c r="AA5094"/>
      <c r="AB5094"/>
    </row>
    <row r="5095" spans="2:28" s="52" customFormat="1" x14ac:dyDescent="0.15">
      <c r="B5095" s="77"/>
      <c r="P5095"/>
      <c r="U5095"/>
      <c r="V5095"/>
      <c r="W5095"/>
      <c r="X5095"/>
      <c r="Y5095"/>
      <c r="Z5095"/>
      <c r="AA5095"/>
      <c r="AB5095"/>
    </row>
    <row r="5096" spans="2:28" s="52" customFormat="1" x14ac:dyDescent="0.15">
      <c r="B5096" s="77"/>
      <c r="P5096"/>
      <c r="U5096"/>
      <c r="V5096"/>
      <c r="W5096"/>
      <c r="X5096"/>
      <c r="Y5096"/>
      <c r="Z5096"/>
      <c r="AA5096"/>
      <c r="AB5096"/>
    </row>
    <row r="5097" spans="2:28" s="52" customFormat="1" x14ac:dyDescent="0.15">
      <c r="B5097" s="77"/>
      <c r="P5097"/>
      <c r="U5097"/>
      <c r="V5097"/>
      <c r="W5097"/>
      <c r="X5097"/>
      <c r="Y5097"/>
      <c r="Z5097"/>
      <c r="AA5097"/>
      <c r="AB5097"/>
    </row>
    <row r="5098" spans="2:28" s="52" customFormat="1" x14ac:dyDescent="0.15">
      <c r="B5098" s="77"/>
      <c r="P5098"/>
      <c r="U5098"/>
      <c r="V5098"/>
      <c r="W5098"/>
      <c r="X5098"/>
      <c r="Y5098"/>
      <c r="Z5098"/>
      <c r="AA5098"/>
      <c r="AB5098"/>
    </row>
    <row r="5099" spans="2:28" s="52" customFormat="1" x14ac:dyDescent="0.15">
      <c r="B5099" s="77"/>
      <c r="P5099"/>
      <c r="U5099"/>
      <c r="V5099"/>
      <c r="W5099"/>
      <c r="X5099"/>
      <c r="Y5099"/>
      <c r="Z5099"/>
      <c r="AA5099"/>
      <c r="AB5099"/>
    </row>
    <row r="5100" spans="2:28" s="52" customFormat="1" x14ac:dyDescent="0.15">
      <c r="B5100" s="77"/>
      <c r="P5100"/>
      <c r="U5100"/>
      <c r="V5100"/>
      <c r="W5100"/>
      <c r="X5100"/>
      <c r="Y5100"/>
      <c r="Z5100"/>
      <c r="AA5100"/>
      <c r="AB5100"/>
    </row>
    <row r="5101" spans="2:28" s="52" customFormat="1" x14ac:dyDescent="0.15">
      <c r="B5101" s="77"/>
      <c r="P5101"/>
      <c r="U5101"/>
      <c r="V5101"/>
      <c r="W5101"/>
      <c r="X5101"/>
      <c r="Y5101"/>
      <c r="Z5101"/>
      <c r="AA5101"/>
      <c r="AB5101"/>
    </row>
    <row r="5102" spans="2:28" s="52" customFormat="1" x14ac:dyDescent="0.15">
      <c r="B5102" s="77"/>
      <c r="P5102"/>
      <c r="U5102"/>
      <c r="V5102"/>
      <c r="W5102"/>
      <c r="X5102"/>
      <c r="Y5102"/>
      <c r="Z5102"/>
      <c r="AA5102"/>
      <c r="AB5102"/>
    </row>
    <row r="5103" spans="2:28" s="52" customFormat="1" x14ac:dyDescent="0.15">
      <c r="B5103" s="77"/>
      <c r="P5103"/>
      <c r="U5103"/>
      <c r="V5103"/>
      <c r="W5103"/>
      <c r="X5103"/>
      <c r="Y5103"/>
      <c r="Z5103"/>
      <c r="AA5103"/>
      <c r="AB5103"/>
    </row>
    <row r="5104" spans="2:28" s="52" customFormat="1" x14ac:dyDescent="0.15">
      <c r="B5104" s="77"/>
      <c r="P5104"/>
      <c r="U5104"/>
      <c r="V5104"/>
      <c r="W5104"/>
      <c r="X5104"/>
      <c r="Y5104"/>
      <c r="Z5104"/>
      <c r="AA5104"/>
      <c r="AB5104"/>
    </row>
    <row r="5105" spans="2:28" s="52" customFormat="1" x14ac:dyDescent="0.15">
      <c r="B5105" s="77"/>
      <c r="P5105"/>
      <c r="U5105"/>
      <c r="V5105"/>
      <c r="W5105"/>
      <c r="X5105"/>
      <c r="Y5105"/>
      <c r="Z5105"/>
      <c r="AA5105"/>
      <c r="AB5105"/>
    </row>
    <row r="5106" spans="2:28" s="52" customFormat="1" x14ac:dyDescent="0.15">
      <c r="B5106" s="77"/>
      <c r="P5106"/>
      <c r="U5106"/>
      <c r="V5106"/>
      <c r="W5106"/>
      <c r="X5106"/>
      <c r="Y5106"/>
      <c r="Z5106"/>
      <c r="AA5106"/>
      <c r="AB5106"/>
    </row>
    <row r="5107" spans="2:28" s="52" customFormat="1" x14ac:dyDescent="0.15">
      <c r="B5107" s="77"/>
      <c r="P5107"/>
      <c r="U5107"/>
      <c r="V5107"/>
      <c r="W5107"/>
      <c r="X5107"/>
      <c r="Y5107"/>
      <c r="Z5107"/>
      <c r="AA5107"/>
      <c r="AB5107"/>
    </row>
    <row r="5108" spans="2:28" s="52" customFormat="1" x14ac:dyDescent="0.15">
      <c r="B5108" s="77"/>
      <c r="P5108"/>
      <c r="U5108"/>
      <c r="V5108"/>
      <c r="W5108"/>
      <c r="X5108"/>
      <c r="Y5108"/>
      <c r="Z5108"/>
      <c r="AA5108"/>
      <c r="AB5108"/>
    </row>
    <row r="5109" spans="2:28" s="52" customFormat="1" x14ac:dyDescent="0.15">
      <c r="B5109" s="77"/>
      <c r="P5109"/>
      <c r="U5109"/>
      <c r="V5109"/>
      <c r="W5109"/>
      <c r="X5109"/>
      <c r="Y5109"/>
      <c r="Z5109"/>
      <c r="AA5109"/>
      <c r="AB5109"/>
    </row>
    <row r="5110" spans="2:28" s="52" customFormat="1" x14ac:dyDescent="0.15">
      <c r="B5110" s="77"/>
      <c r="P5110"/>
      <c r="U5110"/>
      <c r="V5110"/>
      <c r="W5110"/>
      <c r="X5110"/>
      <c r="Y5110"/>
      <c r="Z5110"/>
      <c r="AA5110"/>
      <c r="AB5110"/>
    </row>
    <row r="5111" spans="2:28" s="52" customFormat="1" x14ac:dyDescent="0.15">
      <c r="B5111" s="77"/>
      <c r="P5111"/>
      <c r="U5111"/>
      <c r="V5111"/>
      <c r="W5111"/>
      <c r="X5111"/>
      <c r="Y5111"/>
      <c r="Z5111"/>
      <c r="AA5111"/>
      <c r="AB5111"/>
    </row>
    <row r="5112" spans="2:28" s="52" customFormat="1" x14ac:dyDescent="0.15">
      <c r="B5112" s="77"/>
      <c r="P5112"/>
      <c r="U5112"/>
      <c r="V5112"/>
      <c r="W5112"/>
      <c r="X5112"/>
      <c r="Y5112"/>
      <c r="Z5112"/>
      <c r="AA5112"/>
      <c r="AB5112"/>
    </row>
    <row r="5113" spans="2:28" s="52" customFormat="1" x14ac:dyDescent="0.15">
      <c r="B5113" s="77"/>
      <c r="P5113"/>
      <c r="U5113"/>
      <c r="V5113"/>
      <c r="W5113"/>
      <c r="X5113"/>
      <c r="Y5113"/>
      <c r="Z5113"/>
      <c r="AA5113"/>
      <c r="AB5113"/>
    </row>
    <row r="5114" spans="2:28" s="52" customFormat="1" x14ac:dyDescent="0.15">
      <c r="B5114" s="77"/>
      <c r="P5114"/>
      <c r="U5114"/>
      <c r="V5114"/>
      <c r="W5114"/>
      <c r="X5114"/>
      <c r="Y5114"/>
      <c r="Z5114"/>
      <c r="AA5114"/>
      <c r="AB5114"/>
    </row>
    <row r="5115" spans="2:28" s="52" customFormat="1" x14ac:dyDescent="0.15">
      <c r="B5115" s="77"/>
      <c r="P5115"/>
      <c r="U5115"/>
      <c r="V5115"/>
      <c r="W5115"/>
      <c r="X5115"/>
      <c r="Y5115"/>
      <c r="Z5115"/>
      <c r="AA5115"/>
      <c r="AB5115"/>
    </row>
    <row r="5116" spans="2:28" s="52" customFormat="1" x14ac:dyDescent="0.15">
      <c r="B5116" s="77"/>
      <c r="P5116"/>
      <c r="U5116"/>
      <c r="V5116"/>
      <c r="W5116"/>
      <c r="X5116"/>
      <c r="Y5116"/>
      <c r="Z5116"/>
      <c r="AA5116"/>
      <c r="AB5116"/>
    </row>
    <row r="5117" spans="2:28" s="52" customFormat="1" x14ac:dyDescent="0.15">
      <c r="B5117" s="77"/>
      <c r="P5117"/>
      <c r="U5117"/>
      <c r="V5117"/>
      <c r="W5117"/>
      <c r="X5117"/>
      <c r="Y5117"/>
      <c r="Z5117"/>
      <c r="AA5117"/>
      <c r="AB5117"/>
    </row>
    <row r="5118" spans="2:28" s="52" customFormat="1" x14ac:dyDescent="0.15">
      <c r="B5118" s="77"/>
      <c r="P5118"/>
      <c r="U5118"/>
      <c r="V5118"/>
      <c r="W5118"/>
      <c r="X5118"/>
      <c r="Y5118"/>
      <c r="Z5118"/>
      <c r="AA5118"/>
      <c r="AB5118"/>
    </row>
    <row r="5119" spans="2:28" s="52" customFormat="1" x14ac:dyDescent="0.15">
      <c r="B5119" s="77"/>
      <c r="P5119"/>
      <c r="U5119"/>
      <c r="V5119"/>
      <c r="W5119"/>
      <c r="X5119"/>
      <c r="Y5119"/>
      <c r="Z5119"/>
      <c r="AA5119"/>
      <c r="AB5119"/>
    </row>
    <row r="5120" spans="2:28" s="52" customFormat="1" x14ac:dyDescent="0.15">
      <c r="B5120" s="77"/>
      <c r="P5120"/>
      <c r="U5120"/>
      <c r="V5120"/>
      <c r="W5120"/>
      <c r="X5120"/>
      <c r="Y5120"/>
      <c r="Z5120"/>
      <c r="AA5120"/>
      <c r="AB5120"/>
    </row>
    <row r="5121" spans="2:28" s="52" customFormat="1" x14ac:dyDescent="0.15">
      <c r="B5121" s="77"/>
      <c r="P5121"/>
      <c r="U5121"/>
      <c r="V5121"/>
      <c r="W5121"/>
      <c r="X5121"/>
      <c r="Y5121"/>
      <c r="Z5121"/>
      <c r="AA5121"/>
      <c r="AB5121"/>
    </row>
    <row r="5122" spans="2:28" s="52" customFormat="1" x14ac:dyDescent="0.15">
      <c r="B5122" s="77"/>
      <c r="P5122"/>
      <c r="U5122"/>
      <c r="V5122"/>
      <c r="W5122"/>
      <c r="X5122"/>
      <c r="Y5122"/>
      <c r="Z5122"/>
      <c r="AA5122"/>
      <c r="AB5122"/>
    </row>
    <row r="5123" spans="2:28" s="52" customFormat="1" x14ac:dyDescent="0.15">
      <c r="B5123" s="77"/>
      <c r="P5123"/>
      <c r="U5123"/>
      <c r="V5123"/>
      <c r="W5123"/>
      <c r="X5123"/>
      <c r="Y5123"/>
      <c r="Z5123"/>
      <c r="AA5123"/>
      <c r="AB5123"/>
    </row>
    <row r="5124" spans="2:28" s="52" customFormat="1" x14ac:dyDescent="0.15">
      <c r="B5124" s="77"/>
      <c r="P5124"/>
      <c r="U5124"/>
      <c r="V5124"/>
      <c r="W5124"/>
      <c r="X5124"/>
      <c r="Y5124"/>
      <c r="Z5124"/>
      <c r="AA5124"/>
      <c r="AB5124"/>
    </row>
    <row r="5125" spans="2:28" s="52" customFormat="1" x14ac:dyDescent="0.15">
      <c r="B5125" s="77"/>
      <c r="P5125"/>
      <c r="U5125"/>
      <c r="V5125"/>
      <c r="W5125"/>
      <c r="X5125"/>
      <c r="Y5125"/>
      <c r="Z5125"/>
      <c r="AA5125"/>
      <c r="AB5125"/>
    </row>
    <row r="5126" spans="2:28" s="52" customFormat="1" x14ac:dyDescent="0.15">
      <c r="B5126" s="77"/>
      <c r="P5126"/>
      <c r="U5126"/>
      <c r="V5126"/>
      <c r="W5126"/>
      <c r="X5126"/>
      <c r="Y5126"/>
      <c r="Z5126"/>
      <c r="AA5126"/>
      <c r="AB5126"/>
    </row>
    <row r="5127" spans="2:28" s="52" customFormat="1" x14ac:dyDescent="0.15">
      <c r="B5127" s="77"/>
      <c r="P5127"/>
      <c r="U5127"/>
      <c r="V5127"/>
      <c r="W5127"/>
      <c r="X5127"/>
      <c r="Y5127"/>
      <c r="Z5127"/>
      <c r="AA5127"/>
      <c r="AB5127"/>
    </row>
    <row r="5128" spans="2:28" s="52" customFormat="1" x14ac:dyDescent="0.15">
      <c r="B5128" s="77"/>
      <c r="P5128"/>
      <c r="U5128"/>
      <c r="V5128"/>
      <c r="W5128"/>
      <c r="X5128"/>
      <c r="Y5128"/>
      <c r="Z5128"/>
      <c r="AA5128"/>
      <c r="AB5128"/>
    </row>
    <row r="5129" spans="2:28" s="52" customFormat="1" x14ac:dyDescent="0.15">
      <c r="B5129" s="77"/>
      <c r="P5129"/>
      <c r="U5129"/>
      <c r="V5129"/>
      <c r="W5129"/>
      <c r="X5129"/>
      <c r="Y5129"/>
      <c r="Z5129"/>
      <c r="AA5129"/>
      <c r="AB5129"/>
    </row>
    <row r="5130" spans="2:28" s="52" customFormat="1" x14ac:dyDescent="0.15">
      <c r="B5130" s="77"/>
      <c r="P5130"/>
      <c r="U5130"/>
      <c r="V5130"/>
      <c r="W5130"/>
      <c r="X5130"/>
      <c r="Y5130"/>
      <c r="Z5130"/>
      <c r="AA5130"/>
      <c r="AB5130"/>
    </row>
    <row r="5131" spans="2:28" s="52" customFormat="1" x14ac:dyDescent="0.15">
      <c r="B5131" s="77"/>
      <c r="P5131"/>
      <c r="U5131"/>
      <c r="V5131"/>
      <c r="W5131"/>
      <c r="X5131"/>
      <c r="Y5131"/>
      <c r="Z5131"/>
      <c r="AA5131"/>
      <c r="AB5131"/>
    </row>
    <row r="5132" spans="2:28" s="52" customFormat="1" x14ac:dyDescent="0.15">
      <c r="B5132" s="77"/>
      <c r="P5132"/>
      <c r="U5132"/>
      <c r="V5132"/>
      <c r="W5132"/>
      <c r="X5132"/>
      <c r="Y5132"/>
      <c r="Z5132"/>
      <c r="AA5132"/>
      <c r="AB5132"/>
    </row>
    <row r="5133" spans="2:28" s="52" customFormat="1" x14ac:dyDescent="0.15">
      <c r="B5133" s="77"/>
      <c r="P5133"/>
      <c r="U5133"/>
      <c r="V5133"/>
      <c r="W5133"/>
      <c r="X5133"/>
      <c r="Y5133"/>
      <c r="Z5133"/>
      <c r="AA5133"/>
      <c r="AB5133"/>
    </row>
    <row r="5134" spans="2:28" s="52" customFormat="1" x14ac:dyDescent="0.15">
      <c r="B5134" s="77"/>
      <c r="P5134"/>
      <c r="U5134"/>
      <c r="V5134"/>
      <c r="W5134"/>
      <c r="X5134"/>
      <c r="Y5134"/>
      <c r="Z5134"/>
      <c r="AA5134"/>
      <c r="AB5134"/>
    </row>
    <row r="5135" spans="2:28" s="52" customFormat="1" x14ac:dyDescent="0.15">
      <c r="B5135" s="77"/>
      <c r="P5135"/>
      <c r="U5135"/>
      <c r="V5135"/>
      <c r="W5135"/>
      <c r="X5135"/>
      <c r="Y5135"/>
      <c r="Z5135"/>
      <c r="AA5135"/>
      <c r="AB5135"/>
    </row>
    <row r="5136" spans="2:28" s="52" customFormat="1" x14ac:dyDescent="0.15">
      <c r="B5136" s="77"/>
      <c r="P5136"/>
      <c r="U5136"/>
      <c r="V5136"/>
      <c r="W5136"/>
      <c r="X5136"/>
      <c r="Y5136"/>
      <c r="Z5136"/>
      <c r="AA5136"/>
      <c r="AB5136"/>
    </row>
    <row r="5137" spans="2:28" s="52" customFormat="1" x14ac:dyDescent="0.15">
      <c r="B5137" s="77"/>
      <c r="P5137"/>
      <c r="U5137"/>
      <c r="V5137"/>
      <c r="W5137"/>
      <c r="X5137"/>
      <c r="Y5137"/>
      <c r="Z5137"/>
      <c r="AA5137"/>
      <c r="AB5137"/>
    </row>
    <row r="5138" spans="2:28" s="52" customFormat="1" x14ac:dyDescent="0.15">
      <c r="B5138" s="77"/>
      <c r="P5138"/>
      <c r="U5138"/>
      <c r="V5138"/>
      <c r="W5138"/>
      <c r="X5138"/>
      <c r="Y5138"/>
      <c r="Z5138"/>
      <c r="AA5138"/>
      <c r="AB5138"/>
    </row>
    <row r="5139" spans="2:28" s="52" customFormat="1" x14ac:dyDescent="0.15">
      <c r="B5139" s="77"/>
      <c r="P5139"/>
      <c r="U5139"/>
      <c r="V5139"/>
      <c r="W5139"/>
      <c r="X5139"/>
      <c r="Y5139"/>
      <c r="Z5139"/>
      <c r="AA5139"/>
      <c r="AB5139"/>
    </row>
    <row r="5140" spans="2:28" s="52" customFormat="1" x14ac:dyDescent="0.15">
      <c r="B5140" s="77"/>
      <c r="P5140"/>
      <c r="U5140"/>
      <c r="V5140"/>
      <c r="W5140"/>
      <c r="X5140"/>
      <c r="Y5140"/>
      <c r="Z5140"/>
      <c r="AA5140"/>
      <c r="AB5140"/>
    </row>
    <row r="5141" spans="2:28" s="52" customFormat="1" x14ac:dyDescent="0.15">
      <c r="B5141" s="77"/>
      <c r="P5141"/>
      <c r="U5141"/>
      <c r="V5141"/>
      <c r="W5141"/>
      <c r="X5141"/>
      <c r="Y5141"/>
      <c r="Z5141"/>
      <c r="AA5141"/>
      <c r="AB5141"/>
    </row>
    <row r="5142" spans="2:28" s="52" customFormat="1" x14ac:dyDescent="0.15">
      <c r="B5142" s="77"/>
      <c r="P5142"/>
      <c r="U5142"/>
      <c r="V5142"/>
      <c r="W5142"/>
      <c r="X5142"/>
      <c r="Y5142"/>
      <c r="Z5142"/>
      <c r="AA5142"/>
      <c r="AB5142"/>
    </row>
    <row r="5143" spans="2:28" s="52" customFormat="1" x14ac:dyDescent="0.15">
      <c r="B5143" s="77"/>
      <c r="P5143"/>
      <c r="U5143"/>
      <c r="V5143"/>
      <c r="W5143"/>
      <c r="X5143"/>
      <c r="Y5143"/>
      <c r="Z5143"/>
      <c r="AA5143"/>
      <c r="AB5143"/>
    </row>
    <row r="5144" spans="2:28" s="52" customFormat="1" x14ac:dyDescent="0.15">
      <c r="B5144" s="77"/>
      <c r="P5144"/>
      <c r="U5144"/>
      <c r="V5144"/>
      <c r="W5144"/>
      <c r="X5144"/>
      <c r="Y5144"/>
      <c r="Z5144"/>
      <c r="AA5144"/>
      <c r="AB5144"/>
    </row>
    <row r="5145" spans="2:28" s="52" customFormat="1" x14ac:dyDescent="0.15">
      <c r="B5145" s="77"/>
      <c r="P5145"/>
      <c r="U5145"/>
      <c r="V5145"/>
      <c r="W5145"/>
      <c r="X5145"/>
      <c r="Y5145"/>
      <c r="Z5145"/>
      <c r="AA5145"/>
      <c r="AB5145"/>
    </row>
    <row r="5146" spans="2:28" s="52" customFormat="1" x14ac:dyDescent="0.15">
      <c r="B5146" s="77"/>
      <c r="P5146"/>
      <c r="U5146"/>
      <c r="V5146"/>
      <c r="W5146"/>
      <c r="X5146"/>
      <c r="Y5146"/>
      <c r="Z5146"/>
      <c r="AA5146"/>
      <c r="AB5146"/>
    </row>
    <row r="5147" spans="2:28" s="52" customFormat="1" x14ac:dyDescent="0.15">
      <c r="B5147" s="77"/>
      <c r="P5147"/>
      <c r="U5147"/>
      <c r="V5147"/>
      <c r="W5147"/>
      <c r="X5147"/>
      <c r="Y5147"/>
      <c r="Z5147"/>
      <c r="AA5147"/>
      <c r="AB5147"/>
    </row>
    <row r="5148" spans="2:28" s="52" customFormat="1" x14ac:dyDescent="0.15">
      <c r="B5148" s="77"/>
      <c r="P5148"/>
      <c r="U5148"/>
      <c r="V5148"/>
      <c r="W5148"/>
      <c r="X5148"/>
      <c r="Y5148"/>
      <c r="Z5148"/>
      <c r="AA5148"/>
      <c r="AB5148"/>
    </row>
    <row r="5149" spans="2:28" s="52" customFormat="1" x14ac:dyDescent="0.15">
      <c r="B5149" s="77"/>
      <c r="P5149"/>
      <c r="U5149"/>
      <c r="V5149"/>
      <c r="W5149"/>
      <c r="X5149"/>
      <c r="Y5149"/>
      <c r="Z5149"/>
      <c r="AA5149"/>
      <c r="AB5149"/>
    </row>
    <row r="5150" spans="2:28" s="52" customFormat="1" x14ac:dyDescent="0.15">
      <c r="B5150" s="77"/>
      <c r="P5150"/>
      <c r="U5150"/>
      <c r="V5150"/>
      <c r="W5150"/>
      <c r="X5150"/>
      <c r="Y5150"/>
      <c r="Z5150"/>
      <c r="AA5150"/>
      <c r="AB5150"/>
    </row>
    <row r="5151" spans="2:28" s="52" customFormat="1" x14ac:dyDescent="0.15">
      <c r="B5151" s="77"/>
      <c r="P5151"/>
      <c r="U5151"/>
      <c r="V5151"/>
      <c r="W5151"/>
      <c r="X5151"/>
      <c r="Y5151"/>
      <c r="Z5151"/>
      <c r="AA5151"/>
      <c r="AB5151"/>
    </row>
    <row r="5152" spans="2:28" s="52" customFormat="1" x14ac:dyDescent="0.15">
      <c r="B5152" s="77"/>
      <c r="P5152"/>
      <c r="U5152"/>
      <c r="V5152"/>
      <c r="W5152"/>
      <c r="X5152"/>
      <c r="Y5152"/>
      <c r="Z5152"/>
      <c r="AA5152"/>
      <c r="AB5152"/>
    </row>
    <row r="5153" spans="2:28" s="52" customFormat="1" x14ac:dyDescent="0.15">
      <c r="B5153" s="77"/>
      <c r="P5153"/>
      <c r="U5153"/>
      <c r="V5153"/>
      <c r="W5153"/>
      <c r="X5153"/>
      <c r="Y5153"/>
      <c r="Z5153"/>
      <c r="AA5153"/>
      <c r="AB5153"/>
    </row>
    <row r="5154" spans="2:28" s="52" customFormat="1" x14ac:dyDescent="0.15">
      <c r="B5154" s="77"/>
      <c r="P5154"/>
      <c r="U5154"/>
      <c r="V5154"/>
      <c r="W5154"/>
      <c r="X5154"/>
      <c r="Y5154"/>
      <c r="Z5154"/>
      <c r="AA5154"/>
      <c r="AB5154"/>
    </row>
    <row r="5155" spans="2:28" s="52" customFormat="1" x14ac:dyDescent="0.15">
      <c r="B5155" s="77"/>
      <c r="P5155"/>
      <c r="U5155"/>
      <c r="V5155"/>
      <c r="W5155"/>
      <c r="X5155"/>
      <c r="Y5155"/>
      <c r="Z5155"/>
      <c r="AA5155"/>
      <c r="AB5155"/>
    </row>
    <row r="5156" spans="2:28" s="52" customFormat="1" x14ac:dyDescent="0.15">
      <c r="B5156" s="77"/>
      <c r="P5156"/>
      <c r="U5156"/>
      <c r="V5156"/>
      <c r="W5156"/>
      <c r="X5156"/>
      <c r="Y5156"/>
      <c r="Z5156"/>
      <c r="AA5156"/>
      <c r="AB5156"/>
    </row>
    <row r="5157" spans="2:28" s="52" customFormat="1" x14ac:dyDescent="0.15">
      <c r="B5157" s="77"/>
      <c r="P5157"/>
      <c r="U5157"/>
      <c r="V5157"/>
      <c r="W5157"/>
      <c r="X5157"/>
      <c r="Y5157"/>
      <c r="Z5157"/>
      <c r="AA5157"/>
      <c r="AB5157"/>
    </row>
    <row r="5158" spans="2:28" s="52" customFormat="1" x14ac:dyDescent="0.15">
      <c r="B5158" s="77"/>
      <c r="P5158"/>
      <c r="U5158"/>
      <c r="V5158"/>
      <c r="W5158"/>
      <c r="X5158"/>
      <c r="Y5158"/>
      <c r="Z5158"/>
      <c r="AA5158"/>
      <c r="AB5158"/>
    </row>
    <row r="5159" spans="2:28" s="52" customFormat="1" x14ac:dyDescent="0.15">
      <c r="B5159" s="77"/>
      <c r="P5159"/>
      <c r="U5159"/>
      <c r="V5159"/>
      <c r="W5159"/>
      <c r="X5159"/>
      <c r="Y5159"/>
      <c r="Z5159"/>
      <c r="AA5159"/>
      <c r="AB5159"/>
    </row>
    <row r="5160" spans="2:28" s="52" customFormat="1" x14ac:dyDescent="0.15">
      <c r="B5160" s="77"/>
      <c r="P5160"/>
      <c r="U5160"/>
      <c r="V5160"/>
      <c r="W5160"/>
      <c r="X5160"/>
      <c r="Y5160"/>
      <c r="Z5160"/>
      <c r="AA5160"/>
      <c r="AB5160"/>
    </row>
    <row r="5161" spans="2:28" s="52" customFormat="1" x14ac:dyDescent="0.15">
      <c r="B5161" s="77"/>
      <c r="P5161"/>
      <c r="U5161"/>
      <c r="V5161"/>
      <c r="W5161"/>
      <c r="X5161"/>
      <c r="Y5161"/>
      <c r="Z5161"/>
      <c r="AA5161"/>
      <c r="AB5161"/>
    </row>
    <row r="5162" spans="2:28" s="52" customFormat="1" x14ac:dyDescent="0.15">
      <c r="B5162" s="77"/>
      <c r="P5162"/>
      <c r="U5162"/>
      <c r="V5162"/>
      <c r="W5162"/>
      <c r="X5162"/>
      <c r="Y5162"/>
      <c r="Z5162"/>
      <c r="AA5162"/>
      <c r="AB5162"/>
    </row>
    <row r="5163" spans="2:28" s="52" customFormat="1" x14ac:dyDescent="0.15">
      <c r="B5163" s="77"/>
      <c r="P5163"/>
      <c r="U5163"/>
      <c r="V5163"/>
      <c r="W5163"/>
      <c r="X5163"/>
      <c r="Y5163"/>
      <c r="Z5163"/>
      <c r="AA5163"/>
      <c r="AB5163"/>
    </row>
    <row r="5164" spans="2:28" s="52" customFormat="1" x14ac:dyDescent="0.15">
      <c r="B5164" s="77"/>
      <c r="P5164"/>
      <c r="U5164"/>
      <c r="V5164"/>
      <c r="W5164"/>
      <c r="X5164"/>
      <c r="Y5164"/>
      <c r="Z5164"/>
      <c r="AA5164"/>
      <c r="AB5164"/>
    </row>
    <row r="5165" spans="2:28" s="52" customFormat="1" x14ac:dyDescent="0.15">
      <c r="B5165" s="77"/>
      <c r="P5165"/>
      <c r="U5165"/>
      <c r="V5165"/>
      <c r="W5165"/>
      <c r="X5165"/>
      <c r="Y5165"/>
      <c r="Z5165"/>
      <c r="AA5165"/>
      <c r="AB5165"/>
    </row>
    <row r="5166" spans="2:28" s="52" customFormat="1" x14ac:dyDescent="0.15">
      <c r="B5166" s="77"/>
      <c r="P5166"/>
      <c r="U5166"/>
      <c r="V5166"/>
      <c r="W5166"/>
      <c r="X5166"/>
      <c r="Y5166"/>
      <c r="Z5166"/>
      <c r="AA5166"/>
      <c r="AB5166"/>
    </row>
    <row r="5167" spans="2:28" s="52" customFormat="1" x14ac:dyDescent="0.15">
      <c r="B5167" s="77"/>
      <c r="P5167"/>
      <c r="U5167"/>
      <c r="V5167"/>
      <c r="W5167"/>
      <c r="X5167"/>
      <c r="Y5167"/>
      <c r="Z5167"/>
      <c r="AA5167"/>
      <c r="AB5167"/>
    </row>
    <row r="5168" spans="2:28" s="52" customFormat="1" x14ac:dyDescent="0.15">
      <c r="B5168" s="77"/>
      <c r="P5168"/>
      <c r="U5168"/>
      <c r="V5168"/>
      <c r="W5168"/>
      <c r="X5168"/>
      <c r="Y5168"/>
      <c r="Z5168"/>
      <c r="AA5168"/>
      <c r="AB5168"/>
    </row>
    <row r="5169" spans="2:28" s="52" customFormat="1" x14ac:dyDescent="0.15">
      <c r="B5169" s="77"/>
      <c r="P5169"/>
      <c r="U5169"/>
      <c r="V5169"/>
      <c r="W5169"/>
      <c r="X5169"/>
      <c r="Y5169"/>
      <c r="Z5169"/>
      <c r="AA5169"/>
      <c r="AB5169"/>
    </row>
    <row r="5170" spans="2:28" s="52" customFormat="1" x14ac:dyDescent="0.15">
      <c r="B5170" s="77"/>
      <c r="P5170"/>
      <c r="U5170"/>
      <c r="V5170"/>
      <c r="W5170"/>
      <c r="X5170"/>
      <c r="Y5170"/>
      <c r="Z5170"/>
      <c r="AA5170"/>
      <c r="AB5170"/>
    </row>
    <row r="5171" spans="2:28" s="52" customFormat="1" x14ac:dyDescent="0.15">
      <c r="B5171" s="77"/>
      <c r="P5171"/>
      <c r="U5171"/>
      <c r="V5171"/>
      <c r="W5171"/>
      <c r="X5171"/>
      <c r="Y5171"/>
      <c r="Z5171"/>
      <c r="AA5171"/>
      <c r="AB5171"/>
    </row>
    <row r="5172" spans="2:28" s="52" customFormat="1" x14ac:dyDescent="0.15">
      <c r="B5172" s="77"/>
      <c r="P5172"/>
      <c r="U5172"/>
      <c r="V5172"/>
      <c r="W5172"/>
      <c r="X5172"/>
      <c r="Y5172"/>
      <c r="Z5172"/>
      <c r="AA5172"/>
      <c r="AB5172"/>
    </row>
    <row r="5173" spans="2:28" s="52" customFormat="1" x14ac:dyDescent="0.15">
      <c r="B5173" s="77"/>
      <c r="P5173"/>
      <c r="U5173"/>
      <c r="V5173"/>
      <c r="W5173"/>
      <c r="X5173"/>
      <c r="Y5173"/>
      <c r="Z5173"/>
      <c r="AA5173"/>
      <c r="AB5173"/>
    </row>
    <row r="5174" spans="2:28" s="52" customFormat="1" x14ac:dyDescent="0.15">
      <c r="B5174" s="77"/>
      <c r="P5174"/>
      <c r="U5174"/>
      <c r="V5174"/>
      <c r="W5174"/>
      <c r="X5174"/>
      <c r="Y5174"/>
      <c r="Z5174"/>
      <c r="AA5174"/>
      <c r="AB5174"/>
    </row>
    <row r="5175" spans="2:28" s="52" customFormat="1" x14ac:dyDescent="0.15">
      <c r="B5175" s="77"/>
      <c r="P5175"/>
      <c r="U5175"/>
      <c r="V5175"/>
      <c r="W5175"/>
      <c r="X5175"/>
      <c r="Y5175"/>
      <c r="Z5175"/>
      <c r="AA5175"/>
      <c r="AB5175"/>
    </row>
    <row r="5176" spans="2:28" s="52" customFormat="1" x14ac:dyDescent="0.15">
      <c r="B5176" s="77"/>
      <c r="P5176"/>
      <c r="U5176"/>
      <c r="V5176"/>
      <c r="W5176"/>
      <c r="X5176"/>
      <c r="Y5176"/>
      <c r="Z5176"/>
      <c r="AA5176"/>
      <c r="AB5176"/>
    </row>
    <row r="5177" spans="2:28" s="52" customFormat="1" x14ac:dyDescent="0.15">
      <c r="B5177" s="77"/>
      <c r="P5177"/>
      <c r="U5177"/>
      <c r="V5177"/>
      <c r="W5177"/>
      <c r="X5177"/>
      <c r="Y5177"/>
      <c r="Z5177"/>
      <c r="AA5177"/>
      <c r="AB5177"/>
    </row>
    <row r="5178" spans="2:28" s="52" customFormat="1" x14ac:dyDescent="0.15">
      <c r="B5178" s="77"/>
      <c r="P5178"/>
      <c r="U5178"/>
      <c r="V5178"/>
      <c r="W5178"/>
      <c r="X5178"/>
      <c r="Y5178"/>
      <c r="Z5178"/>
      <c r="AA5178"/>
      <c r="AB5178"/>
    </row>
    <row r="5179" spans="2:28" s="52" customFormat="1" x14ac:dyDescent="0.15">
      <c r="B5179" s="77"/>
      <c r="P5179"/>
      <c r="U5179"/>
      <c r="V5179"/>
      <c r="W5179"/>
      <c r="X5179"/>
      <c r="Y5179"/>
      <c r="Z5179"/>
      <c r="AA5179"/>
      <c r="AB5179"/>
    </row>
    <row r="5180" spans="2:28" s="52" customFormat="1" x14ac:dyDescent="0.15">
      <c r="B5180" s="77"/>
      <c r="P5180"/>
      <c r="U5180"/>
      <c r="V5180"/>
      <c r="W5180"/>
      <c r="X5180"/>
      <c r="Y5180"/>
      <c r="Z5180"/>
      <c r="AA5180"/>
      <c r="AB5180"/>
    </row>
    <row r="5181" spans="2:28" s="52" customFormat="1" x14ac:dyDescent="0.15">
      <c r="B5181" s="77"/>
      <c r="P5181"/>
      <c r="U5181"/>
      <c r="V5181"/>
      <c r="W5181"/>
      <c r="X5181"/>
      <c r="Y5181"/>
      <c r="Z5181"/>
      <c r="AA5181"/>
      <c r="AB5181"/>
    </row>
    <row r="5182" spans="2:28" s="52" customFormat="1" x14ac:dyDescent="0.15">
      <c r="B5182" s="77"/>
      <c r="P5182"/>
      <c r="U5182"/>
      <c r="V5182"/>
      <c r="W5182"/>
      <c r="X5182"/>
      <c r="Y5182"/>
      <c r="Z5182"/>
      <c r="AA5182"/>
      <c r="AB5182"/>
    </row>
    <row r="5183" spans="2:28" s="52" customFormat="1" x14ac:dyDescent="0.15">
      <c r="B5183" s="77"/>
      <c r="P5183"/>
      <c r="U5183"/>
      <c r="V5183"/>
      <c r="W5183"/>
      <c r="X5183"/>
      <c r="Y5183"/>
      <c r="Z5183"/>
      <c r="AA5183"/>
      <c r="AB5183"/>
    </row>
    <row r="5184" spans="2:28" s="52" customFormat="1" x14ac:dyDescent="0.15">
      <c r="B5184" s="77"/>
      <c r="P5184"/>
      <c r="U5184"/>
      <c r="V5184"/>
      <c r="W5184"/>
      <c r="X5184"/>
      <c r="Y5184"/>
      <c r="Z5184"/>
      <c r="AA5184"/>
      <c r="AB5184"/>
    </row>
    <row r="5185" spans="2:28" s="52" customFormat="1" x14ac:dyDescent="0.15">
      <c r="B5185" s="77"/>
      <c r="P5185"/>
      <c r="U5185"/>
      <c r="V5185"/>
      <c r="W5185"/>
      <c r="X5185"/>
      <c r="Y5185"/>
      <c r="Z5185"/>
      <c r="AA5185"/>
      <c r="AB5185"/>
    </row>
    <row r="5186" spans="2:28" s="52" customFormat="1" x14ac:dyDescent="0.15">
      <c r="B5186" s="77"/>
      <c r="P5186"/>
      <c r="U5186"/>
      <c r="V5186"/>
      <c r="W5186"/>
      <c r="X5186"/>
      <c r="Y5186"/>
      <c r="Z5186"/>
      <c r="AA5186"/>
      <c r="AB5186"/>
    </row>
    <row r="5187" spans="2:28" s="52" customFormat="1" x14ac:dyDescent="0.15">
      <c r="B5187" s="77"/>
      <c r="P5187"/>
      <c r="U5187"/>
      <c r="V5187"/>
      <c r="W5187"/>
      <c r="X5187"/>
      <c r="Y5187"/>
      <c r="Z5187"/>
      <c r="AA5187"/>
      <c r="AB5187"/>
    </row>
    <row r="5188" spans="2:28" s="52" customFormat="1" x14ac:dyDescent="0.15">
      <c r="B5188" s="77"/>
      <c r="P5188"/>
      <c r="U5188"/>
      <c r="V5188"/>
      <c r="W5188"/>
      <c r="X5188"/>
      <c r="Y5188"/>
      <c r="Z5188"/>
      <c r="AA5188"/>
      <c r="AB5188"/>
    </row>
    <row r="5189" spans="2:28" s="52" customFormat="1" x14ac:dyDescent="0.15">
      <c r="B5189" s="77"/>
      <c r="P5189"/>
      <c r="U5189"/>
      <c r="V5189"/>
      <c r="W5189"/>
      <c r="X5189"/>
      <c r="Y5189"/>
      <c r="Z5189"/>
      <c r="AA5189"/>
      <c r="AB5189"/>
    </row>
    <row r="5190" spans="2:28" s="52" customFormat="1" x14ac:dyDescent="0.15">
      <c r="B5190" s="77"/>
      <c r="P5190"/>
      <c r="U5190"/>
      <c r="V5190"/>
      <c r="W5190"/>
      <c r="X5190"/>
      <c r="Y5190"/>
      <c r="Z5190"/>
      <c r="AA5190"/>
      <c r="AB5190"/>
    </row>
    <row r="5191" spans="2:28" s="52" customFormat="1" x14ac:dyDescent="0.15">
      <c r="B5191" s="77"/>
      <c r="P5191"/>
      <c r="U5191"/>
      <c r="V5191"/>
      <c r="W5191"/>
      <c r="X5191"/>
      <c r="Y5191"/>
      <c r="Z5191"/>
      <c r="AA5191"/>
      <c r="AB5191"/>
    </row>
    <row r="5192" spans="2:28" s="52" customFormat="1" x14ac:dyDescent="0.15">
      <c r="B5192" s="77"/>
      <c r="P5192"/>
      <c r="U5192"/>
      <c r="V5192"/>
      <c r="W5192"/>
      <c r="X5192"/>
      <c r="Y5192"/>
      <c r="Z5192"/>
      <c r="AA5192"/>
      <c r="AB5192"/>
    </row>
    <row r="5193" spans="2:28" s="52" customFormat="1" x14ac:dyDescent="0.15">
      <c r="B5193" s="77"/>
      <c r="P5193"/>
      <c r="U5193"/>
      <c r="V5193"/>
      <c r="W5193"/>
      <c r="X5193"/>
      <c r="Y5193"/>
      <c r="Z5193"/>
      <c r="AA5193"/>
      <c r="AB5193"/>
    </row>
    <row r="5194" spans="2:28" s="52" customFormat="1" x14ac:dyDescent="0.15">
      <c r="B5194" s="77"/>
      <c r="P5194"/>
      <c r="U5194"/>
      <c r="V5194"/>
      <c r="W5194"/>
      <c r="X5194"/>
      <c r="Y5194"/>
      <c r="Z5194"/>
      <c r="AA5194"/>
      <c r="AB5194"/>
    </row>
    <row r="5195" spans="2:28" s="52" customFormat="1" x14ac:dyDescent="0.15">
      <c r="B5195" s="77"/>
      <c r="P5195"/>
      <c r="U5195"/>
      <c r="V5195"/>
      <c r="W5195"/>
      <c r="X5195"/>
      <c r="Y5195"/>
      <c r="Z5195"/>
      <c r="AA5195"/>
      <c r="AB5195"/>
    </row>
    <row r="5196" spans="2:28" s="52" customFormat="1" x14ac:dyDescent="0.15">
      <c r="B5196" s="77"/>
      <c r="P5196"/>
      <c r="U5196"/>
      <c r="V5196"/>
      <c r="W5196"/>
      <c r="X5196"/>
      <c r="Y5196"/>
      <c r="Z5196"/>
      <c r="AA5196"/>
      <c r="AB5196"/>
    </row>
    <row r="5197" spans="2:28" s="52" customFormat="1" x14ac:dyDescent="0.15">
      <c r="B5197" s="77"/>
      <c r="P5197"/>
      <c r="U5197"/>
      <c r="V5197"/>
      <c r="W5197"/>
      <c r="X5197"/>
      <c r="Y5197"/>
      <c r="Z5197"/>
      <c r="AA5197"/>
      <c r="AB5197"/>
    </row>
    <row r="5198" spans="2:28" s="52" customFormat="1" x14ac:dyDescent="0.15">
      <c r="B5198" s="77"/>
      <c r="P5198"/>
      <c r="U5198"/>
      <c r="V5198"/>
      <c r="W5198"/>
      <c r="X5198"/>
      <c r="Y5198"/>
      <c r="Z5198"/>
      <c r="AA5198"/>
      <c r="AB5198"/>
    </row>
    <row r="5199" spans="2:28" s="52" customFormat="1" x14ac:dyDescent="0.15">
      <c r="B5199" s="77"/>
      <c r="P5199"/>
      <c r="U5199"/>
      <c r="V5199"/>
      <c r="W5199"/>
      <c r="X5199"/>
      <c r="Y5199"/>
      <c r="Z5199"/>
      <c r="AA5199"/>
      <c r="AB5199"/>
    </row>
    <row r="5200" spans="2:28" s="52" customFormat="1" x14ac:dyDescent="0.15">
      <c r="B5200" s="77"/>
      <c r="P5200"/>
      <c r="U5200"/>
      <c r="V5200"/>
      <c r="W5200"/>
      <c r="X5200"/>
      <c r="Y5200"/>
      <c r="Z5200"/>
      <c r="AA5200"/>
      <c r="AB5200"/>
    </row>
    <row r="5201" spans="2:28" s="52" customFormat="1" x14ac:dyDescent="0.15">
      <c r="B5201" s="77"/>
      <c r="P5201"/>
      <c r="U5201"/>
      <c r="V5201"/>
      <c r="W5201"/>
      <c r="X5201"/>
      <c r="Y5201"/>
      <c r="Z5201"/>
      <c r="AA5201"/>
      <c r="AB5201"/>
    </row>
    <row r="5202" spans="2:28" s="52" customFormat="1" x14ac:dyDescent="0.15">
      <c r="B5202" s="77"/>
      <c r="P5202"/>
      <c r="U5202"/>
      <c r="V5202"/>
      <c r="W5202"/>
      <c r="X5202"/>
      <c r="Y5202"/>
      <c r="Z5202"/>
      <c r="AA5202"/>
      <c r="AB5202"/>
    </row>
    <row r="5203" spans="2:28" s="52" customFormat="1" x14ac:dyDescent="0.15">
      <c r="B5203" s="77"/>
      <c r="P5203"/>
      <c r="U5203"/>
      <c r="V5203"/>
      <c r="W5203"/>
      <c r="X5203"/>
      <c r="Y5203"/>
      <c r="Z5203"/>
      <c r="AA5203"/>
      <c r="AB5203"/>
    </row>
    <row r="5204" spans="2:28" s="52" customFormat="1" x14ac:dyDescent="0.15">
      <c r="B5204" s="77"/>
      <c r="P5204"/>
      <c r="U5204"/>
      <c r="V5204"/>
      <c r="W5204"/>
      <c r="X5204"/>
      <c r="Y5204"/>
      <c r="Z5204"/>
      <c r="AA5204"/>
      <c r="AB5204"/>
    </row>
    <row r="5205" spans="2:28" s="52" customFormat="1" x14ac:dyDescent="0.15">
      <c r="B5205" s="77"/>
      <c r="P5205"/>
      <c r="U5205"/>
      <c r="V5205"/>
      <c r="W5205"/>
      <c r="X5205"/>
      <c r="Y5205"/>
      <c r="Z5205"/>
      <c r="AA5205"/>
      <c r="AB5205"/>
    </row>
    <row r="5206" spans="2:28" s="52" customFormat="1" x14ac:dyDescent="0.15">
      <c r="B5206" s="77"/>
      <c r="P5206"/>
      <c r="U5206"/>
      <c r="V5206"/>
      <c r="W5206"/>
      <c r="X5206"/>
      <c r="Y5206"/>
      <c r="Z5206"/>
      <c r="AA5206"/>
      <c r="AB5206"/>
    </row>
    <row r="5207" spans="2:28" s="52" customFormat="1" x14ac:dyDescent="0.15">
      <c r="B5207" s="77"/>
      <c r="P5207"/>
      <c r="U5207"/>
      <c r="V5207"/>
      <c r="W5207"/>
      <c r="X5207"/>
      <c r="Y5207"/>
      <c r="Z5207"/>
      <c r="AA5207"/>
      <c r="AB5207"/>
    </row>
    <row r="5208" spans="2:28" s="52" customFormat="1" x14ac:dyDescent="0.15">
      <c r="B5208" s="77"/>
      <c r="P5208"/>
      <c r="U5208"/>
      <c r="V5208"/>
      <c r="W5208"/>
      <c r="X5208"/>
      <c r="Y5208"/>
      <c r="Z5208"/>
      <c r="AA5208"/>
      <c r="AB5208"/>
    </row>
    <row r="5209" spans="2:28" s="52" customFormat="1" x14ac:dyDescent="0.15">
      <c r="B5209" s="77"/>
      <c r="P5209"/>
      <c r="U5209"/>
      <c r="V5209"/>
      <c r="W5209"/>
      <c r="X5209"/>
      <c r="Y5209"/>
      <c r="Z5209"/>
      <c r="AA5209"/>
      <c r="AB5209"/>
    </row>
    <row r="5210" spans="2:28" s="52" customFormat="1" x14ac:dyDescent="0.15">
      <c r="B5210" s="77"/>
      <c r="P5210"/>
      <c r="U5210"/>
      <c r="V5210"/>
      <c r="W5210"/>
      <c r="X5210"/>
      <c r="Y5210"/>
      <c r="Z5210"/>
      <c r="AA5210"/>
      <c r="AB5210"/>
    </row>
    <row r="5211" spans="2:28" s="52" customFormat="1" x14ac:dyDescent="0.15">
      <c r="B5211" s="77"/>
      <c r="P5211"/>
      <c r="U5211"/>
      <c r="V5211"/>
      <c r="W5211"/>
      <c r="X5211"/>
      <c r="Y5211"/>
      <c r="Z5211"/>
      <c r="AA5211"/>
      <c r="AB5211"/>
    </row>
    <row r="5212" spans="2:28" s="52" customFormat="1" x14ac:dyDescent="0.15">
      <c r="B5212" s="77"/>
      <c r="P5212"/>
      <c r="U5212"/>
      <c r="V5212"/>
      <c r="W5212"/>
      <c r="X5212"/>
      <c r="Y5212"/>
      <c r="Z5212"/>
      <c r="AA5212"/>
      <c r="AB5212"/>
    </row>
    <row r="5213" spans="2:28" s="52" customFormat="1" x14ac:dyDescent="0.15">
      <c r="B5213" s="77"/>
      <c r="P5213"/>
      <c r="U5213"/>
      <c r="V5213"/>
      <c r="W5213"/>
      <c r="X5213"/>
      <c r="Y5213"/>
      <c r="Z5213"/>
      <c r="AA5213"/>
      <c r="AB5213"/>
    </row>
    <row r="5214" spans="2:28" s="52" customFormat="1" x14ac:dyDescent="0.15">
      <c r="B5214" s="77"/>
      <c r="P5214"/>
      <c r="U5214"/>
      <c r="V5214"/>
      <c r="W5214"/>
      <c r="X5214"/>
      <c r="Y5214"/>
      <c r="Z5214"/>
      <c r="AA5214"/>
      <c r="AB5214"/>
    </row>
    <row r="5215" spans="2:28" s="52" customFormat="1" x14ac:dyDescent="0.15">
      <c r="B5215" s="77"/>
      <c r="P5215"/>
      <c r="U5215"/>
      <c r="V5215"/>
      <c r="W5215"/>
      <c r="X5215"/>
      <c r="Y5215"/>
      <c r="Z5215"/>
      <c r="AA5215"/>
      <c r="AB5215"/>
    </row>
    <row r="5216" spans="2:28" s="52" customFormat="1" x14ac:dyDescent="0.15">
      <c r="B5216" s="77"/>
      <c r="P5216"/>
      <c r="U5216"/>
      <c r="V5216"/>
      <c r="W5216"/>
      <c r="X5216"/>
      <c r="Y5216"/>
      <c r="Z5216"/>
      <c r="AA5216"/>
      <c r="AB5216"/>
    </row>
    <row r="5217" spans="2:28" s="52" customFormat="1" x14ac:dyDescent="0.15">
      <c r="B5217" s="77"/>
      <c r="P5217"/>
      <c r="U5217"/>
      <c r="V5217"/>
      <c r="W5217"/>
      <c r="X5217"/>
      <c r="Y5217"/>
      <c r="Z5217"/>
      <c r="AA5217"/>
      <c r="AB5217"/>
    </row>
    <row r="5218" spans="2:28" s="52" customFormat="1" x14ac:dyDescent="0.15">
      <c r="B5218" s="77"/>
      <c r="P5218"/>
      <c r="U5218"/>
      <c r="V5218"/>
      <c r="W5218"/>
      <c r="X5218"/>
      <c r="Y5218"/>
      <c r="Z5218"/>
      <c r="AA5218"/>
      <c r="AB5218"/>
    </row>
    <row r="5219" spans="2:28" s="52" customFormat="1" x14ac:dyDescent="0.15">
      <c r="B5219" s="77"/>
      <c r="P5219"/>
      <c r="U5219"/>
      <c r="V5219"/>
      <c r="W5219"/>
      <c r="X5219"/>
      <c r="Y5219"/>
      <c r="Z5219"/>
      <c r="AA5219"/>
      <c r="AB5219"/>
    </row>
    <row r="5220" spans="2:28" s="52" customFormat="1" x14ac:dyDescent="0.15">
      <c r="B5220" s="77"/>
      <c r="P5220"/>
      <c r="U5220"/>
      <c r="V5220"/>
      <c r="W5220"/>
      <c r="X5220"/>
      <c r="Y5220"/>
      <c r="Z5220"/>
      <c r="AA5220"/>
      <c r="AB5220"/>
    </row>
    <row r="5221" spans="2:28" s="52" customFormat="1" x14ac:dyDescent="0.15">
      <c r="B5221" s="77"/>
      <c r="P5221"/>
      <c r="U5221"/>
      <c r="V5221"/>
      <c r="W5221"/>
      <c r="X5221"/>
      <c r="Y5221"/>
      <c r="Z5221"/>
      <c r="AA5221"/>
      <c r="AB5221"/>
    </row>
    <row r="5222" spans="2:28" s="52" customFormat="1" x14ac:dyDescent="0.15">
      <c r="B5222" s="77"/>
      <c r="P5222"/>
      <c r="U5222"/>
      <c r="V5222"/>
      <c r="W5222"/>
      <c r="X5222"/>
      <c r="Y5222"/>
      <c r="Z5222"/>
      <c r="AA5222"/>
      <c r="AB5222"/>
    </row>
    <row r="5223" spans="2:28" s="52" customFormat="1" x14ac:dyDescent="0.15">
      <c r="B5223" s="77"/>
      <c r="P5223"/>
      <c r="U5223"/>
      <c r="V5223"/>
      <c r="W5223"/>
      <c r="X5223"/>
      <c r="Y5223"/>
      <c r="Z5223"/>
      <c r="AA5223"/>
      <c r="AB5223"/>
    </row>
    <row r="5224" spans="2:28" s="52" customFormat="1" x14ac:dyDescent="0.15">
      <c r="B5224" s="77"/>
      <c r="P5224"/>
      <c r="U5224"/>
      <c r="V5224"/>
      <c r="W5224"/>
      <c r="X5224"/>
      <c r="Y5224"/>
      <c r="Z5224"/>
      <c r="AA5224"/>
      <c r="AB5224"/>
    </row>
    <row r="5225" spans="2:28" s="52" customFormat="1" x14ac:dyDescent="0.15">
      <c r="B5225" s="77"/>
      <c r="P5225"/>
      <c r="U5225"/>
      <c r="V5225"/>
      <c r="W5225"/>
      <c r="X5225"/>
      <c r="Y5225"/>
      <c r="Z5225"/>
      <c r="AA5225"/>
      <c r="AB5225"/>
    </row>
    <row r="5226" spans="2:28" s="52" customFormat="1" x14ac:dyDescent="0.15">
      <c r="B5226" s="77"/>
      <c r="P5226"/>
      <c r="U5226"/>
      <c r="V5226"/>
      <c r="W5226"/>
      <c r="X5226"/>
      <c r="Y5226"/>
      <c r="Z5226"/>
      <c r="AA5226"/>
      <c r="AB5226"/>
    </row>
    <row r="5227" spans="2:28" s="52" customFormat="1" x14ac:dyDescent="0.15">
      <c r="B5227" s="77"/>
      <c r="P5227"/>
      <c r="U5227"/>
      <c r="V5227"/>
      <c r="W5227"/>
      <c r="X5227"/>
      <c r="Y5227"/>
      <c r="Z5227"/>
      <c r="AA5227"/>
      <c r="AB5227"/>
    </row>
    <row r="5228" spans="2:28" s="52" customFormat="1" x14ac:dyDescent="0.15">
      <c r="B5228" s="77"/>
      <c r="P5228"/>
      <c r="U5228"/>
      <c r="V5228"/>
      <c r="W5228"/>
      <c r="X5228"/>
      <c r="Y5228"/>
      <c r="Z5228"/>
      <c r="AA5228"/>
      <c r="AB5228"/>
    </row>
    <row r="5229" spans="2:28" s="52" customFormat="1" x14ac:dyDescent="0.15">
      <c r="B5229" s="77"/>
      <c r="P5229"/>
      <c r="U5229"/>
      <c r="V5229"/>
      <c r="W5229"/>
      <c r="X5229"/>
      <c r="Y5229"/>
      <c r="Z5229"/>
      <c r="AA5229"/>
      <c r="AB5229"/>
    </row>
    <row r="5230" spans="2:28" s="52" customFormat="1" x14ac:dyDescent="0.15">
      <c r="B5230" s="77"/>
      <c r="P5230"/>
      <c r="U5230"/>
      <c r="V5230"/>
      <c r="W5230"/>
      <c r="X5230"/>
      <c r="Y5230"/>
      <c r="Z5230"/>
      <c r="AA5230"/>
      <c r="AB5230"/>
    </row>
    <row r="5231" spans="2:28" s="52" customFormat="1" x14ac:dyDescent="0.15">
      <c r="B5231" s="77"/>
      <c r="P5231"/>
      <c r="U5231"/>
      <c r="V5231"/>
      <c r="W5231"/>
      <c r="X5231"/>
      <c r="Y5231"/>
      <c r="Z5231"/>
      <c r="AA5231"/>
      <c r="AB5231"/>
    </row>
    <row r="5232" spans="2:28" s="52" customFormat="1" x14ac:dyDescent="0.15">
      <c r="B5232" s="77"/>
      <c r="P5232"/>
      <c r="U5232"/>
      <c r="V5232"/>
      <c r="W5232"/>
      <c r="X5232"/>
      <c r="Y5232"/>
      <c r="Z5232"/>
      <c r="AA5232"/>
      <c r="AB5232"/>
    </row>
    <row r="5233" spans="2:28" s="52" customFormat="1" x14ac:dyDescent="0.15">
      <c r="B5233" s="77"/>
      <c r="P5233"/>
      <c r="U5233"/>
      <c r="V5233"/>
      <c r="W5233"/>
      <c r="X5233"/>
      <c r="Y5233"/>
      <c r="Z5233"/>
      <c r="AA5233"/>
      <c r="AB5233"/>
    </row>
    <row r="5234" spans="2:28" s="52" customFormat="1" x14ac:dyDescent="0.15">
      <c r="B5234" s="77"/>
      <c r="P5234"/>
      <c r="U5234"/>
      <c r="V5234"/>
      <c r="W5234"/>
      <c r="X5234"/>
      <c r="Y5234"/>
      <c r="Z5234"/>
      <c r="AA5234"/>
      <c r="AB5234"/>
    </row>
    <row r="5235" spans="2:28" s="52" customFormat="1" x14ac:dyDescent="0.15">
      <c r="B5235" s="77"/>
      <c r="P5235"/>
      <c r="U5235"/>
      <c r="V5235"/>
      <c r="W5235"/>
      <c r="X5235"/>
      <c r="Y5235"/>
      <c r="Z5235"/>
      <c r="AA5235"/>
      <c r="AB5235"/>
    </row>
    <row r="5236" spans="2:28" s="52" customFormat="1" x14ac:dyDescent="0.15">
      <c r="B5236" s="77"/>
      <c r="P5236"/>
      <c r="U5236"/>
      <c r="V5236"/>
      <c r="W5236"/>
      <c r="X5236"/>
      <c r="Y5236"/>
      <c r="Z5236"/>
      <c r="AA5236"/>
      <c r="AB5236"/>
    </row>
    <row r="5237" spans="2:28" s="52" customFormat="1" x14ac:dyDescent="0.15">
      <c r="B5237" s="77"/>
      <c r="P5237"/>
      <c r="U5237"/>
      <c r="V5237"/>
      <c r="W5237"/>
      <c r="X5237"/>
      <c r="Y5237"/>
      <c r="Z5237"/>
      <c r="AA5237"/>
      <c r="AB5237"/>
    </row>
    <row r="5238" spans="2:28" s="52" customFormat="1" x14ac:dyDescent="0.15">
      <c r="B5238" s="77"/>
      <c r="P5238"/>
      <c r="U5238"/>
      <c r="V5238"/>
      <c r="W5238"/>
      <c r="X5238"/>
      <c r="Y5238"/>
      <c r="Z5238"/>
      <c r="AA5238"/>
      <c r="AB5238"/>
    </row>
    <row r="5239" spans="2:28" s="52" customFormat="1" x14ac:dyDescent="0.15">
      <c r="B5239" s="77"/>
      <c r="P5239"/>
      <c r="U5239"/>
      <c r="V5239"/>
      <c r="W5239"/>
      <c r="X5239"/>
      <c r="Y5239"/>
      <c r="Z5239"/>
      <c r="AA5239"/>
      <c r="AB5239"/>
    </row>
    <row r="5240" spans="2:28" s="52" customFormat="1" x14ac:dyDescent="0.15">
      <c r="B5240" s="77"/>
      <c r="P5240"/>
      <c r="U5240"/>
      <c r="V5240"/>
      <c r="W5240"/>
      <c r="X5240"/>
      <c r="Y5240"/>
      <c r="Z5240"/>
      <c r="AA5240"/>
      <c r="AB5240"/>
    </row>
    <row r="5241" spans="2:28" s="52" customFormat="1" x14ac:dyDescent="0.15">
      <c r="B5241" s="77"/>
      <c r="P5241"/>
      <c r="U5241"/>
      <c r="V5241"/>
      <c r="W5241"/>
      <c r="X5241"/>
      <c r="Y5241"/>
      <c r="Z5241"/>
      <c r="AA5241"/>
      <c r="AB5241"/>
    </row>
    <row r="5242" spans="2:28" s="52" customFormat="1" x14ac:dyDescent="0.15">
      <c r="B5242" s="77"/>
      <c r="P5242"/>
      <c r="U5242"/>
      <c r="V5242"/>
      <c r="W5242"/>
      <c r="X5242"/>
      <c r="Y5242"/>
      <c r="Z5242"/>
      <c r="AA5242"/>
      <c r="AB5242"/>
    </row>
    <row r="5243" spans="2:28" s="52" customFormat="1" x14ac:dyDescent="0.15">
      <c r="B5243" s="77"/>
      <c r="P5243"/>
      <c r="U5243"/>
      <c r="V5243"/>
      <c r="W5243"/>
      <c r="X5243"/>
      <c r="Y5243"/>
      <c r="Z5243"/>
      <c r="AA5243"/>
      <c r="AB5243"/>
    </row>
    <row r="5244" spans="2:28" s="52" customFormat="1" x14ac:dyDescent="0.15">
      <c r="B5244" s="77"/>
      <c r="P5244"/>
      <c r="U5244"/>
      <c r="V5244"/>
      <c r="W5244"/>
      <c r="X5244"/>
      <c r="Y5244"/>
      <c r="Z5244"/>
      <c r="AA5244"/>
      <c r="AB5244"/>
    </row>
    <row r="5245" spans="2:28" s="52" customFormat="1" x14ac:dyDescent="0.15">
      <c r="B5245" s="77"/>
      <c r="P5245"/>
      <c r="U5245"/>
      <c r="V5245"/>
      <c r="W5245"/>
      <c r="X5245"/>
      <c r="Y5245"/>
      <c r="Z5245"/>
      <c r="AA5245"/>
      <c r="AB5245"/>
    </row>
    <row r="5246" spans="2:28" s="52" customFormat="1" x14ac:dyDescent="0.15">
      <c r="B5246" s="77"/>
      <c r="P5246"/>
      <c r="U5246"/>
      <c r="V5246"/>
      <c r="W5246"/>
      <c r="X5246"/>
      <c r="Y5246"/>
      <c r="Z5246"/>
      <c r="AA5246"/>
      <c r="AB5246"/>
    </row>
    <row r="5247" spans="2:28" s="52" customFormat="1" x14ac:dyDescent="0.15">
      <c r="B5247" s="77"/>
      <c r="P5247"/>
      <c r="U5247"/>
      <c r="V5247"/>
      <c r="W5247"/>
      <c r="X5247"/>
      <c r="Y5247"/>
      <c r="Z5247"/>
      <c r="AA5247"/>
      <c r="AB5247"/>
    </row>
    <row r="5248" spans="2:28" s="52" customFormat="1" x14ac:dyDescent="0.15">
      <c r="B5248" s="77"/>
      <c r="P5248"/>
      <c r="U5248"/>
      <c r="V5248"/>
      <c r="W5248"/>
      <c r="X5248"/>
      <c r="Y5248"/>
      <c r="Z5248"/>
      <c r="AA5248"/>
      <c r="AB5248"/>
    </row>
    <row r="5249" spans="2:28" s="52" customFormat="1" x14ac:dyDescent="0.15">
      <c r="B5249" s="77"/>
      <c r="P5249"/>
      <c r="U5249"/>
      <c r="V5249"/>
      <c r="W5249"/>
      <c r="X5249"/>
      <c r="Y5249"/>
      <c r="Z5249"/>
      <c r="AA5249"/>
      <c r="AB5249"/>
    </row>
    <row r="5250" spans="2:28" s="52" customFormat="1" x14ac:dyDescent="0.15">
      <c r="B5250" s="77"/>
      <c r="P5250"/>
      <c r="U5250"/>
      <c r="V5250"/>
      <c r="W5250"/>
      <c r="X5250"/>
      <c r="Y5250"/>
      <c r="Z5250"/>
      <c r="AA5250"/>
      <c r="AB5250"/>
    </row>
    <row r="5251" spans="2:28" s="52" customFormat="1" x14ac:dyDescent="0.15">
      <c r="B5251" s="77"/>
      <c r="P5251"/>
      <c r="U5251"/>
      <c r="V5251"/>
      <c r="W5251"/>
      <c r="X5251"/>
      <c r="Y5251"/>
      <c r="Z5251"/>
      <c r="AA5251"/>
      <c r="AB5251"/>
    </row>
    <row r="5252" spans="2:28" s="52" customFormat="1" x14ac:dyDescent="0.15">
      <c r="B5252" s="77"/>
      <c r="P5252"/>
      <c r="U5252"/>
      <c r="V5252"/>
      <c r="W5252"/>
      <c r="X5252"/>
      <c r="Y5252"/>
      <c r="Z5252"/>
      <c r="AA5252"/>
      <c r="AB5252"/>
    </row>
    <row r="5253" spans="2:28" s="52" customFormat="1" x14ac:dyDescent="0.15">
      <c r="B5253" s="77"/>
      <c r="P5253"/>
      <c r="U5253"/>
      <c r="V5253"/>
      <c r="W5253"/>
      <c r="X5253"/>
      <c r="Y5253"/>
      <c r="Z5253"/>
      <c r="AA5253"/>
      <c r="AB5253"/>
    </row>
    <row r="5254" spans="2:28" s="52" customFormat="1" x14ac:dyDescent="0.15">
      <c r="B5254" s="77"/>
      <c r="P5254"/>
      <c r="U5254"/>
      <c r="V5254"/>
      <c r="W5254"/>
      <c r="X5254"/>
      <c r="Y5254"/>
      <c r="Z5254"/>
      <c r="AA5254"/>
      <c r="AB5254"/>
    </row>
    <row r="5255" spans="2:28" s="52" customFormat="1" x14ac:dyDescent="0.15">
      <c r="B5255" s="77"/>
      <c r="P5255"/>
      <c r="U5255"/>
      <c r="V5255"/>
      <c r="W5255"/>
      <c r="X5255"/>
      <c r="Y5255"/>
      <c r="Z5255"/>
      <c r="AA5255"/>
      <c r="AB5255"/>
    </row>
    <row r="5256" spans="2:28" s="52" customFormat="1" x14ac:dyDescent="0.15">
      <c r="B5256" s="77"/>
      <c r="P5256"/>
      <c r="U5256"/>
      <c r="V5256"/>
      <c r="W5256"/>
      <c r="X5256"/>
      <c r="Y5256"/>
      <c r="Z5256"/>
      <c r="AA5256"/>
      <c r="AB5256"/>
    </row>
    <row r="5257" spans="2:28" s="52" customFormat="1" x14ac:dyDescent="0.15">
      <c r="B5257" s="77"/>
      <c r="P5257"/>
      <c r="U5257"/>
      <c r="V5257"/>
      <c r="W5257"/>
      <c r="X5257"/>
      <c r="Y5257"/>
      <c r="Z5257"/>
      <c r="AA5257"/>
      <c r="AB5257"/>
    </row>
    <row r="5258" spans="2:28" s="52" customFormat="1" x14ac:dyDescent="0.15">
      <c r="B5258" s="77"/>
      <c r="P5258"/>
      <c r="U5258"/>
      <c r="V5258"/>
      <c r="W5258"/>
      <c r="X5258"/>
      <c r="Y5258"/>
      <c r="Z5258"/>
      <c r="AA5258"/>
      <c r="AB5258"/>
    </row>
    <row r="5259" spans="2:28" s="52" customFormat="1" x14ac:dyDescent="0.15">
      <c r="B5259" s="77"/>
      <c r="P5259"/>
      <c r="U5259"/>
      <c r="V5259"/>
      <c r="W5259"/>
      <c r="X5259"/>
      <c r="Y5259"/>
      <c r="Z5259"/>
      <c r="AA5259"/>
      <c r="AB5259"/>
    </row>
    <row r="5260" spans="2:28" s="52" customFormat="1" x14ac:dyDescent="0.15">
      <c r="B5260" s="77"/>
      <c r="P5260"/>
      <c r="U5260"/>
      <c r="V5260"/>
      <c r="W5260"/>
      <c r="X5260"/>
      <c r="Y5260"/>
      <c r="Z5260"/>
      <c r="AA5260"/>
      <c r="AB5260"/>
    </row>
    <row r="5261" spans="2:28" s="52" customFormat="1" x14ac:dyDescent="0.15">
      <c r="B5261" s="77"/>
      <c r="P5261"/>
      <c r="U5261"/>
      <c r="V5261"/>
      <c r="W5261"/>
      <c r="X5261"/>
      <c r="Y5261"/>
      <c r="Z5261"/>
      <c r="AA5261"/>
      <c r="AB5261"/>
    </row>
    <row r="5262" spans="2:28" s="52" customFormat="1" x14ac:dyDescent="0.15">
      <c r="B5262" s="77"/>
      <c r="P5262"/>
      <c r="U5262"/>
      <c r="V5262"/>
      <c r="W5262"/>
      <c r="X5262"/>
      <c r="Y5262"/>
      <c r="Z5262"/>
      <c r="AA5262"/>
      <c r="AB5262"/>
    </row>
    <row r="5263" spans="2:28" s="52" customFormat="1" x14ac:dyDescent="0.15">
      <c r="B5263" s="77"/>
      <c r="P5263"/>
      <c r="U5263"/>
      <c r="V5263"/>
      <c r="W5263"/>
      <c r="X5263"/>
      <c r="Y5263"/>
      <c r="Z5263"/>
      <c r="AA5263"/>
      <c r="AB5263"/>
    </row>
    <row r="5264" spans="2:28" s="52" customFormat="1" x14ac:dyDescent="0.15">
      <c r="B5264" s="77"/>
      <c r="P5264"/>
      <c r="U5264"/>
      <c r="V5264"/>
      <c r="W5264"/>
      <c r="X5264"/>
      <c r="Y5264"/>
      <c r="Z5264"/>
      <c r="AA5264"/>
      <c r="AB5264"/>
    </row>
    <row r="5265" spans="2:28" s="52" customFormat="1" x14ac:dyDescent="0.15">
      <c r="B5265" s="77"/>
      <c r="P5265"/>
      <c r="U5265"/>
      <c r="V5265"/>
      <c r="W5265"/>
      <c r="X5265"/>
      <c r="Y5265"/>
      <c r="Z5265"/>
      <c r="AA5265"/>
      <c r="AB5265"/>
    </row>
    <row r="5266" spans="2:28" s="52" customFormat="1" x14ac:dyDescent="0.15">
      <c r="B5266" s="77"/>
      <c r="P5266"/>
      <c r="U5266"/>
      <c r="V5266"/>
      <c r="W5266"/>
      <c r="X5266"/>
      <c r="Y5266"/>
      <c r="Z5266"/>
      <c r="AA5266"/>
      <c r="AB5266"/>
    </row>
    <row r="5267" spans="2:28" s="52" customFormat="1" x14ac:dyDescent="0.15">
      <c r="B5267" s="77"/>
      <c r="P5267"/>
      <c r="U5267"/>
      <c r="V5267"/>
      <c r="W5267"/>
      <c r="X5267"/>
      <c r="Y5267"/>
      <c r="Z5267"/>
      <c r="AA5267"/>
      <c r="AB5267"/>
    </row>
    <row r="5268" spans="2:28" s="52" customFormat="1" x14ac:dyDescent="0.15">
      <c r="B5268" s="77"/>
      <c r="P5268"/>
      <c r="U5268"/>
      <c r="V5268"/>
      <c r="W5268"/>
      <c r="X5268"/>
      <c r="Y5268"/>
      <c r="Z5268"/>
      <c r="AA5268"/>
      <c r="AB5268"/>
    </row>
    <row r="5269" spans="2:28" s="52" customFormat="1" x14ac:dyDescent="0.15">
      <c r="B5269" s="77"/>
      <c r="P5269"/>
      <c r="U5269"/>
      <c r="V5269"/>
      <c r="W5269"/>
      <c r="X5269"/>
      <c r="Y5269"/>
      <c r="Z5269"/>
      <c r="AA5269"/>
      <c r="AB5269"/>
    </row>
    <row r="5270" spans="2:28" s="52" customFormat="1" x14ac:dyDescent="0.15">
      <c r="B5270" s="77"/>
      <c r="P5270"/>
      <c r="U5270"/>
      <c r="V5270"/>
      <c r="W5270"/>
      <c r="X5270"/>
      <c r="Y5270"/>
      <c r="Z5270"/>
      <c r="AA5270"/>
      <c r="AB5270"/>
    </row>
    <row r="5271" spans="2:28" s="52" customFormat="1" x14ac:dyDescent="0.15">
      <c r="B5271" s="77"/>
      <c r="P5271"/>
      <c r="U5271"/>
      <c r="V5271"/>
      <c r="W5271"/>
      <c r="X5271"/>
      <c r="Y5271"/>
      <c r="Z5271"/>
      <c r="AA5271"/>
      <c r="AB5271"/>
    </row>
    <row r="5272" spans="2:28" s="52" customFormat="1" x14ac:dyDescent="0.15">
      <c r="B5272" s="77"/>
      <c r="P5272"/>
      <c r="U5272"/>
      <c r="V5272"/>
      <c r="W5272"/>
      <c r="X5272"/>
      <c r="Y5272"/>
      <c r="Z5272"/>
      <c r="AA5272"/>
      <c r="AB5272"/>
    </row>
    <row r="5273" spans="2:28" s="52" customFormat="1" x14ac:dyDescent="0.15">
      <c r="B5273" s="77"/>
      <c r="P5273"/>
      <c r="U5273"/>
      <c r="V5273"/>
      <c r="W5273"/>
      <c r="X5273"/>
      <c r="Y5273"/>
      <c r="Z5273"/>
      <c r="AA5273"/>
      <c r="AB5273"/>
    </row>
    <row r="5274" spans="2:28" s="52" customFormat="1" x14ac:dyDescent="0.15">
      <c r="B5274" s="77"/>
      <c r="P5274"/>
      <c r="U5274"/>
      <c r="V5274"/>
      <c r="W5274"/>
      <c r="X5274"/>
      <c r="Y5274"/>
      <c r="Z5274"/>
      <c r="AA5274"/>
      <c r="AB5274"/>
    </row>
    <row r="5275" spans="2:28" s="52" customFormat="1" x14ac:dyDescent="0.15">
      <c r="B5275" s="77"/>
      <c r="P5275"/>
      <c r="U5275"/>
      <c r="V5275"/>
      <c r="W5275"/>
      <c r="X5275"/>
      <c r="Y5275"/>
      <c r="Z5275"/>
      <c r="AA5275"/>
      <c r="AB5275"/>
    </row>
    <row r="5276" spans="2:28" s="52" customFormat="1" x14ac:dyDescent="0.15">
      <c r="B5276" s="77"/>
      <c r="P5276"/>
      <c r="U5276"/>
      <c r="V5276"/>
      <c r="W5276"/>
      <c r="X5276"/>
      <c r="Y5276"/>
      <c r="Z5276"/>
      <c r="AA5276"/>
      <c r="AB5276"/>
    </row>
    <row r="5277" spans="2:28" s="52" customFormat="1" x14ac:dyDescent="0.15">
      <c r="B5277" s="77"/>
      <c r="P5277"/>
      <c r="U5277"/>
      <c r="V5277"/>
      <c r="W5277"/>
      <c r="X5277"/>
      <c r="Y5277"/>
      <c r="Z5277"/>
      <c r="AA5277"/>
      <c r="AB5277"/>
    </row>
    <row r="5278" spans="2:28" s="52" customFormat="1" x14ac:dyDescent="0.15">
      <c r="B5278" s="77"/>
      <c r="P5278"/>
      <c r="U5278"/>
      <c r="V5278"/>
      <c r="W5278"/>
      <c r="X5278"/>
      <c r="Y5278"/>
      <c r="Z5278"/>
      <c r="AA5278"/>
      <c r="AB5278"/>
    </row>
    <row r="5279" spans="2:28" s="52" customFormat="1" x14ac:dyDescent="0.15">
      <c r="B5279" s="77"/>
      <c r="P5279"/>
      <c r="U5279"/>
      <c r="V5279"/>
      <c r="W5279"/>
      <c r="X5279"/>
      <c r="Y5279"/>
      <c r="Z5279"/>
      <c r="AA5279"/>
      <c r="AB5279"/>
    </row>
    <row r="5280" spans="2:28" s="52" customFormat="1" x14ac:dyDescent="0.15">
      <c r="B5280" s="77"/>
      <c r="P5280"/>
      <c r="U5280"/>
      <c r="V5280"/>
      <c r="W5280"/>
      <c r="X5280"/>
      <c r="Y5280"/>
      <c r="Z5280"/>
      <c r="AA5280"/>
      <c r="AB5280"/>
    </row>
    <row r="5281" spans="2:28" s="52" customFormat="1" x14ac:dyDescent="0.15">
      <c r="B5281" s="77"/>
      <c r="P5281"/>
      <c r="U5281"/>
      <c r="V5281"/>
      <c r="W5281"/>
      <c r="X5281"/>
      <c r="Y5281"/>
      <c r="Z5281"/>
      <c r="AA5281"/>
      <c r="AB5281"/>
    </row>
    <row r="5282" spans="2:28" s="52" customFormat="1" x14ac:dyDescent="0.15">
      <c r="B5282" s="77"/>
      <c r="P5282"/>
      <c r="U5282"/>
      <c r="V5282"/>
      <c r="W5282"/>
      <c r="X5282"/>
      <c r="Y5282"/>
      <c r="Z5282"/>
      <c r="AA5282"/>
      <c r="AB5282"/>
    </row>
    <row r="5283" spans="2:28" s="52" customFormat="1" x14ac:dyDescent="0.15">
      <c r="B5283" s="77"/>
      <c r="P5283"/>
      <c r="U5283"/>
      <c r="V5283"/>
      <c r="W5283"/>
      <c r="X5283"/>
      <c r="Y5283"/>
      <c r="Z5283"/>
      <c r="AA5283"/>
      <c r="AB5283"/>
    </row>
    <row r="5284" spans="2:28" s="52" customFormat="1" x14ac:dyDescent="0.15">
      <c r="B5284" s="77"/>
      <c r="P5284"/>
      <c r="U5284"/>
      <c r="V5284"/>
      <c r="W5284"/>
      <c r="X5284"/>
      <c r="Y5284"/>
      <c r="Z5284"/>
      <c r="AA5284"/>
      <c r="AB5284"/>
    </row>
    <row r="5285" spans="2:28" s="52" customFormat="1" x14ac:dyDescent="0.15">
      <c r="B5285" s="77"/>
      <c r="P5285"/>
      <c r="U5285"/>
      <c r="V5285"/>
      <c r="W5285"/>
      <c r="X5285"/>
      <c r="Y5285"/>
      <c r="Z5285"/>
      <c r="AA5285"/>
      <c r="AB5285"/>
    </row>
    <row r="5286" spans="2:28" s="52" customFormat="1" x14ac:dyDescent="0.15">
      <c r="B5286" s="77"/>
      <c r="P5286"/>
      <c r="U5286"/>
      <c r="V5286"/>
      <c r="W5286"/>
      <c r="X5286"/>
      <c r="Y5286"/>
      <c r="Z5286"/>
      <c r="AA5286"/>
      <c r="AB5286"/>
    </row>
    <row r="5287" spans="2:28" s="52" customFormat="1" x14ac:dyDescent="0.15">
      <c r="B5287" s="77"/>
      <c r="P5287"/>
      <c r="U5287"/>
      <c r="V5287"/>
      <c r="W5287"/>
      <c r="X5287"/>
      <c r="Y5287"/>
      <c r="Z5287"/>
      <c r="AA5287"/>
      <c r="AB5287"/>
    </row>
    <row r="5288" spans="2:28" s="52" customFormat="1" x14ac:dyDescent="0.15">
      <c r="B5288" s="77"/>
      <c r="P5288"/>
      <c r="U5288"/>
      <c r="V5288"/>
      <c r="W5288"/>
      <c r="X5288"/>
      <c r="Y5288"/>
      <c r="Z5288"/>
      <c r="AA5288"/>
      <c r="AB5288"/>
    </row>
    <row r="5289" spans="2:28" s="52" customFormat="1" x14ac:dyDescent="0.15">
      <c r="B5289" s="77"/>
      <c r="P5289"/>
      <c r="U5289"/>
      <c r="V5289"/>
      <c r="W5289"/>
      <c r="X5289"/>
      <c r="Y5289"/>
      <c r="Z5289"/>
      <c r="AA5289"/>
      <c r="AB5289"/>
    </row>
    <row r="5290" spans="2:28" s="52" customFormat="1" x14ac:dyDescent="0.15">
      <c r="B5290" s="77"/>
      <c r="P5290"/>
      <c r="U5290"/>
      <c r="V5290"/>
      <c r="W5290"/>
      <c r="X5290"/>
      <c r="Y5290"/>
      <c r="Z5290"/>
      <c r="AA5290"/>
      <c r="AB5290"/>
    </row>
    <row r="5291" spans="2:28" s="52" customFormat="1" x14ac:dyDescent="0.15">
      <c r="B5291" s="77"/>
      <c r="P5291"/>
      <c r="U5291"/>
      <c r="V5291"/>
      <c r="W5291"/>
      <c r="X5291"/>
      <c r="Y5291"/>
      <c r="Z5291"/>
      <c r="AA5291"/>
      <c r="AB5291"/>
    </row>
    <row r="5292" spans="2:28" s="52" customFormat="1" x14ac:dyDescent="0.15">
      <c r="B5292" s="77"/>
      <c r="P5292"/>
      <c r="U5292"/>
      <c r="V5292"/>
      <c r="W5292"/>
      <c r="X5292"/>
      <c r="Y5292"/>
      <c r="Z5292"/>
      <c r="AA5292"/>
      <c r="AB5292"/>
    </row>
    <row r="5293" spans="2:28" s="52" customFormat="1" x14ac:dyDescent="0.15">
      <c r="B5293" s="77"/>
      <c r="P5293"/>
      <c r="U5293"/>
      <c r="V5293"/>
      <c r="W5293"/>
      <c r="X5293"/>
      <c r="Y5293"/>
      <c r="Z5293"/>
      <c r="AA5293"/>
      <c r="AB5293"/>
    </row>
    <row r="5294" spans="2:28" s="52" customFormat="1" x14ac:dyDescent="0.15">
      <c r="B5294" s="77"/>
      <c r="P5294"/>
      <c r="U5294"/>
      <c r="V5294"/>
      <c r="W5294"/>
      <c r="X5294"/>
      <c r="Y5294"/>
      <c r="Z5294"/>
      <c r="AA5294"/>
      <c r="AB5294"/>
    </row>
    <row r="5295" spans="2:28" s="52" customFormat="1" x14ac:dyDescent="0.15">
      <c r="B5295" s="77"/>
      <c r="P5295"/>
      <c r="U5295"/>
      <c r="V5295"/>
      <c r="W5295"/>
      <c r="X5295"/>
      <c r="Y5295"/>
      <c r="Z5295"/>
      <c r="AA5295"/>
      <c r="AB5295"/>
    </row>
    <row r="5296" spans="2:28" s="52" customFormat="1" x14ac:dyDescent="0.15">
      <c r="B5296" s="77"/>
      <c r="P5296"/>
      <c r="U5296"/>
      <c r="V5296"/>
      <c r="W5296"/>
      <c r="X5296"/>
      <c r="Y5296"/>
      <c r="Z5296"/>
      <c r="AA5296"/>
      <c r="AB5296"/>
    </row>
    <row r="5297" spans="2:28" s="52" customFormat="1" x14ac:dyDescent="0.15">
      <c r="B5297" s="77"/>
      <c r="P5297"/>
      <c r="U5297"/>
      <c r="V5297"/>
      <c r="W5297"/>
      <c r="X5297"/>
      <c r="Y5297"/>
      <c r="Z5297"/>
      <c r="AA5297"/>
      <c r="AB5297"/>
    </row>
    <row r="5298" spans="2:28" s="52" customFormat="1" x14ac:dyDescent="0.15">
      <c r="B5298" s="77"/>
      <c r="P5298"/>
      <c r="U5298"/>
      <c r="V5298"/>
      <c r="W5298"/>
      <c r="X5298"/>
      <c r="Y5298"/>
      <c r="Z5298"/>
      <c r="AA5298"/>
      <c r="AB5298"/>
    </row>
    <row r="5299" spans="2:28" s="52" customFormat="1" x14ac:dyDescent="0.15">
      <c r="B5299" s="77"/>
      <c r="P5299"/>
      <c r="U5299"/>
      <c r="V5299"/>
      <c r="W5299"/>
      <c r="X5299"/>
      <c r="Y5299"/>
      <c r="Z5299"/>
      <c r="AA5299"/>
      <c r="AB5299"/>
    </row>
    <row r="5300" spans="2:28" s="52" customFormat="1" x14ac:dyDescent="0.15">
      <c r="B5300" s="77"/>
      <c r="P5300"/>
      <c r="U5300"/>
      <c r="V5300"/>
      <c r="W5300"/>
      <c r="X5300"/>
      <c r="Y5300"/>
      <c r="Z5300"/>
      <c r="AA5300"/>
      <c r="AB5300"/>
    </row>
    <row r="5301" spans="2:28" s="52" customFormat="1" x14ac:dyDescent="0.15">
      <c r="B5301" s="77"/>
      <c r="P5301"/>
      <c r="U5301"/>
      <c r="V5301"/>
      <c r="W5301"/>
      <c r="X5301"/>
      <c r="Y5301"/>
      <c r="Z5301"/>
      <c r="AA5301"/>
      <c r="AB5301"/>
    </row>
    <row r="5302" spans="2:28" s="52" customFormat="1" x14ac:dyDescent="0.15">
      <c r="B5302" s="77"/>
      <c r="P5302"/>
      <c r="U5302"/>
      <c r="V5302"/>
      <c r="W5302"/>
      <c r="X5302"/>
      <c r="Y5302"/>
      <c r="Z5302"/>
      <c r="AA5302"/>
      <c r="AB5302"/>
    </row>
    <row r="5303" spans="2:28" s="52" customFormat="1" x14ac:dyDescent="0.15">
      <c r="B5303" s="77"/>
      <c r="P5303"/>
      <c r="U5303"/>
      <c r="V5303"/>
      <c r="W5303"/>
      <c r="X5303"/>
      <c r="Y5303"/>
      <c r="Z5303"/>
      <c r="AA5303"/>
      <c r="AB5303"/>
    </row>
    <row r="5304" spans="2:28" s="52" customFormat="1" x14ac:dyDescent="0.15">
      <c r="B5304" s="77"/>
      <c r="P5304"/>
      <c r="U5304"/>
      <c r="V5304"/>
      <c r="W5304"/>
      <c r="X5304"/>
      <c r="Y5304"/>
      <c r="Z5304"/>
      <c r="AA5304"/>
      <c r="AB5304"/>
    </row>
    <row r="5305" spans="2:28" s="52" customFormat="1" x14ac:dyDescent="0.15">
      <c r="B5305" s="77"/>
      <c r="P5305"/>
      <c r="U5305"/>
      <c r="V5305"/>
      <c r="W5305"/>
      <c r="X5305"/>
      <c r="Y5305"/>
      <c r="Z5305"/>
      <c r="AA5305"/>
      <c r="AB5305"/>
    </row>
    <row r="5306" spans="2:28" s="52" customFormat="1" x14ac:dyDescent="0.15">
      <c r="B5306" s="77"/>
      <c r="P5306"/>
      <c r="U5306"/>
      <c r="V5306"/>
      <c r="W5306"/>
      <c r="X5306"/>
      <c r="Y5306"/>
      <c r="Z5306"/>
      <c r="AA5306"/>
      <c r="AB5306"/>
    </row>
    <row r="5307" spans="2:28" s="52" customFormat="1" x14ac:dyDescent="0.15">
      <c r="B5307" s="77"/>
      <c r="P5307"/>
      <c r="U5307"/>
      <c r="V5307"/>
      <c r="W5307"/>
      <c r="X5307"/>
      <c r="Y5307"/>
      <c r="Z5307"/>
      <c r="AA5307"/>
      <c r="AB5307"/>
    </row>
    <row r="5308" spans="2:28" s="52" customFormat="1" x14ac:dyDescent="0.15">
      <c r="B5308" s="77"/>
      <c r="P5308"/>
      <c r="U5308"/>
      <c r="V5308"/>
      <c r="W5308"/>
      <c r="X5308"/>
      <c r="Y5308"/>
      <c r="Z5308"/>
      <c r="AA5308"/>
      <c r="AB5308"/>
    </row>
    <row r="5309" spans="2:28" s="52" customFormat="1" x14ac:dyDescent="0.15">
      <c r="B5309" s="77"/>
      <c r="P5309"/>
      <c r="U5309"/>
      <c r="V5309"/>
      <c r="W5309"/>
      <c r="X5309"/>
      <c r="Y5309"/>
      <c r="Z5309"/>
      <c r="AA5309"/>
      <c r="AB5309"/>
    </row>
    <row r="5310" spans="2:28" s="52" customFormat="1" x14ac:dyDescent="0.15">
      <c r="B5310" s="77"/>
      <c r="P5310"/>
      <c r="U5310"/>
      <c r="V5310"/>
      <c r="W5310"/>
      <c r="X5310"/>
      <c r="Y5310"/>
      <c r="Z5310"/>
      <c r="AA5310"/>
      <c r="AB5310"/>
    </row>
    <row r="5311" spans="2:28" s="52" customFormat="1" x14ac:dyDescent="0.15">
      <c r="B5311" s="77"/>
      <c r="P5311"/>
      <c r="U5311"/>
      <c r="V5311"/>
      <c r="W5311"/>
      <c r="X5311"/>
      <c r="Y5311"/>
      <c r="Z5311"/>
      <c r="AA5311"/>
      <c r="AB5311"/>
    </row>
    <row r="5312" spans="2:28" s="52" customFormat="1" x14ac:dyDescent="0.15">
      <c r="B5312" s="77"/>
      <c r="P5312"/>
      <c r="U5312"/>
      <c r="V5312"/>
      <c r="W5312"/>
      <c r="X5312"/>
      <c r="Y5312"/>
      <c r="Z5312"/>
      <c r="AA5312"/>
      <c r="AB5312"/>
    </row>
    <row r="5313" spans="2:28" s="52" customFormat="1" x14ac:dyDescent="0.15">
      <c r="B5313" s="77"/>
      <c r="P5313"/>
      <c r="U5313"/>
      <c r="V5313"/>
      <c r="W5313"/>
      <c r="X5313"/>
      <c r="Y5313"/>
      <c r="Z5313"/>
      <c r="AA5313"/>
      <c r="AB5313"/>
    </row>
    <row r="5314" spans="2:28" s="52" customFormat="1" x14ac:dyDescent="0.15">
      <c r="B5314" s="77"/>
      <c r="P5314"/>
      <c r="U5314"/>
      <c r="V5314"/>
      <c r="W5314"/>
      <c r="X5314"/>
      <c r="Y5314"/>
      <c r="Z5314"/>
      <c r="AA5314"/>
      <c r="AB5314"/>
    </row>
    <row r="5315" spans="2:28" s="52" customFormat="1" x14ac:dyDescent="0.15">
      <c r="B5315" s="77"/>
      <c r="P5315"/>
      <c r="U5315"/>
      <c r="V5315"/>
      <c r="W5315"/>
      <c r="X5315"/>
      <c r="Y5315"/>
      <c r="Z5315"/>
      <c r="AA5315"/>
      <c r="AB5315"/>
    </row>
    <row r="5316" spans="2:28" s="52" customFormat="1" x14ac:dyDescent="0.15">
      <c r="B5316" s="77"/>
      <c r="P5316"/>
      <c r="U5316"/>
      <c r="V5316"/>
      <c r="W5316"/>
      <c r="X5316"/>
      <c r="Y5316"/>
      <c r="Z5316"/>
      <c r="AA5316"/>
      <c r="AB5316"/>
    </row>
    <row r="5317" spans="2:28" s="52" customFormat="1" x14ac:dyDescent="0.15">
      <c r="B5317" s="77"/>
      <c r="P5317"/>
      <c r="U5317"/>
      <c r="V5317"/>
      <c r="W5317"/>
      <c r="X5317"/>
      <c r="Y5317"/>
      <c r="Z5317"/>
      <c r="AA5317"/>
      <c r="AB5317"/>
    </row>
    <row r="5318" spans="2:28" s="52" customFormat="1" x14ac:dyDescent="0.15">
      <c r="B5318" s="77"/>
      <c r="P5318"/>
      <c r="U5318"/>
      <c r="V5318"/>
      <c r="W5318"/>
      <c r="X5318"/>
      <c r="Y5318"/>
      <c r="Z5318"/>
      <c r="AA5318"/>
      <c r="AB5318"/>
    </row>
    <row r="5319" spans="2:28" s="52" customFormat="1" x14ac:dyDescent="0.15">
      <c r="B5319" s="77"/>
      <c r="P5319"/>
      <c r="U5319"/>
      <c r="V5319"/>
      <c r="W5319"/>
      <c r="X5319"/>
      <c r="Y5319"/>
      <c r="Z5319"/>
      <c r="AA5319"/>
      <c r="AB5319"/>
    </row>
    <row r="5320" spans="2:28" s="52" customFormat="1" x14ac:dyDescent="0.15">
      <c r="B5320" s="77"/>
      <c r="P5320"/>
      <c r="U5320"/>
      <c r="V5320"/>
      <c r="W5320"/>
      <c r="X5320"/>
      <c r="Y5320"/>
      <c r="Z5320"/>
      <c r="AA5320"/>
      <c r="AB5320"/>
    </row>
    <row r="5321" spans="2:28" s="52" customFormat="1" x14ac:dyDescent="0.15">
      <c r="B5321" s="77"/>
      <c r="P5321"/>
      <c r="U5321"/>
      <c r="V5321"/>
      <c r="W5321"/>
      <c r="X5321"/>
      <c r="Y5321"/>
      <c r="Z5321"/>
      <c r="AA5321"/>
      <c r="AB5321"/>
    </row>
    <row r="5322" spans="2:28" s="52" customFormat="1" x14ac:dyDescent="0.15">
      <c r="B5322" s="77"/>
      <c r="P5322"/>
      <c r="U5322"/>
      <c r="V5322"/>
      <c r="W5322"/>
      <c r="X5322"/>
      <c r="Y5322"/>
      <c r="Z5322"/>
      <c r="AA5322"/>
      <c r="AB5322"/>
    </row>
    <row r="5323" spans="2:28" s="52" customFormat="1" x14ac:dyDescent="0.15">
      <c r="B5323" s="77"/>
      <c r="P5323"/>
      <c r="U5323"/>
      <c r="V5323"/>
      <c r="W5323"/>
      <c r="X5323"/>
      <c r="Y5323"/>
      <c r="Z5323"/>
      <c r="AA5323"/>
      <c r="AB5323"/>
    </row>
    <row r="5324" spans="2:28" s="52" customFormat="1" x14ac:dyDescent="0.15">
      <c r="B5324" s="77"/>
      <c r="P5324"/>
      <c r="U5324"/>
      <c r="V5324"/>
      <c r="W5324"/>
      <c r="X5324"/>
      <c r="Y5324"/>
      <c r="Z5324"/>
      <c r="AA5324"/>
      <c r="AB5324"/>
    </row>
    <row r="5325" spans="2:28" s="52" customFormat="1" x14ac:dyDescent="0.15">
      <c r="B5325" s="77"/>
      <c r="P5325"/>
      <c r="U5325"/>
      <c r="V5325"/>
      <c r="W5325"/>
      <c r="X5325"/>
      <c r="Y5325"/>
      <c r="Z5325"/>
      <c r="AA5325"/>
      <c r="AB5325"/>
    </row>
    <row r="5326" spans="2:28" s="52" customFormat="1" x14ac:dyDescent="0.15">
      <c r="B5326" s="77"/>
      <c r="P5326"/>
      <c r="U5326"/>
      <c r="V5326"/>
      <c r="W5326"/>
      <c r="X5326"/>
      <c r="Y5326"/>
      <c r="Z5326"/>
      <c r="AA5326"/>
      <c r="AB5326"/>
    </row>
    <row r="5327" spans="2:28" s="52" customFormat="1" x14ac:dyDescent="0.15">
      <c r="B5327" s="77"/>
      <c r="P5327"/>
      <c r="U5327"/>
      <c r="V5327"/>
      <c r="W5327"/>
      <c r="X5327"/>
      <c r="Y5327"/>
      <c r="Z5327"/>
      <c r="AA5327"/>
      <c r="AB5327"/>
    </row>
    <row r="5328" spans="2:28" s="52" customFormat="1" x14ac:dyDescent="0.15">
      <c r="B5328" s="77"/>
      <c r="P5328"/>
      <c r="U5328"/>
      <c r="V5328"/>
      <c r="W5328"/>
      <c r="X5328"/>
      <c r="Y5328"/>
      <c r="Z5328"/>
      <c r="AA5328"/>
      <c r="AB5328"/>
    </row>
    <row r="5329" spans="2:28" s="52" customFormat="1" x14ac:dyDescent="0.15">
      <c r="B5329" s="77"/>
      <c r="P5329"/>
      <c r="U5329"/>
      <c r="V5329"/>
      <c r="W5329"/>
      <c r="X5329"/>
      <c r="Y5329"/>
      <c r="Z5329"/>
      <c r="AA5329"/>
      <c r="AB5329"/>
    </row>
    <row r="5330" spans="2:28" s="52" customFormat="1" x14ac:dyDescent="0.15">
      <c r="B5330" s="77"/>
      <c r="P5330"/>
      <c r="U5330"/>
      <c r="V5330"/>
      <c r="W5330"/>
      <c r="X5330"/>
      <c r="Y5330"/>
      <c r="Z5330"/>
      <c r="AA5330"/>
      <c r="AB5330"/>
    </row>
    <row r="5331" spans="2:28" s="52" customFormat="1" x14ac:dyDescent="0.15">
      <c r="B5331" s="77"/>
      <c r="P5331"/>
      <c r="U5331"/>
      <c r="V5331"/>
      <c r="W5331"/>
      <c r="X5331"/>
      <c r="Y5331"/>
      <c r="Z5331"/>
      <c r="AA5331"/>
      <c r="AB5331"/>
    </row>
    <row r="5332" spans="2:28" s="52" customFormat="1" x14ac:dyDescent="0.15">
      <c r="B5332" s="77"/>
      <c r="P5332"/>
      <c r="U5332"/>
      <c r="V5332"/>
      <c r="W5332"/>
      <c r="X5332"/>
      <c r="Y5332"/>
      <c r="Z5332"/>
      <c r="AA5332"/>
      <c r="AB5332"/>
    </row>
    <row r="5333" spans="2:28" s="52" customFormat="1" x14ac:dyDescent="0.15">
      <c r="B5333" s="77"/>
      <c r="P5333"/>
      <c r="U5333"/>
      <c r="V5333"/>
      <c r="W5333"/>
      <c r="X5333"/>
      <c r="Y5333"/>
      <c r="Z5333"/>
      <c r="AA5333"/>
      <c r="AB5333"/>
    </row>
    <row r="5334" spans="2:28" s="52" customFormat="1" x14ac:dyDescent="0.15">
      <c r="B5334" s="77"/>
      <c r="P5334"/>
      <c r="U5334"/>
      <c r="V5334"/>
      <c r="W5334"/>
      <c r="X5334"/>
      <c r="Y5334"/>
      <c r="Z5334"/>
      <c r="AA5334"/>
      <c r="AB5334"/>
    </row>
    <row r="5335" spans="2:28" s="52" customFormat="1" x14ac:dyDescent="0.15">
      <c r="B5335" s="77"/>
      <c r="P5335"/>
      <c r="U5335"/>
      <c r="V5335"/>
      <c r="W5335"/>
      <c r="X5335"/>
      <c r="Y5335"/>
      <c r="Z5335"/>
      <c r="AA5335"/>
      <c r="AB5335"/>
    </row>
    <row r="5336" spans="2:28" s="52" customFormat="1" x14ac:dyDescent="0.15">
      <c r="B5336" s="77"/>
      <c r="P5336"/>
      <c r="U5336"/>
      <c r="V5336"/>
      <c r="W5336"/>
      <c r="X5336"/>
      <c r="Y5336"/>
      <c r="Z5336"/>
      <c r="AA5336"/>
      <c r="AB5336"/>
    </row>
    <row r="5337" spans="2:28" s="52" customFormat="1" x14ac:dyDescent="0.15">
      <c r="B5337" s="77"/>
      <c r="P5337"/>
      <c r="U5337"/>
      <c r="V5337"/>
      <c r="W5337"/>
      <c r="X5337"/>
      <c r="Y5337"/>
      <c r="Z5337"/>
      <c r="AA5337"/>
      <c r="AB5337"/>
    </row>
    <row r="5338" spans="2:28" s="52" customFormat="1" x14ac:dyDescent="0.15">
      <c r="B5338" s="77"/>
      <c r="P5338"/>
      <c r="U5338"/>
      <c r="V5338"/>
      <c r="W5338"/>
      <c r="X5338"/>
      <c r="Y5338"/>
      <c r="Z5338"/>
      <c r="AA5338"/>
      <c r="AB5338"/>
    </row>
    <row r="5339" spans="2:28" s="52" customFormat="1" x14ac:dyDescent="0.15">
      <c r="B5339" s="77"/>
      <c r="P5339"/>
      <c r="U5339"/>
      <c r="V5339"/>
      <c r="W5339"/>
      <c r="X5339"/>
      <c r="Y5339"/>
      <c r="Z5339"/>
      <c r="AA5339"/>
      <c r="AB5339"/>
    </row>
  </sheetData>
  <mergeCells count="1">
    <mergeCell ref="Q1:R1"/>
  </mergeCells>
  <phoneticPr fontId="2"/>
  <conditionalFormatting sqref="L65">
    <cfRule type="containsText" dxfId="8" priority="16" stopIfTrue="1" operator="containsText" text="売">
      <formula>NOT(ISERROR(SEARCH("売",L65)))</formula>
    </cfRule>
    <cfRule type="containsText" dxfId="7" priority="17" stopIfTrue="1" operator="containsText" text="買">
      <formula>NOT(ISERROR(SEARCH("買",L65)))</formula>
    </cfRule>
    <cfRule type="expression" dxfId="6" priority="18" stopIfTrue="1">
      <formula>買</formula>
    </cfRule>
  </conditionalFormatting>
  <conditionalFormatting sqref="L12:L64">
    <cfRule type="containsText" dxfId="5" priority="4" stopIfTrue="1" operator="containsText" text="売">
      <formula>NOT(ISERROR(SEARCH("売",L12)))</formula>
    </cfRule>
    <cfRule type="containsText" dxfId="4" priority="5" stopIfTrue="1" operator="containsText" text="買">
      <formula>NOT(ISERROR(SEARCH("買",L12)))</formula>
    </cfRule>
    <cfRule type="expression" dxfId="3" priority="6" stopIfTrue="1">
      <formula>買</formula>
    </cfRule>
  </conditionalFormatting>
  <conditionalFormatting sqref="L7:L11">
    <cfRule type="containsText" dxfId="2" priority="1" stopIfTrue="1" operator="containsText" text="売">
      <formula>NOT(ISERROR(SEARCH("売",L7)))</formula>
    </cfRule>
    <cfRule type="containsText" dxfId="1" priority="2" stopIfTrue="1" operator="containsText" text="買">
      <formula>NOT(ISERROR(SEARCH("買",L7)))</formula>
    </cfRule>
    <cfRule type="expression" dxfId="0" priority="3" stopIfTrue="1">
      <formula>買</formula>
    </cfRule>
  </conditionalFormatting>
  <dataValidations disablePrompts="1" count="4">
    <dataValidation allowBlank="1" showInputMessage="1" showErrorMessage="1" prompt="足取得期間を0にした上で指定する" sqref="R7" xr:uid="{00000000-0002-0000-0600-000000000000}"/>
    <dataValidation type="list" allowBlank="1" showInputMessage="1" showErrorMessage="1" prompt="D：降順_x000a_A：昇順" sqref="R6" xr:uid="{00000000-0002-0000-0600-000001000000}">
      <formula1>"D,A"</formula1>
    </dataValidation>
    <dataValidation allowBlank="1" showInputMessage="1" showErrorMessage="1" prompt="分足：_x000a_1～5（日数）を指定_x000a_日足：_x000a_1～36（月数）を指定_x000a_本数指定：0" sqref="R5" xr:uid="{00000000-0002-0000-0600-000002000000}"/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R4" xr:uid="{00000000-0002-0000-0600-000003000000}">
      <formula1>"1,5,15,30,60,B,T"</formula1>
    </dataValidation>
  </dataValidations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DA0EBE-B7F5-442B-BDE2-36D467CE0B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注文</vt:lpstr>
      <vt:lpstr>SIM(3ヶ月)</vt:lpstr>
      <vt:lpstr>'SIM(3ヶ月)'!_MA10</vt:lpstr>
      <vt:lpstr>'SIM(3ヶ月)'!_MA3</vt:lpstr>
      <vt:lpstr>'SIM(3ヶ月)'!_MA5</vt:lpstr>
      <vt:lpstr>現在時刻</vt:lpstr>
      <vt:lpstr>'SIM(3ヶ月)'!終値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2009-04-15T14:08:53Z</cp:lastPrinted>
  <dcterms:created xsi:type="dcterms:W3CDTF">2009-02-12T03:12:29Z</dcterms:created>
  <dcterms:modified xsi:type="dcterms:W3CDTF">2019-01-04T02:07:50Z</dcterms:modified>
</cp:coreProperties>
</file>