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470" windowHeight="10545"/>
  </bookViews>
  <sheets>
    <sheet name="トレード候補抽出" sheetId="4" r:id="rId1"/>
    <sheet name="データ" sheetId="2" r:id="rId2"/>
    <sheet name="ユニバース設定" sheetId="5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E401" i="2" l="1"/>
  <c r="F4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E180" i="2"/>
  <c r="F180" i="2"/>
  <c r="E181" i="2"/>
  <c r="F181" i="2"/>
  <c r="E182" i="2"/>
  <c r="F182" i="2"/>
  <c r="E183" i="2"/>
  <c r="F183" i="2"/>
  <c r="E184" i="2"/>
  <c r="F184" i="2"/>
  <c r="E185" i="2"/>
  <c r="F185" i="2"/>
  <c r="E186" i="2"/>
  <c r="F186" i="2"/>
  <c r="E187" i="2"/>
  <c r="F187" i="2"/>
  <c r="E188" i="2"/>
  <c r="F188" i="2"/>
  <c r="E189" i="2"/>
  <c r="F189" i="2"/>
  <c r="E190" i="2"/>
  <c r="F190" i="2"/>
  <c r="E191" i="2"/>
  <c r="F191" i="2"/>
  <c r="E192" i="2"/>
  <c r="F192" i="2"/>
  <c r="E193" i="2"/>
  <c r="F193" i="2"/>
  <c r="E194" i="2"/>
  <c r="F194" i="2"/>
  <c r="E195" i="2"/>
  <c r="F195" i="2"/>
  <c r="E196" i="2"/>
  <c r="F196" i="2"/>
  <c r="E197" i="2"/>
  <c r="F197" i="2"/>
  <c r="E198" i="2"/>
  <c r="F198" i="2"/>
  <c r="E199" i="2"/>
  <c r="F199" i="2"/>
  <c r="E200" i="2"/>
  <c r="F200" i="2"/>
  <c r="E201" i="2"/>
  <c r="F201" i="2"/>
  <c r="E202" i="2"/>
  <c r="F202" i="2"/>
  <c r="E203" i="2"/>
  <c r="F203" i="2"/>
  <c r="E204" i="2"/>
  <c r="F204" i="2"/>
  <c r="E205" i="2"/>
  <c r="F205" i="2"/>
  <c r="E206" i="2"/>
  <c r="F206" i="2"/>
  <c r="E207" i="2"/>
  <c r="F207" i="2"/>
  <c r="E208" i="2"/>
  <c r="F208" i="2"/>
  <c r="E209" i="2"/>
  <c r="F209" i="2"/>
  <c r="E210" i="2"/>
  <c r="F210" i="2"/>
  <c r="E211" i="2"/>
  <c r="F211" i="2"/>
  <c r="E212" i="2"/>
  <c r="F212" i="2"/>
  <c r="E213" i="2"/>
  <c r="F213" i="2"/>
  <c r="E214" i="2"/>
  <c r="F214" i="2"/>
  <c r="E215" i="2"/>
  <c r="F215" i="2"/>
  <c r="E216" i="2"/>
  <c r="F216" i="2"/>
  <c r="E217" i="2"/>
  <c r="F217" i="2"/>
  <c r="E218" i="2"/>
  <c r="F218" i="2"/>
  <c r="E219" i="2"/>
  <c r="F219" i="2"/>
  <c r="E220" i="2"/>
  <c r="F220" i="2"/>
  <c r="E221" i="2"/>
  <c r="F221" i="2"/>
  <c r="E222" i="2"/>
  <c r="F222" i="2"/>
  <c r="E223" i="2"/>
  <c r="F223" i="2"/>
  <c r="E224" i="2"/>
  <c r="F224" i="2"/>
  <c r="E225" i="2"/>
  <c r="F225" i="2"/>
  <c r="E226" i="2"/>
  <c r="F226" i="2"/>
  <c r="E227" i="2"/>
  <c r="F227" i="2"/>
  <c r="E228" i="2"/>
  <c r="F228" i="2"/>
  <c r="E229" i="2"/>
  <c r="F229" i="2"/>
  <c r="E230" i="2"/>
  <c r="F230" i="2"/>
  <c r="E231" i="2"/>
  <c r="F231" i="2"/>
  <c r="E232" i="2"/>
  <c r="F232" i="2"/>
  <c r="E233" i="2"/>
  <c r="F233" i="2"/>
  <c r="E234" i="2"/>
  <c r="F234" i="2"/>
  <c r="E235" i="2"/>
  <c r="F235" i="2"/>
  <c r="E236" i="2"/>
  <c r="F236" i="2"/>
  <c r="E237" i="2"/>
  <c r="F237" i="2"/>
  <c r="E238" i="2"/>
  <c r="F238" i="2"/>
  <c r="E239" i="2"/>
  <c r="F239" i="2"/>
  <c r="E240" i="2"/>
  <c r="F240" i="2"/>
  <c r="E241" i="2"/>
  <c r="F241" i="2"/>
  <c r="E242" i="2"/>
  <c r="F242" i="2"/>
  <c r="E243" i="2"/>
  <c r="F243" i="2"/>
  <c r="E244" i="2"/>
  <c r="F244" i="2"/>
  <c r="E245" i="2"/>
  <c r="F245" i="2"/>
  <c r="E246" i="2"/>
  <c r="F246" i="2"/>
  <c r="E247" i="2"/>
  <c r="F247" i="2"/>
  <c r="E248" i="2"/>
  <c r="F248" i="2"/>
  <c r="E249" i="2"/>
  <c r="F249" i="2"/>
  <c r="E250" i="2"/>
  <c r="F250" i="2"/>
  <c r="E251" i="2"/>
  <c r="F251" i="2"/>
  <c r="E252" i="2"/>
  <c r="F252" i="2"/>
  <c r="E253" i="2"/>
  <c r="F253" i="2"/>
  <c r="E254" i="2"/>
  <c r="F254" i="2"/>
  <c r="E255" i="2"/>
  <c r="F255" i="2"/>
  <c r="E256" i="2"/>
  <c r="F256" i="2"/>
  <c r="E257" i="2"/>
  <c r="F257" i="2"/>
  <c r="E258" i="2"/>
  <c r="F258" i="2"/>
  <c r="E259" i="2"/>
  <c r="F259" i="2"/>
  <c r="E260" i="2"/>
  <c r="F260" i="2"/>
  <c r="E261" i="2"/>
  <c r="F261" i="2"/>
  <c r="E262" i="2"/>
  <c r="F262" i="2"/>
  <c r="E263" i="2"/>
  <c r="F263" i="2"/>
  <c r="E264" i="2"/>
  <c r="F264" i="2"/>
  <c r="E265" i="2"/>
  <c r="F265" i="2"/>
  <c r="E266" i="2"/>
  <c r="F266" i="2"/>
  <c r="E267" i="2"/>
  <c r="F267" i="2"/>
  <c r="E268" i="2"/>
  <c r="F268" i="2"/>
  <c r="E269" i="2"/>
  <c r="F269" i="2"/>
  <c r="E270" i="2"/>
  <c r="F270" i="2"/>
  <c r="E271" i="2"/>
  <c r="F271" i="2"/>
  <c r="E272" i="2"/>
  <c r="F272" i="2"/>
  <c r="E273" i="2"/>
  <c r="F273" i="2"/>
  <c r="E274" i="2"/>
  <c r="F274" i="2"/>
  <c r="E275" i="2"/>
  <c r="F275" i="2"/>
  <c r="E276" i="2"/>
  <c r="F276" i="2"/>
  <c r="E277" i="2"/>
  <c r="F277" i="2"/>
  <c r="E278" i="2"/>
  <c r="F278" i="2"/>
  <c r="E279" i="2"/>
  <c r="F279" i="2"/>
  <c r="E280" i="2"/>
  <c r="F280" i="2"/>
  <c r="E281" i="2"/>
  <c r="F281" i="2"/>
  <c r="E282" i="2"/>
  <c r="F282" i="2"/>
  <c r="E283" i="2"/>
  <c r="F283" i="2"/>
  <c r="E284" i="2"/>
  <c r="F284" i="2"/>
  <c r="E285" i="2"/>
  <c r="F285" i="2"/>
  <c r="E286" i="2"/>
  <c r="F286" i="2"/>
  <c r="E287" i="2"/>
  <c r="F287" i="2"/>
  <c r="E288" i="2"/>
  <c r="F288" i="2"/>
  <c r="E289" i="2"/>
  <c r="F289" i="2"/>
  <c r="E290" i="2"/>
  <c r="F290" i="2"/>
  <c r="E291" i="2"/>
  <c r="F291" i="2"/>
  <c r="E292" i="2"/>
  <c r="F292" i="2"/>
  <c r="E293" i="2"/>
  <c r="F293" i="2"/>
  <c r="E294" i="2"/>
  <c r="F294" i="2"/>
  <c r="E295" i="2"/>
  <c r="F295" i="2"/>
  <c r="E296" i="2"/>
  <c r="F296" i="2"/>
  <c r="E297" i="2"/>
  <c r="F297" i="2"/>
  <c r="E298" i="2"/>
  <c r="F298" i="2"/>
  <c r="E299" i="2"/>
  <c r="F299" i="2"/>
  <c r="E300" i="2"/>
  <c r="F300" i="2"/>
  <c r="E301" i="2"/>
  <c r="F301" i="2"/>
  <c r="E302" i="2"/>
  <c r="J302" i="2" s="1"/>
  <c r="F302" i="2"/>
  <c r="E303" i="2"/>
  <c r="J303" i="2" s="1"/>
  <c r="F303" i="2"/>
  <c r="E304" i="2"/>
  <c r="J304" i="2" s="1"/>
  <c r="F304" i="2"/>
  <c r="E305" i="2"/>
  <c r="J305" i="2" s="1"/>
  <c r="F305" i="2"/>
  <c r="E306" i="2"/>
  <c r="J306" i="2" s="1"/>
  <c r="F306" i="2"/>
  <c r="E307" i="2"/>
  <c r="J307" i="2" s="1"/>
  <c r="F307" i="2"/>
  <c r="E308" i="2"/>
  <c r="J308" i="2" s="1"/>
  <c r="F308" i="2"/>
  <c r="E309" i="2"/>
  <c r="J309" i="2" s="1"/>
  <c r="F309" i="2"/>
  <c r="E310" i="2"/>
  <c r="J310" i="2" s="1"/>
  <c r="F310" i="2"/>
  <c r="E311" i="2"/>
  <c r="J311" i="2" s="1"/>
  <c r="F311" i="2"/>
  <c r="E312" i="2"/>
  <c r="J312" i="2" s="1"/>
  <c r="F312" i="2"/>
  <c r="E313" i="2"/>
  <c r="J313" i="2" s="1"/>
  <c r="F313" i="2"/>
  <c r="E314" i="2"/>
  <c r="J314" i="2" s="1"/>
  <c r="F314" i="2"/>
  <c r="E315" i="2"/>
  <c r="J315" i="2" s="1"/>
  <c r="F315" i="2"/>
  <c r="E316" i="2"/>
  <c r="J316" i="2" s="1"/>
  <c r="F316" i="2"/>
  <c r="E317" i="2"/>
  <c r="J317" i="2" s="1"/>
  <c r="F317" i="2"/>
  <c r="E318" i="2"/>
  <c r="J318" i="2" s="1"/>
  <c r="F318" i="2"/>
  <c r="E319" i="2"/>
  <c r="J319" i="2" s="1"/>
  <c r="F319" i="2"/>
  <c r="E320" i="2"/>
  <c r="J320" i="2" s="1"/>
  <c r="F320" i="2"/>
  <c r="E321" i="2"/>
  <c r="J321" i="2" s="1"/>
  <c r="F321" i="2"/>
  <c r="E322" i="2"/>
  <c r="J322" i="2" s="1"/>
  <c r="F322" i="2"/>
  <c r="E323" i="2"/>
  <c r="J323" i="2" s="1"/>
  <c r="F323" i="2"/>
  <c r="E324" i="2"/>
  <c r="J324" i="2" s="1"/>
  <c r="F324" i="2"/>
  <c r="E325" i="2"/>
  <c r="J325" i="2" s="1"/>
  <c r="F325" i="2"/>
  <c r="E326" i="2"/>
  <c r="J326" i="2" s="1"/>
  <c r="F326" i="2"/>
  <c r="E327" i="2"/>
  <c r="J327" i="2" s="1"/>
  <c r="F327" i="2"/>
  <c r="E328" i="2"/>
  <c r="J328" i="2" s="1"/>
  <c r="F328" i="2"/>
  <c r="E329" i="2"/>
  <c r="J329" i="2" s="1"/>
  <c r="F329" i="2"/>
  <c r="E330" i="2"/>
  <c r="J330" i="2" s="1"/>
  <c r="F330" i="2"/>
  <c r="E331" i="2"/>
  <c r="J331" i="2" s="1"/>
  <c r="F331" i="2"/>
  <c r="E332" i="2"/>
  <c r="J332" i="2" s="1"/>
  <c r="F332" i="2"/>
  <c r="E333" i="2"/>
  <c r="J333" i="2" s="1"/>
  <c r="F333" i="2"/>
  <c r="E334" i="2"/>
  <c r="J334" i="2" s="1"/>
  <c r="F334" i="2"/>
  <c r="E335" i="2"/>
  <c r="J335" i="2" s="1"/>
  <c r="F335" i="2"/>
  <c r="E336" i="2"/>
  <c r="J336" i="2" s="1"/>
  <c r="F336" i="2"/>
  <c r="E337" i="2"/>
  <c r="J337" i="2" s="1"/>
  <c r="F337" i="2"/>
  <c r="E338" i="2"/>
  <c r="J338" i="2" s="1"/>
  <c r="F338" i="2"/>
  <c r="E339" i="2"/>
  <c r="J339" i="2" s="1"/>
  <c r="F339" i="2"/>
  <c r="E340" i="2"/>
  <c r="J340" i="2" s="1"/>
  <c r="F340" i="2"/>
  <c r="E341" i="2"/>
  <c r="J341" i="2" s="1"/>
  <c r="F341" i="2"/>
  <c r="E342" i="2"/>
  <c r="J342" i="2" s="1"/>
  <c r="F342" i="2"/>
  <c r="E343" i="2"/>
  <c r="J343" i="2" s="1"/>
  <c r="F343" i="2"/>
  <c r="E344" i="2"/>
  <c r="J344" i="2" s="1"/>
  <c r="F344" i="2"/>
  <c r="E345" i="2"/>
  <c r="J345" i="2" s="1"/>
  <c r="F345" i="2"/>
  <c r="E346" i="2"/>
  <c r="J346" i="2" s="1"/>
  <c r="F346" i="2"/>
  <c r="E347" i="2"/>
  <c r="J347" i="2" s="1"/>
  <c r="F347" i="2"/>
  <c r="E348" i="2"/>
  <c r="J348" i="2" s="1"/>
  <c r="F348" i="2"/>
  <c r="E349" i="2"/>
  <c r="J349" i="2" s="1"/>
  <c r="F349" i="2"/>
  <c r="E350" i="2"/>
  <c r="J350" i="2" s="1"/>
  <c r="F350" i="2"/>
  <c r="E351" i="2"/>
  <c r="J351" i="2" s="1"/>
  <c r="F351" i="2"/>
  <c r="E352" i="2"/>
  <c r="J352" i="2" s="1"/>
  <c r="F352" i="2"/>
  <c r="E353" i="2"/>
  <c r="J353" i="2" s="1"/>
  <c r="F353" i="2"/>
  <c r="E354" i="2"/>
  <c r="J354" i="2" s="1"/>
  <c r="F354" i="2"/>
  <c r="E355" i="2"/>
  <c r="J355" i="2" s="1"/>
  <c r="F355" i="2"/>
  <c r="E356" i="2"/>
  <c r="J356" i="2" s="1"/>
  <c r="F356" i="2"/>
  <c r="E357" i="2"/>
  <c r="J357" i="2" s="1"/>
  <c r="F357" i="2"/>
  <c r="E358" i="2"/>
  <c r="J358" i="2" s="1"/>
  <c r="F358" i="2"/>
  <c r="E359" i="2"/>
  <c r="J359" i="2" s="1"/>
  <c r="F359" i="2"/>
  <c r="E360" i="2"/>
  <c r="J360" i="2" s="1"/>
  <c r="F360" i="2"/>
  <c r="E361" i="2"/>
  <c r="J361" i="2" s="1"/>
  <c r="F361" i="2"/>
  <c r="E362" i="2"/>
  <c r="J362" i="2" s="1"/>
  <c r="F362" i="2"/>
  <c r="E363" i="2"/>
  <c r="J363" i="2" s="1"/>
  <c r="F363" i="2"/>
  <c r="E364" i="2"/>
  <c r="J364" i="2" s="1"/>
  <c r="F364" i="2"/>
  <c r="E365" i="2"/>
  <c r="J365" i="2" s="1"/>
  <c r="F365" i="2"/>
  <c r="E366" i="2"/>
  <c r="J366" i="2" s="1"/>
  <c r="F366" i="2"/>
  <c r="E367" i="2"/>
  <c r="J367" i="2" s="1"/>
  <c r="F367" i="2"/>
  <c r="E368" i="2"/>
  <c r="J368" i="2" s="1"/>
  <c r="F368" i="2"/>
  <c r="E369" i="2"/>
  <c r="J369" i="2" s="1"/>
  <c r="F369" i="2"/>
  <c r="E370" i="2"/>
  <c r="J370" i="2" s="1"/>
  <c r="F370" i="2"/>
  <c r="E371" i="2"/>
  <c r="J371" i="2" s="1"/>
  <c r="F371" i="2"/>
  <c r="E372" i="2"/>
  <c r="J372" i="2" s="1"/>
  <c r="F372" i="2"/>
  <c r="E373" i="2"/>
  <c r="J373" i="2" s="1"/>
  <c r="F373" i="2"/>
  <c r="E374" i="2"/>
  <c r="J374" i="2" s="1"/>
  <c r="F374" i="2"/>
  <c r="E375" i="2"/>
  <c r="J375" i="2" s="1"/>
  <c r="F375" i="2"/>
  <c r="E376" i="2"/>
  <c r="J376" i="2" s="1"/>
  <c r="F376" i="2"/>
  <c r="E377" i="2"/>
  <c r="J377" i="2" s="1"/>
  <c r="F377" i="2"/>
  <c r="E378" i="2"/>
  <c r="J378" i="2" s="1"/>
  <c r="F378" i="2"/>
  <c r="E379" i="2"/>
  <c r="J379" i="2" s="1"/>
  <c r="F379" i="2"/>
  <c r="E380" i="2"/>
  <c r="J380" i="2" s="1"/>
  <c r="F380" i="2"/>
  <c r="E381" i="2"/>
  <c r="J381" i="2" s="1"/>
  <c r="F381" i="2"/>
  <c r="E382" i="2"/>
  <c r="J382" i="2" s="1"/>
  <c r="F382" i="2"/>
  <c r="E383" i="2"/>
  <c r="J383" i="2" s="1"/>
  <c r="F383" i="2"/>
  <c r="E384" i="2"/>
  <c r="J384" i="2" s="1"/>
  <c r="F384" i="2"/>
  <c r="E385" i="2"/>
  <c r="J385" i="2" s="1"/>
  <c r="F385" i="2"/>
  <c r="E386" i="2"/>
  <c r="J386" i="2" s="1"/>
  <c r="F386" i="2"/>
  <c r="E387" i="2"/>
  <c r="J387" i="2" s="1"/>
  <c r="F387" i="2"/>
  <c r="E388" i="2"/>
  <c r="J388" i="2" s="1"/>
  <c r="F388" i="2"/>
  <c r="E389" i="2"/>
  <c r="J389" i="2" s="1"/>
  <c r="F389" i="2"/>
  <c r="E390" i="2"/>
  <c r="J390" i="2" s="1"/>
  <c r="F390" i="2"/>
  <c r="E391" i="2"/>
  <c r="J391" i="2" s="1"/>
  <c r="F391" i="2"/>
  <c r="E392" i="2"/>
  <c r="J392" i="2" s="1"/>
  <c r="F392" i="2"/>
  <c r="E393" i="2"/>
  <c r="J393" i="2" s="1"/>
  <c r="F393" i="2"/>
  <c r="E394" i="2"/>
  <c r="J394" i="2" s="1"/>
  <c r="F394" i="2"/>
  <c r="E395" i="2"/>
  <c r="J395" i="2" s="1"/>
  <c r="F395" i="2"/>
  <c r="E396" i="2"/>
  <c r="J396" i="2" s="1"/>
  <c r="F396" i="2"/>
  <c r="E397" i="2"/>
  <c r="J397" i="2" s="1"/>
  <c r="F397" i="2"/>
  <c r="E398" i="2"/>
  <c r="J398" i="2" s="1"/>
  <c r="F398" i="2"/>
  <c r="E399" i="2"/>
  <c r="J399" i="2" s="1"/>
  <c r="F399" i="2"/>
  <c r="E400" i="2"/>
  <c r="J400" i="2" s="1"/>
  <c r="F400" i="2"/>
  <c r="G401" i="2"/>
  <c r="H401" i="2"/>
  <c r="L114" i="4"/>
  <c r="L115" i="4"/>
  <c r="M112" i="4"/>
  <c r="M116" i="4"/>
  <c r="L113" i="4"/>
  <c r="K113" i="4"/>
  <c r="K117" i="4"/>
  <c r="L116" i="4"/>
  <c r="L118" i="4"/>
  <c r="L119" i="4"/>
  <c r="M113" i="4"/>
  <c r="M117" i="4"/>
  <c r="L117" i="4"/>
  <c r="K114" i="4"/>
  <c r="K118" i="4"/>
  <c r="B1" i="4"/>
  <c r="L110" i="4"/>
  <c r="M110" i="4"/>
  <c r="M114" i="4"/>
  <c r="M118" i="4"/>
  <c r="K110" i="4"/>
  <c r="K115" i="4"/>
  <c r="K119" i="4"/>
  <c r="K111" i="4"/>
  <c r="L111" i="4"/>
  <c r="M111" i="4"/>
  <c r="M115" i="4"/>
  <c r="M119" i="4"/>
  <c r="K112" i="4"/>
  <c r="K116" i="4"/>
  <c r="L112" i="4"/>
  <c r="N119" i="4" l="1"/>
  <c r="N118" i="4"/>
  <c r="N117" i="4"/>
  <c r="N116" i="4"/>
  <c r="N115" i="4"/>
  <c r="N114" i="4"/>
  <c r="N113" i="4"/>
  <c r="N112" i="4"/>
  <c r="N111" i="4"/>
  <c r="N110" i="4"/>
  <c r="I401" i="2"/>
  <c r="I400" i="2"/>
  <c r="I394" i="2"/>
  <c r="I388" i="2"/>
  <c r="I378" i="2"/>
  <c r="I370" i="2"/>
  <c r="I366" i="2"/>
  <c r="I360" i="2"/>
  <c r="I354" i="2"/>
  <c r="I348" i="2"/>
  <c r="I342" i="2"/>
  <c r="I330" i="2"/>
  <c r="I399" i="2"/>
  <c r="I397" i="2"/>
  <c r="I393" i="2"/>
  <c r="I389" i="2"/>
  <c r="I385" i="2"/>
  <c r="I383" i="2"/>
  <c r="I379" i="2"/>
  <c r="I375" i="2"/>
  <c r="I369" i="2"/>
  <c r="G399" i="2"/>
  <c r="H399" i="2"/>
  <c r="G397" i="2"/>
  <c r="H397" i="2"/>
  <c r="G395" i="2"/>
  <c r="H395" i="2"/>
  <c r="G393" i="2"/>
  <c r="H393" i="2"/>
  <c r="G391" i="2"/>
  <c r="H391" i="2"/>
  <c r="G389" i="2"/>
  <c r="H389" i="2"/>
  <c r="G387" i="2"/>
  <c r="H387" i="2"/>
  <c r="G385" i="2"/>
  <c r="H385" i="2"/>
  <c r="G383" i="2"/>
  <c r="H383" i="2"/>
  <c r="G381" i="2"/>
  <c r="H381" i="2"/>
  <c r="G379" i="2"/>
  <c r="H379" i="2"/>
  <c r="G377" i="2"/>
  <c r="H377" i="2"/>
  <c r="G375" i="2"/>
  <c r="H375" i="2"/>
  <c r="G373" i="2"/>
  <c r="H373" i="2"/>
  <c r="G371" i="2"/>
  <c r="H371" i="2"/>
  <c r="G369" i="2"/>
  <c r="H369" i="2"/>
  <c r="G367" i="2"/>
  <c r="H367" i="2"/>
  <c r="G365" i="2"/>
  <c r="H365" i="2"/>
  <c r="G363" i="2"/>
  <c r="H363" i="2"/>
  <c r="G361" i="2"/>
  <c r="H361" i="2"/>
  <c r="G359" i="2"/>
  <c r="H359" i="2"/>
  <c r="G357" i="2"/>
  <c r="H357" i="2"/>
  <c r="G355" i="2"/>
  <c r="H355" i="2"/>
  <c r="G353" i="2"/>
  <c r="H353" i="2"/>
  <c r="G351" i="2"/>
  <c r="H351" i="2"/>
  <c r="G349" i="2"/>
  <c r="H349" i="2"/>
  <c r="G347" i="2"/>
  <c r="H347" i="2"/>
  <c r="G345" i="2"/>
  <c r="H345" i="2"/>
  <c r="G343" i="2"/>
  <c r="H343" i="2"/>
  <c r="G341" i="2"/>
  <c r="H341" i="2"/>
  <c r="G339" i="2"/>
  <c r="H339" i="2"/>
  <c r="G337" i="2"/>
  <c r="H337" i="2"/>
  <c r="G335" i="2"/>
  <c r="H335" i="2"/>
  <c r="G333" i="2"/>
  <c r="H333" i="2"/>
  <c r="I396" i="2"/>
  <c r="I384" i="2"/>
  <c r="I374" i="2"/>
  <c r="I362" i="2"/>
  <c r="I350" i="2"/>
  <c r="I344" i="2"/>
  <c r="I338" i="2"/>
  <c r="I334" i="2"/>
  <c r="I328" i="2"/>
  <c r="I324" i="2"/>
  <c r="I322" i="2"/>
  <c r="I320" i="2"/>
  <c r="I318" i="2"/>
  <c r="I316" i="2"/>
  <c r="I314" i="2"/>
  <c r="I312" i="2"/>
  <c r="I310" i="2"/>
  <c r="I308" i="2"/>
  <c r="I306" i="2"/>
  <c r="I302" i="2"/>
  <c r="I392" i="2"/>
  <c r="I386" i="2"/>
  <c r="I380" i="2"/>
  <c r="I372" i="2"/>
  <c r="I364" i="2"/>
  <c r="I358" i="2"/>
  <c r="I352" i="2"/>
  <c r="I346" i="2"/>
  <c r="I340" i="2"/>
  <c r="I336" i="2"/>
  <c r="I326" i="2"/>
  <c r="I304" i="2"/>
  <c r="G400" i="2"/>
  <c r="H400" i="2"/>
  <c r="G398" i="2"/>
  <c r="H398" i="2"/>
  <c r="G396" i="2"/>
  <c r="H396" i="2"/>
  <c r="G394" i="2"/>
  <c r="H394" i="2"/>
  <c r="G392" i="2"/>
  <c r="H392" i="2"/>
  <c r="G390" i="2"/>
  <c r="H390" i="2"/>
  <c r="G388" i="2"/>
  <c r="H388" i="2"/>
  <c r="G386" i="2"/>
  <c r="H386" i="2"/>
  <c r="G384" i="2"/>
  <c r="H384" i="2"/>
  <c r="G382" i="2"/>
  <c r="H382" i="2"/>
  <c r="G380" i="2"/>
  <c r="H380" i="2"/>
  <c r="G378" i="2"/>
  <c r="H378" i="2"/>
  <c r="G376" i="2"/>
  <c r="H376" i="2"/>
  <c r="G374" i="2"/>
  <c r="H374" i="2"/>
  <c r="G372" i="2"/>
  <c r="H372" i="2"/>
  <c r="G370" i="2"/>
  <c r="H370" i="2"/>
  <c r="G368" i="2"/>
  <c r="H368" i="2"/>
  <c r="G366" i="2"/>
  <c r="H366" i="2"/>
  <c r="G364" i="2"/>
  <c r="H364" i="2"/>
  <c r="G362" i="2"/>
  <c r="H362" i="2"/>
  <c r="G360" i="2"/>
  <c r="H360" i="2"/>
  <c r="G358" i="2"/>
  <c r="H358" i="2"/>
  <c r="G356" i="2"/>
  <c r="H356" i="2"/>
  <c r="G354" i="2"/>
  <c r="H354" i="2"/>
  <c r="G352" i="2"/>
  <c r="H352" i="2"/>
  <c r="G350" i="2"/>
  <c r="H350" i="2"/>
  <c r="G348" i="2"/>
  <c r="H348" i="2"/>
  <c r="G346" i="2"/>
  <c r="H346" i="2"/>
  <c r="G344" i="2"/>
  <c r="H344" i="2"/>
  <c r="G342" i="2"/>
  <c r="H342" i="2"/>
  <c r="G340" i="2"/>
  <c r="H340" i="2"/>
  <c r="G338" i="2"/>
  <c r="H338" i="2"/>
  <c r="G336" i="2"/>
  <c r="H336" i="2"/>
  <c r="G334" i="2"/>
  <c r="H334" i="2"/>
  <c r="I398" i="2"/>
  <c r="I390" i="2"/>
  <c r="I382" i="2"/>
  <c r="I376" i="2"/>
  <c r="I368" i="2"/>
  <c r="I356" i="2"/>
  <c r="I332" i="2"/>
  <c r="I395" i="2"/>
  <c r="I391" i="2"/>
  <c r="I387" i="2"/>
  <c r="I381" i="2"/>
  <c r="I377" i="2"/>
  <c r="I373" i="2"/>
  <c r="I371" i="2"/>
  <c r="I367" i="2"/>
  <c r="I365" i="2"/>
  <c r="I363" i="2"/>
  <c r="I361" i="2"/>
  <c r="I359" i="2"/>
  <c r="I357" i="2"/>
  <c r="I355" i="2"/>
  <c r="I353" i="2"/>
  <c r="I351" i="2"/>
  <c r="I349" i="2"/>
  <c r="I347" i="2"/>
  <c r="I345" i="2"/>
  <c r="I343" i="2"/>
  <c r="I341" i="2"/>
  <c r="I339" i="2"/>
  <c r="I337" i="2"/>
  <c r="I335" i="2"/>
  <c r="I333" i="2"/>
  <c r="I331" i="2"/>
  <c r="I329" i="2"/>
  <c r="I327" i="2"/>
  <c r="I325" i="2"/>
  <c r="G332" i="2"/>
  <c r="H332" i="2"/>
  <c r="G330" i="2"/>
  <c r="H330" i="2"/>
  <c r="G328" i="2"/>
  <c r="H328" i="2"/>
  <c r="G326" i="2"/>
  <c r="H326" i="2"/>
  <c r="G324" i="2"/>
  <c r="H324" i="2"/>
  <c r="G322" i="2"/>
  <c r="H322" i="2"/>
  <c r="G320" i="2"/>
  <c r="H320" i="2"/>
  <c r="G318" i="2"/>
  <c r="H318" i="2"/>
  <c r="G316" i="2"/>
  <c r="H316" i="2"/>
  <c r="G314" i="2"/>
  <c r="H314" i="2"/>
  <c r="G312" i="2"/>
  <c r="H312" i="2"/>
  <c r="G310" i="2"/>
  <c r="H310" i="2"/>
  <c r="G308" i="2"/>
  <c r="H308" i="2"/>
  <c r="G306" i="2"/>
  <c r="H306" i="2"/>
  <c r="G304" i="2"/>
  <c r="H304" i="2"/>
  <c r="G302" i="2"/>
  <c r="H302" i="2"/>
  <c r="I323" i="2"/>
  <c r="I321" i="2"/>
  <c r="I319" i="2"/>
  <c r="I317" i="2"/>
  <c r="I315" i="2"/>
  <c r="I313" i="2"/>
  <c r="I311" i="2"/>
  <c r="I309" i="2"/>
  <c r="I307" i="2"/>
  <c r="I305" i="2"/>
  <c r="I303" i="2"/>
  <c r="G331" i="2"/>
  <c r="H331" i="2"/>
  <c r="G329" i="2"/>
  <c r="H329" i="2"/>
  <c r="G327" i="2"/>
  <c r="H327" i="2"/>
  <c r="G325" i="2"/>
  <c r="H325" i="2"/>
  <c r="G323" i="2"/>
  <c r="H323" i="2"/>
  <c r="G321" i="2"/>
  <c r="H321" i="2"/>
  <c r="G319" i="2"/>
  <c r="H319" i="2"/>
  <c r="G317" i="2"/>
  <c r="H317" i="2"/>
  <c r="G315" i="2"/>
  <c r="H315" i="2"/>
  <c r="G313" i="2"/>
  <c r="H313" i="2"/>
  <c r="G311" i="2"/>
  <c r="H311" i="2"/>
  <c r="G309" i="2"/>
  <c r="H309" i="2"/>
  <c r="G307" i="2"/>
  <c r="H307" i="2"/>
  <c r="G305" i="2"/>
  <c r="H305" i="2"/>
  <c r="G303" i="2"/>
  <c r="H303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3" i="2" l="1"/>
  <c r="F3" i="2"/>
  <c r="E4" i="2"/>
  <c r="F4" i="2"/>
  <c r="E5" i="2"/>
  <c r="F5" i="2"/>
  <c r="E6" i="2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F2" i="2"/>
  <c r="E2" i="2"/>
  <c r="J401" i="2" l="1"/>
  <c r="H200" i="2"/>
  <c r="G99" i="2"/>
  <c r="H199" i="2"/>
  <c r="G131" i="2"/>
  <c r="G194" i="2"/>
  <c r="H101" i="2"/>
  <c r="H183" i="2"/>
  <c r="G289" i="2"/>
  <c r="G82" i="2"/>
  <c r="H236" i="2"/>
  <c r="G279" i="2"/>
  <c r="G209" i="2"/>
  <c r="H261" i="2"/>
  <c r="H192" i="2"/>
  <c r="H222" i="2"/>
  <c r="G104" i="2"/>
  <c r="H61" i="2"/>
  <c r="H155" i="2"/>
  <c r="G148" i="2"/>
  <c r="G297" i="2"/>
  <c r="G165" i="2"/>
  <c r="H217" i="2"/>
  <c r="G178" i="2"/>
  <c r="H289" i="2"/>
  <c r="G154" i="2"/>
  <c r="G293" i="2"/>
  <c r="H271" i="2"/>
  <c r="G272" i="2"/>
  <c r="H86" i="2"/>
  <c r="H137" i="2"/>
  <c r="G164" i="2"/>
  <c r="H283" i="2"/>
  <c r="G109" i="2"/>
  <c r="H224" i="2"/>
  <c r="H122" i="2"/>
  <c r="G275" i="2"/>
  <c r="H100" i="2"/>
  <c r="G261" i="2"/>
  <c r="G168" i="2"/>
  <c r="G252" i="2"/>
  <c r="G71" i="2"/>
  <c r="H255" i="2"/>
  <c r="G129" i="2"/>
  <c r="H114" i="2"/>
  <c r="H134" i="2"/>
  <c r="H256" i="2"/>
  <c r="H242" i="2"/>
  <c r="G249" i="2"/>
  <c r="H218" i="2"/>
  <c r="G171" i="2"/>
  <c r="K109" i="4"/>
  <c r="G67" i="2"/>
  <c r="H287" i="2"/>
  <c r="G199" i="2"/>
  <c r="H150" i="2"/>
  <c r="G64" i="2"/>
  <c r="G145" i="2"/>
  <c r="H275" i="2"/>
  <c r="G102" i="2"/>
  <c r="G227" i="2"/>
  <c r="G106" i="2"/>
  <c r="G251" i="2"/>
  <c r="H213" i="2"/>
  <c r="G146" i="2"/>
  <c r="G179" i="2"/>
  <c r="G197" i="2"/>
  <c r="H268" i="2"/>
  <c r="G157" i="2"/>
  <c r="G271" i="2"/>
  <c r="H202" i="2"/>
  <c r="H126" i="2"/>
  <c r="H119" i="2"/>
  <c r="H120" i="2"/>
  <c r="H168" i="2"/>
  <c r="G185" i="2"/>
  <c r="G205" i="2"/>
  <c r="G244" i="2"/>
  <c r="G254" i="2"/>
  <c r="H151" i="2"/>
  <c r="H286" i="2"/>
  <c r="H140" i="2"/>
  <c r="G61" i="2"/>
  <c r="G76" i="2"/>
  <c r="G163" i="2"/>
  <c r="H235" i="2"/>
  <c r="G135" i="2"/>
  <c r="G301" i="2"/>
  <c r="H77" i="2"/>
  <c r="H162" i="2"/>
  <c r="H245" i="2"/>
  <c r="G128" i="2"/>
  <c r="H301" i="2"/>
  <c r="G125" i="2"/>
  <c r="G59" i="2"/>
  <c r="G80" i="2"/>
  <c r="H69" i="2"/>
  <c r="H212" i="2"/>
  <c r="G121" i="2"/>
  <c r="H282" i="2"/>
  <c r="H159" i="2"/>
  <c r="H249" i="2"/>
  <c r="G77" i="2"/>
  <c r="H125" i="2"/>
  <c r="G214" i="2"/>
  <c r="H60" i="2"/>
  <c r="H142" i="2"/>
  <c r="G159" i="2"/>
  <c r="G212" i="2"/>
  <c r="H55" i="2"/>
  <c r="G132" i="2"/>
  <c r="G140" i="2"/>
  <c r="H74" i="2"/>
  <c r="H179" i="2"/>
  <c r="H239" i="2"/>
  <c r="G237" i="2"/>
  <c r="H164" i="2"/>
  <c r="H180" i="2"/>
  <c r="G72" i="2"/>
  <c r="H203" i="2"/>
  <c r="H294" i="2"/>
  <c r="H231" i="2"/>
  <c r="G231" i="2"/>
  <c r="H92" i="2"/>
  <c r="H130" i="2"/>
  <c r="H280" i="2"/>
  <c r="H229" i="2"/>
  <c r="B23" i="4"/>
  <c r="G201" i="2"/>
  <c r="G100" i="2"/>
  <c r="H95" i="2"/>
  <c r="H177" i="2"/>
  <c r="H111" i="2"/>
  <c r="H76" i="2"/>
  <c r="G126" i="2"/>
  <c r="G242" i="2"/>
  <c r="H247" i="2"/>
  <c r="G190" i="2"/>
  <c r="H292" i="2"/>
  <c r="H267" i="2"/>
  <c r="H128" i="2"/>
  <c r="H83" i="2"/>
  <c r="H296" i="2"/>
  <c r="G114" i="2"/>
  <c r="G281" i="2"/>
  <c r="H209" i="2"/>
  <c r="H78" i="2"/>
  <c r="H214" i="2"/>
  <c r="H181" i="2"/>
  <c r="G273" i="2"/>
  <c r="G285" i="2"/>
  <c r="G162" i="2"/>
  <c r="H234" i="2"/>
  <c r="G283" i="2"/>
  <c r="G149" i="2"/>
  <c r="H274" i="2"/>
  <c r="H157" i="2"/>
  <c r="H121" i="2"/>
  <c r="G94" i="2"/>
  <c r="G262" i="2"/>
  <c r="G232" i="2"/>
  <c r="G54" i="2"/>
  <c r="G221" i="2"/>
  <c r="G219" i="2"/>
  <c r="H250" i="2"/>
  <c r="G215" i="2"/>
  <c r="G120" i="2"/>
  <c r="G96" i="2"/>
  <c r="H172" i="2"/>
  <c r="H80" i="2"/>
  <c r="G158" i="2"/>
  <c r="H284" i="2"/>
  <c r="G141" i="2"/>
  <c r="G278" i="2"/>
  <c r="G196" i="2"/>
  <c r="G274" i="2"/>
  <c r="H165" i="2"/>
  <c r="H186" i="2"/>
  <c r="H65" i="2"/>
  <c r="H228" i="2"/>
  <c r="H79" i="2"/>
  <c r="G189" i="2"/>
  <c r="H240" i="2"/>
  <c r="H132" i="2"/>
  <c r="G74" i="2"/>
  <c r="G213" i="2"/>
  <c r="H123" i="2"/>
  <c r="H81" i="2"/>
  <c r="G236" i="2"/>
  <c r="G133" i="2"/>
  <c r="G241" i="2"/>
  <c r="H210" i="2"/>
  <c r="H73" i="2"/>
  <c r="H238" i="2"/>
  <c r="H75" i="2"/>
  <c r="G295" i="2"/>
  <c r="G290" i="2"/>
  <c r="H167" i="2"/>
  <c r="G266" i="2"/>
  <c r="G296" i="2"/>
  <c r="G176" i="2"/>
  <c r="G282" i="2"/>
  <c r="G223" i="2"/>
  <c r="H97" i="2"/>
  <c r="H273" i="2"/>
  <c r="G123" i="2"/>
  <c r="G288" i="2"/>
  <c r="G210" i="2"/>
  <c r="H237" i="2"/>
  <c r="H290" i="2"/>
  <c r="G142" i="2"/>
  <c r="H124" i="2"/>
  <c r="G247" i="2"/>
  <c r="H105" i="2"/>
  <c r="H158" i="2"/>
  <c r="H298" i="2"/>
  <c r="G52" i="2"/>
  <c r="H269" i="2"/>
  <c r="G53" i="2"/>
  <c r="G116" i="2"/>
  <c r="H258" i="2"/>
  <c r="G228" i="2"/>
  <c r="G113" i="2"/>
  <c r="G195" i="2"/>
  <c r="H207" i="2"/>
  <c r="H227" i="2"/>
  <c r="G150" i="2"/>
  <c r="H106" i="2"/>
  <c r="G229" i="2"/>
  <c r="H277" i="2"/>
  <c r="H118" i="2"/>
  <c r="H96" i="2"/>
  <c r="H182" i="2"/>
  <c r="H66" i="2"/>
  <c r="H195" i="2"/>
  <c r="G107" i="2"/>
  <c r="G204" i="2"/>
  <c r="H253" i="2"/>
  <c r="G198" i="2"/>
  <c r="H116" i="2"/>
  <c r="G246" i="2"/>
  <c r="G98" i="2"/>
  <c r="G95" i="2"/>
  <c r="H160" i="2"/>
  <c r="G177" i="2"/>
  <c r="G253" i="2"/>
  <c r="G153" i="2"/>
  <c r="H220" i="2"/>
  <c r="G280" i="2"/>
  <c r="H170" i="2"/>
  <c r="H190" i="2"/>
  <c r="G250" i="2"/>
  <c r="G187" i="2"/>
  <c r="H72" i="2"/>
  <c r="G240" i="2"/>
  <c r="G211" i="2"/>
  <c r="H57" i="2"/>
  <c r="G134" i="2"/>
  <c r="G226" i="2"/>
  <c r="H89" i="2"/>
  <c r="H94" i="2"/>
  <c r="H54" i="2"/>
  <c r="H53" i="2"/>
  <c r="G108" i="2"/>
  <c r="H175" i="2"/>
  <c r="H204" i="2"/>
  <c r="H215" i="2"/>
  <c r="G143" i="2"/>
  <c r="H300" i="2"/>
  <c r="G69" i="2"/>
  <c r="H288" i="2"/>
  <c r="H139" i="2"/>
  <c r="G267" i="2"/>
  <c r="H208" i="2"/>
  <c r="H110" i="2"/>
  <c r="G68" i="2"/>
  <c r="H135" i="2"/>
  <c r="G66" i="2"/>
  <c r="G92" i="2"/>
  <c r="G103" i="2"/>
  <c r="G248" i="2"/>
  <c r="G202" i="2"/>
  <c r="H136" i="2"/>
  <c r="G181" i="2"/>
  <c r="H193" i="2"/>
  <c r="G276" i="2"/>
  <c r="H144" i="2"/>
  <c r="H169" i="2"/>
  <c r="H146" i="2"/>
  <c r="H68" i="2"/>
  <c r="H206" i="2"/>
  <c r="H104" i="2"/>
  <c r="H194" i="2"/>
  <c r="G298" i="2"/>
  <c r="H191" i="2"/>
  <c r="H112" i="2"/>
  <c r="G200" i="2"/>
  <c r="G173" i="2"/>
  <c r="G255" i="2"/>
  <c r="H252" i="2"/>
  <c r="L109" i="4"/>
  <c r="H216" i="2"/>
  <c r="H166" i="2"/>
  <c r="G139" i="2"/>
  <c r="G245" i="2"/>
  <c r="H103" i="2"/>
  <c r="G130" i="2"/>
  <c r="G234" i="2"/>
  <c r="G86" i="2"/>
  <c r="H99" i="2"/>
  <c r="H52" i="2"/>
  <c r="H230" i="2"/>
  <c r="G286" i="2"/>
  <c r="G235" i="2"/>
  <c r="H90" i="2"/>
  <c r="H233" i="2"/>
  <c r="G169" i="2"/>
  <c r="G152" i="2"/>
  <c r="H138" i="2"/>
  <c r="G258" i="2"/>
  <c r="H108" i="2"/>
  <c r="H246" i="2"/>
  <c r="H248" i="2"/>
  <c r="G55" i="2"/>
  <c r="H161" i="2"/>
  <c r="G70" i="2"/>
  <c r="H107" i="2"/>
  <c r="G144" i="2"/>
  <c r="H93" i="2"/>
  <c r="G89" i="2"/>
  <c r="G287" i="2"/>
  <c r="G300" i="2"/>
  <c r="G73" i="2"/>
  <c r="H225" i="2"/>
  <c r="H87" i="2"/>
  <c r="H198" i="2"/>
  <c r="H149" i="2"/>
  <c r="G91" i="2"/>
  <c r="G270" i="2"/>
  <c r="H285" i="2"/>
  <c r="G175" i="2"/>
  <c r="H145" i="2"/>
  <c r="H184" i="2"/>
  <c r="G88" i="2"/>
  <c r="H295" i="2"/>
  <c r="H223" i="2"/>
  <c r="H131" i="2"/>
  <c r="H98" i="2"/>
  <c r="G269" i="2"/>
  <c r="G122" i="2"/>
  <c r="G110" i="2"/>
  <c r="G180" i="2"/>
  <c r="G138" i="2"/>
  <c r="G65" i="2"/>
  <c r="H63" i="2"/>
  <c r="G186" i="2"/>
  <c r="G112" i="2"/>
  <c r="G166" i="2"/>
  <c r="H205" i="2"/>
  <c r="H176" i="2"/>
  <c r="G118" i="2"/>
  <c r="H117" i="2"/>
  <c r="H127" i="2"/>
  <c r="H58" i="2"/>
  <c r="G224" i="2"/>
  <c r="H171" i="2"/>
  <c r="H91" i="2"/>
  <c r="G101" i="2"/>
  <c r="G119" i="2"/>
  <c r="G193" i="2"/>
  <c r="G238" i="2"/>
  <c r="G170" i="2"/>
  <c r="H251" i="2"/>
  <c r="G192" i="2"/>
  <c r="G93" i="2"/>
  <c r="H187" i="2"/>
  <c r="G75" i="2"/>
  <c r="H84" i="2"/>
  <c r="G230" i="2"/>
  <c r="H241" i="2"/>
  <c r="G203" i="2"/>
  <c r="G63" i="2"/>
  <c r="G207" i="2"/>
  <c r="H88" i="2"/>
  <c r="H264" i="2"/>
  <c r="G277" i="2"/>
  <c r="H254" i="2"/>
  <c r="G225" i="2"/>
  <c r="H129" i="2"/>
  <c r="H148" i="2"/>
  <c r="G84" i="2"/>
  <c r="H257" i="2"/>
  <c r="H154" i="2"/>
  <c r="G184" i="2"/>
  <c r="G299" i="2"/>
  <c r="G260" i="2"/>
  <c r="H67" i="2"/>
  <c r="H265" i="2"/>
  <c r="G57" i="2"/>
  <c r="H279" i="2"/>
  <c r="H188" i="2"/>
  <c r="H219" i="2"/>
  <c r="H226" i="2"/>
  <c r="G294" i="2"/>
  <c r="H272" i="2"/>
  <c r="G62" i="2"/>
  <c r="G79" i="2"/>
  <c r="G233" i="2"/>
  <c r="G256" i="2"/>
  <c r="H174" i="2"/>
  <c r="G97" i="2"/>
  <c r="G83" i="2"/>
  <c r="H263" i="2"/>
  <c r="H266" i="2"/>
  <c r="G291" i="2"/>
  <c r="G259" i="2"/>
  <c r="G268" i="2"/>
  <c r="H278" i="2"/>
  <c r="G188" i="2"/>
  <c r="G220" i="2"/>
  <c r="H178" i="2"/>
  <c r="G81" i="2"/>
  <c r="G58" i="2"/>
  <c r="H102" i="2"/>
  <c r="H163" i="2"/>
  <c r="H156" i="2"/>
  <c r="G263" i="2"/>
  <c r="G183" i="2"/>
  <c r="H232" i="2"/>
  <c r="H243" i="2"/>
  <c r="G243" i="2"/>
  <c r="G111" i="2"/>
  <c r="G156" i="2"/>
  <c r="G160" i="2"/>
  <c r="G78" i="2"/>
  <c r="G208" i="2"/>
  <c r="G174" i="2"/>
  <c r="H221" i="2"/>
  <c r="H185" i="2"/>
  <c r="H173" i="2"/>
  <c r="G206" i="2"/>
  <c r="G239" i="2"/>
  <c r="H197" i="2"/>
  <c r="M109" i="4"/>
  <c r="H62" i="2"/>
  <c r="G216" i="2"/>
  <c r="H201" i="2"/>
  <c r="G218" i="2"/>
  <c r="H260" i="2"/>
  <c r="G264" i="2"/>
  <c r="H115" i="2"/>
  <c r="H291" i="2"/>
  <c r="H293" i="2"/>
  <c r="G87" i="2"/>
  <c r="H143" i="2"/>
  <c r="G115" i="2"/>
  <c r="H281" i="2"/>
  <c r="H85" i="2"/>
  <c r="H152" i="2"/>
  <c r="G257" i="2"/>
  <c r="G167" i="2"/>
  <c r="H141" i="2"/>
  <c r="H196" i="2"/>
  <c r="H270" i="2"/>
  <c r="G124" i="2"/>
  <c r="G105" i="2"/>
  <c r="G60" i="2"/>
  <c r="H109" i="2"/>
  <c r="H59" i="2"/>
  <c r="H244" i="2"/>
  <c r="G161" i="2"/>
  <c r="H56" i="2"/>
  <c r="L101" i="4"/>
  <c r="H38" i="2"/>
  <c r="C11" i="4"/>
  <c r="L61" i="4"/>
  <c r="L31" i="4"/>
  <c r="K65" i="4"/>
  <c r="L93" i="4"/>
  <c r="M107" i="4"/>
  <c r="M50" i="4"/>
  <c r="M104" i="4"/>
  <c r="L43" i="4"/>
  <c r="K106" i="4"/>
  <c r="M31" i="4"/>
  <c r="B13" i="4"/>
  <c r="L65" i="4"/>
  <c r="M41" i="4"/>
  <c r="G24" i="2"/>
  <c r="L71" i="4"/>
  <c r="G30" i="2"/>
  <c r="M71" i="4"/>
  <c r="G37" i="2"/>
  <c r="L67" i="4"/>
  <c r="H23" i="2"/>
  <c r="K108" i="4"/>
  <c r="C20" i="4"/>
  <c r="C26" i="4"/>
  <c r="M80" i="4"/>
  <c r="K21" i="4"/>
  <c r="L88" i="4"/>
  <c r="B15" i="4"/>
  <c r="L96" i="4"/>
  <c r="L73" i="4"/>
  <c r="L59" i="4"/>
  <c r="M69" i="4"/>
  <c r="M75" i="4"/>
  <c r="L78" i="4"/>
  <c r="K61" i="4"/>
  <c r="K99" i="4"/>
  <c r="M53" i="4"/>
  <c r="G12" i="2"/>
  <c r="M58" i="4"/>
  <c r="M68" i="4"/>
  <c r="G43" i="2"/>
  <c r="M60" i="4"/>
  <c r="L22" i="4"/>
  <c r="M30" i="4"/>
  <c r="B14" i="4"/>
  <c r="K42" i="4"/>
  <c r="L100" i="4"/>
  <c r="L40" i="4"/>
  <c r="H44" i="2"/>
  <c r="A19" i="4"/>
  <c r="K84" i="4"/>
  <c r="H51" i="2"/>
  <c r="M21" i="4"/>
  <c r="M48" i="4"/>
  <c r="L51" i="4"/>
  <c r="C19" i="4"/>
  <c r="K74" i="4"/>
  <c r="L21" i="4"/>
  <c r="B19" i="4"/>
  <c r="G4" i="2"/>
  <c r="G49" i="2"/>
  <c r="H49" i="2"/>
  <c r="K51" i="4"/>
  <c r="H33" i="2"/>
  <c r="A6" i="4"/>
  <c r="M84" i="4"/>
  <c r="K83" i="4"/>
  <c r="L53" i="4"/>
  <c r="M93" i="4"/>
  <c r="K47" i="4"/>
  <c r="L102" i="4"/>
  <c r="K82" i="4"/>
  <c r="K76" i="4"/>
  <c r="L89" i="4"/>
  <c r="L82" i="4"/>
  <c r="M45" i="4"/>
  <c r="M86" i="4"/>
  <c r="M39" i="4"/>
  <c r="A15" i="4"/>
  <c r="L44" i="4"/>
  <c r="G17" i="2"/>
  <c r="K105" i="4"/>
  <c r="M96" i="4"/>
  <c r="L85" i="4"/>
  <c r="M73" i="4"/>
  <c r="M28" i="4"/>
  <c r="A23" i="4"/>
  <c r="L70" i="4"/>
  <c r="L107" i="4"/>
  <c r="L97" i="4"/>
  <c r="L38" i="4"/>
  <c r="G6" i="2"/>
  <c r="L90" i="4"/>
  <c r="K90" i="4"/>
  <c r="G2" i="2"/>
  <c r="H15" i="2"/>
  <c r="G284" i="2"/>
  <c r="H70" i="2"/>
  <c r="H189" i="2"/>
  <c r="H259" i="2"/>
  <c r="H64" i="2"/>
  <c r="H262" i="2"/>
  <c r="G56" i="2"/>
  <c r="H71" i="2"/>
  <c r="H299" i="2"/>
  <c r="G265" i="2"/>
  <c r="H147" i="2"/>
  <c r="H8" i="2"/>
  <c r="K68" i="4"/>
  <c r="L87" i="4"/>
  <c r="B18" i="4"/>
  <c r="L64" i="4"/>
  <c r="K93" i="4"/>
  <c r="G27" i="2"/>
  <c r="K22" i="4"/>
  <c r="H35" i="2"/>
  <c r="A18" i="4"/>
  <c r="L49" i="4"/>
  <c r="M103" i="4"/>
  <c r="K86" i="4"/>
  <c r="L46" i="4"/>
  <c r="L20" i="4"/>
  <c r="K77" i="4"/>
  <c r="C24" i="4"/>
  <c r="M87" i="4"/>
  <c r="L91" i="4"/>
  <c r="K101" i="4"/>
  <c r="L94" i="4"/>
  <c r="A10" i="4"/>
  <c r="G25" i="2"/>
  <c r="K37" i="4"/>
  <c r="L24" i="4"/>
  <c r="M52" i="4"/>
  <c r="H25" i="2"/>
  <c r="M49" i="4"/>
  <c r="H3" i="2"/>
  <c r="A9" i="4"/>
  <c r="B6" i="4"/>
  <c r="M97" i="4"/>
  <c r="L103" i="4"/>
  <c r="H40" i="2"/>
  <c r="K56" i="4"/>
  <c r="M85" i="4"/>
  <c r="K64" i="4"/>
  <c r="K103" i="4"/>
  <c r="A13" i="4"/>
  <c r="M94" i="4"/>
  <c r="K34" i="4"/>
  <c r="G33" i="2"/>
  <c r="H43" i="2"/>
  <c r="K30" i="4"/>
  <c r="H37" i="2"/>
  <c r="G7" i="2"/>
  <c r="A25" i="4"/>
  <c r="A16" i="4"/>
  <c r="A11" i="4"/>
  <c r="K20" i="4"/>
  <c r="K50" i="4"/>
  <c r="M44" i="4"/>
  <c r="K28" i="4"/>
  <c r="L95" i="4"/>
  <c r="A8" i="4"/>
  <c r="M46" i="4"/>
  <c r="M98" i="4"/>
  <c r="L33" i="4"/>
  <c r="K75" i="4"/>
  <c r="M40" i="4"/>
  <c r="M51" i="4"/>
  <c r="H22" i="2"/>
  <c r="K96" i="4"/>
  <c r="B20" i="4"/>
  <c r="K70" i="4"/>
  <c r="K95" i="4"/>
  <c r="M100" i="4"/>
  <c r="G15" i="2"/>
  <c r="G34" i="2"/>
  <c r="G5" i="2"/>
  <c r="M108" i="4"/>
  <c r="K55" i="4"/>
  <c r="L28" i="4"/>
  <c r="H46" i="2"/>
  <c r="K59" i="4"/>
  <c r="M20" i="4"/>
  <c r="K35" i="4"/>
  <c r="A17" i="4"/>
  <c r="H12" i="2"/>
  <c r="H30" i="2"/>
  <c r="L104" i="4"/>
  <c r="L77" i="4"/>
  <c r="L47" i="4"/>
  <c r="K92" i="4"/>
  <c r="G32" i="2"/>
  <c r="G151" i="2"/>
  <c r="G90" i="2"/>
  <c r="G85" i="2"/>
  <c r="G136" i="2"/>
  <c r="H153" i="2"/>
  <c r="H113" i="2"/>
  <c r="G292" i="2"/>
  <c r="G191" i="2"/>
  <c r="H82" i="2"/>
  <c r="H211" i="2"/>
  <c r="G222" i="2"/>
  <c r="M25" i="4"/>
  <c r="L108" i="4"/>
  <c r="M61" i="4"/>
  <c r="C7" i="4"/>
  <c r="L66" i="4"/>
  <c r="B12" i="4"/>
  <c r="L29" i="4"/>
  <c r="L84" i="4"/>
  <c r="H11" i="2"/>
  <c r="G26" i="2"/>
  <c r="K43" i="4"/>
  <c r="K49" i="4"/>
  <c r="M32" i="4"/>
  <c r="K67" i="4"/>
  <c r="L23" i="4"/>
  <c r="K52" i="4"/>
  <c r="L25" i="4"/>
  <c r="H14" i="2"/>
  <c r="G35" i="2"/>
  <c r="K87" i="4"/>
  <c r="L27" i="4"/>
  <c r="G39" i="2"/>
  <c r="M78" i="4"/>
  <c r="G29" i="2"/>
  <c r="C23" i="4"/>
  <c r="L72" i="4"/>
  <c r="K33" i="4"/>
  <c r="M43" i="4"/>
  <c r="K81" i="4"/>
  <c r="H2" i="2"/>
  <c r="B17" i="4"/>
  <c r="A4" i="4"/>
  <c r="G31" i="2"/>
  <c r="L105" i="4"/>
  <c r="M55" i="4"/>
  <c r="K45" i="4"/>
  <c r="K25" i="4"/>
  <c r="M34" i="4"/>
  <c r="H42" i="2"/>
  <c r="M88" i="4"/>
  <c r="M54" i="4"/>
  <c r="C13" i="4"/>
  <c r="M22" i="4"/>
  <c r="K29" i="4"/>
  <c r="M76" i="4"/>
  <c r="G9" i="2"/>
  <c r="C18" i="4"/>
  <c r="L80" i="4"/>
  <c r="G38" i="2"/>
  <c r="G42" i="2"/>
  <c r="H21" i="2"/>
  <c r="G40" i="2"/>
  <c r="G18" i="2"/>
  <c r="M29" i="4"/>
  <c r="H18" i="2"/>
  <c r="C15" i="4"/>
  <c r="M99" i="4"/>
  <c r="G41" i="2"/>
  <c r="B24" i="4"/>
  <c r="K36" i="4"/>
  <c r="M36" i="4"/>
  <c r="K48" i="4"/>
  <c r="M66" i="4"/>
  <c r="L63" i="4"/>
  <c r="L56" i="4"/>
  <c r="M79" i="4"/>
  <c r="M101" i="4"/>
  <c r="H31" i="2"/>
  <c r="K78" i="4"/>
  <c r="C10" i="4"/>
  <c r="M89" i="4"/>
  <c r="K31" i="4"/>
  <c r="K58" i="4"/>
  <c r="M23" i="4"/>
  <c r="H19" i="2"/>
  <c r="K100" i="4"/>
  <c r="K102" i="4"/>
  <c r="C8" i="4"/>
  <c r="K104" i="4"/>
  <c r="G45" i="2"/>
  <c r="M65" i="4"/>
  <c r="K44" i="4"/>
  <c r="B16" i="4"/>
  <c r="K71" i="4"/>
  <c r="K88" i="4"/>
  <c r="C12" i="4"/>
  <c r="L99" i="4"/>
  <c r="L92" i="4"/>
  <c r="A5" i="4"/>
  <c r="A20" i="4"/>
  <c r="L58" i="4"/>
  <c r="B21" i="4"/>
  <c r="G11" i="2"/>
  <c r="M83" i="4"/>
  <c r="G127" i="2"/>
  <c r="H276" i="2"/>
  <c r="G117" i="2"/>
  <c r="G182" i="2"/>
  <c r="G155" i="2"/>
  <c r="G172" i="2"/>
  <c r="G147" i="2"/>
  <c r="H133" i="2"/>
  <c r="G217" i="2"/>
  <c r="G137" i="2"/>
  <c r="H297" i="2"/>
  <c r="M74" i="4"/>
  <c r="G8" i="2"/>
  <c r="K98" i="4"/>
  <c r="K27" i="4"/>
  <c r="A22" i="4"/>
  <c r="K85" i="4"/>
  <c r="M62" i="4"/>
  <c r="L106" i="4"/>
  <c r="A24" i="4"/>
  <c r="K66" i="4"/>
  <c r="L54" i="4"/>
  <c r="M64" i="4"/>
  <c r="M72" i="4"/>
  <c r="L74" i="4"/>
  <c r="G14" i="2"/>
  <c r="L76" i="4"/>
  <c r="M37" i="4"/>
  <c r="M26" i="4"/>
  <c r="K91" i="4"/>
  <c r="K107" i="4"/>
  <c r="K40" i="4"/>
  <c r="C25" i="4"/>
  <c r="G19" i="2"/>
  <c r="M82" i="4"/>
  <c r="H9" i="2"/>
  <c r="H27" i="2"/>
  <c r="H39" i="2"/>
  <c r="M35" i="4"/>
  <c r="L37" i="4"/>
  <c r="A7" i="4"/>
  <c r="L75" i="4"/>
  <c r="L60" i="4"/>
  <c r="H5" i="2"/>
  <c r="K57" i="4"/>
  <c r="L32" i="4"/>
  <c r="L30" i="4"/>
  <c r="H16" i="2"/>
  <c r="M27" i="4"/>
  <c r="K24" i="4"/>
  <c r="B8" i="4"/>
  <c r="G44" i="2"/>
  <c r="M33" i="4"/>
  <c r="L79" i="4"/>
  <c r="H50" i="2"/>
  <c r="K38" i="4"/>
  <c r="G46" i="2"/>
  <c r="H26" i="2"/>
  <c r="K73" i="4"/>
  <c r="M95" i="4"/>
  <c r="B11" i="4"/>
  <c r="G13" i="2"/>
  <c r="G47" i="2"/>
  <c r="B10" i="4"/>
  <c r="M105" i="4"/>
  <c r="M67" i="4"/>
  <c r="L83" i="4"/>
  <c r="L62" i="4"/>
  <c r="G51" i="2"/>
  <c r="H28" i="2"/>
  <c r="M90" i="4"/>
  <c r="H6" i="2"/>
  <c r="C14" i="4"/>
  <c r="K89" i="4"/>
  <c r="C17" i="4"/>
  <c r="H32" i="2"/>
  <c r="K23" i="4"/>
  <c r="H45" i="2"/>
  <c r="B9" i="4"/>
  <c r="G36" i="2"/>
  <c r="H36" i="2"/>
  <c r="L34" i="4"/>
  <c r="M24" i="4"/>
  <c r="L50" i="4"/>
  <c r="M77" i="4"/>
  <c r="G50" i="2"/>
  <c r="L81" i="4"/>
  <c r="G16" i="2"/>
  <c r="K53" i="4"/>
  <c r="H20" i="2"/>
  <c r="L42" i="4"/>
  <c r="L48" i="4"/>
  <c r="M63" i="4"/>
  <c r="A14" i="4"/>
  <c r="K79" i="4"/>
  <c r="K62" i="4"/>
  <c r="K60" i="4"/>
  <c r="K80" i="4"/>
  <c r="M70" i="4"/>
  <c r="H34" i="2"/>
  <c r="H41" i="2"/>
  <c r="L98" i="4"/>
  <c r="K94" i="4"/>
  <c r="M106" i="4"/>
  <c r="H47" i="2"/>
  <c r="M92" i="4"/>
  <c r="L86" i="4"/>
  <c r="H29" i="2"/>
  <c r="A21" i="4"/>
  <c r="L57" i="4"/>
  <c r="B22" i="4"/>
  <c r="G10" i="2"/>
  <c r="K72" i="4"/>
  <c r="L52" i="4"/>
  <c r="G23" i="2"/>
  <c r="M57" i="4"/>
  <c r="L39" i="4"/>
  <c r="K69" i="4"/>
  <c r="G22" i="2"/>
  <c r="K39" i="4"/>
  <c r="G48" i="2"/>
  <c r="G20" i="2"/>
  <c r="K32" i="4"/>
  <c r="K63" i="4"/>
  <c r="L45" i="4"/>
  <c r="B7" i="4"/>
  <c r="G3" i="2"/>
  <c r="C4" i="4"/>
  <c r="L26" i="4"/>
  <c r="H48" i="2"/>
  <c r="L68" i="4"/>
  <c r="M81" i="4"/>
  <c r="L41" i="4"/>
  <c r="K97" i="4"/>
  <c r="A12" i="4"/>
  <c r="K46" i="4"/>
  <c r="C21" i="4"/>
  <c r="L55" i="4"/>
  <c r="H13" i="2"/>
  <c r="M42" i="4"/>
  <c r="B25" i="4"/>
  <c r="M56" i="4"/>
  <c r="L36" i="4"/>
  <c r="L35" i="4"/>
  <c r="H7" i="2"/>
  <c r="H4" i="2"/>
  <c r="K26" i="4"/>
  <c r="C9" i="4"/>
  <c r="C16" i="4"/>
  <c r="L69" i="4"/>
  <c r="H10" i="2"/>
  <c r="H17" i="2"/>
  <c r="C6" i="4"/>
  <c r="M102" i="4"/>
  <c r="H24" i="2"/>
  <c r="M47" i="4"/>
  <c r="K54" i="4"/>
  <c r="M91" i="4"/>
  <c r="M59" i="4"/>
  <c r="K41" i="4"/>
  <c r="M38" i="4"/>
  <c r="C22" i="4"/>
  <c r="G28" i="2"/>
  <c r="G21" i="2"/>
  <c r="N38" i="4" l="1"/>
  <c r="N59" i="4"/>
  <c r="N91" i="4"/>
  <c r="N47" i="4"/>
  <c r="I24" i="2"/>
  <c r="N102" i="4"/>
  <c r="I17" i="2"/>
  <c r="I10" i="2"/>
  <c r="I4" i="2"/>
  <c r="I7" i="2"/>
  <c r="N56" i="4"/>
  <c r="N42" i="4"/>
  <c r="I13" i="2"/>
  <c r="N81" i="4"/>
  <c r="I48" i="2"/>
  <c r="N57" i="4"/>
  <c r="I29" i="2"/>
  <c r="N92" i="4"/>
  <c r="I47" i="2"/>
  <c r="N106" i="4"/>
  <c r="I41" i="2"/>
  <c r="I34" i="2"/>
  <c r="N70" i="4"/>
  <c r="N63" i="4"/>
  <c r="I20" i="2"/>
  <c r="N77" i="4"/>
  <c r="N24" i="4"/>
  <c r="I36" i="2"/>
  <c r="I45" i="2"/>
  <c r="I32" i="2"/>
  <c r="I6" i="2"/>
  <c r="N90" i="4"/>
  <c r="I28" i="2"/>
  <c r="N67" i="4"/>
  <c r="N105" i="4"/>
  <c r="N95" i="4"/>
  <c r="I26" i="2"/>
  <c r="I50" i="2"/>
  <c r="N33" i="4"/>
  <c r="N27" i="4"/>
  <c r="I16" i="2"/>
  <c r="I5" i="2"/>
  <c r="A3" i="4"/>
  <c r="N35" i="4"/>
  <c r="I39" i="2"/>
  <c r="I27" i="2"/>
  <c r="I9" i="2"/>
  <c r="N82" i="4"/>
  <c r="N26" i="4"/>
  <c r="N37" i="4"/>
  <c r="N72" i="4"/>
  <c r="N64" i="4"/>
  <c r="N62" i="4"/>
  <c r="N74" i="4"/>
  <c r="I297" i="2"/>
  <c r="I133" i="2"/>
  <c r="I276" i="2"/>
  <c r="N83" i="4"/>
  <c r="N65" i="4"/>
  <c r="I19" i="2"/>
  <c r="N23" i="4"/>
  <c r="N89" i="4"/>
  <c r="I31" i="2"/>
  <c r="N101" i="4"/>
  <c r="N79" i="4"/>
  <c r="N66" i="4"/>
  <c r="N36" i="4"/>
  <c r="N99" i="4"/>
  <c r="I18" i="2"/>
  <c r="N29" i="4"/>
  <c r="I21" i="2"/>
  <c r="N76" i="4"/>
  <c r="N22" i="4"/>
  <c r="N54" i="4"/>
  <c r="N88" i="4"/>
  <c r="I42" i="2"/>
  <c r="N34" i="4"/>
  <c r="N55" i="4"/>
  <c r="I2" i="2"/>
  <c r="N43" i="4"/>
  <c r="N78" i="4"/>
  <c r="I14" i="2"/>
  <c r="N32" i="4"/>
  <c r="I11" i="2"/>
  <c r="C3" i="4"/>
  <c r="N61" i="4"/>
  <c r="N25" i="4"/>
  <c r="I211" i="2"/>
  <c r="I82" i="2"/>
  <c r="I113" i="2"/>
  <c r="I153" i="2"/>
  <c r="I30" i="2"/>
  <c r="I12" i="2"/>
  <c r="N20" i="4"/>
  <c r="I46" i="2"/>
  <c r="N108" i="4"/>
  <c r="N100" i="4"/>
  <c r="I22" i="2"/>
  <c r="N51" i="4"/>
  <c r="N40" i="4"/>
  <c r="N98" i="4"/>
  <c r="N46" i="4"/>
  <c r="N44" i="4"/>
  <c r="I37" i="2"/>
  <c r="I43" i="2"/>
  <c r="N94" i="4"/>
  <c r="N85" i="4"/>
  <c r="I40" i="2"/>
  <c r="N97" i="4"/>
  <c r="I3" i="2"/>
  <c r="N49" i="4"/>
  <c r="I25" i="2"/>
  <c r="N52" i="4"/>
  <c r="N87" i="4"/>
  <c r="N103" i="4"/>
  <c r="I35" i="2"/>
  <c r="I8" i="2"/>
  <c r="I147" i="2"/>
  <c r="I299" i="2"/>
  <c r="I71" i="2"/>
  <c r="I262" i="2"/>
  <c r="I64" i="2"/>
  <c r="I259" i="2"/>
  <c r="I189" i="2"/>
  <c r="I70" i="2"/>
  <c r="I15" i="2"/>
  <c r="N28" i="4"/>
  <c r="N73" i="4"/>
  <c r="N96" i="4"/>
  <c r="N39" i="4"/>
  <c r="N86" i="4"/>
  <c r="N45" i="4"/>
  <c r="N93" i="4"/>
  <c r="N84" i="4"/>
  <c r="I33" i="2"/>
  <c r="I49" i="2"/>
  <c r="N48" i="4"/>
  <c r="N21" i="4"/>
  <c r="I51" i="2"/>
  <c r="I44" i="2"/>
  <c r="N30" i="4"/>
  <c r="N60" i="4"/>
  <c r="N68" i="4"/>
  <c r="N58" i="4"/>
  <c r="N53" i="4"/>
  <c r="N75" i="4"/>
  <c r="N69" i="4"/>
  <c r="N80" i="4"/>
  <c r="I23" i="2"/>
  <c r="N71" i="4"/>
  <c r="N41" i="4"/>
  <c r="N31" i="4"/>
  <c r="N104" i="4"/>
  <c r="N50" i="4"/>
  <c r="N107" i="4"/>
  <c r="I38" i="2"/>
  <c r="I56" i="2"/>
  <c r="I244" i="2"/>
  <c r="I59" i="2"/>
  <c r="I109" i="2"/>
  <c r="I270" i="2"/>
  <c r="I196" i="2"/>
  <c r="I141" i="2"/>
  <c r="I152" i="2"/>
  <c r="I85" i="2"/>
  <c r="I281" i="2"/>
  <c r="I143" i="2"/>
  <c r="I293" i="2"/>
  <c r="I291" i="2"/>
  <c r="I115" i="2"/>
  <c r="I260" i="2"/>
  <c r="I201" i="2"/>
  <c r="I62" i="2"/>
  <c r="N109" i="4"/>
  <c r="I197" i="2"/>
  <c r="I173" i="2"/>
  <c r="I185" i="2"/>
  <c r="I221" i="2"/>
  <c r="I243" i="2"/>
  <c r="I232" i="2"/>
  <c r="I156" i="2"/>
  <c r="I163" i="2"/>
  <c r="I102" i="2"/>
  <c r="I178" i="2"/>
  <c r="I278" i="2"/>
  <c r="I266" i="2"/>
  <c r="I263" i="2"/>
  <c r="I174" i="2"/>
  <c r="I272" i="2"/>
  <c r="I226" i="2"/>
  <c r="I219" i="2"/>
  <c r="I188" i="2"/>
  <c r="I279" i="2"/>
  <c r="I265" i="2"/>
  <c r="I67" i="2"/>
  <c r="I154" i="2"/>
  <c r="I257" i="2"/>
  <c r="I148" i="2"/>
  <c r="I129" i="2"/>
  <c r="I254" i="2"/>
  <c r="I264" i="2"/>
  <c r="I88" i="2"/>
  <c r="I241" i="2"/>
  <c r="I84" i="2"/>
  <c r="I187" i="2"/>
  <c r="I251" i="2"/>
  <c r="I91" i="2"/>
  <c r="I171" i="2"/>
  <c r="I58" i="2"/>
  <c r="I127" i="2"/>
  <c r="I117" i="2"/>
  <c r="I176" i="2"/>
  <c r="I205" i="2"/>
  <c r="I63" i="2"/>
  <c r="I98" i="2"/>
  <c r="I131" i="2"/>
  <c r="I223" i="2"/>
  <c r="I295" i="2"/>
  <c r="I184" i="2"/>
  <c r="I145" i="2"/>
  <c r="I285" i="2"/>
  <c r="I149" i="2"/>
  <c r="I198" i="2"/>
  <c r="I87" i="2"/>
  <c r="I225" i="2"/>
  <c r="I93" i="2"/>
  <c r="I107" i="2"/>
  <c r="I161" i="2"/>
  <c r="I248" i="2"/>
  <c r="I246" i="2"/>
  <c r="I108" i="2"/>
  <c r="I138" i="2"/>
  <c r="I233" i="2"/>
  <c r="I90" i="2"/>
  <c r="I230" i="2"/>
  <c r="I52" i="2"/>
  <c r="I99" i="2"/>
  <c r="I103" i="2"/>
  <c r="I166" i="2"/>
  <c r="I216" i="2"/>
  <c r="I252" i="2"/>
  <c r="I112" i="2"/>
  <c r="I191" i="2"/>
  <c r="I194" i="2"/>
  <c r="I104" i="2"/>
  <c r="I206" i="2"/>
  <c r="I68" i="2"/>
  <c r="I146" i="2"/>
  <c r="I169" i="2"/>
  <c r="I144" i="2"/>
  <c r="I193" i="2"/>
  <c r="I136" i="2"/>
  <c r="I135" i="2"/>
  <c r="I110" i="2"/>
  <c r="I208" i="2"/>
  <c r="I139" i="2"/>
  <c r="I288" i="2"/>
  <c r="I300" i="2"/>
  <c r="I215" i="2"/>
  <c r="I204" i="2"/>
  <c r="I175" i="2"/>
  <c r="I53" i="2"/>
  <c r="I54" i="2"/>
  <c r="I94" i="2"/>
  <c r="I89" i="2"/>
  <c r="I57" i="2"/>
  <c r="I72" i="2"/>
  <c r="I190" i="2"/>
  <c r="I170" i="2"/>
  <c r="I220" i="2"/>
  <c r="I160" i="2"/>
  <c r="I116" i="2"/>
  <c r="I253" i="2"/>
  <c r="I195" i="2"/>
  <c r="I66" i="2"/>
  <c r="I182" i="2"/>
  <c r="I96" i="2"/>
  <c r="I118" i="2"/>
  <c r="I277" i="2"/>
  <c r="I106" i="2"/>
  <c r="I227" i="2"/>
  <c r="I207" i="2"/>
  <c r="I258" i="2"/>
  <c r="I269" i="2"/>
  <c r="I298" i="2"/>
  <c r="I158" i="2"/>
  <c r="I105" i="2"/>
  <c r="I124" i="2"/>
  <c r="I290" i="2"/>
  <c r="I237" i="2"/>
  <c r="I273" i="2"/>
  <c r="I97" i="2"/>
  <c r="I167" i="2"/>
  <c r="I75" i="2"/>
  <c r="I238" i="2"/>
  <c r="I73" i="2"/>
  <c r="I210" i="2"/>
  <c r="I81" i="2"/>
  <c r="I123" i="2"/>
  <c r="I132" i="2"/>
  <c r="I240" i="2"/>
  <c r="I79" i="2"/>
  <c r="I228" i="2"/>
  <c r="I65" i="2"/>
  <c r="I186" i="2"/>
  <c r="I165" i="2"/>
  <c r="I284" i="2"/>
  <c r="I80" i="2"/>
  <c r="I172" i="2"/>
  <c r="I250" i="2"/>
  <c r="I121" i="2"/>
  <c r="I157" i="2"/>
  <c r="I274" i="2"/>
  <c r="I234" i="2"/>
  <c r="I181" i="2"/>
  <c r="I214" i="2"/>
  <c r="I78" i="2"/>
  <c r="I209" i="2"/>
  <c r="I296" i="2"/>
  <c r="I83" i="2"/>
  <c r="I128" i="2"/>
  <c r="I267" i="2"/>
  <c r="I292" i="2"/>
  <c r="I247" i="2"/>
  <c r="I76" i="2"/>
  <c r="I111" i="2"/>
  <c r="I177" i="2"/>
  <c r="I95" i="2"/>
  <c r="I229" i="2"/>
  <c r="I280" i="2"/>
  <c r="I130" i="2"/>
  <c r="I92" i="2"/>
  <c r="I231" i="2"/>
  <c r="I294" i="2"/>
  <c r="I203" i="2"/>
  <c r="I180" i="2"/>
  <c r="I164" i="2"/>
  <c r="I239" i="2"/>
  <c r="I179" i="2"/>
  <c r="I74" i="2"/>
  <c r="I55" i="2"/>
  <c r="I142" i="2"/>
  <c r="I60" i="2"/>
  <c r="I125" i="2"/>
  <c r="I249" i="2"/>
  <c r="I159" i="2"/>
  <c r="I282" i="2"/>
  <c r="I212" i="2"/>
  <c r="I69" i="2"/>
  <c r="I301" i="2"/>
  <c r="I245" i="2"/>
  <c r="I162" i="2"/>
  <c r="I77" i="2"/>
  <c r="I235" i="2"/>
  <c r="I140" i="2"/>
  <c r="I286" i="2"/>
  <c r="I151" i="2"/>
  <c r="I168" i="2"/>
  <c r="I120" i="2"/>
  <c r="I119" i="2"/>
  <c r="I126" i="2"/>
  <c r="I202" i="2"/>
  <c r="I268" i="2"/>
  <c r="I213" i="2"/>
  <c r="I275" i="2"/>
  <c r="I150" i="2"/>
  <c r="I287" i="2"/>
  <c r="I218" i="2"/>
  <c r="I242" i="2"/>
  <c r="I256" i="2"/>
  <c r="I134" i="2"/>
  <c r="I114" i="2"/>
  <c r="I255" i="2"/>
  <c r="I100" i="2"/>
  <c r="I122" i="2"/>
  <c r="I224" i="2"/>
  <c r="I283" i="2"/>
  <c r="I137" i="2"/>
  <c r="I86" i="2"/>
  <c r="I271" i="2"/>
  <c r="I289" i="2"/>
  <c r="I217" i="2"/>
  <c r="I155" i="2"/>
  <c r="I61" i="2"/>
  <c r="J61" i="2" s="1"/>
  <c r="I222" i="2"/>
  <c r="I192" i="2"/>
  <c r="I261" i="2"/>
  <c r="I236" i="2"/>
  <c r="I183" i="2"/>
  <c r="I101" i="2"/>
  <c r="I199" i="2"/>
  <c r="I200" i="2"/>
  <c r="J200" i="2" s="1"/>
  <c r="J236" i="2" l="1"/>
  <c r="J271" i="2"/>
  <c r="J224" i="2"/>
  <c r="J114" i="2"/>
  <c r="J218" i="2"/>
  <c r="J213" i="2"/>
  <c r="J119" i="2"/>
  <c r="J286" i="2"/>
  <c r="J162" i="2"/>
  <c r="J212" i="2"/>
  <c r="J125" i="2"/>
  <c r="J74" i="2"/>
  <c r="J180" i="2"/>
  <c r="J92" i="2"/>
  <c r="J95" i="2"/>
  <c r="J247" i="2"/>
  <c r="J83" i="2"/>
  <c r="J214" i="2"/>
  <c r="J157" i="2"/>
  <c r="J80" i="2"/>
  <c r="J65" i="2"/>
  <c r="J132" i="2"/>
  <c r="J73" i="2"/>
  <c r="J97" i="2"/>
  <c r="J124" i="2"/>
  <c r="J269" i="2"/>
  <c r="J106" i="2"/>
  <c r="J182" i="2"/>
  <c r="J116" i="2"/>
  <c r="J190" i="2"/>
  <c r="J94" i="2"/>
  <c r="J204" i="2"/>
  <c r="J139" i="2"/>
  <c r="J136" i="2"/>
  <c r="J146" i="2"/>
  <c r="J194" i="2"/>
  <c r="J216" i="2"/>
  <c r="J52" i="2"/>
  <c r="J138" i="2"/>
  <c r="J161" i="2"/>
  <c r="J87" i="2"/>
  <c r="J145" i="2"/>
  <c r="J131" i="2"/>
  <c r="J176" i="2"/>
  <c r="J171" i="2"/>
  <c r="J84" i="2"/>
  <c r="J254" i="2"/>
  <c r="J154" i="2"/>
  <c r="J188" i="2"/>
  <c r="J174" i="2"/>
  <c r="J178" i="2"/>
  <c r="J232" i="2"/>
  <c r="J173" i="2"/>
  <c r="J201" i="2"/>
  <c r="J293" i="2"/>
  <c r="J152" i="2"/>
  <c r="J109" i="2"/>
  <c r="J38" i="2"/>
  <c r="J44" i="2"/>
  <c r="J49" i="2"/>
  <c r="J189" i="2"/>
  <c r="J71" i="2"/>
  <c r="J35" i="2"/>
  <c r="J25" i="2"/>
  <c r="J40" i="2"/>
  <c r="J37" i="2"/>
  <c r="J30" i="2"/>
  <c r="J211" i="2"/>
  <c r="J11" i="2"/>
  <c r="J42" i="2"/>
  <c r="J19" i="2"/>
  <c r="J133" i="2"/>
  <c r="J36" i="2"/>
  <c r="J10" i="2"/>
  <c r="J199" i="2"/>
  <c r="J86" i="2"/>
  <c r="J287" i="2"/>
  <c r="J120" i="2"/>
  <c r="J140" i="2"/>
  <c r="J245" i="2"/>
  <c r="J282" i="2"/>
  <c r="J60" i="2"/>
  <c r="J179" i="2"/>
  <c r="J203" i="2"/>
  <c r="J130" i="2"/>
  <c r="J177" i="2"/>
  <c r="J292" i="2"/>
  <c r="J296" i="2"/>
  <c r="J181" i="2"/>
  <c r="J121" i="2"/>
  <c r="J284" i="2"/>
  <c r="J228" i="2"/>
  <c r="J123" i="2"/>
  <c r="J238" i="2"/>
  <c r="J273" i="2"/>
  <c r="J105" i="2"/>
  <c r="J258" i="2"/>
  <c r="J277" i="2"/>
  <c r="J66" i="2"/>
  <c r="J160" i="2"/>
  <c r="J72" i="2"/>
  <c r="J54" i="2"/>
  <c r="J215" i="2"/>
  <c r="J208" i="2"/>
  <c r="J193" i="2"/>
  <c r="J68" i="2"/>
  <c r="J191" i="2"/>
  <c r="J166" i="2"/>
  <c r="J230" i="2"/>
  <c r="J108" i="2"/>
  <c r="J107" i="2"/>
  <c r="J198" i="2"/>
  <c r="J184" i="2"/>
  <c r="J98" i="2"/>
  <c r="J117" i="2"/>
  <c r="J91" i="2"/>
  <c r="J241" i="2"/>
  <c r="J129" i="2"/>
  <c r="J67" i="2"/>
  <c r="J219" i="2"/>
  <c r="J263" i="2"/>
  <c r="J102" i="2"/>
  <c r="J243" i="2"/>
  <c r="J197" i="2"/>
  <c r="J260" i="2"/>
  <c r="J143" i="2"/>
  <c r="J141" i="2"/>
  <c r="J59" i="2"/>
  <c r="J51" i="2"/>
  <c r="J33" i="2"/>
  <c r="J259" i="2"/>
  <c r="J299" i="2"/>
  <c r="J46" i="2"/>
  <c r="J153" i="2"/>
  <c r="J2" i="2"/>
  <c r="J21" i="2"/>
  <c r="J31" i="2"/>
  <c r="J297" i="2"/>
  <c r="J9" i="2"/>
  <c r="J6" i="2"/>
  <c r="J47" i="2"/>
  <c r="J48" i="2"/>
  <c r="J17" i="2"/>
  <c r="J155" i="2"/>
  <c r="J134" i="2"/>
  <c r="J268" i="2"/>
  <c r="J101" i="2"/>
  <c r="J192" i="2"/>
  <c r="J217" i="2"/>
  <c r="J137" i="2"/>
  <c r="J100" i="2"/>
  <c r="J256" i="2"/>
  <c r="J150" i="2"/>
  <c r="J202" i="2"/>
  <c r="J168" i="2"/>
  <c r="J235" i="2"/>
  <c r="J301" i="2"/>
  <c r="J159" i="2"/>
  <c r="J142" i="2"/>
  <c r="J239" i="2"/>
  <c r="J294" i="2"/>
  <c r="J280" i="2"/>
  <c r="J111" i="2"/>
  <c r="J267" i="2"/>
  <c r="J209" i="2"/>
  <c r="J234" i="2"/>
  <c r="J250" i="2"/>
  <c r="J165" i="2"/>
  <c r="J79" i="2"/>
  <c r="J81" i="2"/>
  <c r="J75" i="2"/>
  <c r="J237" i="2"/>
  <c r="J158" i="2"/>
  <c r="J207" i="2"/>
  <c r="J118" i="2"/>
  <c r="J195" i="2"/>
  <c r="J220" i="2"/>
  <c r="J57" i="2"/>
  <c r="J53" i="2"/>
  <c r="J300" i="2"/>
  <c r="J110" i="2"/>
  <c r="J144" i="2"/>
  <c r="J206" i="2"/>
  <c r="J112" i="2"/>
  <c r="J103" i="2"/>
  <c r="J90" i="2"/>
  <c r="J246" i="2"/>
  <c r="J93" i="2"/>
  <c r="J149" i="2"/>
  <c r="J295" i="2"/>
  <c r="J63" i="2"/>
  <c r="J127" i="2"/>
  <c r="J251" i="2"/>
  <c r="J88" i="2"/>
  <c r="J148" i="2"/>
  <c r="J265" i="2"/>
  <c r="J226" i="2"/>
  <c r="J266" i="2"/>
  <c r="J163" i="2"/>
  <c r="J221" i="2"/>
  <c r="J115" i="2"/>
  <c r="J281" i="2"/>
  <c r="J196" i="2"/>
  <c r="J244" i="2"/>
  <c r="J15" i="2"/>
  <c r="J64" i="2"/>
  <c r="J147" i="2"/>
  <c r="J3" i="2"/>
  <c r="J22" i="2"/>
  <c r="O7" i="4"/>
  <c r="J113" i="2"/>
  <c r="J14" i="2"/>
  <c r="J27" i="2"/>
  <c r="J5" i="2"/>
  <c r="J50" i="2"/>
  <c r="J32" i="2"/>
  <c r="J34" i="2"/>
  <c r="J7" i="2"/>
  <c r="J261" i="2"/>
  <c r="J122" i="2"/>
  <c r="J183" i="2"/>
  <c r="J222" i="2"/>
  <c r="J289" i="2"/>
  <c r="J283" i="2"/>
  <c r="J255" i="2"/>
  <c r="J242" i="2"/>
  <c r="J275" i="2"/>
  <c r="J126" i="2"/>
  <c r="J151" i="2"/>
  <c r="J77" i="2"/>
  <c r="J69" i="2"/>
  <c r="J249" i="2"/>
  <c r="J55" i="2"/>
  <c r="J164" i="2"/>
  <c r="J231" i="2"/>
  <c r="J229" i="2"/>
  <c r="J76" i="2"/>
  <c r="J128" i="2"/>
  <c r="J78" i="2"/>
  <c r="J274" i="2"/>
  <c r="J172" i="2"/>
  <c r="J186" i="2"/>
  <c r="J240" i="2"/>
  <c r="J210" i="2"/>
  <c r="J167" i="2"/>
  <c r="J290" i="2"/>
  <c r="J298" i="2"/>
  <c r="J227" i="2"/>
  <c r="J96" i="2"/>
  <c r="J253" i="2"/>
  <c r="J170" i="2"/>
  <c r="J89" i="2"/>
  <c r="J175" i="2"/>
  <c r="J288" i="2"/>
  <c r="J135" i="2"/>
  <c r="J169" i="2"/>
  <c r="J104" i="2"/>
  <c r="J252" i="2"/>
  <c r="J99" i="2"/>
  <c r="J233" i="2"/>
  <c r="J248" i="2"/>
  <c r="J225" i="2"/>
  <c r="J285" i="2"/>
  <c r="J223" i="2"/>
  <c r="J205" i="2"/>
  <c r="J58" i="2"/>
  <c r="J187" i="2"/>
  <c r="J264" i="2"/>
  <c r="J257" i="2"/>
  <c r="J279" i="2"/>
  <c r="J272" i="2"/>
  <c r="J278" i="2"/>
  <c r="J156" i="2"/>
  <c r="J185" i="2"/>
  <c r="J62" i="2"/>
  <c r="J291" i="2"/>
  <c r="J85" i="2"/>
  <c r="J270" i="2"/>
  <c r="J56" i="2"/>
  <c r="J23" i="2"/>
  <c r="J70" i="2"/>
  <c r="J262" i="2"/>
  <c r="J8" i="2"/>
  <c r="J43" i="2"/>
  <c r="J12" i="2"/>
  <c r="J82" i="2"/>
  <c r="J18" i="2"/>
  <c r="J276" i="2"/>
  <c r="J39" i="2"/>
  <c r="J16" i="2"/>
  <c r="J26" i="2"/>
  <c r="J28" i="2"/>
  <c r="J45" i="2"/>
  <c r="J20" i="2"/>
  <c r="J41" i="2"/>
  <c r="J29" i="2"/>
  <c r="J13" i="2"/>
  <c r="J4" i="2"/>
  <c r="J24" i="2"/>
  <c r="O5" i="4" l="1"/>
</calcChain>
</file>

<file path=xl/sharedStrings.xml><?xml version="1.0" encoding="utf-8"?>
<sst xmlns="http://schemas.openxmlformats.org/spreadsheetml/2006/main" count="446" uniqueCount="328">
  <si>
    <t>宇部興産</t>
  </si>
  <si>
    <t>日本水産</t>
  </si>
  <si>
    <t>石油資源開発</t>
  </si>
  <si>
    <t>コムシスホールディングス</t>
  </si>
  <si>
    <t>大成建設</t>
  </si>
  <si>
    <t>大林組</t>
  </si>
  <si>
    <t>清水建設</t>
  </si>
  <si>
    <t>長谷工コーポレーション</t>
  </si>
  <si>
    <t>鹿島建設</t>
  </si>
  <si>
    <t>奥村組</t>
  </si>
  <si>
    <t>戸田建設</t>
  </si>
  <si>
    <t>大東建託</t>
  </si>
  <si>
    <t>住友林業</t>
  </si>
  <si>
    <t>きんでん</t>
  </si>
  <si>
    <t>協和エクシオ</t>
  </si>
  <si>
    <t>日揮</t>
  </si>
  <si>
    <t>日清製粉グループ本社</t>
  </si>
  <si>
    <t>江崎グリコ</t>
  </si>
  <si>
    <t>山崎製パン</t>
  </si>
  <si>
    <t>森永乳業</t>
  </si>
  <si>
    <t>ヤクルト本社</t>
  </si>
  <si>
    <t>明治ホールディングス</t>
  </si>
  <si>
    <t>雪印メグミルク</t>
  </si>
  <si>
    <t>日本ハム</t>
  </si>
  <si>
    <t>綜合警備保障</t>
  </si>
  <si>
    <t>カカクコム</t>
  </si>
  <si>
    <t>ディー・エヌ・エー</t>
  </si>
  <si>
    <t>博報堂ＤＹホールディングス</t>
  </si>
  <si>
    <t>サッポロホールディングス</t>
  </si>
  <si>
    <t>アサヒグループホールディングス</t>
  </si>
  <si>
    <t>宝ホールディングス</t>
  </si>
  <si>
    <t>コカ・コーラウエスト</t>
  </si>
  <si>
    <t>伊藤園</t>
  </si>
  <si>
    <t>不二製油</t>
  </si>
  <si>
    <t>ローソン</t>
  </si>
  <si>
    <t>エービーシー・マート</t>
  </si>
  <si>
    <t>ポイント</t>
  </si>
  <si>
    <t>エディオン</t>
  </si>
  <si>
    <t>双日</t>
  </si>
  <si>
    <t>アルフレッサ　ホールディングス</t>
  </si>
  <si>
    <t>キッコーマン</t>
  </si>
  <si>
    <t>味の素</t>
  </si>
  <si>
    <t>キユーピー</t>
  </si>
  <si>
    <t>ハウス食品</t>
  </si>
  <si>
    <t>カゴメ</t>
  </si>
  <si>
    <t>ニチレイ</t>
  </si>
  <si>
    <t>東洋水産</t>
  </si>
  <si>
    <t>日清食品ホールディングス</t>
  </si>
  <si>
    <t>Ｊ．フロント　リテイリング</t>
  </si>
  <si>
    <t>マツモトキヨシホールディングス</t>
  </si>
  <si>
    <t>三越伊勢丹ホールディングス</t>
  </si>
  <si>
    <t>東洋紡績</t>
  </si>
  <si>
    <t>日清紡ホールディングス</t>
  </si>
  <si>
    <t>トヨタ紡織</t>
  </si>
  <si>
    <t>野村不動産ホールディングス</t>
  </si>
  <si>
    <t>ツルハホールディングス</t>
  </si>
  <si>
    <t>帝人</t>
  </si>
  <si>
    <t>クラレ</t>
  </si>
  <si>
    <t>ＳＵＭＣＯ</t>
  </si>
  <si>
    <t>ワコールホールディングス</t>
  </si>
  <si>
    <t>ＴＳＩホールディングス</t>
  </si>
  <si>
    <t>ＩＴホールディングス</t>
  </si>
  <si>
    <t>グリー</t>
  </si>
  <si>
    <t>王子製紙</t>
  </si>
  <si>
    <t>北越紀州製紙</t>
  </si>
  <si>
    <t>大王製紙</t>
  </si>
  <si>
    <t>レンゴー</t>
  </si>
  <si>
    <t>昭和電工</t>
  </si>
  <si>
    <t>日産化学工業</t>
  </si>
  <si>
    <t>東ソー</t>
  </si>
  <si>
    <t>トクヤマ</t>
  </si>
  <si>
    <t>セントラル硝子</t>
  </si>
  <si>
    <t>東亞合成</t>
  </si>
  <si>
    <t>電気化学工業</t>
  </si>
  <si>
    <t>イビデン</t>
  </si>
  <si>
    <t>エア・ウォーター</t>
  </si>
  <si>
    <t>大陽日酸</t>
  </si>
  <si>
    <t>日本触媒</t>
  </si>
  <si>
    <t>カネカ</t>
  </si>
  <si>
    <t>協和発酵キリン</t>
  </si>
  <si>
    <t>三菱瓦斯化学</t>
  </si>
  <si>
    <t>三井化学</t>
  </si>
  <si>
    <t>ＪＳＲ</t>
  </si>
  <si>
    <t>東京応化工業</t>
  </si>
  <si>
    <t>ダイセル</t>
  </si>
  <si>
    <t>住友ベークライト</t>
  </si>
  <si>
    <t>積水化学工業</t>
  </si>
  <si>
    <t>日本ゼオン</t>
  </si>
  <si>
    <t>アイカ工業</t>
  </si>
  <si>
    <t>日立化成工業</t>
  </si>
  <si>
    <t>日本化薬</t>
  </si>
  <si>
    <t>野村総合研究所</t>
  </si>
  <si>
    <t>電通</t>
  </si>
  <si>
    <t>ＡＤＥＫＡ</t>
  </si>
  <si>
    <t>日油</t>
  </si>
  <si>
    <t>大日本住友製薬</t>
  </si>
  <si>
    <t>塩野義製薬</t>
  </si>
  <si>
    <t>田辺三菱製薬</t>
  </si>
  <si>
    <t>中外製薬</t>
  </si>
  <si>
    <t>科研製薬</t>
  </si>
  <si>
    <t>成行</t>
    <rPh sb="0" eb="2">
      <t>ナリユ</t>
    </rPh>
    <phoneticPr fontId="2"/>
  </si>
  <si>
    <t>売over</t>
    <rPh sb="0" eb="1">
      <t>ウ</t>
    </rPh>
    <phoneticPr fontId="2"/>
  </si>
  <si>
    <t>買under</t>
    <rPh sb="0" eb="1">
      <t>カ</t>
    </rPh>
    <phoneticPr fontId="2"/>
  </si>
  <si>
    <t>売り合計</t>
    <rPh sb="0" eb="1">
      <t>ウ</t>
    </rPh>
    <rPh sb="2" eb="4">
      <t>ゴウケイ</t>
    </rPh>
    <phoneticPr fontId="2"/>
  </si>
  <si>
    <t>買い合計</t>
    <rPh sb="0" eb="1">
      <t>カ</t>
    </rPh>
    <rPh sb="2" eb="4">
      <t>ゴウケイ</t>
    </rPh>
    <phoneticPr fontId="2"/>
  </si>
  <si>
    <t>買/売比率</t>
    <rPh sb="0" eb="1">
      <t>カ</t>
    </rPh>
    <rPh sb="2" eb="3">
      <t>ウ</t>
    </rPh>
    <rPh sb="3" eb="5">
      <t>ヒリツ</t>
    </rPh>
    <phoneticPr fontId="2"/>
  </si>
  <si>
    <t>買/売比率ランク</t>
    <rPh sb="0" eb="1">
      <t>カ</t>
    </rPh>
    <rPh sb="2" eb="3">
      <t>ウ</t>
    </rPh>
    <rPh sb="3" eb="5">
      <t>ヒリツ</t>
    </rPh>
    <phoneticPr fontId="2"/>
  </si>
  <si>
    <t>コード</t>
    <phoneticPr fontId="2"/>
  </si>
  <si>
    <t>銘柄</t>
    <rPh sb="0" eb="2">
      <t>メイガラ</t>
    </rPh>
    <phoneticPr fontId="2"/>
  </si>
  <si>
    <t>売気配</t>
    <rPh sb="0" eb="1">
      <t>ウ</t>
    </rPh>
    <rPh sb="1" eb="3">
      <t>ケハイ</t>
    </rPh>
    <phoneticPr fontId="2"/>
  </si>
  <si>
    <t>買気配</t>
    <rPh sb="0" eb="1">
      <t>カ</t>
    </rPh>
    <rPh sb="1" eb="3">
      <t>ケハイ</t>
    </rPh>
    <phoneticPr fontId="2"/>
  </si>
  <si>
    <t>前日終値</t>
    <rPh sb="0" eb="2">
      <t>ゼンジツ</t>
    </rPh>
    <rPh sb="2" eb="4">
      <t>オワリネ</t>
    </rPh>
    <phoneticPr fontId="2"/>
  </si>
  <si>
    <t>前日比率</t>
    <rPh sb="0" eb="2">
      <t>ゼンジツ</t>
    </rPh>
    <rPh sb="2" eb="4">
      <t>ヒリツ</t>
    </rPh>
    <phoneticPr fontId="2"/>
  </si>
  <si>
    <t>売買比率</t>
    <rPh sb="0" eb="2">
      <t>バイバイ</t>
    </rPh>
    <rPh sb="2" eb="4">
      <t>ヒリツ</t>
    </rPh>
    <phoneticPr fontId="2"/>
  </si>
  <si>
    <t>前日比率閾値上</t>
    <rPh sb="0" eb="2">
      <t>ゼンジツ</t>
    </rPh>
    <rPh sb="2" eb="4">
      <t>ヒリツ</t>
    </rPh>
    <rPh sb="4" eb="6">
      <t>シキイチ</t>
    </rPh>
    <rPh sb="6" eb="7">
      <t>ウエ</t>
    </rPh>
    <phoneticPr fontId="2"/>
  </si>
  <si>
    <t>前日比率閾値下</t>
    <rPh sb="0" eb="2">
      <t>ゼンジツ</t>
    </rPh>
    <rPh sb="2" eb="4">
      <t>ヒリツ</t>
    </rPh>
    <rPh sb="4" eb="6">
      <t>シキイチ</t>
    </rPh>
    <rPh sb="6" eb="7">
      <t>シタ</t>
    </rPh>
    <phoneticPr fontId="2"/>
  </si>
  <si>
    <t>コード</t>
    <phoneticPr fontId="2"/>
  </si>
  <si>
    <t>銘柄</t>
    <rPh sb="0" eb="2">
      <t>メイガラ</t>
    </rPh>
    <phoneticPr fontId="2"/>
  </si>
  <si>
    <t>候補</t>
    <rPh sb="0" eb="2">
      <t>コウホ</t>
    </rPh>
    <phoneticPr fontId="2"/>
  </si>
  <si>
    <t>抽出時刻</t>
    <rPh sb="0" eb="2">
      <t>チュウシュツ</t>
    </rPh>
    <rPh sb="2" eb="4">
      <t>ジコク</t>
    </rPh>
    <phoneticPr fontId="2"/>
  </si>
  <si>
    <t>コード</t>
    <phoneticPr fontId="2"/>
  </si>
  <si>
    <t>銘柄名</t>
    <rPh sb="0" eb="2">
      <t>メイガラ</t>
    </rPh>
    <rPh sb="2" eb="3">
      <t>メイ</t>
    </rPh>
    <phoneticPr fontId="2"/>
  </si>
  <si>
    <t>項番</t>
    <rPh sb="0" eb="2">
      <t>コウバン</t>
    </rPh>
    <phoneticPr fontId="2"/>
  </si>
  <si>
    <t>←前日終値と当日の最良気配の仲値の比率が何％以上で抽出対象とするか</t>
    <rPh sb="1" eb="3">
      <t>ゼンジツ</t>
    </rPh>
    <rPh sb="3" eb="5">
      <t>オワリネ</t>
    </rPh>
    <rPh sb="6" eb="8">
      <t>トウジツ</t>
    </rPh>
    <rPh sb="9" eb="11">
      <t>サイリョウ</t>
    </rPh>
    <rPh sb="11" eb="13">
      <t>ケハイ</t>
    </rPh>
    <rPh sb="14" eb="16">
      <t>ナカネ</t>
    </rPh>
    <rPh sb="17" eb="19">
      <t>ヒリツ</t>
    </rPh>
    <rPh sb="20" eb="21">
      <t>ナン</t>
    </rPh>
    <rPh sb="22" eb="24">
      <t>イジョウ</t>
    </rPh>
    <rPh sb="25" eb="27">
      <t>チュウシュツ</t>
    </rPh>
    <rPh sb="27" eb="29">
      <t>タイショウ</t>
    </rPh>
    <phoneticPr fontId="2"/>
  </si>
  <si>
    <t>←前日終値と当日の最良気配の仲値の比率が何％以上で抽出対象としないか</t>
    <rPh sb="1" eb="3">
      <t>ゼンジツ</t>
    </rPh>
    <rPh sb="3" eb="5">
      <t>オワリネ</t>
    </rPh>
    <rPh sb="6" eb="8">
      <t>トウジツ</t>
    </rPh>
    <rPh sb="9" eb="11">
      <t>サイリョウ</t>
    </rPh>
    <rPh sb="11" eb="13">
      <t>ケハイ</t>
    </rPh>
    <rPh sb="14" eb="16">
      <t>ナカネ</t>
    </rPh>
    <rPh sb="17" eb="19">
      <t>ヒリツ</t>
    </rPh>
    <rPh sb="20" eb="21">
      <t>ナン</t>
    </rPh>
    <rPh sb="22" eb="24">
      <t>イジョウ</t>
    </rPh>
    <rPh sb="25" eb="27">
      <t>チュウシュツ</t>
    </rPh>
    <rPh sb="27" eb="29">
      <t>タイショウ</t>
    </rPh>
    <phoneticPr fontId="2"/>
  </si>
  <si>
    <t>←買い気配９本の数量/売り気配9本の数量が何倍以上で抽出対象とするか</t>
    <rPh sb="1" eb="2">
      <t>カ</t>
    </rPh>
    <rPh sb="3" eb="5">
      <t>ケハイ</t>
    </rPh>
    <rPh sb="6" eb="7">
      <t>ホン</t>
    </rPh>
    <rPh sb="8" eb="10">
      <t>スウリョウ</t>
    </rPh>
    <rPh sb="11" eb="12">
      <t>ウ</t>
    </rPh>
    <rPh sb="13" eb="15">
      <t>ケハイ</t>
    </rPh>
    <rPh sb="16" eb="17">
      <t>ホン</t>
    </rPh>
    <rPh sb="18" eb="20">
      <t>スウリョウ</t>
    </rPh>
    <rPh sb="21" eb="23">
      <t>ナンバイ</t>
    </rPh>
    <rPh sb="23" eb="25">
      <t>イジョウ</t>
    </rPh>
    <rPh sb="26" eb="28">
      <t>チュウシュツ</t>
    </rPh>
    <rPh sb="28" eb="30">
      <t>タイショウ</t>
    </rPh>
    <phoneticPr fontId="2"/>
  </si>
  <si>
    <t>ロート製薬</t>
  </si>
  <si>
    <t>小野薬品工業</t>
  </si>
  <si>
    <t>久光製薬</t>
  </si>
  <si>
    <t>持田製薬</t>
  </si>
  <si>
    <t>参天製薬</t>
  </si>
  <si>
    <t>ツムラ</t>
  </si>
  <si>
    <t>日医工</t>
  </si>
  <si>
    <t>テルモ</t>
  </si>
  <si>
    <t>みらかホールディングス</t>
  </si>
  <si>
    <t>キッセイ薬品工業</t>
  </si>
  <si>
    <t>沢井製薬</t>
  </si>
  <si>
    <t>キョーリン製薬ホールディングス</t>
  </si>
  <si>
    <t>大塚ホールディングス</t>
  </si>
  <si>
    <t>大正製薬ホールディングス</t>
  </si>
  <si>
    <t>日本ペイント</t>
  </si>
  <si>
    <t>関西ペイント</t>
  </si>
  <si>
    <t>ＤＩＣ</t>
  </si>
  <si>
    <t>オリエンタルランド</t>
  </si>
  <si>
    <t>ダスキン</t>
  </si>
  <si>
    <t>パーク２４</t>
  </si>
  <si>
    <t>フジ・メディア・ホールディングス</t>
  </si>
  <si>
    <t>オービック</t>
  </si>
  <si>
    <t>ヤフー</t>
  </si>
  <si>
    <t>トレンドマイクロ</t>
  </si>
  <si>
    <t>日本オラクル</t>
  </si>
  <si>
    <t>ユー・エス・エス</t>
  </si>
  <si>
    <t>伊藤忠テクノソリューションズ</t>
  </si>
  <si>
    <t>大塚商会</t>
  </si>
  <si>
    <t>コニカミノルタホールディングス</t>
  </si>
  <si>
    <t>ライオン</t>
  </si>
  <si>
    <t>コーセー</t>
  </si>
  <si>
    <t>小林製薬</t>
  </si>
  <si>
    <t>昭和シェル石油</t>
  </si>
  <si>
    <t>出光興産</t>
  </si>
  <si>
    <t>横浜ゴム</t>
  </si>
  <si>
    <t>住友ゴム工業</t>
  </si>
  <si>
    <t>日本板硝子</t>
  </si>
  <si>
    <t>日本電気硝子</t>
  </si>
  <si>
    <t>住友大阪セメント</t>
  </si>
  <si>
    <t>太平洋セメント</t>
  </si>
  <si>
    <t>東海カーボン</t>
  </si>
  <si>
    <t>ＴＯＴＯ</t>
  </si>
  <si>
    <t>日本碍子</t>
  </si>
  <si>
    <t>日本特殊陶業</t>
  </si>
  <si>
    <t>東京製鐵</t>
  </si>
  <si>
    <t>大和工業</t>
  </si>
  <si>
    <t>淀川製鋼所</t>
  </si>
  <si>
    <t>丸一鋼管</t>
  </si>
  <si>
    <t>大同特殊鋼</t>
  </si>
  <si>
    <t>愛知製鋼</t>
  </si>
  <si>
    <t>日立金属</t>
  </si>
  <si>
    <t>大平洋金属</t>
  </si>
  <si>
    <t>日本製鋼所</t>
  </si>
  <si>
    <t>三井金属鉱業</t>
  </si>
  <si>
    <t>三菱マテリアル</t>
  </si>
  <si>
    <t>ＤＯＷＡホールディングス</t>
  </si>
  <si>
    <t>大阪チタニウムテクノロジーズ</t>
  </si>
  <si>
    <t>東邦チタニウム</t>
  </si>
  <si>
    <t>古河電気工業</t>
  </si>
  <si>
    <t>フジクラ</t>
  </si>
  <si>
    <t>アサヒホールディングス</t>
  </si>
  <si>
    <t>東洋製罐</t>
  </si>
  <si>
    <t>三和ホールディングス</t>
  </si>
  <si>
    <t>住生活グループ</t>
  </si>
  <si>
    <t>ノーリツ</t>
  </si>
  <si>
    <t>リンナイ</t>
  </si>
  <si>
    <t>日本発條</t>
  </si>
  <si>
    <t>三浦工業</t>
  </si>
  <si>
    <t>オークマ</t>
  </si>
  <si>
    <t>アマダ</t>
  </si>
  <si>
    <t>オーエスジー</t>
  </si>
  <si>
    <t>旭ダイヤモンド工業</t>
  </si>
  <si>
    <t>森精機製作所</t>
  </si>
  <si>
    <t>ディスコ</t>
  </si>
  <si>
    <t>豊田自動織機</t>
  </si>
  <si>
    <t>島精機製作所</t>
  </si>
  <si>
    <t>ナブテスコ</t>
  </si>
  <si>
    <t>住友重機械工業</t>
  </si>
  <si>
    <t>日立建機</t>
  </si>
  <si>
    <t>井関農機</t>
  </si>
  <si>
    <t>荏原製作所</t>
  </si>
  <si>
    <t>千代田化工建設</t>
  </si>
  <si>
    <t>栗田工業</t>
  </si>
  <si>
    <t>タダノ</t>
  </si>
  <si>
    <t>ＳＡＮＫＹＯ</t>
  </si>
  <si>
    <t>ブラザー工業</t>
  </si>
  <si>
    <t>グローリー</t>
  </si>
  <si>
    <t>セガサミーホールディングス</t>
  </si>
  <si>
    <t>ホシザキ電機</t>
  </si>
  <si>
    <t>日本精工</t>
  </si>
  <si>
    <t>ＮＴＮ</t>
  </si>
  <si>
    <t>ジェイテクト</t>
  </si>
  <si>
    <t>不二越</t>
  </si>
  <si>
    <t>ミネベア</t>
  </si>
  <si>
    <t>ＴＨＫ</t>
  </si>
  <si>
    <t>富士電機</t>
  </si>
  <si>
    <t>安川電機</t>
  </si>
  <si>
    <t>明電舎</t>
  </si>
  <si>
    <t>マキタ</t>
  </si>
  <si>
    <t>東芝テック</t>
  </si>
  <si>
    <t>マブチモーター</t>
  </si>
  <si>
    <t>オムロン</t>
  </si>
  <si>
    <t>ジーエス・ユアサ　コーポレーション</t>
  </si>
  <si>
    <t>沖電気工業</t>
  </si>
  <si>
    <t>セイコーエプソン</t>
  </si>
  <si>
    <t>アルバック</t>
  </si>
  <si>
    <t>アンリツ</t>
  </si>
  <si>
    <t>アルプス電気</t>
  </si>
  <si>
    <t>パイオニア</t>
  </si>
  <si>
    <t>ヒロセ電機</t>
  </si>
  <si>
    <t>横河電機</t>
  </si>
  <si>
    <t>山武</t>
  </si>
  <si>
    <t>日本光電工業</t>
  </si>
  <si>
    <t>堀場製作所</t>
  </si>
  <si>
    <t>アドバンテスト</t>
  </si>
  <si>
    <t>シスメックス</t>
  </si>
  <si>
    <t>スタンレー電気</t>
  </si>
  <si>
    <t>ウシオ電機</t>
  </si>
  <si>
    <t>カシオ計算機</t>
  </si>
  <si>
    <t>浜松ホトニクス</t>
  </si>
  <si>
    <t>太陽誘電</t>
  </si>
  <si>
    <t>双葉電子工業</t>
  </si>
  <si>
    <t>東海理化電機製作所</t>
  </si>
  <si>
    <t>ニチコン</t>
  </si>
  <si>
    <t>三井造船</t>
  </si>
  <si>
    <t>日立造船</t>
  </si>
  <si>
    <t>川崎重工業</t>
  </si>
  <si>
    <t>ＩＨＩ　</t>
  </si>
  <si>
    <t>いすゞ自動車</t>
  </si>
  <si>
    <t>日野自動車</t>
  </si>
  <si>
    <t>三菱自動車工業</t>
  </si>
  <si>
    <t>日信工業</t>
  </si>
  <si>
    <t>ＮＯＫ</t>
  </si>
  <si>
    <t>ケーヒン</t>
  </si>
  <si>
    <t>アイシン精機</t>
  </si>
  <si>
    <t>マツダ</t>
  </si>
  <si>
    <t>富士重工業</t>
  </si>
  <si>
    <t>ヤマハ発動機</t>
  </si>
  <si>
    <t>小糸製作所</t>
  </si>
  <si>
    <t>エクセディ</t>
  </si>
  <si>
    <t>豊田合成</t>
  </si>
  <si>
    <t>シマノ</t>
  </si>
  <si>
    <t>良品計画</t>
  </si>
  <si>
    <t>メディパルホールディングス</t>
  </si>
  <si>
    <t>ネットワンシステムズ</t>
  </si>
  <si>
    <t>ドン・キホーテ</t>
  </si>
  <si>
    <t>ゼンショーホールディングス</t>
  </si>
  <si>
    <t>スギホールディングス</t>
  </si>
  <si>
    <t>島津製作所</t>
  </si>
  <si>
    <t>東京精密</t>
  </si>
  <si>
    <t>オリンパス</t>
  </si>
  <si>
    <t>大日本スクリーン製造</t>
  </si>
  <si>
    <t>シチズンホールディングス</t>
  </si>
  <si>
    <t>バンダイナムコホールディングス</t>
  </si>
  <si>
    <t>凸版印刷</t>
  </si>
  <si>
    <t>日本写真印刷</t>
  </si>
  <si>
    <t>アシックス</t>
  </si>
  <si>
    <t>ヤマハ</t>
  </si>
  <si>
    <t>リンテック</t>
  </si>
  <si>
    <t>コクヨ</t>
  </si>
  <si>
    <t>ニフコ</t>
  </si>
  <si>
    <t>長瀬産業</t>
  </si>
  <si>
    <t>豊田通商</t>
  </si>
  <si>
    <t>オンワードホールディングス</t>
  </si>
  <si>
    <t>ファミリーマート</t>
  </si>
  <si>
    <t>日立ハイテクノロジーズ</t>
  </si>
  <si>
    <t>キヤノンマーケティングジャパン</t>
  </si>
  <si>
    <t>阪和興業</t>
  </si>
  <si>
    <t>ニプロ</t>
  </si>
  <si>
    <t>ユニ・チャーム</t>
  </si>
  <si>
    <t>東邦ホールディングス</t>
  </si>
  <si>
    <t>サンゲツ</t>
  </si>
  <si>
    <t>サンリオ</t>
  </si>
  <si>
    <t>リョーサン</t>
  </si>
  <si>
    <t>島忠</t>
  </si>
  <si>
    <t>コメリ</t>
  </si>
  <si>
    <t>青山商事</t>
  </si>
  <si>
    <t>しまむら</t>
  </si>
  <si>
    <t>高島屋</t>
  </si>
  <si>
    <t>エイチ・ツー・オーリテイリング</t>
  </si>
  <si>
    <t>丸井グループ</t>
  </si>
  <si>
    <t>クレディセゾン</t>
  </si>
  <si>
    <t>イズミ</t>
  </si>
  <si>
    <t>ケーズホールディングス</t>
  </si>
  <si>
    <t>新生銀行</t>
  </si>
  <si>
    <t>あおぞら銀行</t>
  </si>
  <si>
    <t>第四銀行</t>
  </si>
  <si>
    <t>千葉銀行</t>
  </si>
  <si>
    <t>群馬銀行</t>
  </si>
  <si>
    <t>武蔵野銀行</t>
  </si>
  <si>
    <t>七十七銀行</t>
  </si>
  <si>
    <t>ふくおかフィナンシャルグループ</t>
  </si>
  <si>
    <t>静岡銀行</t>
  </si>
  <si>
    <t>十六銀行</t>
  </si>
  <si>
    <t>スルガ銀行</t>
  </si>
  <si>
    <t>八十二銀行</t>
  </si>
  <si>
    <t>大垣共立銀行</t>
  </si>
  <si>
    <t>北國銀行</t>
  </si>
  <si>
    <t>滋賀銀行</t>
  </si>
  <si>
    <t>南都銀行</t>
  </si>
  <si>
    <t>コード</t>
    <phoneticPr fontId="2"/>
  </si>
  <si>
    <t>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</si>
</sst>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0.0%"/>
    <numFmt numFmtId="178" formatCode="[$-F400]h:mm:ss\ AM/PM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sz val="9"/>
      <color theme="1"/>
      <name val="メイリオ"/>
      <family val="3"/>
      <charset val="128"/>
    </font>
    <font>
      <sz val="11"/>
      <color theme="0"/>
      <name val="メイリオ"/>
      <family val="3"/>
      <charset val="128"/>
    </font>
    <font>
      <sz val="6"/>
      <color theme="1"/>
      <name val="メイリオ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177" fontId="3" fillId="0" borderId="1" xfId="2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8" fontId="3" fillId="0" borderId="0" xfId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5" fillId="0" borderId="0" xfId="1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38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38" fontId="6" fillId="4" borderId="1" xfId="1" applyFont="1" applyFill="1" applyBorder="1" applyAlignment="1">
      <alignment vertical="center"/>
    </xf>
    <xf numFmtId="38" fontId="3" fillId="0" borderId="0" xfId="1" applyFont="1" applyAlignment="1">
      <alignment vertical="center"/>
    </xf>
    <xf numFmtId="178" fontId="3" fillId="0" borderId="1" xfId="1" applyNumberFormat="1" applyFont="1" applyBorder="1" applyAlignment="1">
      <alignment horizontal="center" vertical="center"/>
    </xf>
    <xf numFmtId="177" fontId="5" fillId="2" borderId="0" xfId="2" applyNumberFormat="1" applyFont="1" applyFill="1" applyAlignment="1">
      <alignment horizontal="center" vertical="center"/>
    </xf>
    <xf numFmtId="0" fontId="0" fillId="2" borderId="0" xfId="0" applyFill="1"/>
    <xf numFmtId="0" fontId="3" fillId="0" borderId="0" xfId="0" applyFont="1" applyAlignment="1">
      <alignment horizontal="left" vertical="center"/>
    </xf>
    <xf numFmtId="177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40" fontId="0" fillId="5" borderId="0" xfId="1" applyNumberFormat="1" applyFont="1" applyFill="1" applyAlignment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7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Fill="1" applyAlignmen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  <fill>
        <patternFill>
          <bgColor theme="0" tint="-0.14996795556505021"/>
        </patternFill>
      </fill>
    </dxf>
    <dxf>
      <font>
        <color rgb="FFFF0000"/>
      </font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>
        <v>261100</v>
        <stp/>
        <stp>BOARD</stp>
        <stp>2651</stp>
        <stp/>
        <stp>気配数量OVER</stp>
        <tr r="A5" s="4"/>
      </tp>
    </main>
    <main first="oson2.rtdserver">
      <tp>
        <v>0</v>
        <stp/>
        <stp>BOARD</stp>
        <stp>8086</stp>
        <stp/>
        <stp>売気配数量14</stp>
        <tr r="G270" s="2"/>
      </tp>
      <tp>
        <v>0</v>
        <stp/>
        <stp>BOARD</stp>
        <stp>8086</stp>
        <stp/>
        <stp>売気配数量12</stp>
        <tr r="G270" s="2"/>
      </tp>
      <tp>
        <v>0</v>
        <stp/>
        <stp>BOARD</stp>
        <stp>8086</stp>
        <stp/>
        <stp>売気配数量13</stp>
        <tr r="G270" s="2"/>
      </tp>
      <tp>
        <v>0</v>
        <stp/>
        <stp>BOARD</stp>
        <stp>8086</stp>
        <stp/>
        <stp>売気配数量10</stp>
        <tr r="G270" s="2"/>
      </tp>
      <tp>
        <v>0</v>
        <stp/>
        <stp>BOARD</stp>
        <stp>8086</stp>
        <stp/>
        <stp>売気配数量11</stp>
        <tr r="G270" s="2"/>
      </tp>
      <tp>
        <v>0</v>
        <stp/>
        <stp>BOARD</stp>
        <stp>5486</stp>
        <stp/>
        <stp>売気配数量13</stp>
        <tr r="G152" s="2"/>
      </tp>
      <tp>
        <v>0</v>
        <stp/>
        <stp>BOARD</stp>
        <stp>6586</stp>
        <stp/>
        <stp>売気配数量10</stp>
        <tr r="G200" s="2"/>
      </tp>
      <tp>
        <v>0</v>
        <stp/>
        <stp>BOARD</stp>
        <stp>4186</stp>
        <stp/>
        <stp>売気配数量12</stp>
        <tr r="G84" s="2"/>
      </tp>
      <tp>
        <v>0</v>
        <stp/>
        <stp>BOARD</stp>
        <stp>6986</stp>
        <stp/>
        <stp>売気配数量10</stp>
        <tr r="G223" s="2"/>
      </tp>
      <tp>
        <v>0</v>
        <stp/>
        <stp>BOARD</stp>
        <stp>5486</stp>
        <stp/>
        <stp>売気配数量12</stp>
        <tr r="G152" s="2"/>
      </tp>
      <tp>
        <v>0</v>
        <stp/>
        <stp>BOARD</stp>
        <stp>6586</stp>
        <stp/>
        <stp>売気配数量11</stp>
        <tr r="G200" s="2"/>
      </tp>
      <tp>
        <v>0</v>
        <stp/>
        <stp>BOARD</stp>
        <stp>3086</stp>
        <stp/>
        <stp>売気配数量14</stp>
        <tr r="G49" s="2"/>
      </tp>
      <tp>
        <v>0</v>
        <stp/>
        <stp>BOARD</stp>
        <stp>4186</stp>
        <stp/>
        <stp>売気配数量13</stp>
        <tr r="G84" s="2"/>
      </tp>
      <tp>
        <v>0</v>
        <stp/>
        <stp>BOARD</stp>
        <stp>6986</stp>
        <stp/>
        <stp>売気配数量11</stp>
        <tr r="G223" s="2"/>
      </tp>
      <tp>
        <v>0</v>
        <stp/>
        <stp>BOARD</stp>
        <stp>5486</stp>
        <stp/>
        <stp>売気配数量11</stp>
        <tr r="G152" s="2"/>
      </tp>
      <tp>
        <v>0</v>
        <stp/>
        <stp>BOARD</stp>
        <stp>6586</stp>
        <stp/>
        <stp>売気配数量12</stp>
        <tr r="G200" s="2"/>
      </tp>
      <tp>
        <v>0</v>
        <stp/>
        <stp>BOARD</stp>
        <stp>4186</stp>
        <stp/>
        <stp>売気配数量10</stp>
        <tr r="G84" s="2"/>
      </tp>
      <tp>
        <v>0</v>
        <stp/>
        <stp>BOARD</stp>
        <stp>6986</stp>
        <stp/>
        <stp>売気配数量12</stp>
        <tr r="G223" s="2"/>
      </tp>
      <tp>
        <v>0</v>
        <stp/>
        <stp>BOARD</stp>
        <stp>5486</stp>
        <stp/>
        <stp>売気配数量10</stp>
        <tr r="G152" s="2"/>
      </tp>
      <tp>
        <v>0</v>
        <stp/>
        <stp>BOARD</stp>
        <stp>6586</stp>
        <stp/>
        <stp>売気配数量13</stp>
        <tr r="G200" s="2"/>
      </tp>
      <tp>
        <v>0</v>
        <stp/>
        <stp>BOARD</stp>
        <stp>4186</stp>
        <stp/>
        <stp>売気配数量11</stp>
        <tr r="G84" s="2"/>
      </tp>
      <tp>
        <v>0</v>
        <stp/>
        <stp>BOARD</stp>
        <stp>6986</stp>
        <stp/>
        <stp>売気配数量13</stp>
        <tr r="G223" s="2"/>
      </tp>
      <tp>
        <v>0</v>
        <stp/>
        <stp>BOARD</stp>
        <stp>6586</stp>
        <stp/>
        <stp>売気配数量14</stp>
        <tr r="G200" s="2"/>
      </tp>
      <tp>
        <v>0</v>
        <stp/>
        <stp>BOARD</stp>
        <stp>3086</stp>
        <stp/>
        <stp>売気配数量11</stp>
        <tr r="G49" s="2"/>
      </tp>
      <tp>
        <v>0</v>
        <stp/>
        <stp>BOARD</stp>
        <stp>6986</stp>
        <stp/>
        <stp>売気配数量14</stp>
        <tr r="G223" s="2"/>
      </tp>
      <tp>
        <v>0</v>
        <stp/>
        <stp>BOARD</stp>
        <stp>3086</stp>
        <stp/>
        <stp>売気配数量10</stp>
        <tr r="G49" s="2"/>
      </tp>
      <tp>
        <v>0</v>
        <stp/>
        <stp>BOARD</stp>
        <stp>3086</stp>
        <stp/>
        <stp>売気配数量13</stp>
        <tr r="G49" s="2"/>
      </tp>
      <tp>
        <v>0</v>
        <stp/>
        <stp>BOARD</stp>
        <stp>4186</stp>
        <stp/>
        <stp>売気配数量14</stp>
        <tr r="G84" s="2"/>
      </tp>
      <tp>
        <v>0</v>
        <stp/>
        <stp>BOARD</stp>
        <stp>5486</stp>
        <stp/>
        <stp>売気配数量14</stp>
        <tr r="G152" s="2"/>
      </tp>
      <tp>
        <v>0</v>
        <stp/>
        <stp>BOARD</stp>
        <stp>3086</stp>
        <stp/>
        <stp>売気配数量12</stp>
        <tr r="G49" s="2"/>
      </tp>
      <tp>
        <v>0</v>
        <stp/>
        <stp>BOARD</stp>
        <stp>8184</stp>
        <stp/>
        <stp>売気配数量14</stp>
        <tr r="G276" s="2"/>
      </tp>
      <tp>
        <v>0</v>
        <stp/>
        <stp>BOARD</stp>
        <stp>8184</stp>
        <stp/>
        <stp>売気配数量12</stp>
        <tr r="G276" s="2"/>
      </tp>
      <tp>
        <v>0</v>
        <stp/>
        <stp>BOARD</stp>
        <stp>8184</stp>
        <stp/>
        <stp>売気配数量13</stp>
        <tr r="G276" s="2"/>
      </tp>
      <tp>
        <v>0</v>
        <stp/>
        <stp>BOARD</stp>
        <stp>8184</stp>
        <stp/>
        <stp>売気配数量10</stp>
        <tr r="G276" s="2"/>
      </tp>
      <tp>
        <v>0</v>
        <stp/>
        <stp>BOARD</stp>
        <stp>8184</stp>
        <stp/>
        <stp>売気配数量11</stp>
        <tr r="G276" s="2"/>
      </tp>
      <tp>
        <v>0</v>
        <stp/>
        <stp>BOARD</stp>
        <stp>4684</stp>
        <stp/>
        <stp>売気配数量12</stp>
        <tr r="G123" s="2"/>
      </tp>
      <tp>
        <v>0</v>
        <stp/>
        <stp>BOARD</stp>
        <stp>2784</stp>
        <stp/>
        <stp>売気配数量14</stp>
        <tr r="G40" s="2"/>
      </tp>
      <tp>
        <v>0</v>
        <stp/>
        <stp>BOARD</stp>
        <stp>7984</stp>
        <stp/>
        <stp>売気配数量11</stp>
        <tr r="G261" s="2"/>
      </tp>
      <tp>
        <v>0</v>
        <stp/>
        <stp>BOARD</stp>
        <stp>4684</stp>
        <stp/>
        <stp>売気配数量13</stp>
        <tr r="G123" s="2"/>
      </tp>
      <tp>
        <v>0</v>
        <stp/>
        <stp>BOARD</stp>
        <stp>7984</stp>
        <stp/>
        <stp>売気配数量10</stp>
        <tr r="G261" s="2"/>
      </tp>
      <tp>
        <v>0</v>
        <stp/>
        <stp>BOARD</stp>
        <stp>4684</stp>
        <stp/>
        <stp>売気配数量10</stp>
        <tr r="G123" s="2"/>
      </tp>
      <tp>
        <v>0</v>
        <stp/>
        <stp>BOARD</stp>
        <stp>7984</stp>
        <stp/>
        <stp>売気配数量13</stp>
        <tr r="G261" s="2"/>
      </tp>
      <tp>
        <v>0</v>
        <stp/>
        <stp>BOARD</stp>
        <stp>4684</stp>
        <stp/>
        <stp>売気配数量11</stp>
        <tr r="G123" s="2"/>
      </tp>
      <tp>
        <v>0</v>
        <stp/>
        <stp>BOARD</stp>
        <stp>7984</stp>
        <stp/>
        <stp>売気配数量12</stp>
        <tr r="G261" s="2"/>
      </tp>
      <tp>
        <v>0</v>
        <stp/>
        <stp>BOARD</stp>
        <stp>2784</stp>
        <stp/>
        <stp>売気配数量10</stp>
        <tr r="G40" s="2"/>
      </tp>
      <tp>
        <v>0</v>
        <stp/>
        <stp>BOARD</stp>
        <stp>2784</stp>
        <stp/>
        <stp>売気配数量11</stp>
        <tr r="G40" s="2"/>
      </tp>
      <tp>
        <v>0</v>
        <stp/>
        <stp>BOARD</stp>
        <stp>7984</stp>
        <stp/>
        <stp>売気配数量14</stp>
        <tr r="G261" s="2"/>
      </tp>
      <tp>
        <v>0</v>
        <stp/>
        <stp>BOARD</stp>
        <stp>4684</stp>
        <stp/>
        <stp>売気配数量14</stp>
        <tr r="G123" s="2"/>
      </tp>
      <tp>
        <v>0</v>
        <stp/>
        <stp>BOARD</stp>
        <stp>2784</stp>
        <stp/>
        <stp>売気配数量12</stp>
        <tr r="G40" s="2"/>
      </tp>
      <tp>
        <v>0</v>
        <stp/>
        <stp>BOARD</stp>
        <stp>2784</stp>
        <stp/>
        <stp>売気配数量13</stp>
        <tr r="G40" s="2"/>
      </tp>
      <tp>
        <v>0</v>
        <stp/>
        <stp>BOARD</stp>
        <stp>2685</stp>
        <stp/>
        <stp>売気配数量14</stp>
        <tr r="G37" s="2"/>
      </tp>
      <tp>
        <v>0</v>
        <stp/>
        <stp>BOARD</stp>
        <stp>4185</stp>
        <stp/>
        <stp>売気配数量12</stp>
        <tr r="G83" s="2"/>
      </tp>
      <tp>
        <v>0</v>
        <stp/>
        <stp>BOARD</stp>
        <stp>4185</stp>
        <stp/>
        <stp>売気配数量13</stp>
        <tr r="G83" s="2"/>
      </tp>
      <tp>
        <v>0</v>
        <stp/>
        <stp>BOARD</stp>
        <stp>4185</stp>
        <stp/>
        <stp>売気配数量10</stp>
        <tr r="G83" s="2"/>
      </tp>
      <tp>
        <v>0</v>
        <stp/>
        <stp>BOARD</stp>
        <stp>4185</stp>
        <stp/>
        <stp>売気配数量11</stp>
        <tr r="G83" s="2"/>
      </tp>
      <tp>
        <v>0</v>
        <stp/>
        <stp>BOARD</stp>
        <stp>2685</stp>
        <stp/>
        <stp>売気配数量10</stp>
        <tr r="G37" s="2"/>
      </tp>
      <tp>
        <v>0</v>
        <stp/>
        <stp>BOARD</stp>
        <stp>2685</stp>
        <stp/>
        <stp>売気配数量11</stp>
        <tr r="G37" s="2"/>
      </tp>
      <tp>
        <v>0</v>
        <stp/>
        <stp>BOARD</stp>
        <stp>2685</stp>
        <stp/>
        <stp>売気配数量12</stp>
        <tr r="G37" s="2"/>
      </tp>
      <tp>
        <v>0</v>
        <stp/>
        <stp>BOARD</stp>
        <stp>4185</stp>
        <stp/>
        <stp>売気配数量14</stp>
        <tr r="G83" s="2"/>
      </tp>
      <tp>
        <v>0</v>
        <stp/>
        <stp>BOARD</stp>
        <stp>2685</stp>
        <stp/>
        <stp>売気配数量13</stp>
        <tr r="G37" s="2"/>
      </tp>
      <tp>
        <v>0</v>
        <stp/>
        <stp>BOARD</stp>
        <stp>8282</stp>
        <stp/>
        <stp>売気配数量14</stp>
        <tr r="G285" s="2"/>
      </tp>
      <tp>
        <v>0</v>
        <stp/>
        <stp>BOARD</stp>
        <stp>8282</stp>
        <stp/>
        <stp>売気配数量12</stp>
        <tr r="G285" s="2"/>
      </tp>
      <tp>
        <v>0</v>
        <stp/>
        <stp>BOARD</stp>
        <stp>8282</stp>
        <stp/>
        <stp>売気配数量13</stp>
        <tr r="G285" s="2"/>
      </tp>
      <tp>
        <v>0</v>
        <stp/>
        <stp>BOARD</stp>
        <stp>8282</stp>
        <stp/>
        <stp>売気配数量10</stp>
        <tr r="G285" s="2"/>
      </tp>
      <tp>
        <v>0</v>
        <stp/>
        <stp>BOARD</stp>
        <stp>8282</stp>
        <stp/>
        <stp>売気配数量11</stp>
        <tr r="G285" s="2"/>
      </tp>
      <tp>
        <v>0</v>
        <stp/>
        <stp>BOARD</stp>
        <stp>5482</stp>
        <stp/>
        <stp>売気配数量13</stp>
        <tr r="G151" s="2"/>
      </tp>
      <tp>
        <v>0</v>
        <stp/>
        <stp>BOARD</stp>
        <stp>2282</stp>
        <stp/>
        <stp>売気配数量14</stp>
        <tr r="G24" s="2"/>
      </tp>
      <tp>
        <v>0</v>
        <stp/>
        <stp>BOARD</stp>
        <stp>7282</stp>
        <stp/>
        <stp>売気配数量11</stp>
        <tr r="G242" s="2"/>
      </tp>
      <tp>
        <v>0</v>
        <stp/>
        <stp>BOARD</stp>
        <stp>4182</stp>
        <stp/>
        <stp>売気配数量12</stp>
        <tr r="G81" s="2"/>
      </tp>
      <tp>
        <v>0</v>
        <stp/>
        <stp>BOARD</stp>
        <stp>5482</stp>
        <stp/>
        <stp>売気配数量12</stp>
        <tr r="G151" s="2"/>
      </tp>
      <tp>
        <v>0</v>
        <stp/>
        <stp>BOARD</stp>
        <stp>7282</stp>
        <stp/>
        <stp>売気配数量10</stp>
        <tr r="G242" s="2"/>
      </tp>
      <tp>
        <v>0</v>
        <stp/>
        <stp>BOARD</stp>
        <stp>4182</stp>
        <stp/>
        <stp>売気配数量13</stp>
        <tr r="G81" s="2"/>
      </tp>
      <tp>
        <v>0</v>
        <stp/>
        <stp>BOARD</stp>
        <stp>5482</stp>
        <stp/>
        <stp>売気配数量11</stp>
        <tr r="G151" s="2"/>
      </tp>
      <tp>
        <v>0</v>
        <stp/>
        <stp>BOARD</stp>
        <stp>7282</stp>
        <stp/>
        <stp>売気配数量13</stp>
        <tr r="G242" s="2"/>
      </tp>
      <tp>
        <v>0</v>
        <stp/>
        <stp>BOARD</stp>
        <stp>4182</stp>
        <stp/>
        <stp>売気配数量10</stp>
        <tr r="G81" s="2"/>
      </tp>
      <tp>
        <v>0</v>
        <stp/>
        <stp>BOARD</stp>
        <stp>5482</stp>
        <stp/>
        <stp>売気配数量10</stp>
        <tr r="G151" s="2"/>
      </tp>
      <tp>
        <v>0</v>
        <stp/>
        <stp>BOARD</stp>
        <stp>7282</stp>
        <stp/>
        <stp>売気配数量12</stp>
        <tr r="G242" s="2"/>
      </tp>
      <tp>
        <v>0</v>
        <stp/>
        <stp>BOARD</stp>
        <stp>4182</stp>
        <stp/>
        <stp>売気配数量11</stp>
        <tr r="G81" s="2"/>
      </tp>
      <tp>
        <v>0</v>
        <stp/>
        <stp>BOARD</stp>
        <stp>2282</stp>
        <stp/>
        <stp>売気配数量10</stp>
        <tr r="G24" s="2"/>
      </tp>
      <tp>
        <v>0</v>
        <stp/>
        <stp>BOARD</stp>
        <stp>2282</stp>
        <stp/>
        <stp>売気配数量11</stp>
        <tr r="G24" s="2"/>
      </tp>
      <tp>
        <v>0</v>
        <stp/>
        <stp>BOARD</stp>
        <stp>7282</stp>
        <stp/>
        <stp>売気配数量14</stp>
        <tr r="G242" s="2"/>
      </tp>
      <tp>
        <v>0</v>
        <stp/>
        <stp>BOARD</stp>
        <stp>2282</stp>
        <stp/>
        <stp>売気配数量12</stp>
        <tr r="G24" s="2"/>
      </tp>
      <tp>
        <v>0</v>
        <stp/>
        <stp>BOARD</stp>
        <stp>4182</stp>
        <stp/>
        <stp>売気配数量14</stp>
        <tr r="G81" s="2"/>
      </tp>
      <tp>
        <v>0</v>
        <stp/>
        <stp>BOARD</stp>
        <stp>5482</stp>
        <stp/>
        <stp>売気配数量14</stp>
        <tr r="G151" s="2"/>
      </tp>
      <tp>
        <v>0</v>
        <stp/>
        <stp>BOARD</stp>
        <stp>2282</stp>
        <stp/>
        <stp>売気配数量13</stp>
        <tr r="G24" s="2"/>
      </tp>
      <tp>
        <v>0</v>
        <stp/>
        <stp>BOARD</stp>
        <stp>4183</stp>
        <stp/>
        <stp>売気配数量12</stp>
        <tr r="G82" s="2"/>
      </tp>
      <tp>
        <v>0</v>
        <stp/>
        <stp>BOARD</stp>
        <stp>4183</stp>
        <stp/>
        <stp>売気配数量13</stp>
        <tr r="G82" s="2"/>
      </tp>
      <tp>
        <v>0</v>
        <stp/>
        <stp>BOARD</stp>
        <stp>4183</stp>
        <stp/>
        <stp>売気配数量10</stp>
        <tr r="G82" s="2"/>
      </tp>
      <tp>
        <v>0</v>
        <stp/>
        <stp>BOARD</stp>
        <stp>4183</stp>
        <stp/>
        <stp>売気配数量11</stp>
        <tr r="G82" s="2"/>
      </tp>
      <tp>
        <v>0</v>
        <stp/>
        <stp>BOARD</stp>
        <stp>4183</stp>
        <stp/>
        <stp>売気配数量14</stp>
        <tr r="G82" s="2"/>
      </tp>
      <tp>
        <v>0</v>
        <stp/>
        <stp>BOARD</stp>
        <stp>3880</stp>
        <stp/>
        <stp>売気配数量14</stp>
        <tr r="G66" s="2"/>
      </tp>
      <tp>
        <v>0</v>
        <stp/>
        <stp>BOARD</stp>
        <stp>3880</stp>
        <stp/>
        <stp>売気配数量11</stp>
        <tr r="G66" s="2"/>
      </tp>
      <tp>
        <v>0</v>
        <stp/>
        <stp>BOARD</stp>
        <stp>3880</stp>
        <stp/>
        <stp>売気配数量10</stp>
        <tr r="G66" s="2"/>
      </tp>
      <tp>
        <v>0</v>
        <stp/>
        <stp>BOARD</stp>
        <stp>3880</stp>
        <stp/>
        <stp>売気配数量13</stp>
        <tr r="G66" s="2"/>
      </tp>
      <tp>
        <v>0</v>
        <stp/>
        <stp>BOARD</stp>
        <stp>3880</stp>
        <stp/>
        <stp>売気配数量12</stp>
        <tr r="G66" s="2"/>
      </tp>
      <tp>
        <v>0</v>
        <stp/>
        <stp>BOARD</stp>
        <stp>6481</stp>
        <stp/>
        <stp>売気配数量10</stp>
        <tr r="G196" s="2"/>
      </tp>
      <tp>
        <v>0</v>
        <stp/>
        <stp>BOARD</stp>
        <stp>4581</stp>
        <stp/>
        <stp>売気配数量12</stp>
        <tr r="G115" s="2"/>
      </tp>
      <tp>
        <v>0</v>
        <stp/>
        <stp>BOARD</stp>
        <stp>6481</stp>
        <stp/>
        <stp>売気配数量11</stp>
        <tr r="G196" s="2"/>
      </tp>
      <tp>
        <v>0</v>
        <stp/>
        <stp>BOARD</stp>
        <stp>4581</stp>
        <stp/>
        <stp>売気配数量13</stp>
        <tr r="G115" s="2"/>
      </tp>
      <tp>
        <v>0</v>
        <stp/>
        <stp>BOARD</stp>
        <stp>6481</stp>
        <stp/>
        <stp>売気配数量12</stp>
        <tr r="G196" s="2"/>
      </tp>
      <tp>
        <v>0</v>
        <stp/>
        <stp>BOARD</stp>
        <stp>4581</stp>
        <stp/>
        <stp>売気配数量10</stp>
        <tr r="G115" s="2"/>
      </tp>
      <tp>
        <v>0</v>
        <stp/>
        <stp>BOARD</stp>
        <stp>6481</stp>
        <stp/>
        <stp>売気配数量13</stp>
        <tr r="G196" s="2"/>
      </tp>
      <tp>
        <v>0</v>
        <stp/>
        <stp>BOARD</stp>
        <stp>4581</stp>
        <stp/>
        <stp>売気配数量11</stp>
        <tr r="G115" s="2"/>
      </tp>
      <tp>
        <v>0</v>
        <stp/>
        <stp>BOARD</stp>
        <stp>6481</stp>
        <stp/>
        <stp>売気配数量14</stp>
        <tr r="G196" s="2"/>
      </tp>
      <tp>
        <v>0</v>
        <stp/>
        <stp>BOARD</stp>
        <stp>4581</stp>
        <stp/>
        <stp>売気配数量14</stp>
        <tr r="G115" s="2"/>
      </tp>
      <tp>
        <v>0</v>
        <stp/>
        <stp>BOARD</stp>
        <stp>6588</stp>
        <stp/>
        <stp>売気配数量10</stp>
        <tr r="G201" s="2"/>
      </tp>
      <tp>
        <v>0</v>
        <stp/>
        <stp>BOARD</stp>
        <stp>4088</stp>
        <stp/>
        <stp>売気配数量12</stp>
        <tr r="G76" s="2"/>
      </tp>
      <tp>
        <v>0</v>
        <stp/>
        <stp>BOARD</stp>
        <stp>7988</stp>
        <stp/>
        <stp>売気配数量11</stp>
        <tr r="G262" s="2"/>
      </tp>
      <tp>
        <v>0</v>
        <stp/>
        <stp>BOARD</stp>
        <stp>6588</stp>
        <stp/>
        <stp>売気配数量11</stp>
        <tr r="G201" s="2"/>
      </tp>
      <tp>
        <v>0</v>
        <stp/>
        <stp>BOARD</stp>
        <stp>3088</stp>
        <stp/>
        <stp>売気配数量14</stp>
        <tr r="G50" s="2"/>
      </tp>
      <tp>
        <v>0</v>
        <stp/>
        <stp>BOARD</stp>
        <stp>4088</stp>
        <stp/>
        <stp>売気配数量13</stp>
        <tr r="G76" s="2"/>
      </tp>
      <tp>
        <v>0</v>
        <stp/>
        <stp>BOARD</stp>
        <stp>7988</stp>
        <stp/>
        <stp>売気配数量10</stp>
        <tr r="G262" s="2"/>
      </tp>
      <tp>
        <v>0</v>
        <stp/>
        <stp>BOARD</stp>
        <stp>6588</stp>
        <stp/>
        <stp>売気配数量12</stp>
        <tr r="G201" s="2"/>
      </tp>
      <tp>
        <v>0</v>
        <stp/>
        <stp>BOARD</stp>
        <stp>4088</stp>
        <stp/>
        <stp>売気配数量10</stp>
        <tr r="G76" s="2"/>
      </tp>
      <tp>
        <v>0</v>
        <stp/>
        <stp>BOARD</stp>
        <stp>7988</stp>
        <stp/>
        <stp>売気配数量13</stp>
        <tr r="G262" s="2"/>
      </tp>
      <tp>
        <v>0</v>
        <stp/>
        <stp>BOARD</stp>
        <stp>6588</stp>
        <stp/>
        <stp>売気配数量13</stp>
        <tr r="G201" s="2"/>
      </tp>
      <tp>
        <v>0</v>
        <stp/>
        <stp>BOARD</stp>
        <stp>4088</stp>
        <stp/>
        <stp>売気配数量11</stp>
        <tr r="G76" s="2"/>
      </tp>
      <tp>
        <v>0</v>
        <stp/>
        <stp>BOARD</stp>
        <stp>7988</stp>
        <stp/>
        <stp>売気配数量12</stp>
        <tr r="G262" s="2"/>
      </tp>
      <tp>
        <v>0</v>
        <stp/>
        <stp>BOARD</stp>
        <stp>6588</stp>
        <stp/>
        <stp>売気配数量14</stp>
        <tr r="G201" s="2"/>
      </tp>
      <tp>
        <v>0</v>
        <stp/>
        <stp>BOARD</stp>
        <stp>3088</stp>
        <stp/>
        <stp>売気配数量11</stp>
        <tr r="G50" s="2"/>
      </tp>
      <tp>
        <v>0</v>
        <stp/>
        <stp>BOARD</stp>
        <stp>3088</stp>
        <stp/>
        <stp>売気配数量10</stp>
        <tr r="G50" s="2"/>
      </tp>
      <tp>
        <v>0</v>
        <stp/>
        <stp>BOARD</stp>
        <stp>7988</stp>
        <stp/>
        <stp>売気配数量14</stp>
        <tr r="G262" s="2"/>
      </tp>
      <tp>
        <v>0</v>
        <stp/>
        <stp>BOARD</stp>
        <stp>3088</stp>
        <stp/>
        <stp>売気配数量13</stp>
        <tr r="G50" s="2"/>
      </tp>
      <tp>
        <v>0</v>
        <stp/>
        <stp>BOARD</stp>
        <stp>4088</stp>
        <stp/>
        <stp>売気配数量14</stp>
        <tr r="G76" s="2"/>
      </tp>
      <tp>
        <v>0</v>
        <stp/>
        <stp>BOARD</stp>
        <stp>3088</stp>
        <stp/>
        <stp>売気配数量12</stp>
        <tr r="G50" s="2"/>
      </tp>
      <tp>
        <v>0</v>
        <stp/>
        <stp>BOARD</stp>
        <stp>4689</stp>
        <stp/>
        <stp>売気配数量12</stp>
        <tr r="G124" s="2"/>
      </tp>
      <tp>
        <v>0</v>
        <stp/>
        <stp>BOARD</stp>
        <stp>4689</stp>
        <stp/>
        <stp>売気配数量13</stp>
        <tr r="G124" s="2"/>
      </tp>
      <tp>
        <v>0</v>
        <stp/>
        <stp>BOARD</stp>
        <stp>4689</stp>
        <stp/>
        <stp>売気配数量10</stp>
        <tr r="G124" s="2"/>
      </tp>
      <tp>
        <v>0</v>
        <stp/>
        <stp>BOARD</stp>
        <stp>4689</stp>
        <stp/>
        <stp>売気配数量11</stp>
        <tr r="G124" s="2"/>
      </tp>
      <tp>
        <v>0</v>
        <stp/>
        <stp>BOARD</stp>
        <stp>4689</stp>
        <stp/>
        <stp>売気配数量14</stp>
        <tr r="G124" s="2"/>
      </tp>
      <tp>
        <v>1300</v>
        <stp/>
        <stp>BOARD</stp>
        <stp>4088</stp>
        <stp/>
        <stp>売気配数量-2</stp>
        <tr r="G76" s="2"/>
      </tp>
      <tp>
        <v>3800</v>
        <stp/>
        <stp>BOARD</stp>
        <stp>7988</stp>
        <stp/>
        <stp>売気配数量-1</stp>
        <tr r="G262" s="2"/>
      </tp>
      <tp>
        <v>16000</v>
        <stp/>
        <stp>BOARD</stp>
        <stp>6588</stp>
        <stp/>
        <stp>売気配数量-1</stp>
        <tr r="G201" s="2"/>
      </tp>
      <tp>
        <v>3800</v>
        <stp/>
        <stp>BOARD</stp>
        <stp>4088</stp>
        <stp/>
        <stp>売気配数量-3</stp>
        <tr r="G76" s="2"/>
      </tp>
      <tp>
        <v>4000</v>
        <stp/>
        <stp>BOARD</stp>
        <stp>6588</stp>
        <stp/>
        <stp>売気配数量-2</stp>
        <tr r="G201" s="2"/>
      </tp>
      <tp>
        <v>2700</v>
        <stp/>
        <stp>BOARD</stp>
        <stp>7988</stp>
        <stp/>
        <stp>売気配数量-3</stp>
        <tr r="G262" s="2"/>
      </tp>
      <tp>
        <v>14000</v>
        <stp/>
        <stp>BOARD</stp>
        <stp>6588</stp>
        <stp/>
        <stp>売気配数量-3</stp>
        <tr r="G201" s="2"/>
      </tp>
      <tp>
        <v>3300</v>
        <stp/>
        <stp>BOARD</stp>
        <stp>4088</stp>
        <stp/>
        <stp>売気配数量-1</stp>
        <tr r="G76" s="2"/>
      </tp>
      <tp>
        <v>200</v>
        <stp/>
        <stp>BOARD</stp>
        <stp>7988</stp>
        <stp/>
        <stp>売気配数量-2</stp>
        <tr r="G262" s="2"/>
      </tp>
      <tp>
        <v>700</v>
        <stp/>
        <stp>BOARD</stp>
        <stp>3088</stp>
        <stp/>
        <stp>売気配数量-1</stp>
        <tr r="G50" s="2"/>
      </tp>
      <tp>
        <v>4200</v>
        <stp/>
        <stp>BOARD</stp>
        <stp>3088</stp>
        <stp/>
        <stp>売気配数量-3</stp>
        <tr r="G50" s="2"/>
      </tp>
      <tp>
        <v>500</v>
        <stp/>
        <stp>BOARD</stp>
        <stp>3088</stp>
        <stp/>
        <stp>売気配数量-2</stp>
        <tr r="G50" s="2"/>
      </tp>
      <tp>
        <v>175800</v>
        <stp/>
        <stp>BOARD</stp>
        <stp>4689</stp>
        <stp/>
        <stp>売気配数量-2</stp>
        <tr r="G124" s="2"/>
      </tp>
      <tp>
        <v>224800</v>
        <stp/>
        <stp>BOARD</stp>
        <stp>4689</stp>
        <stp/>
        <stp>売気配数量-3</stp>
        <tr r="G124" s="2"/>
      </tp>
      <tp>
        <v>58800</v>
        <stp/>
        <stp>BOARD</stp>
        <stp>4689</stp>
        <stp/>
        <stp>売気配数量-1</stp>
        <tr r="G124" s="2"/>
      </tp>
      <tp>
        <v>11200</v>
        <stp/>
        <stp>BOARD</stp>
        <stp>8282</stp>
        <stp/>
        <stp>売気配数量-2</stp>
        <tr r="G285" s="2"/>
      </tp>
      <tp>
        <v>1800</v>
        <stp/>
        <stp>BOARD</stp>
        <stp>8282</stp>
        <stp/>
        <stp>売気配数量-3</stp>
        <tr r="G285" s="2"/>
      </tp>
      <tp>
        <v>2300</v>
        <stp/>
        <stp>BOARD</stp>
        <stp>8282</stp>
        <stp/>
        <stp>売気配数量-1</stp>
        <tr r="G285" s="2"/>
      </tp>
      <tp>
        <v>1900</v>
        <stp/>
        <stp>BOARD</stp>
        <stp>5482</stp>
        <stp/>
        <stp>売気配数量-3</stp>
        <tr r="G151" s="2"/>
      </tp>
      <tp>
        <v>3900</v>
        <stp/>
        <stp>BOARD</stp>
        <stp>7282</stp>
        <stp/>
        <stp>売気配数量-1</stp>
        <tr r="G242" s="2"/>
      </tp>
      <tp>
        <v>1600</v>
        <stp/>
        <stp>BOARD</stp>
        <stp>4182</stp>
        <stp/>
        <stp>売気配数量-2</stp>
        <tr r="G81" s="2"/>
      </tp>
      <tp>
        <v>500</v>
        <stp/>
        <stp>BOARD</stp>
        <stp>5482</stp>
        <stp/>
        <stp>売気配数量-2</stp>
        <tr r="G151" s="2"/>
      </tp>
      <tp>
        <v>1100</v>
        <stp/>
        <stp>BOARD</stp>
        <stp>4182</stp>
        <stp/>
        <stp>売気配数量-3</stp>
        <tr r="G81" s="2"/>
      </tp>
      <tp>
        <v>200</v>
        <stp/>
        <stp>BOARD</stp>
        <stp>5482</stp>
        <stp/>
        <stp>売気配数量-1</stp>
        <tr r="G151" s="2"/>
      </tp>
      <tp>
        <v>7900</v>
        <stp/>
        <stp>BOARD</stp>
        <stp>7282</stp>
        <stp/>
        <stp>売気配数量-3</stp>
        <tr r="G242" s="2"/>
      </tp>
      <tp>
        <v>1100</v>
        <stp/>
        <stp>BOARD</stp>
        <stp>7282</stp>
        <stp/>
        <stp>売気配数量-2</stp>
        <tr r="G242" s="2"/>
      </tp>
      <tp>
        <v>2100</v>
        <stp/>
        <stp>BOARD</stp>
        <stp>4182</stp>
        <stp/>
        <stp>売気配数量-1</stp>
        <tr r="G81" s="2"/>
      </tp>
      <tp>
        <v>14000</v>
        <stp/>
        <stp>BOARD</stp>
        <stp>2282</stp>
        <stp/>
        <stp>売気配数量-1</stp>
        <tr r="G24" s="2"/>
      </tp>
      <tp>
        <v>24000</v>
        <stp/>
        <stp>BOARD</stp>
        <stp>2282</stp>
        <stp/>
        <stp>売気配数量-2</stp>
        <tr r="G24" s="2"/>
      </tp>
      <tp>
        <v>4000</v>
        <stp/>
        <stp>BOARD</stp>
        <stp>2282</stp>
        <stp/>
        <stp>売気配数量-3</stp>
        <tr r="G24" s="2"/>
      </tp>
      <tp>
        <v>14500</v>
        <stp/>
        <stp>BOARD</stp>
        <stp>4183</stp>
        <stp/>
        <stp>売気配数量-2</stp>
        <tr r="G82" s="2"/>
      </tp>
      <tp>
        <v>500</v>
        <stp/>
        <stp>BOARD</stp>
        <stp>4183</stp>
        <stp/>
        <stp>売気配数量-3</stp>
        <tr r="G82" s="2"/>
      </tp>
      <tp>
        <v>700</v>
        <stp/>
        <stp>BOARD</stp>
        <stp>4183</stp>
        <stp/>
        <stp>売気配数量-1</stp>
        <tr r="G82" s="2"/>
      </tp>
      <tp>
        <v>6000</v>
        <stp/>
        <stp>BOARD</stp>
        <stp>3880</stp>
        <stp/>
        <stp>売気配数量-1</stp>
        <tr r="G66" s="2"/>
      </tp>
      <tp>
        <v>700</v>
        <stp/>
        <stp>BOARD</stp>
        <stp>3880</stp>
        <stp/>
        <stp>売気配数量-3</stp>
        <tr r="G66" s="2"/>
      </tp>
      <tp>
        <v>2900</v>
        <stp/>
        <stp>BOARD</stp>
        <stp>3880</stp>
        <stp/>
        <stp>売気配数量-2</stp>
        <tr r="G66" s="2"/>
      </tp>
      <tp>
        <v>200</v>
        <stp/>
        <stp>BOARD</stp>
        <stp>4581</stp>
        <stp/>
        <stp>売気配数量-2</stp>
        <tr r="G115" s="2"/>
      </tp>
      <tp>
        <v>3400</v>
        <stp/>
        <stp>BOARD</stp>
        <stp>6481</stp>
        <stp/>
        <stp>売気配数量-1</stp>
        <tr r="G196" s="2"/>
      </tp>
      <tp>
        <v>400</v>
        <stp/>
        <stp>BOARD</stp>
        <stp>4581</stp>
        <stp/>
        <stp>売気配数量-3</stp>
        <tr r="G115" s="2"/>
      </tp>
      <tp>
        <v>27900</v>
        <stp/>
        <stp>BOARD</stp>
        <stp>6481</stp>
        <stp/>
        <stp>売気配数量-2</stp>
        <tr r="G196" s="2"/>
      </tp>
      <tp>
        <v>100</v>
        <stp/>
        <stp>BOARD</stp>
        <stp>6481</stp>
        <stp/>
        <stp>売気配数量-3</stp>
        <tr r="G196" s="2"/>
      </tp>
      <tp>
        <v>100</v>
        <stp/>
        <stp>BOARD</stp>
        <stp>4581</stp>
        <stp/>
        <stp>売気配数量-1</stp>
        <tr r="G115" s="2"/>
      </tp>
      <tp>
        <v>16200</v>
        <stp/>
        <stp>BOARD</stp>
        <stp>8086</stp>
        <stp/>
        <stp>売気配数量-2</stp>
        <tr r="G270" s="2"/>
      </tp>
      <tp>
        <v>9500</v>
        <stp/>
        <stp>BOARD</stp>
        <stp>8086</stp>
        <stp/>
        <stp>売気配数量-3</stp>
        <tr r="G270" s="2"/>
      </tp>
      <tp>
        <v>7000</v>
        <stp/>
        <stp>BOARD</stp>
        <stp>8086</stp>
        <stp/>
        <stp>売気配数量-1</stp>
        <tr r="G270" s="2"/>
      </tp>
      <tp>
        <v>200</v>
        <stp/>
        <stp>BOARD</stp>
        <stp>5486</stp>
        <stp/>
        <stp>売気配数量-3</stp>
        <tr r="G152" s="2"/>
      </tp>
      <tp>
        <v>400</v>
        <stp/>
        <stp>BOARD</stp>
        <stp>4186</stp>
        <stp/>
        <stp>売気配数量-2</stp>
        <tr r="G84" s="2"/>
      </tp>
      <tp>
        <v>2800</v>
        <stp/>
        <stp>BOARD</stp>
        <stp>5486</stp>
        <stp/>
        <stp>売気配数量-2</stp>
        <tr r="G152" s="2"/>
      </tp>
      <tp>
        <v>3600</v>
        <stp/>
        <stp>BOARD</stp>
        <stp>6586</stp>
        <stp/>
        <stp>売気配数量-1</stp>
        <tr r="G200" s="2"/>
      </tp>
      <tp>
        <v>300</v>
        <stp/>
        <stp>BOARD</stp>
        <stp>4186</stp>
        <stp/>
        <stp>売気配数量-3</stp>
        <tr r="G84" s="2"/>
      </tp>
      <tp>
        <v>2600</v>
        <stp/>
        <stp>BOARD</stp>
        <stp>6986</stp>
        <stp/>
        <stp>売気配数量-1</stp>
        <tr r="G223" s="2"/>
      </tp>
      <tp>
        <v>2200</v>
        <stp/>
        <stp>BOARD</stp>
        <stp>5486</stp>
        <stp/>
        <stp>売気配数量-1</stp>
        <tr r="G152" s="2"/>
      </tp>
      <tp>
        <v>1300</v>
        <stp/>
        <stp>BOARD</stp>
        <stp>6586</stp>
        <stp/>
        <stp>売気配数量-2</stp>
        <tr r="G200" s="2"/>
      </tp>
      <tp>
        <v>100</v>
        <stp/>
        <stp>BOARD</stp>
        <stp>6986</stp>
        <stp/>
        <stp>売気配数量-2</stp>
        <tr r="G223" s="2"/>
      </tp>
      <tp>
        <v>2800</v>
        <stp/>
        <stp>BOARD</stp>
        <stp>6586</stp>
        <stp/>
        <stp>売気配数量-3</stp>
        <tr r="G200" s="2"/>
      </tp>
      <tp>
        <v>2800</v>
        <stp/>
        <stp>BOARD</stp>
        <stp>4186</stp>
        <stp/>
        <stp>売気配数量-1</stp>
        <tr r="G84" s="2"/>
      </tp>
      <tp>
        <v>100</v>
        <stp/>
        <stp>BOARD</stp>
        <stp>6986</stp>
        <stp/>
        <stp>売気配数量-3</stp>
        <tr r="G223" s="2"/>
      </tp>
      <tp>
        <v>46900</v>
        <stp/>
        <stp>BOARD</stp>
        <stp>3086</stp>
        <stp/>
        <stp>売気配数量-1</stp>
        <tr r="G49" s="2"/>
      </tp>
      <tp>
        <v>4200</v>
        <stp/>
        <stp>BOARD</stp>
        <stp>3086</stp>
        <stp/>
        <stp>売気配数量-3</stp>
        <tr r="G49" s="2"/>
      </tp>
      <tp>
        <v>3000</v>
        <stp/>
        <stp>BOARD</stp>
        <stp>3086</stp>
        <stp/>
        <stp>売気配数量-2</stp>
        <tr r="G49" s="2"/>
      </tp>
      <tp>
        <v>3100</v>
        <stp/>
        <stp>BOARD</stp>
        <stp>8184</stp>
        <stp/>
        <stp>売気配数量-2</stp>
        <tr r="G276" s="2"/>
      </tp>
      <tp>
        <v>1000</v>
        <stp/>
        <stp>BOARD</stp>
        <stp>8184</stp>
        <stp/>
        <stp>売気配数量-3</stp>
        <tr r="G276" s="2"/>
      </tp>
      <tp>
        <v>300</v>
        <stp/>
        <stp>BOARD</stp>
        <stp>8184</stp>
        <stp/>
        <stp>売気配数量-1</stp>
        <tr r="G276" s="2"/>
      </tp>
      <tp>
        <v>400</v>
        <stp/>
        <stp>BOARD</stp>
        <stp>4684</stp>
        <stp/>
        <stp>売気配数量-2</stp>
        <tr r="G123" s="2"/>
      </tp>
      <tp>
        <v>4100</v>
        <stp/>
        <stp>BOARD</stp>
        <stp>7984</stp>
        <stp/>
        <stp>売気配数量-1</stp>
        <tr r="G261" s="2"/>
      </tp>
      <tp>
        <v>300</v>
        <stp/>
        <stp>BOARD</stp>
        <stp>4684</stp>
        <stp/>
        <stp>売気配数量-3</stp>
        <tr r="G123" s="2"/>
      </tp>
      <tp>
        <v>11600</v>
        <stp/>
        <stp>BOARD</stp>
        <stp>7984</stp>
        <stp/>
        <stp>売気配数量-3</stp>
        <tr r="G261" s="2"/>
      </tp>
      <tp>
        <v>600</v>
        <stp/>
        <stp>BOARD</stp>
        <stp>4684</stp>
        <stp/>
        <stp>売気配数量-1</stp>
        <tr r="G123" s="2"/>
      </tp>
      <tp>
        <v>1100</v>
        <stp/>
        <stp>BOARD</stp>
        <stp>7984</stp>
        <stp/>
        <stp>売気配数量-2</stp>
        <tr r="G261" s="2"/>
      </tp>
      <tp>
        <v>5700</v>
        <stp/>
        <stp>BOARD</stp>
        <stp>2784</stp>
        <stp/>
        <stp>売気配数量-1</stp>
        <tr r="G40" s="2"/>
      </tp>
      <tp>
        <v>2400</v>
        <stp/>
        <stp>BOARD</stp>
        <stp>2784</stp>
        <stp/>
        <stp>売気配数量-2</stp>
        <tr r="G40" s="2"/>
      </tp>
      <tp>
        <v>17500</v>
        <stp/>
        <stp>BOARD</stp>
        <stp>2784</stp>
        <stp/>
        <stp>売気配数量-3</stp>
        <tr r="G40" s="2"/>
      </tp>
      <tp>
        <v>9700</v>
        <stp/>
        <stp>BOARD</stp>
        <stp>4185</stp>
        <stp/>
        <stp>売気配数量-2</stp>
        <tr r="G83" s="2"/>
      </tp>
      <tp>
        <v>300</v>
        <stp/>
        <stp>BOARD</stp>
        <stp>4185</stp>
        <stp/>
        <stp>売気配数量-3</stp>
        <tr r="G83" s="2"/>
      </tp>
      <tp>
        <v>8300</v>
        <stp/>
        <stp>BOARD</stp>
        <stp>4185</stp>
        <stp/>
        <stp>売気配数量-1</stp>
        <tr r="G83" s="2"/>
      </tp>
      <tp>
        <v>13400</v>
        <stp/>
        <stp>BOARD</stp>
        <stp>2685</stp>
        <stp/>
        <stp>売気配数量-1</stp>
        <tr r="G37" s="2"/>
      </tp>
      <tp>
        <v>1500</v>
        <stp/>
        <stp>BOARD</stp>
        <stp>2685</stp>
        <stp/>
        <stp>売気配数量-2</stp>
        <tr r="G37" s="2"/>
      </tp>
      <tp>
        <v>10200</v>
        <stp/>
        <stp>BOARD</stp>
        <stp>2685</stp>
        <stp/>
        <stp>売気配数量-3</stp>
        <tr r="G37" s="2"/>
      </tp>
      <tp>
        <v>0</v>
        <stp/>
        <stp>BOARD</stp>
        <stp>6996</stp>
        <stp/>
        <stp>売気配数量10</stp>
        <tr r="G225" s="2"/>
      </tp>
      <tp>
        <v>0</v>
        <stp/>
        <stp>BOARD</stp>
        <stp>6996</stp>
        <stp/>
        <stp>売気配数量11</stp>
        <tr r="G225" s="2"/>
      </tp>
      <tp>
        <v>0</v>
        <stp/>
        <stp>BOARD</stp>
        <stp>6996</stp>
        <stp/>
        <stp>売気配数量12</stp>
        <tr r="G225" s="2"/>
      </tp>
      <tp>
        <v>0</v>
        <stp/>
        <stp>BOARD</stp>
        <stp>6996</stp>
        <stp/>
        <stp>売気配数量13</stp>
        <tr r="G225" s="2"/>
      </tp>
      <tp>
        <v>0</v>
        <stp/>
        <stp>BOARD</stp>
        <stp>6996</stp>
        <stp/>
        <stp>売気配数量14</stp>
        <tr r="G225" s="2"/>
      </tp>
      <tp>
        <v>0</v>
        <stp/>
        <stp>BOARD</stp>
        <stp>2897</stp>
        <stp/>
        <stp>売気配数量14</stp>
        <tr r="G48" s="2"/>
      </tp>
      <tp>
        <v>0</v>
        <stp/>
        <stp>BOARD</stp>
        <stp>2897</stp>
        <stp/>
        <stp>売気配数量10</stp>
        <tr r="G48" s="2"/>
      </tp>
      <tp>
        <v>0</v>
        <stp/>
        <stp>BOARD</stp>
        <stp>2897</stp>
        <stp/>
        <stp>売気配数量11</stp>
        <tr r="G48" s="2"/>
      </tp>
      <tp>
        <v>0</v>
        <stp/>
        <stp>BOARD</stp>
        <stp>2897</stp>
        <stp/>
        <stp>売気配数量12</stp>
        <tr r="G48" s="2"/>
      </tp>
      <tp>
        <v>0</v>
        <stp/>
        <stp>BOARD</stp>
        <stp>2897</stp>
        <stp/>
        <stp>売気配数量13</stp>
        <tr r="G48" s="2"/>
      </tp>
      <tp>
        <v>0</v>
        <stp/>
        <stp>BOARD</stp>
        <stp>6395</stp>
        <stp/>
        <stp>売気配数量10</stp>
        <tr r="G185" s="2"/>
      </tp>
      <tp>
        <v>0</v>
        <stp/>
        <stp>BOARD</stp>
        <stp>6995</stp>
        <stp/>
        <stp>売気配数量10</stp>
        <tr r="G224" s="2"/>
      </tp>
      <tp>
        <v>0</v>
        <stp/>
        <stp>BOARD</stp>
        <stp>6395</stp>
        <stp/>
        <stp>売気配数量11</stp>
        <tr r="G185" s="2"/>
      </tp>
      <tp>
        <v>0</v>
        <stp/>
        <stp>BOARD</stp>
        <stp>6995</stp>
        <stp/>
        <stp>売気配数量11</stp>
        <tr r="G224" s="2"/>
      </tp>
      <tp>
        <v>0</v>
        <stp/>
        <stp>BOARD</stp>
        <stp>6395</stp>
        <stp/>
        <stp>売気配数量12</stp>
        <tr r="G185" s="2"/>
      </tp>
      <tp>
        <v>0</v>
        <stp/>
        <stp>BOARD</stp>
        <stp>6995</stp>
        <stp/>
        <stp>売気配数量12</stp>
        <tr r="G224" s="2"/>
      </tp>
      <tp>
        <v>0</v>
        <stp/>
        <stp>BOARD</stp>
        <stp>6395</stp>
        <stp/>
        <stp>売気配数量13</stp>
        <tr r="G185" s="2"/>
      </tp>
      <tp>
        <v>0</v>
        <stp/>
        <stp>BOARD</stp>
        <stp>6995</stp>
        <stp/>
        <stp>売気配数量13</stp>
        <tr r="G224" s="2"/>
      </tp>
      <tp>
        <v>0</v>
        <stp/>
        <stp>BOARD</stp>
        <stp>6395</stp>
        <stp/>
        <stp>売気配数量14</stp>
        <tr r="G185" s="2"/>
      </tp>
      <tp>
        <v>0</v>
        <stp/>
        <stp>BOARD</stp>
        <stp>6995</stp>
        <stp/>
        <stp>売気配数量14</stp>
        <tr r="G224" s="2"/>
      </tp>
      <tp>
        <v>0</v>
        <stp/>
        <stp>BOARD</stp>
        <stp>6592</stp>
        <stp/>
        <stp>売気配数量10</stp>
        <tr r="G202" s="2"/>
      </tp>
      <tp>
        <v>0</v>
        <stp/>
        <stp>BOARD</stp>
        <stp>6592</stp>
        <stp/>
        <stp>売気配数量11</stp>
        <tr r="G202" s="2"/>
      </tp>
      <tp>
        <v>0</v>
        <stp/>
        <stp>BOARD</stp>
        <stp>6592</stp>
        <stp/>
        <stp>売気配数量12</stp>
        <tr r="G202" s="2"/>
      </tp>
      <tp>
        <v>0</v>
        <stp/>
        <stp>BOARD</stp>
        <stp>6592</stp>
        <stp/>
        <stp>売気配数量13</stp>
        <tr r="G202" s="2"/>
      </tp>
      <tp>
        <v>0</v>
        <stp/>
        <stp>BOARD</stp>
        <stp>6592</stp>
        <stp/>
        <stp>売気配数量14</stp>
        <tr r="G202" s="2"/>
      </tp>
      <tp>
        <v>0</v>
        <stp/>
        <stp>BOARD</stp>
        <stp>2593</stp>
        <stp/>
        <stp>売気配数量14</stp>
        <tr r="G33" s="2"/>
      </tp>
      <tp>
        <v>0</v>
        <stp/>
        <stp>BOARD</stp>
        <stp>2593</stp>
        <stp/>
        <stp>売気配数量10</stp>
        <tr r="G33" s="2"/>
      </tp>
      <tp>
        <v>0</v>
        <stp/>
        <stp>BOARD</stp>
        <stp>2593</stp>
        <stp/>
        <stp>売気配数量11</stp>
        <tr r="G33" s="2"/>
      </tp>
      <tp>
        <v>0</v>
        <stp/>
        <stp>BOARD</stp>
        <stp>2593</stp>
        <stp/>
        <stp>売気配数量12</stp>
        <tr r="G33" s="2"/>
      </tp>
      <tp>
        <v>0</v>
        <stp/>
        <stp>BOARD</stp>
        <stp>2593</stp>
        <stp/>
        <stp>売気配数量13</stp>
        <tr r="G33" s="2"/>
      </tp>
      <tp>
        <v>0</v>
        <stp/>
        <stp>BOARD</stp>
        <stp>4091</stp>
        <stp/>
        <stp>売気配数量12</stp>
        <tr r="G77" s="2"/>
      </tp>
      <tp>
        <v>0</v>
        <stp/>
        <stp>BOARD</stp>
        <stp>5991</stp>
        <stp/>
        <stp>売気配数量13</stp>
        <tr r="G168" s="2"/>
      </tp>
      <tp>
        <v>0</v>
        <stp/>
        <stp>BOARD</stp>
        <stp>3591</stp>
        <stp/>
        <stp>売気配数量14</stp>
        <tr r="G60" s="2"/>
      </tp>
      <tp>
        <v>0</v>
        <stp/>
        <stp>BOARD</stp>
        <stp>3391</stp>
        <stp/>
        <stp>売気配数量14</stp>
        <tr r="G56" s="2"/>
      </tp>
      <tp>
        <v>0</v>
        <stp/>
        <stp>BOARD</stp>
        <stp>4091</stp>
        <stp/>
        <stp>売気配数量13</stp>
        <tr r="G77" s="2"/>
      </tp>
      <tp>
        <v>0</v>
        <stp/>
        <stp>BOARD</stp>
        <stp>5991</stp>
        <stp/>
        <stp>売気配数量12</stp>
        <tr r="G168" s="2"/>
      </tp>
      <tp>
        <v>0</v>
        <stp/>
        <stp>BOARD</stp>
        <stp>4091</stp>
        <stp/>
        <stp>売気配数量10</stp>
        <tr r="G77" s="2"/>
      </tp>
      <tp>
        <v>0</v>
        <stp/>
        <stp>BOARD</stp>
        <stp>5991</stp>
        <stp/>
        <stp>売気配数量11</stp>
        <tr r="G168" s="2"/>
      </tp>
      <tp>
        <v>0</v>
        <stp/>
        <stp>BOARD</stp>
        <stp>4091</stp>
        <stp/>
        <stp>売気配数量11</stp>
        <tr r="G77" s="2"/>
      </tp>
      <tp>
        <v>0</v>
        <stp/>
        <stp>BOARD</stp>
        <stp>5991</stp>
        <stp/>
        <stp>売気配数量10</stp>
        <tr r="G168" s="2"/>
      </tp>
      <tp>
        <v>0</v>
        <stp/>
        <stp>BOARD</stp>
        <stp>3591</stp>
        <stp/>
        <stp>売気配数量11</stp>
        <tr r="G60" s="2"/>
      </tp>
      <tp>
        <v>0</v>
        <stp/>
        <stp>BOARD</stp>
        <stp>3391</stp>
        <stp/>
        <stp>売気配数量11</stp>
        <tr r="G56" s="2"/>
      </tp>
      <tp>
        <v>0</v>
        <stp/>
        <stp>BOARD</stp>
        <stp>3591</stp>
        <stp/>
        <stp>売気配数量10</stp>
        <tr r="G60" s="2"/>
      </tp>
      <tp>
        <v>0</v>
        <stp/>
        <stp>BOARD</stp>
        <stp>3391</stp>
        <stp/>
        <stp>売気配数量10</stp>
        <tr r="G56" s="2"/>
      </tp>
      <tp>
        <v>0</v>
        <stp/>
        <stp>BOARD</stp>
        <stp>3591</stp>
        <stp/>
        <stp>売気配数量13</stp>
        <tr r="G60" s="2"/>
      </tp>
      <tp>
        <v>0</v>
        <stp/>
        <stp>BOARD</stp>
        <stp>3391</stp>
        <stp/>
        <stp>売気配数量13</stp>
        <tr r="G56" s="2"/>
      </tp>
      <tp>
        <v>0</v>
        <stp/>
        <stp>BOARD</stp>
        <stp>4091</stp>
        <stp/>
        <stp>売気配数量14</stp>
        <tr r="G77" s="2"/>
      </tp>
      <tp>
        <v>0</v>
        <stp/>
        <stp>BOARD</stp>
        <stp>3591</stp>
        <stp/>
        <stp>売気配数量12</stp>
        <tr r="G60" s="2"/>
      </tp>
      <tp>
        <v>0</v>
        <stp/>
        <stp>BOARD</stp>
        <stp>3391</stp>
        <stp/>
        <stp>売気配数量12</stp>
        <tr r="G56" s="2"/>
      </tp>
      <tp>
        <v>0</v>
        <stp/>
        <stp>BOARD</stp>
        <stp>5991</stp>
        <stp/>
        <stp>売気配数量14</stp>
        <tr r="G168" s="2"/>
      </tp>
      <tp>
        <v>0</v>
        <stp/>
        <stp>BOARD</stp>
        <stp>3099</stp>
        <stp/>
        <stp>売気配数量14</stp>
        <tr r="G51" s="2"/>
      </tp>
      <tp>
        <v>0</v>
        <stp/>
        <stp>BOARD</stp>
        <stp>3099</stp>
        <stp/>
        <stp>売気配数量11</stp>
        <tr r="G51" s="2"/>
      </tp>
      <tp>
        <v>0</v>
        <stp/>
        <stp>BOARD</stp>
        <stp>3099</stp>
        <stp/>
        <stp>売気配数量10</stp>
        <tr r="G51" s="2"/>
      </tp>
      <tp>
        <v>0</v>
        <stp/>
        <stp>BOARD</stp>
        <stp>3099</stp>
        <stp/>
        <stp>売気配数量13</stp>
        <tr r="G51" s="2"/>
      </tp>
      <tp>
        <v>0</v>
        <stp/>
        <stp>BOARD</stp>
        <stp>3099</stp>
        <stp/>
        <stp>売気配数量12</stp>
        <tr r="G51" s="2"/>
      </tp>
      <tp>
        <v>3200</v>
        <stp/>
        <stp>BOARD</stp>
        <stp>3099</stp>
        <stp/>
        <stp>売気配数量-1</stp>
        <tr r="G51" s="2"/>
      </tp>
      <tp>
        <v>2300</v>
        <stp/>
        <stp>BOARD</stp>
        <stp>3099</stp>
        <stp/>
        <stp>売気配数量-3</stp>
        <tr r="G51" s="2"/>
      </tp>
      <tp>
        <v>2100</v>
        <stp/>
        <stp>BOARD</stp>
        <stp>3099</stp>
        <stp/>
        <stp>売気配数量-2</stp>
        <tr r="G51" s="2"/>
      </tp>
      <tp>
        <v>10600</v>
        <stp/>
        <stp>BOARD</stp>
        <stp>6592</stp>
        <stp/>
        <stp>売気配数量-1</stp>
        <tr r="G202" s="2"/>
      </tp>
      <tp>
        <v>4700</v>
        <stp/>
        <stp>BOARD</stp>
        <stp>6592</stp>
        <stp/>
        <stp>売気配数量-2</stp>
        <tr r="G202" s="2"/>
      </tp>
      <tp>
        <v>2700</v>
        <stp/>
        <stp>BOARD</stp>
        <stp>6592</stp>
        <stp/>
        <stp>売気配数量-3</stp>
        <tr r="G202" s="2"/>
      </tp>
      <tp>
        <v>2000</v>
        <stp/>
        <stp>BOARD</stp>
        <stp>2593</stp>
        <stp/>
        <stp>売気配数量-1</stp>
        <tr r="G33" s="2"/>
      </tp>
      <tp>
        <v>3800</v>
        <stp/>
        <stp>BOARD</stp>
        <stp>2593</stp>
        <stp/>
        <stp>売気配数量-2</stp>
        <tr r="G33" s="2"/>
      </tp>
      <tp>
        <v>4300</v>
        <stp/>
        <stp>BOARD</stp>
        <stp>2593</stp>
        <stp/>
        <stp>売気配数量-3</stp>
        <tr r="G33" s="2"/>
      </tp>
      <tp>
        <v>9500</v>
        <stp/>
        <stp>BOARD</stp>
        <stp>4091</stp>
        <stp/>
        <stp>売気配数量-2</stp>
        <tr r="G77" s="2"/>
      </tp>
      <tp>
        <v>1100</v>
        <stp/>
        <stp>BOARD</stp>
        <stp>5991</stp>
        <stp/>
        <stp>売気配数量-3</stp>
        <tr r="G168" s="2"/>
      </tp>
      <tp>
        <v>400</v>
        <stp/>
        <stp>BOARD</stp>
        <stp>4091</stp>
        <stp/>
        <stp>売気配数量-3</stp>
        <tr r="G77" s="2"/>
      </tp>
      <tp>
        <v>18000</v>
        <stp/>
        <stp>BOARD</stp>
        <stp>5991</stp>
        <stp/>
        <stp>売気配数量-2</stp>
        <tr r="G168" s="2"/>
      </tp>
      <tp>
        <v>100</v>
        <stp/>
        <stp>BOARD</stp>
        <stp>5991</stp>
        <stp/>
        <stp>売気配数量-1</stp>
        <tr r="G168" s="2"/>
      </tp>
      <tp>
        <v>5900</v>
        <stp/>
        <stp>BOARD</stp>
        <stp>4091</stp>
        <stp/>
        <stp>売気配数量-1</stp>
        <tr r="G77" s="2"/>
      </tp>
      <tp>
        <v>2400</v>
        <stp/>
        <stp>BOARD</stp>
        <stp>3591</stp>
        <stp/>
        <stp>売気配数量-1</stp>
        <tr r="G60" s="2"/>
      </tp>
      <tp>
        <v>2800</v>
        <stp/>
        <stp>BOARD</stp>
        <stp>3391</stp>
        <stp/>
        <stp>売気配数量-1</stp>
        <tr r="G56" s="2"/>
      </tp>
      <tp>
        <v>1400</v>
        <stp/>
        <stp>BOARD</stp>
        <stp>3591</stp>
        <stp/>
        <stp>売気配数量-3</stp>
        <tr r="G60" s="2"/>
      </tp>
      <tp>
        <v>3900</v>
        <stp/>
        <stp>BOARD</stp>
        <stp>3391</stp>
        <stp/>
        <stp>売気配数量-3</stp>
        <tr r="G56" s="2"/>
      </tp>
      <tp>
        <v>500</v>
        <stp/>
        <stp>BOARD</stp>
        <stp>3591</stp>
        <stp/>
        <stp>売気配数量-2</stp>
        <tr r="G60" s="2"/>
      </tp>
      <tp>
        <v>600</v>
        <stp/>
        <stp>BOARD</stp>
        <stp>3391</stp>
        <stp/>
        <stp>売気配数量-2</stp>
        <tr r="G56" s="2"/>
      </tp>
      <tp>
        <v>1900</v>
        <stp/>
        <stp>BOARD</stp>
        <stp>6996</stp>
        <stp/>
        <stp>売気配数量-1</stp>
        <tr r="G225" s="2"/>
      </tp>
      <tp>
        <v>13600</v>
        <stp/>
        <stp>BOARD</stp>
        <stp>6996</stp>
        <stp/>
        <stp>売気配数量-2</stp>
        <tr r="G225" s="2"/>
      </tp>
      <tp>
        <v>1800</v>
        <stp/>
        <stp>BOARD</stp>
        <stp>6996</stp>
        <stp/>
        <stp>売気配数量-3</stp>
        <tr r="G225" s="2"/>
      </tp>
      <tp>
        <v>600</v>
        <stp/>
        <stp>BOARD</stp>
        <stp>2897</stp>
        <stp/>
        <stp>売気配数量-1</stp>
        <tr r="G48" s="2"/>
      </tp>
      <tp>
        <v>4300</v>
        <stp/>
        <stp>BOARD</stp>
        <stp>2897</stp>
        <stp/>
        <stp>売気配数量-2</stp>
        <tr r="G48" s="2"/>
      </tp>
      <tp>
        <v>100</v>
        <stp/>
        <stp>BOARD</stp>
        <stp>2897</stp>
        <stp/>
        <stp>売気配数量-3</stp>
        <tr r="G48" s="2"/>
      </tp>
      <tp>
        <v>9600</v>
        <stp/>
        <stp>BOARD</stp>
        <stp>6395</stp>
        <stp/>
        <stp>売気配数量-1</stp>
        <tr r="G185" s="2"/>
      </tp>
      <tp>
        <v>9600</v>
        <stp/>
        <stp>BOARD</stp>
        <stp>6995</stp>
        <stp/>
        <stp>売気配数量-1</stp>
        <tr r="G224" s="2"/>
      </tp>
      <tp>
        <v>13900</v>
        <stp/>
        <stp>BOARD</stp>
        <stp>6395</stp>
        <stp/>
        <stp>売気配数量-2</stp>
        <tr r="G185" s="2"/>
      </tp>
      <tp>
        <v>700</v>
        <stp/>
        <stp>BOARD</stp>
        <stp>6995</stp>
        <stp/>
        <stp>売気配数量-2</stp>
        <tr r="G224" s="2"/>
      </tp>
      <tp>
        <v>4000</v>
        <stp/>
        <stp>BOARD</stp>
        <stp>6395</stp>
        <stp/>
        <stp>売気配数量-3</stp>
        <tr r="G185" s="2"/>
      </tp>
      <tp>
        <v>4800</v>
        <stp/>
        <stp>BOARD</stp>
        <stp>6995</stp>
        <stp/>
        <stp>売気配数量-3</stp>
        <tr r="G224" s="2"/>
      </tp>
      <tp>
        <v>0</v>
        <stp/>
        <stp>BOARD</stp>
        <stp>6146</stp>
        <stp/>
        <stp>売気配数量10</stp>
        <tr r="G175" s="2"/>
      </tp>
      <tp>
        <v>0</v>
        <stp/>
        <stp>BOARD</stp>
        <stp>6146</stp>
        <stp/>
        <stp>売気配数量11</stp>
        <tr r="G175" s="2"/>
      </tp>
      <tp>
        <v>0</v>
        <stp/>
        <stp>BOARD</stp>
        <stp>6146</stp>
        <stp/>
        <stp>売気配数量12</stp>
        <tr r="G175" s="2"/>
      </tp>
      <tp>
        <v>0</v>
        <stp/>
        <stp>BOARD</stp>
        <stp>6146</stp>
        <stp/>
        <stp>売気配数量13</stp>
        <tr r="G175" s="2"/>
      </tp>
      <tp>
        <v>0</v>
        <stp/>
        <stp>BOARD</stp>
        <stp>6146</stp>
        <stp/>
        <stp>売気配数量14</stp>
        <tr r="G175" s="2"/>
      </tp>
      <tp>
        <v>0</v>
        <stp/>
        <stp>BOARD</stp>
        <stp>4547</stp>
        <stp/>
        <stp>売気配数量12</stp>
        <tr r="G111" s="2"/>
      </tp>
      <tp>
        <v>0</v>
        <stp/>
        <stp>BOARD</stp>
        <stp>5947</stp>
        <stp/>
        <stp>売気配数量13</stp>
        <tr r="G167" s="2"/>
      </tp>
      <tp>
        <v>0</v>
        <stp/>
        <stp>BOARD</stp>
        <stp>4547</stp>
        <stp/>
        <stp>売気配数量13</stp>
        <tr r="G111" s="2"/>
      </tp>
      <tp>
        <v>0</v>
        <stp/>
        <stp>BOARD</stp>
        <stp>5947</stp>
        <stp/>
        <stp>売気配数量12</stp>
        <tr r="G167" s="2"/>
      </tp>
      <tp>
        <v>0</v>
        <stp/>
        <stp>BOARD</stp>
        <stp>4547</stp>
        <stp/>
        <stp>売気配数量10</stp>
        <tr r="G111" s="2"/>
      </tp>
      <tp>
        <v>0</v>
        <stp/>
        <stp>BOARD</stp>
        <stp>5947</stp>
        <stp/>
        <stp>売気配数量11</stp>
        <tr r="G167" s="2"/>
      </tp>
      <tp>
        <v>0</v>
        <stp/>
        <stp>BOARD</stp>
        <stp>4547</stp>
        <stp/>
        <stp>売気配数量11</stp>
        <tr r="G111" s="2"/>
      </tp>
      <tp>
        <v>0</v>
        <stp/>
        <stp>BOARD</stp>
        <stp>5947</stp>
        <stp/>
        <stp>売気配数量10</stp>
        <tr r="G167" s="2"/>
      </tp>
      <tp>
        <v>0</v>
        <stp/>
        <stp>BOARD</stp>
        <stp>4547</stp>
        <stp/>
        <stp>売気配数量14</stp>
        <tr r="G111" s="2"/>
      </tp>
      <tp>
        <v>0</v>
        <stp/>
        <stp>BOARD</stp>
        <stp>5947</stp>
        <stp/>
        <stp>売気配数量14</stp>
        <tr r="G167" s="2"/>
      </tp>
      <tp>
        <v>0</v>
        <stp/>
        <stp>BOARD</stp>
        <stp>5444</stp>
        <stp/>
        <stp>売気配数量13</stp>
        <tr r="G147" s="2"/>
      </tp>
      <tp>
        <v>0</v>
        <stp/>
        <stp>BOARD</stp>
        <stp>4544</stp>
        <stp/>
        <stp>売気配数量12</stp>
        <tr r="G110" s="2"/>
      </tp>
      <tp>
        <v>0</v>
        <stp/>
        <stp>BOARD</stp>
        <stp>4044</stp>
        <stp/>
        <stp>売気配数量12</stp>
        <tr r="G72" s="2"/>
      </tp>
      <tp>
        <v>0</v>
        <stp/>
        <stp>BOARD</stp>
        <stp>5444</stp>
        <stp/>
        <stp>売気配数量12</stp>
        <tr r="G147" s="2"/>
      </tp>
      <tp>
        <v>0</v>
        <stp/>
        <stp>BOARD</stp>
        <stp>4544</stp>
        <stp/>
        <stp>売気配数量13</stp>
        <tr r="G110" s="2"/>
      </tp>
      <tp>
        <v>0</v>
        <stp/>
        <stp>BOARD</stp>
        <stp>4044</stp>
        <stp/>
        <stp>売気配数量13</stp>
        <tr r="G72" s="2"/>
      </tp>
      <tp>
        <v>0</v>
        <stp/>
        <stp>BOARD</stp>
        <stp>5444</stp>
        <stp/>
        <stp>売気配数量11</stp>
        <tr r="G147" s="2"/>
      </tp>
      <tp>
        <v>0</v>
        <stp/>
        <stp>BOARD</stp>
        <stp>4544</stp>
        <stp/>
        <stp>売気配数量10</stp>
        <tr r="G110" s="2"/>
      </tp>
      <tp>
        <v>0</v>
        <stp/>
        <stp>BOARD</stp>
        <stp>4044</stp>
        <stp/>
        <stp>売気配数量10</stp>
        <tr r="G72" s="2"/>
      </tp>
      <tp>
        <v>0</v>
        <stp/>
        <stp>BOARD</stp>
        <stp>5444</stp>
        <stp/>
        <stp>売気配数量10</stp>
        <tr r="G147" s="2"/>
      </tp>
      <tp>
        <v>0</v>
        <stp/>
        <stp>BOARD</stp>
        <stp>4544</stp>
        <stp/>
        <stp>売気配数量11</stp>
        <tr r="G110" s="2"/>
      </tp>
      <tp>
        <v>0</v>
        <stp/>
        <stp>BOARD</stp>
        <stp>4044</stp>
        <stp/>
        <stp>売気配数量11</stp>
        <tr r="G72" s="2"/>
      </tp>
      <tp>
        <v>0</v>
        <stp/>
        <stp>BOARD</stp>
        <stp>1944</stp>
        <stp/>
        <stp>売気配数量14</stp>
        <tr r="G14" s="2"/>
      </tp>
      <tp>
        <v>0</v>
        <stp/>
        <stp>BOARD</stp>
        <stp>1944</stp>
        <stp/>
        <stp>売気配数量13</stp>
        <tr r="G14" s="2"/>
      </tp>
      <tp>
        <v>0</v>
        <stp/>
        <stp>BOARD</stp>
        <stp>1944</stp>
        <stp/>
        <stp>売気配数量12</stp>
        <tr r="G14" s="2"/>
      </tp>
      <tp>
        <v>0</v>
        <stp/>
        <stp>BOARD</stp>
        <stp>4544</stp>
        <stp/>
        <stp>売気配数量14</stp>
        <tr r="G110" s="2"/>
      </tp>
      <tp>
        <v>0</v>
        <stp/>
        <stp>BOARD</stp>
        <stp>4044</stp>
        <stp/>
        <stp>売気配数量14</stp>
        <tr r="G72" s="2"/>
      </tp>
      <tp>
        <v>0</v>
        <stp/>
        <stp>BOARD</stp>
        <stp>1944</stp>
        <stp/>
        <stp>売気配数量11</stp>
        <tr r="G14" s="2"/>
      </tp>
      <tp>
        <v>0</v>
        <stp/>
        <stp>BOARD</stp>
        <stp>5444</stp>
        <stp/>
        <stp>売気配数量14</stp>
        <tr r="G147" s="2"/>
      </tp>
      <tp>
        <v>0</v>
        <stp/>
        <stp>BOARD</stp>
        <stp>1944</stp>
        <stp/>
        <stp>売気配数量10</stp>
        <tr r="G14" s="2"/>
      </tp>
      <tp>
        <v>0</v>
        <stp/>
        <stp>BOARD</stp>
        <stp>6645</stp>
        <stp/>
        <stp>売気配数量10</stp>
        <tr r="G203" s="2"/>
      </tp>
      <tp>
        <v>0</v>
        <stp/>
        <stp>BOARD</stp>
        <stp>4045</stp>
        <stp/>
        <stp>売気配数量12</stp>
        <tr r="G73" s="2"/>
      </tp>
      <tp>
        <v>0</v>
        <stp/>
        <stp>BOARD</stp>
        <stp>6845</stp>
        <stp/>
        <stp>売気配数量10</stp>
        <tr r="G213" s="2"/>
      </tp>
      <tp>
        <v>0</v>
        <stp/>
        <stp>BOARD</stp>
        <stp>6645</stp>
        <stp/>
        <stp>売気配数量11</stp>
        <tr r="G203" s="2"/>
      </tp>
      <tp>
        <v>0</v>
        <stp/>
        <stp>BOARD</stp>
        <stp>4045</stp>
        <stp/>
        <stp>売気配数量13</stp>
        <tr r="G73" s="2"/>
      </tp>
      <tp>
        <v>0</v>
        <stp/>
        <stp>BOARD</stp>
        <stp>6845</stp>
        <stp/>
        <stp>売気配数量11</stp>
        <tr r="G213" s="2"/>
      </tp>
      <tp>
        <v>0</v>
        <stp/>
        <stp>BOARD</stp>
        <stp>6645</stp>
        <stp/>
        <stp>売気配数量12</stp>
        <tr r="G203" s="2"/>
      </tp>
      <tp>
        <v>0</v>
        <stp/>
        <stp>BOARD</stp>
        <stp>4045</stp>
        <stp/>
        <stp>売気配数量10</stp>
        <tr r="G73" s="2"/>
      </tp>
      <tp>
        <v>0</v>
        <stp/>
        <stp>BOARD</stp>
        <stp>6845</stp>
        <stp/>
        <stp>売気配数量12</stp>
        <tr r="G213" s="2"/>
      </tp>
      <tp>
        <v>0</v>
        <stp/>
        <stp>BOARD</stp>
        <stp>6645</stp>
        <stp/>
        <stp>売気配数量13</stp>
        <tr r="G203" s="2"/>
      </tp>
      <tp>
        <v>0</v>
        <stp/>
        <stp>BOARD</stp>
        <stp>4045</stp>
        <stp/>
        <stp>売気配数量11</stp>
        <tr r="G73" s="2"/>
      </tp>
      <tp>
        <v>0</v>
        <stp/>
        <stp>BOARD</stp>
        <stp>6845</stp>
        <stp/>
        <stp>売気配数量13</stp>
        <tr r="G213" s="2"/>
      </tp>
      <tp>
        <v>0</v>
        <stp/>
        <stp>BOARD</stp>
        <stp>6645</stp>
        <stp/>
        <stp>売気配数量14</stp>
        <tr r="G203" s="2"/>
      </tp>
      <tp>
        <v>0</v>
        <stp/>
        <stp>BOARD</stp>
        <stp>6845</stp>
        <stp/>
        <stp>売気配数量14</stp>
        <tr r="G213" s="2"/>
      </tp>
      <tp>
        <v>0</v>
        <stp/>
        <stp>BOARD</stp>
        <stp>4045</stp>
        <stp/>
        <stp>売気配数量14</stp>
        <tr r="G73" s="2"/>
      </tp>
      <tp>
        <v>0</v>
        <stp/>
        <stp>BOARD</stp>
        <stp>8242</stp>
        <stp/>
        <stp>売気配数量14</stp>
        <tr r="G281" s="2"/>
      </tp>
      <tp>
        <v>0</v>
        <stp/>
        <stp>BOARD</stp>
        <stp>8242</stp>
        <stp/>
        <stp>売気配数量12</stp>
        <tr r="G281" s="2"/>
      </tp>
      <tp>
        <v>0</v>
        <stp/>
        <stp>BOARD</stp>
        <stp>8242</stp>
        <stp/>
        <stp>売気配数量13</stp>
        <tr r="G281" s="2"/>
      </tp>
      <tp>
        <v>0</v>
        <stp/>
        <stp>BOARD</stp>
        <stp>8242</stp>
        <stp/>
        <stp>売気配数量10</stp>
        <tr r="G281" s="2"/>
      </tp>
      <tp>
        <v>0</v>
        <stp/>
        <stp>BOARD</stp>
        <stp>8242</stp>
        <stp/>
        <stp>売気配数量11</stp>
        <tr r="G281" s="2"/>
      </tp>
      <tp>
        <v>0</v>
        <stp/>
        <stp>BOARD</stp>
        <stp>4042</stp>
        <stp/>
        <stp>売気配数量12</stp>
        <tr r="G70" s="2"/>
      </tp>
      <tp>
        <v>0</v>
        <stp/>
        <stp>BOARD</stp>
        <stp>4042</stp>
        <stp/>
        <stp>売気配数量13</stp>
        <tr r="G70" s="2"/>
      </tp>
      <tp>
        <v>0</v>
        <stp/>
        <stp>BOARD</stp>
        <stp>4042</stp>
        <stp/>
        <stp>売気配数量10</stp>
        <tr r="G70" s="2"/>
      </tp>
      <tp>
        <v>0</v>
        <stp/>
        <stp>BOARD</stp>
        <stp>4042</stp>
        <stp/>
        <stp>売気配数量11</stp>
        <tr r="G70" s="2"/>
      </tp>
      <tp>
        <v>0</v>
        <stp/>
        <stp>BOARD</stp>
        <stp>4042</stp>
        <stp/>
        <stp>売気配数量14</stp>
        <tr r="G70" s="2"/>
      </tp>
      <tp>
        <v>0</v>
        <stp/>
        <stp>BOARD</stp>
        <stp>4543</stp>
        <stp/>
        <stp>売気配数量12</stp>
        <tr r="G109" s="2"/>
      </tp>
      <tp>
        <v>0</v>
        <stp/>
        <stp>BOARD</stp>
        <stp>4043</stp>
        <stp/>
        <stp>売気配数量12</stp>
        <tr r="G71" s="2"/>
      </tp>
      <tp>
        <v>0</v>
        <stp/>
        <stp>BOARD</stp>
        <stp>5943</stp>
        <stp/>
        <stp>売気配数量13</stp>
        <tr r="G166" s="2"/>
      </tp>
      <tp>
        <v>0</v>
        <stp/>
        <stp>BOARD</stp>
        <stp>4543</stp>
        <stp/>
        <stp>売気配数量13</stp>
        <tr r="G109" s="2"/>
      </tp>
      <tp>
        <v>0</v>
        <stp/>
        <stp>BOARD</stp>
        <stp>4043</stp>
        <stp/>
        <stp>売気配数量13</stp>
        <tr r="G71" s="2"/>
      </tp>
      <tp>
        <v>0</v>
        <stp/>
        <stp>BOARD</stp>
        <stp>5943</stp>
        <stp/>
        <stp>売気配数量12</stp>
        <tr r="G166" s="2"/>
      </tp>
      <tp>
        <v>0</v>
        <stp/>
        <stp>BOARD</stp>
        <stp>4543</stp>
        <stp/>
        <stp>売気配数量10</stp>
        <tr r="G109" s="2"/>
      </tp>
      <tp>
        <v>0</v>
        <stp/>
        <stp>BOARD</stp>
        <stp>4043</stp>
        <stp/>
        <stp>売気配数量10</stp>
        <tr r="G71" s="2"/>
      </tp>
      <tp>
        <v>0</v>
        <stp/>
        <stp>BOARD</stp>
        <stp>5943</stp>
        <stp/>
        <stp>売気配数量11</stp>
        <tr r="G166" s="2"/>
      </tp>
      <tp>
        <v>0</v>
        <stp/>
        <stp>BOARD</stp>
        <stp>4543</stp>
        <stp/>
        <stp>売気配数量11</stp>
        <tr r="G109" s="2"/>
      </tp>
      <tp>
        <v>0</v>
        <stp/>
        <stp>BOARD</stp>
        <stp>4043</stp>
        <stp/>
        <stp>売気配数量11</stp>
        <tr r="G71" s="2"/>
      </tp>
      <tp>
        <v>0</v>
        <stp/>
        <stp>BOARD</stp>
        <stp>5943</stp>
        <stp/>
        <stp>売気配数量10</stp>
        <tr r="G166" s="2"/>
      </tp>
      <tp>
        <v>0</v>
        <stp/>
        <stp>BOARD</stp>
        <stp>4543</stp>
        <stp/>
        <stp>売気配数量14</stp>
        <tr r="G109" s="2"/>
      </tp>
      <tp>
        <v>0</v>
        <stp/>
        <stp>BOARD</stp>
        <stp>4043</stp>
        <stp/>
        <stp>売気配数量14</stp>
        <tr r="G71" s="2"/>
      </tp>
      <tp>
        <v>0</v>
        <stp/>
        <stp>BOARD</stp>
        <stp>5943</stp>
        <stp/>
        <stp>売気配数量14</stp>
        <tr r="G166" s="2"/>
      </tp>
      <tp>
        <v>0</v>
        <stp/>
        <stp>BOARD</stp>
        <stp>8140</stp>
        <stp/>
        <stp>売気配数量14</stp>
        <tr r="G275" s="2"/>
      </tp>
      <tp>
        <v>0</v>
        <stp/>
        <stp>BOARD</stp>
        <stp>8140</stp>
        <stp/>
        <stp>売気配数量12</stp>
        <tr r="G275" s="2"/>
      </tp>
      <tp>
        <v>0</v>
        <stp/>
        <stp>BOARD</stp>
        <stp>8140</stp>
        <stp/>
        <stp>売気配数量13</stp>
        <tr r="G275" s="2"/>
      </tp>
      <tp>
        <v>0</v>
        <stp/>
        <stp>BOARD</stp>
        <stp>8140</stp>
        <stp/>
        <stp>売気配数量10</stp>
        <tr r="G275" s="2"/>
      </tp>
      <tp>
        <v>0</v>
        <stp/>
        <stp>BOARD</stp>
        <stp>8140</stp>
        <stp/>
        <stp>売気配数量11</stp>
        <tr r="G275" s="2"/>
      </tp>
      <tp>
        <v>0</v>
        <stp/>
        <stp>BOARD</stp>
        <stp>4540</stp>
        <stp/>
        <stp>売気配数量12</stp>
        <tr r="G107" s="2"/>
      </tp>
      <tp>
        <v>0</v>
        <stp/>
        <stp>BOARD</stp>
        <stp>7240</stp>
        <stp/>
        <stp>売気配数量11</stp>
        <tr r="G234" s="2"/>
      </tp>
      <tp>
        <v>0</v>
        <stp/>
        <stp>BOARD</stp>
        <stp>6140</stp>
        <stp/>
        <stp>売気配数量10</stp>
        <tr r="G173" s="2"/>
      </tp>
      <tp>
        <v>0</v>
        <stp/>
        <stp>BOARD</stp>
        <stp>4540</stp>
        <stp/>
        <stp>売気配数量13</stp>
        <tr r="G107" s="2"/>
      </tp>
      <tp>
        <v>0</v>
        <stp/>
        <stp>BOARD</stp>
        <stp>7240</stp>
        <stp/>
        <stp>売気配数量10</stp>
        <tr r="G234" s="2"/>
      </tp>
      <tp>
        <v>0</v>
        <stp/>
        <stp>BOARD</stp>
        <stp>6140</stp>
        <stp/>
        <stp>売気配数量11</stp>
        <tr r="G173" s="2"/>
      </tp>
      <tp>
        <v>0</v>
        <stp/>
        <stp>BOARD</stp>
        <stp>4540</stp>
        <stp/>
        <stp>売気配数量10</stp>
        <tr r="G107" s="2"/>
      </tp>
      <tp>
        <v>0</v>
        <stp/>
        <stp>BOARD</stp>
        <stp>7240</stp>
        <stp/>
        <stp>売気配数量13</stp>
        <tr r="G234" s="2"/>
      </tp>
      <tp>
        <v>0</v>
        <stp/>
        <stp>BOARD</stp>
        <stp>6140</stp>
        <stp/>
        <stp>売気配数量12</stp>
        <tr r="G173" s="2"/>
      </tp>
      <tp>
        <v>0</v>
        <stp/>
        <stp>BOARD</stp>
        <stp>4540</stp>
        <stp/>
        <stp>売気配数量11</stp>
        <tr r="G107" s="2"/>
      </tp>
      <tp>
        <v>0</v>
        <stp/>
        <stp>BOARD</stp>
        <stp>7240</stp>
        <stp/>
        <stp>売気配数量12</stp>
        <tr r="G234" s="2"/>
      </tp>
      <tp>
        <v>0</v>
        <stp/>
        <stp>BOARD</stp>
        <stp>6140</stp>
        <stp/>
        <stp>売気配数量13</stp>
        <tr r="G173" s="2"/>
      </tp>
      <tp>
        <v>0</v>
        <stp/>
        <stp>BOARD</stp>
        <stp>6140</stp>
        <stp/>
        <stp>売気配数量14</stp>
        <tr r="G173" s="2"/>
      </tp>
      <tp>
        <v>0</v>
        <stp/>
        <stp>BOARD</stp>
        <stp>7240</stp>
        <stp/>
        <stp>売気配数量14</stp>
        <tr r="G234" s="2"/>
      </tp>
      <tp>
        <v>0</v>
        <stp/>
        <stp>BOARD</stp>
        <stp>4540</stp>
        <stp/>
        <stp>売気配数量14</stp>
        <tr r="G107" s="2"/>
      </tp>
      <tp>
        <v>0</v>
        <stp/>
        <stp>BOARD</stp>
        <stp>8341</stp>
        <stp/>
        <stp>売気配数量14</stp>
        <tr r="G292" s="2"/>
      </tp>
      <tp>
        <v>0</v>
        <stp/>
        <stp>BOARD</stp>
        <stp>8341</stp>
        <stp/>
        <stp>売気配数量12</stp>
        <tr r="G292" s="2"/>
      </tp>
      <tp>
        <v>0</v>
        <stp/>
        <stp>BOARD</stp>
        <stp>8341</stp>
        <stp/>
        <stp>売気配数量13</stp>
        <tr r="G292" s="2"/>
      </tp>
      <tp>
        <v>0</v>
        <stp/>
        <stp>BOARD</stp>
        <stp>8341</stp>
        <stp/>
        <stp>売気配数量10</stp>
        <tr r="G292" s="2"/>
      </tp>
      <tp>
        <v>0</v>
        <stp/>
        <stp>BOARD</stp>
        <stp>8341</stp>
        <stp/>
        <stp>売気配数量11</stp>
        <tr r="G292" s="2"/>
      </tp>
      <tp>
        <v>0</v>
        <stp/>
        <stp>BOARD</stp>
        <stp>4541</stp>
        <stp/>
        <stp>売気配数量12</stp>
        <tr r="G108" s="2"/>
      </tp>
      <tp>
        <v>0</v>
        <stp/>
        <stp>BOARD</stp>
        <stp>5541</stp>
        <stp/>
        <stp>売気配数量13</stp>
        <tr r="G153" s="2"/>
      </tp>
      <tp>
        <v>0</v>
        <stp/>
        <stp>BOARD</stp>
        <stp>6141</stp>
        <stp/>
        <stp>売気配数量10</stp>
        <tr r="G174" s="2"/>
      </tp>
      <tp>
        <v>0</v>
        <stp/>
        <stp>BOARD</stp>
        <stp>6841</stp>
        <stp/>
        <stp>売気配数量10</stp>
        <tr r="G212" s="2"/>
      </tp>
      <tp>
        <v>0</v>
        <stp/>
        <stp>BOARD</stp>
        <stp>4541</stp>
        <stp/>
        <stp>売気配数量13</stp>
        <tr r="G108" s="2"/>
      </tp>
      <tp>
        <v>0</v>
        <stp/>
        <stp>BOARD</stp>
        <stp>5541</stp>
        <stp/>
        <stp>売気配数量12</stp>
        <tr r="G153" s="2"/>
      </tp>
      <tp>
        <v>0</v>
        <stp/>
        <stp>BOARD</stp>
        <stp>6141</stp>
        <stp/>
        <stp>売気配数量11</stp>
        <tr r="G174" s="2"/>
      </tp>
      <tp>
        <v>0</v>
        <stp/>
        <stp>BOARD</stp>
        <stp>6841</stp>
        <stp/>
        <stp>売気配数量11</stp>
        <tr r="G212" s="2"/>
      </tp>
      <tp>
        <v>0</v>
        <stp/>
        <stp>BOARD</stp>
        <stp>3941</stp>
        <stp/>
        <stp>売気配数量14</stp>
        <tr r="G67" s="2"/>
      </tp>
      <tp>
        <v>0</v>
        <stp/>
        <stp>BOARD</stp>
        <stp>4541</stp>
        <stp/>
        <stp>売気配数量10</stp>
        <tr r="G108" s="2"/>
      </tp>
      <tp>
        <v>0</v>
        <stp/>
        <stp>BOARD</stp>
        <stp>5541</stp>
        <stp/>
        <stp>売気配数量11</stp>
        <tr r="G153" s="2"/>
      </tp>
      <tp>
        <v>0</v>
        <stp/>
        <stp>BOARD</stp>
        <stp>6141</stp>
        <stp/>
        <stp>売気配数量12</stp>
        <tr r="G174" s="2"/>
      </tp>
      <tp>
        <v>0</v>
        <stp/>
        <stp>BOARD</stp>
        <stp>6841</stp>
        <stp/>
        <stp>売気配数量12</stp>
        <tr r="G212" s="2"/>
      </tp>
      <tp>
        <v>0</v>
        <stp/>
        <stp>BOARD</stp>
        <stp>4541</stp>
        <stp/>
        <stp>売気配数量11</stp>
        <tr r="G108" s="2"/>
      </tp>
      <tp>
        <v>0</v>
        <stp/>
        <stp>BOARD</stp>
        <stp>5541</stp>
        <stp/>
        <stp>売気配数量10</stp>
        <tr r="G153" s="2"/>
      </tp>
      <tp>
        <v>0</v>
        <stp/>
        <stp>BOARD</stp>
        <stp>6141</stp>
        <stp/>
        <stp>売気配数量13</stp>
        <tr r="G174" s="2"/>
      </tp>
      <tp>
        <v>0</v>
        <stp/>
        <stp>BOARD</stp>
        <stp>6841</stp>
        <stp/>
        <stp>売気配数量13</stp>
        <tr r="G212" s="2"/>
      </tp>
      <tp>
        <v>0</v>
        <stp/>
        <stp>BOARD</stp>
        <stp>6141</stp>
        <stp/>
        <stp>売気配数量14</stp>
        <tr r="G174" s="2"/>
      </tp>
      <tp>
        <v>0</v>
        <stp/>
        <stp>BOARD</stp>
        <stp>6841</stp>
        <stp/>
        <stp>売気配数量14</stp>
        <tr r="G212" s="2"/>
      </tp>
      <tp>
        <v>0</v>
        <stp/>
        <stp>BOARD</stp>
        <stp>3941</stp>
        <stp/>
        <stp>売気配数量11</stp>
        <tr r="G67" s="2"/>
      </tp>
      <tp>
        <v>0</v>
        <stp/>
        <stp>BOARD</stp>
        <stp>3941</stp>
        <stp/>
        <stp>売気配数量10</stp>
        <tr r="G67" s="2"/>
      </tp>
      <tp>
        <v>0</v>
        <stp/>
        <stp>BOARD</stp>
        <stp>4541</stp>
        <stp/>
        <stp>売気配数量14</stp>
        <tr r="G108" s="2"/>
      </tp>
      <tp>
        <v>0</v>
        <stp/>
        <stp>BOARD</stp>
        <stp>3941</stp>
        <stp/>
        <stp>売気配数量13</stp>
        <tr r="G67" s="2"/>
      </tp>
      <tp>
        <v>0</v>
        <stp/>
        <stp>BOARD</stp>
        <stp>5541</stp>
        <stp/>
        <stp>売気配数量14</stp>
        <tr r="G153" s="2"/>
      </tp>
      <tp>
        <v>0</v>
        <stp/>
        <stp>BOARD</stp>
        <stp>3941</stp>
        <stp/>
        <stp>売気配数量12</stp>
        <tr r="G67" s="2"/>
      </tp>
      <tp>
        <v>0</v>
        <stp/>
        <stp>BOARD</stp>
        <stp>6448</stp>
        <stp/>
        <stp>売気配数量10</stp>
        <tr r="G187" s="2"/>
      </tp>
      <tp>
        <v>0</v>
        <stp/>
        <stp>BOARD</stp>
        <stp>6448</stp>
        <stp/>
        <stp>売気配数量11</stp>
        <tr r="G187" s="2"/>
      </tp>
      <tp>
        <v>0</v>
        <stp/>
        <stp>BOARD</stp>
        <stp>6448</stp>
        <stp/>
        <stp>売気配数量12</stp>
        <tr r="G187" s="2"/>
      </tp>
      <tp>
        <v>0</v>
        <stp/>
        <stp>BOARD</stp>
        <stp>6448</stp>
        <stp/>
        <stp>売気配数量13</stp>
        <tr r="G187" s="2"/>
      </tp>
      <tp>
        <v>0</v>
        <stp/>
        <stp>BOARD</stp>
        <stp>6448</stp>
        <stp/>
        <stp>売気配数量14</stp>
        <tr r="G187" s="2"/>
      </tp>
      <tp>
        <v>0</v>
        <stp/>
        <stp>BOARD</stp>
        <stp>7649</stp>
        <stp/>
        <stp>売気配数量11</stp>
        <tr r="G249" s="2"/>
      </tp>
      <tp>
        <v>0</v>
        <stp/>
        <stp>BOARD</stp>
        <stp>6849</stp>
        <stp/>
        <stp>売気配数量10</stp>
        <tr r="G214" s="2"/>
      </tp>
      <tp>
        <v>0</v>
        <stp/>
        <stp>BOARD</stp>
        <stp>7649</stp>
        <stp/>
        <stp>売気配数量10</stp>
        <tr r="G249" s="2"/>
      </tp>
      <tp>
        <v>0</v>
        <stp/>
        <stp>BOARD</stp>
        <stp>6849</stp>
        <stp/>
        <stp>売気配数量11</stp>
        <tr r="G214" s="2"/>
      </tp>
      <tp>
        <v>0</v>
        <stp/>
        <stp>BOARD</stp>
        <stp>7649</stp>
        <stp/>
        <stp>売気配数量13</stp>
        <tr r="G249" s="2"/>
      </tp>
      <tp>
        <v>0</v>
        <stp/>
        <stp>BOARD</stp>
        <stp>6849</stp>
        <stp/>
        <stp>売気配数量12</stp>
        <tr r="G214" s="2"/>
      </tp>
      <tp>
        <v>0</v>
        <stp/>
        <stp>BOARD</stp>
        <stp>7649</stp>
        <stp/>
        <stp>売気配数量12</stp>
        <tr r="G249" s="2"/>
      </tp>
      <tp>
        <v>0</v>
        <stp/>
        <stp>BOARD</stp>
        <stp>6849</stp>
        <stp/>
        <stp>売気配数量13</stp>
        <tr r="G214" s="2"/>
      </tp>
      <tp>
        <v>0</v>
        <stp/>
        <stp>BOARD</stp>
        <stp>6849</stp>
        <stp/>
        <stp>売気配数量14</stp>
        <tr r="G214" s="2"/>
      </tp>
      <tp>
        <v>0</v>
        <stp/>
        <stp>BOARD</stp>
        <stp>7649</stp>
        <stp/>
        <stp>売気配数量14</stp>
        <tr r="G249" s="2"/>
      </tp>
      <tp>
        <v>12000</v>
        <stp/>
        <stp>BOARD</stp>
        <stp>6448</stp>
        <stp/>
        <stp>売気配数量-1</stp>
        <tr r="G187" s="2"/>
      </tp>
      <tp>
        <v>5200</v>
        <stp/>
        <stp>BOARD</stp>
        <stp>6448</stp>
        <stp/>
        <stp>売気配数量-2</stp>
        <tr r="G187" s="2"/>
      </tp>
      <tp>
        <v>4200</v>
        <stp/>
        <stp>BOARD</stp>
        <stp>6448</stp>
        <stp/>
        <stp>売気配数量-3</stp>
        <tr r="G187" s="2"/>
      </tp>
      <tp>
        <v>3700</v>
        <stp/>
        <stp>BOARD</stp>
        <stp>7649</stp>
        <stp/>
        <stp>売気配数量-1</stp>
        <tr r="G249" s="2"/>
      </tp>
      <tp>
        <v>1500</v>
        <stp/>
        <stp>BOARD</stp>
        <stp>6849</stp>
        <stp/>
        <stp>売気配数量-1</stp>
        <tr r="G214" s="2"/>
      </tp>
      <tp>
        <v>4200</v>
        <stp/>
        <stp>BOARD</stp>
        <stp>7649</stp>
        <stp/>
        <stp>売気配数量-3</stp>
        <tr r="G249" s="2"/>
      </tp>
      <tp>
        <v>2700</v>
        <stp/>
        <stp>BOARD</stp>
        <stp>6849</stp>
        <stp/>
        <stp>売気配数量-2</stp>
        <tr r="G214" s="2"/>
      </tp>
      <tp>
        <v>4400</v>
        <stp/>
        <stp>BOARD</stp>
        <stp>7649</stp>
        <stp/>
        <stp>売気配数量-2</stp>
        <tr r="G249" s="2"/>
      </tp>
      <tp>
        <v>3700</v>
        <stp/>
        <stp>BOARD</stp>
        <stp>6849</stp>
        <stp/>
        <stp>売気配数量-3</stp>
        <tr r="G214" s="2"/>
      </tp>
      <tp>
        <v>400</v>
        <stp/>
        <stp>BOARD</stp>
        <stp>8242</stp>
        <stp/>
        <stp>売気配数量-2</stp>
        <tr r="G281" s="2"/>
      </tp>
      <tp>
        <v>100</v>
        <stp/>
        <stp>BOARD</stp>
        <stp>8242</stp>
        <stp/>
        <stp>売気配数量-3</stp>
        <tr r="G281" s="2"/>
      </tp>
      <tp>
        <v>1600</v>
        <stp/>
        <stp>BOARD</stp>
        <stp>8242</stp>
        <stp/>
        <stp>売気配数量-1</stp>
        <tr r="G281" s="2"/>
      </tp>
      <tp>
        <v>3700</v>
        <stp/>
        <stp>BOARD</stp>
        <stp>4042</stp>
        <stp/>
        <stp>売気配数量-2</stp>
        <tr r="G70" s="2"/>
      </tp>
      <tp>
        <v>11200</v>
        <stp/>
        <stp>BOARD</stp>
        <stp>4042</stp>
        <stp/>
        <stp>売気配数量-3</stp>
        <tr r="G70" s="2"/>
      </tp>
      <tp>
        <v>8100</v>
        <stp/>
        <stp>BOARD</stp>
        <stp>4042</stp>
        <stp/>
        <stp>売気配数量-1</stp>
        <tr r="G70" s="2"/>
      </tp>
      <tp>
        <v>7100</v>
        <stp/>
        <stp>BOARD</stp>
        <stp>4543</stp>
        <stp/>
        <stp>売気配数量-2</stp>
        <tr r="G109" s="2"/>
      </tp>
      <tp>
        <v>1400</v>
        <stp/>
        <stp>BOARD</stp>
        <stp>4043</stp>
        <stp/>
        <stp>売気配数量-2</stp>
        <tr r="G71" s="2"/>
      </tp>
      <tp>
        <v>300</v>
        <stp/>
        <stp>BOARD</stp>
        <stp>5943</stp>
        <stp/>
        <stp>売気配数量-3</stp>
        <tr r="G166" s="2"/>
      </tp>
      <tp>
        <v>4800</v>
        <stp/>
        <stp>BOARD</stp>
        <stp>4543</stp>
        <stp/>
        <stp>売気配数量-3</stp>
        <tr r="G109" s="2"/>
      </tp>
      <tp>
        <v>6600</v>
        <stp/>
        <stp>BOARD</stp>
        <stp>4043</stp>
        <stp/>
        <stp>売気配数量-3</stp>
        <tr r="G71" s="2"/>
      </tp>
      <tp>
        <v>900</v>
        <stp/>
        <stp>BOARD</stp>
        <stp>5943</stp>
        <stp/>
        <stp>売気配数量-2</stp>
        <tr r="G166" s="2"/>
      </tp>
      <tp>
        <v>1700</v>
        <stp/>
        <stp>BOARD</stp>
        <stp>5943</stp>
        <stp/>
        <stp>売気配数量-1</stp>
        <tr r="G166" s="2"/>
      </tp>
      <tp>
        <v>4300</v>
        <stp/>
        <stp>BOARD</stp>
        <stp>4543</stp>
        <stp/>
        <stp>売気配数量-1</stp>
        <tr r="G109" s="2"/>
      </tp>
      <tp>
        <v>2400</v>
        <stp/>
        <stp>BOARD</stp>
        <stp>4043</stp>
        <stp/>
        <stp>売気配数量-1</stp>
        <tr r="G71" s="2"/>
      </tp>
      <tp>
        <v>100</v>
        <stp/>
        <stp>BOARD</stp>
        <stp>8140</stp>
        <stp/>
        <stp>売気配数量-2</stp>
        <tr r="G275" s="2"/>
      </tp>
      <tp>
        <v>1100</v>
        <stp/>
        <stp>BOARD</stp>
        <stp>8140</stp>
        <stp/>
        <stp>売気配数量-3</stp>
        <tr r="G275" s="2"/>
      </tp>
      <tp>
        <v>100</v>
        <stp/>
        <stp>BOARD</stp>
        <stp>8140</stp>
        <stp/>
        <stp>売気配数量-1</stp>
        <tr r="G275" s="2"/>
      </tp>
      <tp>
        <v>5100</v>
        <stp/>
        <stp>BOARD</stp>
        <stp>4540</stp>
        <stp/>
        <stp>売気配数量-2</stp>
        <tr r="G107" s="2"/>
      </tp>
      <tp>
        <v>1800</v>
        <stp/>
        <stp>BOARD</stp>
        <stp>7240</stp>
        <stp/>
        <stp>売気配数量-1</stp>
        <tr r="G234" s="2"/>
      </tp>
      <tp>
        <v>700</v>
        <stp/>
        <stp>BOARD</stp>
        <stp>4540</stp>
        <stp/>
        <stp>売気配数量-3</stp>
        <tr r="G107" s="2"/>
      </tp>
      <tp>
        <v>8100</v>
        <stp/>
        <stp>BOARD</stp>
        <stp>6140</stp>
        <stp/>
        <stp>売気配数量-1</stp>
        <tr r="G173" s="2"/>
      </tp>
      <tp>
        <v>4700</v>
        <stp/>
        <stp>BOARD</stp>
        <stp>7240</stp>
        <stp/>
        <stp>売気配数量-3</stp>
        <tr r="G234" s="2"/>
      </tp>
      <tp>
        <v>16000</v>
        <stp/>
        <stp>BOARD</stp>
        <stp>6140</stp>
        <stp/>
        <stp>売気配数量-2</stp>
        <tr r="G173" s="2"/>
      </tp>
      <tp>
        <v>1300</v>
        <stp/>
        <stp>BOARD</stp>
        <stp>4540</stp>
        <stp/>
        <stp>売気配数量-1</stp>
        <tr r="G107" s="2"/>
      </tp>
      <tp>
        <v>7200</v>
        <stp/>
        <stp>BOARD</stp>
        <stp>7240</stp>
        <stp/>
        <stp>売気配数量-2</stp>
        <tr r="G234" s="2"/>
      </tp>
      <tp>
        <v>5500</v>
        <stp/>
        <stp>BOARD</stp>
        <stp>6140</stp>
        <stp/>
        <stp>売気配数量-3</stp>
        <tr r="G173" s="2"/>
      </tp>
      <tp>
        <v>300</v>
        <stp/>
        <stp>BOARD</stp>
        <stp>8341</stp>
        <stp/>
        <stp>売気配数量-2</stp>
        <tr r="G292" s="2"/>
      </tp>
      <tp>
        <v>300</v>
        <stp/>
        <stp>BOARD</stp>
        <stp>8341</stp>
        <stp/>
        <stp>売気配数量-3</stp>
        <tr r="G292" s="2"/>
      </tp>
      <tp>
        <v>3000</v>
        <stp/>
        <stp>BOARD</stp>
        <stp>8341</stp>
        <stp/>
        <stp>売気配数量-1</stp>
        <tr r="G292" s="2"/>
      </tp>
      <tp>
        <v>7900</v>
        <stp/>
        <stp>BOARD</stp>
        <stp>4541</stp>
        <stp/>
        <stp>売気配数量-2</stp>
        <tr r="G108" s="2"/>
      </tp>
      <tp>
        <v>5700</v>
        <stp/>
        <stp>BOARD</stp>
        <stp>5541</stp>
        <stp/>
        <stp>売気配数量-3</stp>
        <tr r="G153" s="2"/>
      </tp>
      <tp>
        <v>1600</v>
        <stp/>
        <stp>BOARD</stp>
        <stp>4541</stp>
        <stp/>
        <stp>売気配数量-3</stp>
        <tr r="G108" s="2"/>
      </tp>
      <tp>
        <v>1200</v>
        <stp/>
        <stp>BOARD</stp>
        <stp>5541</stp>
        <stp/>
        <stp>売気配数量-2</stp>
        <tr r="G153" s="2"/>
      </tp>
      <tp>
        <v>5300</v>
        <stp/>
        <stp>BOARD</stp>
        <stp>6141</stp>
        <stp/>
        <stp>売気配数量-1</stp>
        <tr r="G174" s="2"/>
      </tp>
      <tp>
        <v>8800</v>
        <stp/>
        <stp>BOARD</stp>
        <stp>6841</stp>
        <stp/>
        <stp>売気配数量-1</stp>
        <tr r="G212" s="2"/>
      </tp>
      <tp>
        <v>3500</v>
        <stp/>
        <stp>BOARD</stp>
        <stp>5541</stp>
        <stp/>
        <stp>売気配数量-1</stp>
        <tr r="G153" s="2"/>
      </tp>
      <tp>
        <v>24000</v>
        <stp/>
        <stp>BOARD</stp>
        <stp>6141</stp>
        <stp/>
        <stp>売気配数量-2</stp>
        <tr r="G174" s="2"/>
      </tp>
      <tp>
        <v>12400</v>
        <stp/>
        <stp>BOARD</stp>
        <stp>6841</stp>
        <stp/>
        <stp>売気配数量-2</stp>
        <tr r="G212" s="2"/>
      </tp>
      <tp>
        <v>28800</v>
        <stp/>
        <stp>BOARD</stp>
        <stp>4541</stp>
        <stp/>
        <stp>売気配数量-1</stp>
        <tr r="G108" s="2"/>
      </tp>
      <tp>
        <v>4900</v>
        <stp/>
        <stp>BOARD</stp>
        <stp>6141</stp>
        <stp/>
        <stp>売気配数量-3</stp>
        <tr r="G174" s="2"/>
      </tp>
      <tp>
        <v>1300</v>
        <stp/>
        <stp>BOARD</stp>
        <stp>6841</stp>
        <stp/>
        <stp>売気配数量-3</stp>
        <tr r="G212" s="2"/>
      </tp>
      <tp>
        <v>16200</v>
        <stp/>
        <stp>BOARD</stp>
        <stp>3941</stp>
        <stp/>
        <stp>売気配数量-1</stp>
        <tr r="G67" s="2"/>
      </tp>
      <tp>
        <v>31100</v>
        <stp/>
        <stp>BOARD</stp>
        <stp>3941</stp>
        <stp/>
        <stp>売気配数量-3</stp>
        <tr r="G67" s="2"/>
      </tp>
      <tp>
        <v>28400</v>
        <stp/>
        <stp>BOARD</stp>
        <stp>3941</stp>
        <stp/>
        <stp>売気配数量-2</stp>
        <tr r="G67" s="2"/>
      </tp>
      <tp>
        <v>1600</v>
        <stp/>
        <stp>BOARD</stp>
        <stp>6146</stp>
        <stp/>
        <stp>売気配数量-1</stp>
        <tr r="G175" s="2"/>
      </tp>
      <tp>
        <v>2500</v>
        <stp/>
        <stp>BOARD</stp>
        <stp>6146</stp>
        <stp/>
        <stp>売気配数量-2</stp>
        <tr r="G175" s="2"/>
      </tp>
      <tp>
        <v>500</v>
        <stp/>
        <stp>BOARD</stp>
        <stp>6146</stp>
        <stp/>
        <stp>売気配数量-3</stp>
        <tr r="G175" s="2"/>
      </tp>
      <tp>
        <v>6600</v>
        <stp/>
        <stp>BOARD</stp>
        <stp>4547</stp>
        <stp/>
        <stp>売気配数量-2</stp>
        <tr r="G111" s="2"/>
      </tp>
      <tp>
        <v>200</v>
        <stp/>
        <stp>BOARD</stp>
        <stp>5947</stp>
        <stp/>
        <stp>売気配数量-3</stp>
        <tr r="G167" s="2"/>
      </tp>
      <tp>
        <v>100</v>
        <stp/>
        <stp>BOARD</stp>
        <stp>4547</stp>
        <stp/>
        <stp>売気配数量-3</stp>
        <tr r="G111" s="2"/>
      </tp>
      <tp>
        <v>300</v>
        <stp/>
        <stp>BOARD</stp>
        <stp>5947</stp>
        <stp/>
        <stp>売気配数量-2</stp>
        <tr r="G167" s="2"/>
      </tp>
      <tp>
        <v>3800</v>
        <stp/>
        <stp>BOARD</stp>
        <stp>5947</stp>
        <stp/>
        <stp>売気配数量-1</stp>
        <tr r="G167" s="2"/>
      </tp>
      <tp>
        <v>200</v>
        <stp/>
        <stp>BOARD</stp>
        <stp>4547</stp>
        <stp/>
        <stp>売気配数量-1</stp>
        <tr r="G111" s="2"/>
      </tp>
      <tp>
        <v>2800</v>
        <stp/>
        <stp>BOARD</stp>
        <stp>5444</stp>
        <stp/>
        <stp>売気配数量-3</stp>
        <tr r="G147" s="2"/>
      </tp>
      <tp>
        <v>100</v>
        <stp/>
        <stp>BOARD</stp>
        <stp>4544</stp>
        <stp/>
        <stp>売気配数量-2</stp>
        <tr r="G110" s="2"/>
      </tp>
      <tp>
        <v>200</v>
        <stp/>
        <stp>BOARD</stp>
        <stp>4044</stp>
        <stp/>
        <stp>売気配数量-2</stp>
        <tr r="G72" s="2"/>
      </tp>
      <tp>
        <v>100</v>
        <stp/>
        <stp>BOARD</stp>
        <stp>5444</stp>
        <stp/>
        <stp>売気配数量-2</stp>
        <tr r="G147" s="2"/>
      </tp>
      <tp>
        <v>4100</v>
        <stp/>
        <stp>BOARD</stp>
        <stp>4544</stp>
        <stp/>
        <stp>売気配数量-3</stp>
        <tr r="G110" s="2"/>
      </tp>
      <tp>
        <v>300</v>
        <stp/>
        <stp>BOARD</stp>
        <stp>4044</stp>
        <stp/>
        <stp>売気配数量-3</stp>
        <tr r="G72" s="2"/>
      </tp>
      <tp>
        <v>5400</v>
        <stp/>
        <stp>BOARD</stp>
        <stp>5444</stp>
        <stp/>
        <stp>売気配数量-1</stp>
        <tr r="G147" s="2"/>
      </tp>
      <tp>
        <v>300</v>
        <stp/>
        <stp>BOARD</stp>
        <stp>4544</stp>
        <stp/>
        <stp>売気配数量-1</stp>
        <tr r="G110" s="2"/>
      </tp>
      <tp>
        <v>3000</v>
        <stp/>
        <stp>BOARD</stp>
        <stp>4044</stp>
        <stp/>
        <stp>売気配数量-1</stp>
        <tr r="G72" s="2"/>
      </tp>
      <tp>
        <v>9100</v>
        <stp/>
        <stp>BOARD</stp>
        <stp>1944</stp>
        <stp/>
        <stp>売気配数量-3</stp>
        <tr r="G14" s="2"/>
      </tp>
      <tp>
        <v>300</v>
        <stp/>
        <stp>BOARD</stp>
        <stp>1944</stp>
        <stp/>
        <stp>売気配数量-2</stp>
        <tr r="G14" s="2"/>
      </tp>
      <tp>
        <v>10900</v>
        <stp/>
        <stp>BOARD</stp>
        <stp>1944</stp>
        <stp/>
        <stp>売気配数量-1</stp>
        <tr r="G14" s="2"/>
      </tp>
      <tp>
        <v>5300</v>
        <stp/>
        <stp>BOARD</stp>
        <stp>4045</stp>
        <stp/>
        <stp>売気配数量-2</stp>
        <tr r="G73" s="2"/>
      </tp>
      <tp>
        <v>1100</v>
        <stp/>
        <stp>BOARD</stp>
        <stp>6645</stp>
        <stp/>
        <stp>売気配数量-1</stp>
        <tr r="G203" s="2"/>
      </tp>
      <tp>
        <v>100</v>
        <stp/>
        <stp>BOARD</stp>
        <stp>4045</stp>
        <stp/>
        <stp>売気配数量-3</stp>
        <tr r="G73" s="2"/>
      </tp>
      <tp>
        <v>200</v>
        <stp/>
        <stp>BOARD</stp>
        <stp>6845</stp>
        <stp/>
        <stp>売気配数量-1</stp>
        <tr r="G213" s="2"/>
      </tp>
      <tp>
        <v>3800</v>
        <stp/>
        <stp>BOARD</stp>
        <stp>6645</stp>
        <stp/>
        <stp>売気配数量-2</stp>
        <tr r="G203" s="2"/>
      </tp>
      <tp>
        <v>1700</v>
        <stp/>
        <stp>BOARD</stp>
        <stp>6845</stp>
        <stp/>
        <stp>売気配数量-2</stp>
        <tr r="G213" s="2"/>
      </tp>
      <tp>
        <v>100</v>
        <stp/>
        <stp>BOARD</stp>
        <stp>6645</stp>
        <stp/>
        <stp>売気配数量-3</stp>
        <tr r="G203" s="2"/>
      </tp>
      <tp>
        <v>2900</v>
        <stp/>
        <stp>BOARD</stp>
        <stp>4045</stp>
        <stp/>
        <stp>売気配数量-1</stp>
        <tr r="G73" s="2"/>
      </tp>
      <tp>
        <v>3600</v>
        <stp/>
        <stp>BOARD</stp>
        <stp>6845</stp>
        <stp/>
        <stp>売気配数量-3</stp>
        <tr r="G213" s="2"/>
      </tp>
      <tp>
        <v>0</v>
        <stp/>
        <stp>BOARD</stp>
        <stp>8356</stp>
        <stp/>
        <stp>売気配数量14</stp>
        <tr r="G295" s="2"/>
      </tp>
      <tp>
        <v>0</v>
        <stp/>
        <stp>BOARD</stp>
        <stp>8356</stp>
        <stp/>
        <stp>売気配数量12</stp>
        <tr r="G295" s="2"/>
      </tp>
      <tp>
        <v>0</v>
        <stp/>
        <stp>BOARD</stp>
        <stp>8356</stp>
        <stp/>
        <stp>売気配数量13</stp>
        <tr r="G295" s="2"/>
      </tp>
      <tp>
        <v>0</v>
        <stp/>
        <stp>BOARD</stp>
        <stp>8356</stp>
        <stp/>
        <stp>売気配数量10</stp>
        <tr r="G295" s="2"/>
      </tp>
      <tp>
        <v>0</v>
        <stp/>
        <stp>BOARD</stp>
        <stp>8356</stp>
        <stp/>
        <stp>売気配数量11</stp>
        <tr r="G295" s="2"/>
      </tp>
      <tp>
        <v>0</v>
        <stp/>
        <stp>BOARD</stp>
        <stp>6856</stp>
        <stp/>
        <stp>売気配数量10</stp>
        <tr r="G215" s="2"/>
      </tp>
      <tp>
        <v>0</v>
        <stp/>
        <stp>BOARD</stp>
        <stp>6856</stp>
        <stp/>
        <stp>売気配数量11</stp>
        <tr r="G215" s="2"/>
      </tp>
      <tp>
        <v>0</v>
        <stp/>
        <stp>BOARD</stp>
        <stp>6856</stp>
        <stp/>
        <stp>売気配数量12</stp>
        <tr r="G215" s="2"/>
      </tp>
      <tp>
        <v>0</v>
        <stp/>
        <stp>BOARD</stp>
        <stp>6856</stp>
        <stp/>
        <stp>売気配数量13</stp>
        <tr r="G215" s="2"/>
      </tp>
      <tp>
        <v>0</v>
        <stp/>
        <stp>BOARD</stp>
        <stp>6856</stp>
        <stp/>
        <stp>売気配数量14</stp>
        <tr r="G215" s="2"/>
      </tp>
      <tp>
        <v>0</v>
        <stp/>
        <stp>BOARD</stp>
        <stp>6457</stp>
        <stp/>
        <stp>売気配数量10</stp>
        <tr r="G188" s="2"/>
      </tp>
      <tp>
        <v>0</v>
        <stp/>
        <stp>BOARD</stp>
        <stp>5857</stp>
        <stp/>
        <stp>売気配数量13</stp>
        <tr r="G162" s="2"/>
      </tp>
      <tp>
        <v>0</v>
        <stp/>
        <stp>BOARD</stp>
        <stp>6857</stp>
        <stp/>
        <stp>売気配数量10</stp>
        <tr r="G216" s="2"/>
      </tp>
      <tp>
        <v>0</v>
        <stp/>
        <stp>BOARD</stp>
        <stp>6457</stp>
        <stp/>
        <stp>売気配数量11</stp>
        <tr r="G188" s="2"/>
      </tp>
      <tp>
        <v>0</v>
        <stp/>
        <stp>BOARD</stp>
        <stp>5857</stp>
        <stp/>
        <stp>売気配数量12</stp>
        <tr r="G162" s="2"/>
      </tp>
      <tp>
        <v>0</v>
        <stp/>
        <stp>BOARD</stp>
        <stp>6857</stp>
        <stp/>
        <stp>売気配数量11</stp>
        <tr r="G216" s="2"/>
      </tp>
      <tp>
        <v>0</v>
        <stp/>
        <stp>BOARD</stp>
        <stp>6457</stp>
        <stp/>
        <stp>売気配数量12</stp>
        <tr r="G188" s="2"/>
      </tp>
      <tp>
        <v>0</v>
        <stp/>
        <stp>BOARD</stp>
        <stp>5857</stp>
        <stp/>
        <stp>売気配数量11</stp>
        <tr r="G162" s="2"/>
      </tp>
      <tp>
        <v>0</v>
        <stp/>
        <stp>BOARD</stp>
        <stp>6857</stp>
        <stp/>
        <stp>売気配数量12</stp>
        <tr r="G216" s="2"/>
      </tp>
      <tp>
        <v>0</v>
        <stp/>
        <stp>BOARD</stp>
        <stp>6457</stp>
        <stp/>
        <stp>売気配数量13</stp>
        <tr r="G188" s="2"/>
      </tp>
      <tp>
        <v>0</v>
        <stp/>
        <stp>BOARD</stp>
        <stp>5857</stp>
        <stp/>
        <stp>売気配数量10</stp>
        <tr r="G162" s="2"/>
      </tp>
      <tp>
        <v>0</v>
        <stp/>
        <stp>BOARD</stp>
        <stp>6857</stp>
        <stp/>
        <stp>売気配数量13</stp>
        <tr r="G216" s="2"/>
      </tp>
      <tp>
        <v>0</v>
        <stp/>
        <stp>BOARD</stp>
        <stp>6457</stp>
        <stp/>
        <stp>売気配数量14</stp>
        <tr r="G188" s="2"/>
      </tp>
      <tp>
        <v>0</v>
        <stp/>
        <stp>BOARD</stp>
        <stp>6857</stp>
        <stp/>
        <stp>売気配数量14</stp>
        <tr r="G216" s="2"/>
      </tp>
      <tp>
        <v>0</v>
        <stp/>
        <stp>BOARD</stp>
        <stp>5857</stp>
        <stp/>
        <stp>売気配数量14</stp>
        <tr r="G162" s="2"/>
      </tp>
      <tp>
        <v>0</v>
        <stp/>
        <stp>BOARD</stp>
        <stp>8354</stp>
        <stp/>
        <stp>売気配数量14</stp>
        <tr r="G293" s="2"/>
      </tp>
      <tp>
        <v>0</v>
        <stp/>
        <stp>BOARD</stp>
        <stp>8354</stp>
        <stp/>
        <stp>売気配数量12</stp>
        <tr r="G293" s="2"/>
      </tp>
      <tp>
        <v>0</v>
        <stp/>
        <stp>BOARD</stp>
        <stp>8354</stp>
        <stp/>
        <stp>売気配数量13</stp>
        <tr r="G293" s="2"/>
      </tp>
      <tp>
        <v>0</v>
        <stp/>
        <stp>BOARD</stp>
        <stp>8354</stp>
        <stp/>
        <stp>売気配数量10</stp>
        <tr r="G293" s="2"/>
      </tp>
      <tp>
        <v>0</v>
        <stp/>
        <stp>BOARD</stp>
        <stp>8354</stp>
        <stp/>
        <stp>売気配数量11</stp>
        <tr r="G293" s="2"/>
      </tp>
      <tp>
        <v>0</v>
        <stp/>
        <stp>BOARD</stp>
        <stp>6754</stp>
        <stp/>
        <stp>売気配数量10</stp>
        <tr r="G208" s="2"/>
      </tp>
      <tp>
        <v>0</v>
        <stp/>
        <stp>BOARD</stp>
        <stp>6754</stp>
        <stp/>
        <stp>売気配数量11</stp>
        <tr r="G208" s="2"/>
      </tp>
      <tp>
        <v>0</v>
        <stp/>
        <stp>BOARD</stp>
        <stp>6754</stp>
        <stp/>
        <stp>売気配数量12</stp>
        <tr r="G208" s="2"/>
      </tp>
      <tp>
        <v>0</v>
        <stp/>
        <stp>BOARD</stp>
        <stp>6754</stp>
        <stp/>
        <stp>売気配数量13</stp>
        <tr r="G208" s="2"/>
      </tp>
      <tp>
        <v>0</v>
        <stp/>
        <stp>BOARD</stp>
        <stp>6754</stp>
        <stp/>
        <stp>売気配数量14</stp>
        <tr r="G208" s="2"/>
      </tp>
      <tp>
        <v>0</v>
        <stp/>
        <stp>BOARD</stp>
        <stp>8355</stp>
        <stp/>
        <stp>売気配数量14</stp>
        <tr r="G294" s="2"/>
      </tp>
      <tp>
        <v>0</v>
        <stp/>
        <stp>BOARD</stp>
        <stp>8355</stp>
        <stp/>
        <stp>売気配数量12</stp>
        <tr r="G294" s="2"/>
      </tp>
      <tp>
        <v>0</v>
        <stp/>
        <stp>BOARD</stp>
        <stp>8355</stp>
        <stp/>
        <stp>売気配数量13</stp>
        <tr r="G294" s="2"/>
      </tp>
      <tp>
        <v>0</v>
        <stp/>
        <stp>BOARD</stp>
        <stp>8355</stp>
        <stp/>
        <stp>売気配数量10</stp>
        <tr r="G294" s="2"/>
      </tp>
      <tp>
        <v>0</v>
        <stp/>
        <stp>BOARD</stp>
        <stp>8355</stp>
        <stp/>
        <stp>売気配数量11</stp>
        <tr r="G294" s="2"/>
      </tp>
      <tp>
        <v>0</v>
        <stp/>
        <stp>BOARD</stp>
        <stp>4555</stp>
        <stp/>
        <stp>売気配数量12</stp>
        <tr r="G112" s="2"/>
      </tp>
      <tp>
        <v>0</v>
        <stp/>
        <stp>BOARD</stp>
        <stp>4555</stp>
        <stp/>
        <stp>売気配数量13</stp>
        <tr r="G112" s="2"/>
      </tp>
      <tp>
        <v>0</v>
        <stp/>
        <stp>BOARD</stp>
        <stp>4555</stp>
        <stp/>
        <stp>売気配数量10</stp>
        <tr r="G112" s="2"/>
      </tp>
      <tp>
        <v>0</v>
        <stp/>
        <stp>BOARD</stp>
        <stp>4555</stp>
        <stp/>
        <stp>売気配数量11</stp>
        <tr r="G112" s="2"/>
      </tp>
      <tp>
        <v>0</v>
        <stp/>
        <stp>BOARD</stp>
        <stp>4555</stp>
        <stp/>
        <stp>売気配数量14</stp>
        <tr r="G112" s="2"/>
      </tp>
      <tp>
        <v>0</v>
        <stp/>
        <stp>BOARD</stp>
        <stp>8252</stp>
        <stp/>
        <stp>売気配数量14</stp>
        <tr r="G282" s="2"/>
      </tp>
      <tp>
        <v>0</v>
        <stp/>
        <stp>BOARD</stp>
        <stp>8252</stp>
        <stp/>
        <stp>売気配数量12</stp>
        <tr r="G282" s="2"/>
      </tp>
      <tp>
        <v>0</v>
        <stp/>
        <stp>BOARD</stp>
        <stp>8252</stp>
        <stp/>
        <stp>売気配数量13</stp>
        <tr r="G282" s="2"/>
      </tp>
      <tp>
        <v>0</v>
        <stp/>
        <stp>BOARD</stp>
        <stp>8252</stp>
        <stp/>
        <stp>売気配数量10</stp>
        <tr r="G282" s="2"/>
      </tp>
      <tp>
        <v>0</v>
        <stp/>
        <stp>BOARD</stp>
        <stp>8252</stp>
        <stp/>
        <stp>売気配数量11</stp>
        <tr r="G282" s="2"/>
      </tp>
      <tp>
        <v>0</v>
        <stp/>
        <stp>BOARD</stp>
        <stp>6952</stp>
        <stp/>
        <stp>売気配数量10</stp>
        <tr r="G220" s="2"/>
      </tp>
      <tp>
        <v>0</v>
        <stp/>
        <stp>BOARD</stp>
        <stp>6952</stp>
        <stp/>
        <stp>売気配数量11</stp>
        <tr r="G220" s="2"/>
      </tp>
      <tp>
        <v>0</v>
        <stp/>
        <stp>BOARD</stp>
        <stp>6952</stp>
        <stp/>
        <stp>売気配数量12</stp>
        <tr r="G220" s="2"/>
      </tp>
      <tp>
        <v>0</v>
        <stp/>
        <stp>BOARD</stp>
        <stp>6952</stp>
        <stp/>
        <stp>売気配数量13</stp>
        <tr r="G220" s="2"/>
      </tp>
      <tp>
        <v>0</v>
        <stp/>
        <stp>BOARD</stp>
        <stp>6952</stp>
        <stp/>
        <stp>売気配数量14</stp>
        <tr r="G220" s="2"/>
      </tp>
      <tp>
        <v>0</v>
        <stp/>
        <stp>BOARD</stp>
        <stp>8253</stp>
        <stp/>
        <stp>売気配数量14</stp>
        <tr r="G283" s="2"/>
      </tp>
      <tp>
        <v>0</v>
        <stp/>
        <stp>BOARD</stp>
        <stp>8253</stp>
        <stp/>
        <stp>売気配数量12</stp>
        <tr r="G283" s="2"/>
      </tp>
      <tp>
        <v>0</v>
        <stp/>
        <stp>BOARD</stp>
        <stp>8253</stp>
        <stp/>
        <stp>売気配数量13</stp>
        <tr r="G283" s="2"/>
      </tp>
      <tp>
        <v>0</v>
        <stp/>
        <stp>BOARD</stp>
        <stp>8253</stp>
        <stp/>
        <stp>売気配数量10</stp>
        <tr r="G283" s="2"/>
      </tp>
      <tp>
        <v>0</v>
        <stp/>
        <stp>BOARD</stp>
        <stp>8253</stp>
        <stp/>
        <stp>売気配数量11</stp>
        <tr r="G283" s="2"/>
      </tp>
      <tp>
        <v>0</v>
        <stp/>
        <stp>BOARD</stp>
        <stp>7453</stp>
        <stp/>
        <stp>売気配数量11</stp>
        <tr r="G244" s="2"/>
      </tp>
      <tp>
        <v>0</v>
        <stp/>
        <stp>BOARD</stp>
        <stp>7453</stp>
        <stp/>
        <stp>売気配数量10</stp>
        <tr r="G244" s="2"/>
      </tp>
      <tp>
        <v>0</v>
        <stp/>
        <stp>BOARD</stp>
        <stp>7453</stp>
        <stp/>
        <stp>売気配数量13</stp>
        <tr r="G244" s="2"/>
      </tp>
      <tp>
        <v>0</v>
        <stp/>
        <stp>BOARD</stp>
        <stp>7453</stp>
        <stp/>
        <stp>売気配数量12</stp>
        <tr r="G244" s="2"/>
      </tp>
      <tp>
        <v>0</v>
        <stp/>
        <stp>BOARD</stp>
        <stp>7453</stp>
        <stp/>
        <stp>売気配数量14</stp>
        <tr r="G244" s="2"/>
      </tp>
      <tp>
        <v>0</v>
        <stp/>
        <stp>BOARD</stp>
        <stp>7550</stp>
        <stp/>
        <stp>売気配数量11</stp>
        <tr r="G248" s="2"/>
      </tp>
      <tp>
        <v>0</v>
        <stp/>
        <stp>BOARD</stp>
        <stp>7550</stp>
        <stp/>
        <stp>売気配数量10</stp>
        <tr r="G248" s="2"/>
      </tp>
      <tp>
        <v>0</v>
        <stp/>
        <stp>BOARD</stp>
        <stp>7550</stp>
        <stp/>
        <stp>売気配数量13</stp>
        <tr r="G248" s="2"/>
      </tp>
      <tp>
        <v>0</v>
        <stp/>
        <stp>BOARD</stp>
        <stp>7550</stp>
        <stp/>
        <stp>売気配数量12</stp>
        <tr r="G248" s="2"/>
      </tp>
      <tp>
        <v>0</v>
        <stp/>
        <stp>BOARD</stp>
        <stp>7550</stp>
        <stp/>
        <stp>売気配数量14</stp>
        <tr r="G248" s="2"/>
      </tp>
      <tp>
        <v>0</v>
        <stp/>
        <stp>BOARD</stp>
        <stp>2651</stp>
        <stp/>
        <stp>売気配数量14</stp>
        <tr r="A24" s="4"/>
        <tr r="G35" s="2"/>
      </tp>
      <tp>
        <v>0</v>
        <stp/>
        <stp>BOARD</stp>
        <stp>5451</stp>
        <stp/>
        <stp>売気配数量13</stp>
        <tr r="G148" s="2"/>
      </tp>
      <tp>
        <v>0</v>
        <stp/>
        <stp>BOARD</stp>
        <stp>7251</stp>
        <stp/>
        <stp>売気配数量11</stp>
        <tr r="G235" s="2"/>
      </tp>
      <tp>
        <v>0</v>
        <stp/>
        <stp>BOARD</stp>
        <stp>4151</stp>
        <stp/>
        <stp>売気配数量12</stp>
        <tr r="G80" s="2"/>
      </tp>
      <tp>
        <v>0</v>
        <stp/>
        <stp>BOARD</stp>
        <stp>7951</stp>
        <stp/>
        <stp>売気配数量11</stp>
        <tr r="G259" s="2"/>
      </tp>
      <tp>
        <v>0</v>
        <stp/>
        <stp>BOARD</stp>
        <stp>2651</stp>
        <stp/>
        <stp>売気配数量15</stp>
        <tr r="A25" s="4"/>
      </tp>
      <tp>
        <v>0</v>
        <stp/>
        <stp>BOARD</stp>
        <stp>5451</stp>
        <stp/>
        <stp>売気配数量12</stp>
        <tr r="G148" s="2"/>
      </tp>
      <tp>
        <v>0</v>
        <stp/>
        <stp>BOARD</stp>
        <stp>7251</stp>
        <stp/>
        <stp>売気配数量10</stp>
        <tr r="G235" s="2"/>
      </tp>
      <tp>
        <v>0</v>
        <stp/>
        <stp>BOARD</stp>
        <stp>4151</stp>
        <stp/>
        <stp>売気配数量13</stp>
        <tr r="G80" s="2"/>
      </tp>
      <tp>
        <v>0</v>
        <stp/>
        <stp>BOARD</stp>
        <stp>7951</stp>
        <stp/>
        <stp>売気配数量10</stp>
        <tr r="G259" s="2"/>
      </tp>
      <tp>
        <v>0</v>
        <stp/>
        <stp>BOARD</stp>
        <stp>5451</stp>
        <stp/>
        <stp>売気配数量11</stp>
        <tr r="G148" s="2"/>
      </tp>
      <tp>
        <v>0</v>
        <stp/>
        <stp>BOARD</stp>
        <stp>7251</stp>
        <stp/>
        <stp>売気配数量13</stp>
        <tr r="G235" s="2"/>
      </tp>
      <tp>
        <v>0</v>
        <stp/>
        <stp>BOARD</stp>
        <stp>4151</stp>
        <stp/>
        <stp>売気配数量10</stp>
        <tr r="G80" s="2"/>
      </tp>
      <tp>
        <v>0</v>
        <stp/>
        <stp>BOARD</stp>
        <stp>7951</stp>
        <stp/>
        <stp>売気配数量13</stp>
        <tr r="G259" s="2"/>
      </tp>
      <tp>
        <v>0</v>
        <stp/>
        <stp>BOARD</stp>
        <stp>5451</stp>
        <stp/>
        <stp>売気配数量10</stp>
        <tr r="G148" s="2"/>
      </tp>
      <tp>
        <v>0</v>
        <stp/>
        <stp>BOARD</stp>
        <stp>7251</stp>
        <stp/>
        <stp>売気配数量12</stp>
        <tr r="G235" s="2"/>
      </tp>
      <tp>
        <v>0</v>
        <stp/>
        <stp>BOARD</stp>
        <stp>4151</stp>
        <stp/>
        <stp>売気配数量11</stp>
        <tr r="G80" s="2"/>
      </tp>
      <tp>
        <v>0</v>
        <stp/>
        <stp>BOARD</stp>
        <stp>1951</stp>
        <stp/>
        <stp>売気配数量14</stp>
        <tr r="G15" s="2"/>
      </tp>
      <tp>
        <v>0</v>
        <stp/>
        <stp>BOARD</stp>
        <stp>7951</stp>
        <stp/>
        <stp>売気配数量12</stp>
        <tr r="G259" s="2"/>
      </tp>
      <tp>
        <v>0</v>
        <stp/>
        <stp>BOARD</stp>
        <stp>2651</stp>
        <stp/>
        <stp>売気配数量10</stp>
        <tr r="A20" s="4"/>
        <tr r="G35" s="2"/>
      </tp>
      <tp>
        <v>0</v>
        <stp/>
        <stp>BOARD</stp>
        <stp>1951</stp>
        <stp/>
        <stp>売気配数量13</stp>
        <tr r="G15" s="2"/>
      </tp>
      <tp>
        <v>0</v>
        <stp/>
        <stp>BOARD</stp>
        <stp>2651</stp>
        <stp/>
        <stp>売気配数量11</stp>
        <tr r="A21" s="4"/>
        <tr r="G35" s="2"/>
      </tp>
      <tp>
        <v>0</v>
        <stp/>
        <stp>BOARD</stp>
        <stp>7251</stp>
        <stp/>
        <stp>売気配数量14</stp>
        <tr r="G235" s="2"/>
      </tp>
      <tp>
        <v>0</v>
        <stp/>
        <stp>BOARD</stp>
        <stp>1951</stp>
        <stp/>
        <stp>売気配数量12</stp>
        <tr r="G15" s="2"/>
      </tp>
      <tp>
        <v>0</v>
        <stp/>
        <stp>BOARD</stp>
        <stp>7951</stp>
        <stp/>
        <stp>売気配数量14</stp>
        <tr r="G259" s="2"/>
      </tp>
      <tp>
        <v>0</v>
        <stp/>
        <stp>BOARD</stp>
        <stp>2651</stp>
        <stp/>
        <stp>売気配数量12</stp>
        <tr r="A22" s="4"/>
        <tr r="G35" s="2"/>
      </tp>
      <tp>
        <v>0</v>
        <stp/>
        <stp>BOARD</stp>
        <stp>4151</stp>
        <stp/>
        <stp>売気配数量14</stp>
        <tr r="G80" s="2"/>
      </tp>
      <tp>
        <v>0</v>
        <stp/>
        <stp>BOARD</stp>
        <stp>1951</stp>
        <stp/>
        <stp>売気配数量11</stp>
        <tr r="G15" s="2"/>
      </tp>
      <tp>
        <v>0</v>
        <stp/>
        <stp>BOARD</stp>
        <stp>2651</stp>
        <stp/>
        <stp>売気配数量13</stp>
        <tr r="A23" s="4"/>
        <tr r="G35" s="2"/>
      </tp>
      <tp>
        <v>0</v>
        <stp/>
        <stp>BOARD</stp>
        <stp>5451</stp>
        <stp/>
        <stp>売気配数量14</stp>
        <tr r="G148" s="2"/>
      </tp>
      <tp>
        <v>0</v>
        <stp/>
        <stp>BOARD</stp>
        <stp>1951</stp>
        <stp/>
        <stp>売気配数量10</stp>
        <tr r="G15" s="2"/>
      </tp>
      <tp>
        <v>0</v>
        <stp/>
        <stp>BOARD</stp>
        <stp>8358</stp>
        <stp/>
        <stp>売気配数量14</stp>
        <tr r="G296" s="2"/>
      </tp>
      <tp>
        <v>0</v>
        <stp/>
        <stp>BOARD</stp>
        <stp>8358</stp>
        <stp/>
        <stp>売気配数量12</stp>
        <tr r="G296" s="2"/>
      </tp>
      <tp>
        <v>0</v>
        <stp/>
        <stp>BOARD</stp>
        <stp>8358</stp>
        <stp/>
        <stp>売気配数量13</stp>
        <tr r="G296" s="2"/>
      </tp>
      <tp>
        <v>0</v>
        <stp/>
        <stp>BOARD</stp>
        <stp>8358</stp>
        <stp/>
        <stp>売気配数量10</stp>
        <tr r="G296" s="2"/>
      </tp>
      <tp>
        <v>0</v>
        <stp/>
        <stp>BOARD</stp>
        <stp>8358</stp>
        <stp/>
        <stp>売気配数量11</stp>
        <tr r="G296" s="2"/>
      </tp>
      <tp>
        <v>0</v>
        <stp/>
        <stp>BOARD</stp>
        <stp>8359</stp>
        <stp/>
        <stp>売気配数量14</stp>
        <tr r="G297" s="2"/>
      </tp>
      <tp>
        <v>0</v>
        <stp/>
        <stp>BOARD</stp>
        <stp>8359</stp>
        <stp/>
        <stp>売気配数量12</stp>
        <tr r="G297" s="2"/>
      </tp>
      <tp>
        <v>0</v>
        <stp/>
        <stp>BOARD</stp>
        <stp>8359</stp>
        <stp/>
        <stp>売気配数量13</stp>
        <tr r="G297" s="2"/>
      </tp>
      <tp>
        <v>0</v>
        <stp/>
        <stp>BOARD</stp>
        <stp>8359</stp>
        <stp/>
        <stp>売気配数量10</stp>
        <tr r="G297" s="2"/>
      </tp>
      <tp>
        <v>0</v>
        <stp/>
        <stp>BOARD</stp>
        <stp>8359</stp>
        <stp/>
        <stp>売気配数量11</stp>
        <tr r="G297" s="2"/>
      </tp>
      <tp>
        <v>0</v>
        <stp/>
        <stp>BOARD</stp>
        <stp>7459</stp>
        <stp/>
        <stp>売気配数量11</stp>
        <tr r="G245" s="2"/>
      </tp>
      <tp>
        <v>0</v>
        <stp/>
        <stp>BOARD</stp>
        <stp>7259</stp>
        <stp/>
        <stp>売気配数量11</stp>
        <tr r="G236" s="2"/>
      </tp>
      <tp>
        <v>0</v>
        <stp/>
        <stp>BOARD</stp>
        <stp>7459</stp>
        <stp/>
        <stp>売気配数量10</stp>
        <tr r="G245" s="2"/>
      </tp>
      <tp>
        <v>0</v>
        <stp/>
        <stp>BOARD</stp>
        <stp>7259</stp>
        <stp/>
        <stp>売気配数量10</stp>
        <tr r="G236" s="2"/>
      </tp>
      <tp>
        <v>0</v>
        <stp/>
        <stp>BOARD</stp>
        <stp>7459</stp>
        <stp/>
        <stp>売気配数量13</stp>
        <tr r="G245" s="2"/>
      </tp>
      <tp>
        <v>0</v>
        <stp/>
        <stp>BOARD</stp>
        <stp>7259</stp>
        <stp/>
        <stp>売気配数量13</stp>
        <tr r="G236" s="2"/>
      </tp>
      <tp>
        <v>0</v>
        <stp/>
        <stp>BOARD</stp>
        <stp>7459</stp>
        <stp/>
        <stp>売気配数量12</stp>
        <tr r="G245" s="2"/>
      </tp>
      <tp>
        <v>0</v>
        <stp/>
        <stp>BOARD</stp>
        <stp>7259</stp>
        <stp/>
        <stp>売気配数量12</stp>
        <tr r="G236" s="2"/>
      </tp>
      <tp>
        <v>0</v>
        <stp/>
        <stp>BOARD</stp>
        <stp>7459</stp>
        <stp/>
        <stp>売気配数量14</stp>
        <tr r="G245" s="2"/>
      </tp>
      <tp>
        <v>0</v>
        <stp/>
        <stp>BOARD</stp>
        <stp>7259</stp>
        <stp/>
        <stp>売気配数量14</stp>
        <tr r="G236" s="2"/>
      </tp>
      <tp>
        <v>26100</v>
        <stp/>
        <stp>BOARD</stp>
        <stp>8358</stp>
        <stp/>
        <stp>売気配数量-2</stp>
        <tr r="G296" s="2"/>
      </tp>
      <tp>
        <v>11600</v>
        <stp/>
        <stp>BOARD</stp>
        <stp>8358</stp>
        <stp/>
        <stp>売気配数量-3</stp>
        <tr r="G296" s="2"/>
      </tp>
      <tp>
        <v>4300</v>
        <stp/>
        <stp>BOARD</stp>
        <stp>8358</stp>
        <stp/>
        <stp>売気配数量-1</stp>
        <tr r="G296" s="2"/>
      </tp>
      <tp>
        <v>4000</v>
        <stp/>
        <stp>BOARD</stp>
        <stp>8359</stp>
        <stp/>
        <stp>売気配数量-2</stp>
        <tr r="G297" s="2"/>
      </tp>
      <tp>
        <v>2000</v>
        <stp/>
        <stp>BOARD</stp>
        <stp>8359</stp>
        <stp/>
        <stp>売気配数量-3</stp>
        <tr r="G297" s="2"/>
      </tp>
      <tp>
        <v>24600</v>
        <stp/>
        <stp>BOARD</stp>
        <stp>8359</stp>
        <stp/>
        <stp>売気配数量-1</stp>
        <tr r="G297" s="2"/>
      </tp>
      <tp>
        <v>2500</v>
        <stp/>
        <stp>BOARD</stp>
        <stp>7459</stp>
        <stp/>
        <stp>売気配数量-1</stp>
        <tr r="G245" s="2"/>
      </tp>
      <tp>
        <v>4400</v>
        <stp/>
        <stp>BOARD</stp>
        <stp>7259</stp>
        <stp/>
        <stp>売気配数量-1</stp>
        <tr r="G236" s="2"/>
      </tp>
      <tp>
        <v>5600</v>
        <stp/>
        <stp>BOARD</stp>
        <stp>7459</stp>
        <stp/>
        <stp>売気配数量-3</stp>
        <tr r="G245" s="2"/>
      </tp>
      <tp>
        <v>400</v>
        <stp/>
        <stp>BOARD</stp>
        <stp>7259</stp>
        <stp/>
        <stp>売気配数量-3</stp>
        <tr r="G236" s="2"/>
      </tp>
      <tp>
        <v>10300</v>
        <stp/>
        <stp>BOARD</stp>
        <stp>7459</stp>
        <stp/>
        <stp>売気配数量-2</stp>
        <tr r="G245" s="2"/>
      </tp>
      <tp>
        <v>500</v>
        <stp/>
        <stp>BOARD</stp>
        <stp>7259</stp>
        <stp/>
        <stp>売気配数量-2</stp>
        <tr r="G236" s="2"/>
      </tp>
      <tp>
        <v>4900</v>
        <stp/>
        <stp>BOARD</stp>
        <stp>8252</stp>
        <stp/>
        <stp>売気配数量-2</stp>
        <tr r="G282" s="2"/>
      </tp>
      <tp>
        <v>9500</v>
        <stp/>
        <stp>BOARD</stp>
        <stp>8252</stp>
        <stp/>
        <stp>売気配数量-3</stp>
        <tr r="G282" s="2"/>
      </tp>
      <tp>
        <v>600</v>
        <stp/>
        <stp>BOARD</stp>
        <stp>8252</stp>
        <stp/>
        <stp>売気配数量-1</stp>
        <tr r="G282" s="2"/>
      </tp>
      <tp>
        <v>12300</v>
        <stp/>
        <stp>BOARD</stp>
        <stp>6952</stp>
        <stp/>
        <stp>売気配数量-1</stp>
        <tr r="G220" s="2"/>
      </tp>
      <tp>
        <v>13100</v>
        <stp/>
        <stp>BOARD</stp>
        <stp>6952</stp>
        <stp/>
        <stp>売気配数量-2</stp>
        <tr r="G220" s="2"/>
      </tp>
      <tp>
        <v>22700</v>
        <stp/>
        <stp>BOARD</stp>
        <stp>6952</stp>
        <stp/>
        <stp>売気配数量-3</stp>
        <tr r="G220" s="2"/>
      </tp>
      <tp>
        <v>1600</v>
        <stp/>
        <stp>BOARD</stp>
        <stp>8253</stp>
        <stp/>
        <stp>売気配数量-2</stp>
        <tr r="G283" s="2"/>
      </tp>
      <tp>
        <v>6200</v>
        <stp/>
        <stp>BOARD</stp>
        <stp>8253</stp>
        <stp/>
        <stp>売気配数量-3</stp>
        <tr r="G283" s="2"/>
      </tp>
      <tp>
        <v>3300</v>
        <stp/>
        <stp>BOARD</stp>
        <stp>8253</stp>
        <stp/>
        <stp>売気配数量-1</stp>
        <tr r="G283" s="2"/>
      </tp>
      <tp>
        <v>1600</v>
        <stp/>
        <stp>BOARD</stp>
        <stp>7453</stp>
        <stp/>
        <stp>売気配数量-1</stp>
        <tr r="G244" s="2"/>
      </tp>
      <tp>
        <v>2800</v>
        <stp/>
        <stp>BOARD</stp>
        <stp>7453</stp>
        <stp/>
        <stp>売気配数量-3</stp>
        <tr r="G244" s="2"/>
      </tp>
      <tp>
        <v>1600</v>
        <stp/>
        <stp>BOARD</stp>
        <stp>7453</stp>
        <stp/>
        <stp>売気配数量-2</stp>
        <tr r="G244" s="2"/>
      </tp>
      <tp>
        <v>11400</v>
        <stp/>
        <stp>BOARD</stp>
        <stp>7550</stp>
        <stp/>
        <stp>売気配数量-1</stp>
        <tr r="G248" s="2"/>
      </tp>
      <tp>
        <v>5300</v>
        <stp/>
        <stp>BOARD</stp>
        <stp>7550</stp>
        <stp/>
        <stp>売気配数量-3</stp>
        <tr r="G248" s="2"/>
      </tp>
      <tp>
        <v>5000</v>
        <stp/>
        <stp>BOARD</stp>
        <stp>7550</stp>
        <stp/>
        <stp>売気配数量-2</stp>
        <tr r="G248" s="2"/>
      </tp>
      <tp>
        <v>1500</v>
        <stp/>
        <stp>BOARD</stp>
        <stp>2651</stp>
        <stp/>
        <stp>売気配数量-4</stp>
        <tr r="A6" s="4"/>
      </tp>
      <tp>
        <v>1600</v>
        <stp/>
        <stp>BOARD</stp>
        <stp>5451</stp>
        <stp/>
        <stp>売気配数量-3</stp>
        <tr r="G148" s="2"/>
      </tp>
      <tp>
        <v>2700</v>
        <stp/>
        <stp>BOARD</stp>
        <stp>7251</stp>
        <stp/>
        <stp>売気配数量-1</stp>
        <tr r="G235" s="2"/>
      </tp>
      <tp>
        <v>24900</v>
        <stp/>
        <stp>BOARD</stp>
        <stp>4151</stp>
        <stp/>
        <stp>売気配数量-2</stp>
        <tr r="G80" s="2"/>
      </tp>
      <tp>
        <v>1800</v>
        <stp/>
        <stp>BOARD</stp>
        <stp>7951</stp>
        <stp/>
        <stp>売気配数量-1</stp>
        <tr r="G259" s="2"/>
      </tp>
      <tp>
        <v>300</v>
        <stp/>
        <stp>BOARD</stp>
        <stp>5451</stp>
        <stp/>
        <stp>売気配数量-2</stp>
        <tr r="G148" s="2"/>
      </tp>
      <tp>
        <v>5700</v>
        <stp/>
        <stp>BOARD</stp>
        <stp>4151</stp>
        <stp/>
        <stp>売気配数量-3</stp>
        <tr r="G80" s="2"/>
      </tp>
      <tp>
        <v>400</v>
        <stp/>
        <stp>BOARD</stp>
        <stp>5451</stp>
        <stp/>
        <stp>売気配数量-1</stp>
        <tr r="G148" s="2"/>
      </tp>
      <tp>
        <v>10100</v>
        <stp/>
        <stp>BOARD</stp>
        <stp>7251</stp>
        <stp/>
        <stp>売気配数量-3</stp>
        <tr r="G235" s="2"/>
      </tp>
      <tp>
        <v>3900</v>
        <stp/>
        <stp>BOARD</stp>
        <stp>7951</stp>
        <stp/>
        <stp>売気配数量-3</stp>
        <tr r="G259" s="2"/>
      </tp>
      <tp>
        <v>6400</v>
        <stp/>
        <stp>BOARD</stp>
        <stp>7251</stp>
        <stp/>
        <stp>売気配数量-2</stp>
        <tr r="G235" s="2"/>
      </tp>
      <tp>
        <v>9400</v>
        <stp/>
        <stp>BOARD</stp>
        <stp>4151</stp>
        <stp/>
        <stp>売気配数量-1</stp>
        <tr r="G80" s="2"/>
      </tp>
      <tp>
        <v>700</v>
        <stp/>
        <stp>BOARD</stp>
        <stp>7951</stp>
        <stp/>
        <stp>売気配数量-2</stp>
        <tr r="G259" s="2"/>
      </tp>
      <tp>
        <v>5800</v>
        <stp/>
        <stp>BOARD</stp>
        <stp>1951</stp>
        <stp/>
        <stp>売気配数量-3</stp>
        <tr r="G15" s="2"/>
      </tp>
      <tp>
        <v>2000</v>
        <stp/>
        <stp>BOARD</stp>
        <stp>2651</stp>
        <stp/>
        <stp>売気配数量-1</stp>
        <tr r="A9" s="4"/>
        <tr r="G35" s="2"/>
      </tp>
      <tp>
        <v>4800</v>
        <stp/>
        <stp>BOARD</stp>
        <stp>1951</stp>
        <stp/>
        <stp>売気配数量-2</stp>
        <tr r="G15" s="2"/>
      </tp>
      <tp>
        <v>4100</v>
        <stp/>
        <stp>BOARD</stp>
        <stp>2651</stp>
        <stp/>
        <stp>売気配数量-2</stp>
        <tr r="A8" s="4"/>
        <tr r="G35" s="2"/>
      </tp>
      <tp>
        <v>12400</v>
        <stp/>
        <stp>BOARD</stp>
        <stp>1951</stp>
        <stp/>
        <stp>売気配数量-1</stp>
        <tr r="G15" s="2"/>
      </tp>
      <tp>
        <v>2700</v>
        <stp/>
        <stp>BOARD</stp>
        <stp>2651</stp>
        <stp/>
        <stp>売気配数量-3</stp>
        <tr r="A7" s="4"/>
        <tr r="G35" s="2"/>
      </tp>
      <tp>
        <v>500</v>
        <stp/>
        <stp>BOARD</stp>
        <stp>8356</stp>
        <stp/>
        <stp>売気配数量-2</stp>
        <tr r="G295" s="2"/>
      </tp>
      <tp>
        <v>4900</v>
        <stp/>
        <stp>BOARD</stp>
        <stp>8356</stp>
        <stp/>
        <stp>売気配数量-3</stp>
        <tr r="G295" s="2"/>
      </tp>
      <tp>
        <v>1800</v>
        <stp/>
        <stp>BOARD</stp>
        <stp>8356</stp>
        <stp/>
        <stp>売気配数量-1</stp>
        <tr r="G295" s="2"/>
      </tp>
      <tp>
        <v>300</v>
        <stp/>
        <stp>BOARD</stp>
        <stp>6856</stp>
        <stp/>
        <stp>売気配数量-1</stp>
        <tr r="G215" s="2"/>
      </tp>
      <tp>
        <v>2600</v>
        <stp/>
        <stp>BOARD</stp>
        <stp>6856</stp>
        <stp/>
        <stp>売気配数量-2</stp>
        <tr r="G215" s="2"/>
      </tp>
      <tp>
        <v>200</v>
        <stp/>
        <stp>BOARD</stp>
        <stp>6856</stp>
        <stp/>
        <stp>売気配数量-3</stp>
        <tr r="G215" s="2"/>
      </tp>
      <tp>
        <v>7900</v>
        <stp/>
        <stp>BOARD</stp>
        <stp>5857</stp>
        <stp/>
        <stp>売気配数量-3</stp>
        <tr r="G162" s="2"/>
      </tp>
      <tp>
        <v>100</v>
        <stp/>
        <stp>BOARD</stp>
        <stp>6457</stp>
        <stp/>
        <stp>売気配数量-1</stp>
        <tr r="G188" s="2"/>
      </tp>
      <tp>
        <v>11100</v>
        <stp/>
        <stp>BOARD</stp>
        <stp>5857</stp>
        <stp/>
        <stp>売気配数量-2</stp>
        <tr r="G162" s="2"/>
      </tp>
      <tp>
        <v>10600</v>
        <stp/>
        <stp>BOARD</stp>
        <stp>6857</stp>
        <stp/>
        <stp>売気配数量-1</stp>
        <tr r="G216" s="2"/>
      </tp>
      <tp>
        <v>2200</v>
        <stp/>
        <stp>BOARD</stp>
        <stp>6457</stp>
        <stp/>
        <stp>売気配数量-2</stp>
        <tr r="G188" s="2"/>
      </tp>
      <tp>
        <v>2500</v>
        <stp/>
        <stp>BOARD</stp>
        <stp>5857</stp>
        <stp/>
        <stp>売気配数量-1</stp>
        <tr r="G162" s="2"/>
      </tp>
      <tp>
        <v>3400</v>
        <stp/>
        <stp>BOARD</stp>
        <stp>6857</stp>
        <stp/>
        <stp>売気配数量-2</stp>
        <tr r="G216" s="2"/>
      </tp>
      <tp>
        <v>7200</v>
        <stp/>
        <stp>BOARD</stp>
        <stp>6457</stp>
        <stp/>
        <stp>売気配数量-3</stp>
        <tr r="G188" s="2"/>
      </tp>
      <tp>
        <v>79600</v>
        <stp/>
        <stp>BOARD</stp>
        <stp>6857</stp>
        <stp/>
        <stp>売気配数量-3</stp>
        <tr r="G216" s="2"/>
      </tp>
      <tp>
        <v>8000</v>
        <stp/>
        <stp>BOARD</stp>
        <stp>8354</stp>
        <stp/>
        <stp>売気配数量-2</stp>
        <tr r="G293" s="2"/>
      </tp>
      <tp>
        <v>13000</v>
        <stp/>
        <stp>BOARD</stp>
        <stp>8354</stp>
        <stp/>
        <stp>売気配数量-3</stp>
        <tr r="G293" s="2"/>
      </tp>
      <tp>
        <v>27000</v>
        <stp/>
        <stp>BOARD</stp>
        <stp>8354</stp>
        <stp/>
        <stp>売気配数量-1</stp>
        <tr r="G293" s="2"/>
      </tp>
      <tp>
        <v>4800</v>
        <stp/>
        <stp>BOARD</stp>
        <stp>6754</stp>
        <stp/>
        <stp>売気配数量-1</stp>
        <tr r="G208" s="2"/>
      </tp>
      <tp>
        <v>2900</v>
        <stp/>
        <stp>BOARD</stp>
        <stp>6754</stp>
        <stp/>
        <stp>売気配数量-2</stp>
        <tr r="G208" s="2"/>
      </tp>
      <tp>
        <v>400</v>
        <stp/>
        <stp>BOARD</stp>
        <stp>6754</stp>
        <stp/>
        <stp>売気配数量-3</stp>
        <tr r="G208" s="2"/>
      </tp>
      <tp>
        <v>24000</v>
        <stp/>
        <stp>BOARD</stp>
        <stp>8355</stp>
        <stp/>
        <stp>売気配数量-2</stp>
        <tr r="G294" s="2"/>
      </tp>
      <tp>
        <v>5000</v>
        <stp/>
        <stp>BOARD</stp>
        <stp>8355</stp>
        <stp/>
        <stp>売気配数量-3</stp>
        <tr r="G294" s="2"/>
      </tp>
      <tp>
        <v>42000</v>
        <stp/>
        <stp>BOARD</stp>
        <stp>8355</stp>
        <stp/>
        <stp>売気配数量-1</stp>
        <tr r="G294" s="2"/>
      </tp>
      <tp>
        <v>3800</v>
        <stp/>
        <stp>BOARD</stp>
        <stp>4555</stp>
        <stp/>
        <stp>売気配数量-2</stp>
        <tr r="G112" s="2"/>
      </tp>
      <tp>
        <v>36000</v>
        <stp/>
        <stp>BOARD</stp>
        <stp>4555</stp>
        <stp/>
        <stp>売気配数量-3</stp>
        <tr r="G112" s="2"/>
      </tp>
      <tp>
        <v>10000</v>
        <stp/>
        <stp>BOARD</stp>
        <stp>4555</stp>
        <stp/>
        <stp>売気配数量-1</stp>
        <tr r="G112" s="2"/>
      </tp>
      <tp>
        <v>0</v>
        <stp/>
        <stp>BOARD</stp>
        <stp>8366</stp>
        <stp/>
        <stp>売気配数量14</stp>
        <tr r="G300" s="2"/>
      </tp>
      <tp>
        <v>0</v>
        <stp/>
        <stp>BOARD</stp>
        <stp>8366</stp>
        <stp/>
        <stp>売気配数量12</stp>
        <tr r="G300" s="2"/>
      </tp>
      <tp>
        <v>0</v>
        <stp/>
        <stp>BOARD</stp>
        <stp>8366</stp>
        <stp/>
        <stp>売気配数量13</stp>
        <tr r="G300" s="2"/>
      </tp>
      <tp>
        <v>0</v>
        <stp/>
        <stp>BOARD</stp>
        <stp>8366</stp>
        <stp/>
        <stp>売気配数量10</stp>
        <tr r="G300" s="2"/>
      </tp>
      <tp>
        <v>0</v>
        <stp/>
        <stp>BOARD</stp>
        <stp>8366</stp>
        <stp/>
        <stp>売気配数量11</stp>
        <tr r="G300" s="2"/>
      </tp>
      <tp>
        <v>0</v>
        <stp/>
        <stp>BOARD</stp>
        <stp>4666</stp>
        <stp/>
        <stp>売気配数量12</stp>
        <tr r="G121" s="2"/>
      </tp>
      <tp>
        <v>0</v>
        <stp/>
        <stp>BOARD</stp>
        <stp>6366</stp>
        <stp/>
        <stp>売気配数量10</stp>
        <tr r="G183" s="2"/>
      </tp>
      <tp>
        <v>0</v>
        <stp/>
        <stp>BOARD</stp>
        <stp>7966</stp>
        <stp/>
        <stp>売気配数量11</stp>
        <tr r="G260" s="2"/>
      </tp>
      <tp>
        <v>0</v>
        <stp/>
        <stp>BOARD</stp>
        <stp>4666</stp>
        <stp/>
        <stp>売気配数量13</stp>
        <tr r="G121" s="2"/>
      </tp>
      <tp>
        <v>0</v>
        <stp/>
        <stp>BOARD</stp>
        <stp>6366</stp>
        <stp/>
        <stp>売気配数量11</stp>
        <tr r="G183" s="2"/>
      </tp>
      <tp>
        <v>0</v>
        <stp/>
        <stp>BOARD</stp>
        <stp>7966</stp>
        <stp/>
        <stp>売気配数量10</stp>
        <tr r="G260" s="2"/>
      </tp>
      <tp>
        <v>0</v>
        <stp/>
        <stp>BOARD</stp>
        <stp>4666</stp>
        <stp/>
        <stp>売気配数量10</stp>
        <tr r="G121" s="2"/>
      </tp>
      <tp>
        <v>0</v>
        <stp/>
        <stp>BOARD</stp>
        <stp>6366</stp>
        <stp/>
        <stp>売気配数量12</stp>
        <tr r="G183" s="2"/>
      </tp>
      <tp>
        <v>0</v>
        <stp/>
        <stp>BOARD</stp>
        <stp>7966</stp>
        <stp/>
        <stp>売気配数量13</stp>
        <tr r="G260" s="2"/>
      </tp>
      <tp>
        <v>0</v>
        <stp/>
        <stp>BOARD</stp>
        <stp>4666</stp>
        <stp/>
        <stp>売気配数量11</stp>
        <tr r="G121" s="2"/>
      </tp>
      <tp>
        <v>0</v>
        <stp/>
        <stp>BOARD</stp>
        <stp>6366</stp>
        <stp/>
        <stp>売気配数量13</stp>
        <tr r="G183" s="2"/>
      </tp>
      <tp>
        <v>0</v>
        <stp/>
        <stp>BOARD</stp>
        <stp>7966</stp>
        <stp/>
        <stp>売気配数量12</stp>
        <tr r="G260" s="2"/>
      </tp>
      <tp>
        <v>0</v>
        <stp/>
        <stp>BOARD</stp>
        <stp>6366</stp>
        <stp/>
        <stp>売気配数量14</stp>
        <tr r="G183" s="2"/>
      </tp>
      <tp>
        <v>0</v>
        <stp/>
        <stp>BOARD</stp>
        <stp>7966</stp>
        <stp/>
        <stp>売気配数量14</stp>
        <tr r="G260" s="2"/>
      </tp>
      <tp>
        <v>0</v>
        <stp/>
        <stp>BOARD</stp>
        <stp>4666</stp>
        <stp/>
        <stp>売気配数量14</stp>
        <tr r="G121" s="2"/>
      </tp>
      <tp>
        <v>0</v>
        <stp/>
        <stp>BOARD</stp>
        <stp>8367</stp>
        <stp/>
        <stp>売気配数量14</stp>
        <tr r="G301" s="2"/>
      </tp>
      <tp>
        <v>0</v>
        <stp/>
        <stp>BOARD</stp>
        <stp>8367</stp>
        <stp/>
        <stp>売気配数量12</stp>
        <tr r="G301" s="2"/>
      </tp>
      <tp>
        <v>0</v>
        <stp/>
        <stp>BOARD</stp>
        <stp>8367</stp>
        <stp/>
        <stp>売気配数量13</stp>
        <tr r="G301" s="2"/>
      </tp>
      <tp>
        <v>0</v>
        <stp/>
        <stp>BOARD</stp>
        <stp>8367</stp>
        <stp/>
        <stp>売気配数量10</stp>
        <tr r="G301" s="2"/>
      </tp>
      <tp>
        <v>0</v>
        <stp/>
        <stp>BOARD</stp>
        <stp>8367</stp>
        <stp/>
        <stp>売気配数量11</stp>
        <tr r="G301" s="2"/>
      </tp>
      <tp>
        <v>0</v>
        <stp/>
        <stp>BOARD</stp>
        <stp>2267</stp>
        <stp/>
        <stp>売気配数量14</stp>
        <tr r="G21" s="2"/>
      </tp>
      <tp>
        <v>0</v>
        <stp/>
        <stp>BOARD</stp>
        <stp>4967</stp>
        <stp/>
        <stp>売気配数量12</stp>
        <tr r="G133" s="2"/>
      </tp>
      <tp>
        <v>0</v>
        <stp/>
        <stp>BOARD</stp>
        <stp>4967</stp>
        <stp/>
        <stp>売気配数量13</stp>
        <tr r="G133" s="2"/>
      </tp>
      <tp>
        <v>0</v>
        <stp/>
        <stp>BOARD</stp>
        <stp>4967</stp>
        <stp/>
        <stp>売気配数量10</stp>
        <tr r="G133" s="2"/>
      </tp>
      <tp>
        <v>0</v>
        <stp/>
        <stp>BOARD</stp>
        <stp>4967</stp>
        <stp/>
        <stp>売気配数量11</stp>
        <tr r="G133" s="2"/>
      </tp>
      <tp>
        <v>0</v>
        <stp/>
        <stp>BOARD</stp>
        <stp>2267</stp>
        <stp/>
        <stp>売気配数量10</stp>
        <tr r="G21" s="2"/>
      </tp>
      <tp>
        <v>0</v>
        <stp/>
        <stp>BOARD</stp>
        <stp>2267</stp>
        <stp/>
        <stp>売気配数量11</stp>
        <tr r="G21" s="2"/>
      </tp>
      <tp>
        <v>0</v>
        <stp/>
        <stp>BOARD</stp>
        <stp>2267</stp>
        <stp/>
        <stp>売気配数量12</stp>
        <tr r="G21" s="2"/>
      </tp>
      <tp>
        <v>0</v>
        <stp/>
        <stp>BOARD</stp>
        <stp>4967</stp>
        <stp/>
        <stp>売気配数量14</stp>
        <tr r="G133" s="2"/>
      </tp>
      <tp>
        <v>0</v>
        <stp/>
        <stp>BOARD</stp>
        <stp>2267</stp>
        <stp/>
        <stp>売気配数量13</stp>
        <tr r="G21" s="2"/>
      </tp>
      <tp>
        <v>0</v>
        <stp/>
        <stp>BOARD</stp>
        <stp>2264</stp>
        <stp/>
        <stp>売気配数量14</stp>
        <tr r="G20" s="2"/>
      </tp>
      <tp>
        <v>0</v>
        <stp/>
        <stp>BOARD</stp>
        <stp>2264</stp>
        <stp/>
        <stp>売気配数量10</stp>
        <tr r="G20" s="2"/>
      </tp>
      <tp>
        <v>0</v>
        <stp/>
        <stp>BOARD</stp>
        <stp>2264</stp>
        <stp/>
        <stp>売気配数量11</stp>
        <tr r="G20" s="2"/>
      </tp>
      <tp>
        <v>0</v>
        <stp/>
        <stp>BOARD</stp>
        <stp>2264</stp>
        <stp/>
        <stp>売気配数量12</stp>
        <tr r="G20" s="2"/>
      </tp>
      <tp>
        <v>0</v>
        <stp/>
        <stp>BOARD</stp>
        <stp>2264</stp>
        <stp/>
        <stp>売気配数量13</stp>
        <tr r="G20" s="2"/>
      </tp>
      <tp>
        <v>0</v>
        <stp/>
        <stp>BOARD</stp>
        <stp>4665</stp>
        <stp/>
        <stp>売気配数量12</stp>
        <tr r="G120" s="2"/>
      </tp>
      <tp>
        <v>0</v>
        <stp/>
        <stp>BOARD</stp>
        <stp>6465</stp>
        <stp/>
        <stp>売気配数量10</stp>
        <tr r="G190" s="2"/>
      </tp>
      <tp>
        <v>0</v>
        <stp/>
        <stp>BOARD</stp>
        <stp>6965</stp>
        <stp/>
        <stp>売気配数量10</stp>
        <tr r="G221" s="2"/>
      </tp>
      <tp>
        <v>0</v>
        <stp/>
        <stp>BOARD</stp>
        <stp>4665</stp>
        <stp/>
        <stp>売気配数量13</stp>
        <tr r="G120" s="2"/>
      </tp>
      <tp>
        <v>0</v>
        <stp/>
        <stp>BOARD</stp>
        <stp>6465</stp>
        <stp/>
        <stp>売気配数量11</stp>
        <tr r="G190" s="2"/>
      </tp>
      <tp>
        <v>0</v>
        <stp/>
        <stp>BOARD</stp>
        <stp>3865</stp>
        <stp/>
        <stp>売気配数量14</stp>
        <tr r="G65" s="2"/>
      </tp>
      <tp>
        <v>0</v>
        <stp/>
        <stp>BOARD</stp>
        <stp>6965</stp>
        <stp/>
        <stp>売気配数量11</stp>
        <tr r="G221" s="2"/>
      </tp>
      <tp>
        <v>0</v>
        <stp/>
        <stp>BOARD</stp>
        <stp>4665</stp>
        <stp/>
        <stp>売気配数量10</stp>
        <tr r="G120" s="2"/>
      </tp>
      <tp>
        <v>0</v>
        <stp/>
        <stp>BOARD</stp>
        <stp>6465</stp>
        <stp/>
        <stp>売気配数量12</stp>
        <tr r="G190" s="2"/>
      </tp>
      <tp>
        <v>0</v>
        <stp/>
        <stp>BOARD</stp>
        <stp>6965</stp>
        <stp/>
        <stp>売気配数量12</stp>
        <tr r="G221" s="2"/>
      </tp>
      <tp>
        <v>0</v>
        <stp/>
        <stp>BOARD</stp>
        <stp>4665</stp>
        <stp/>
        <stp>売気配数量11</stp>
        <tr r="G120" s="2"/>
      </tp>
      <tp>
        <v>0</v>
        <stp/>
        <stp>BOARD</stp>
        <stp>6465</stp>
        <stp/>
        <stp>売気配数量13</stp>
        <tr r="G190" s="2"/>
      </tp>
      <tp>
        <v>0</v>
        <stp/>
        <stp>BOARD</stp>
        <stp>6965</stp>
        <stp/>
        <stp>売気配数量13</stp>
        <tr r="G221" s="2"/>
      </tp>
      <tp>
        <v>0</v>
        <stp/>
        <stp>BOARD</stp>
        <stp>6465</stp>
        <stp/>
        <stp>売気配数量14</stp>
        <tr r="G190" s="2"/>
      </tp>
      <tp>
        <v>0</v>
        <stp/>
        <stp>BOARD</stp>
        <stp>3865</stp>
        <stp/>
        <stp>売気配数量11</stp>
        <tr r="G65" s="2"/>
      </tp>
      <tp>
        <v>0</v>
        <stp/>
        <stp>BOARD</stp>
        <stp>6965</stp>
        <stp/>
        <stp>売気配数量14</stp>
        <tr r="G221" s="2"/>
      </tp>
      <tp>
        <v>0</v>
        <stp/>
        <stp>BOARD</stp>
        <stp>3865</stp>
        <stp/>
        <stp>売気配数量10</stp>
        <tr r="G65" s="2"/>
      </tp>
      <tp>
        <v>0</v>
        <stp/>
        <stp>BOARD</stp>
        <stp>4665</stp>
        <stp/>
        <stp>売気配数量14</stp>
        <tr r="G120" s="2"/>
      </tp>
      <tp>
        <v>0</v>
        <stp/>
        <stp>BOARD</stp>
        <stp>3865</stp>
        <stp/>
        <stp>売気配数量13</stp>
        <tr r="G65" s="2"/>
      </tp>
      <tp>
        <v>0</v>
        <stp/>
        <stp>BOARD</stp>
        <stp>3865</stp>
        <stp/>
        <stp>売気配数量12</stp>
        <tr r="G65" s="2"/>
      </tp>
      <tp>
        <v>0</v>
        <stp/>
        <stp>BOARD</stp>
        <stp>7762</stp>
        <stp/>
        <stp>売気配数量11</stp>
        <tr r="G254" s="2"/>
      </tp>
      <tp>
        <v>0</v>
        <stp/>
        <stp>BOARD</stp>
        <stp>4062</stp>
        <stp/>
        <stp>売気配数量12</stp>
        <tr r="G75" s="2"/>
      </tp>
      <tp>
        <v>0</v>
        <stp/>
        <stp>BOARD</stp>
        <stp>7762</stp>
        <stp/>
        <stp>売気配数量10</stp>
        <tr r="G254" s="2"/>
      </tp>
      <tp>
        <v>0</v>
        <stp/>
        <stp>BOARD</stp>
        <stp>4062</stp>
        <stp/>
        <stp>売気配数量13</stp>
        <tr r="G75" s="2"/>
      </tp>
      <tp>
        <v>0</v>
        <stp/>
        <stp>BOARD</stp>
        <stp>7762</stp>
        <stp/>
        <stp>売気配数量13</stp>
        <tr r="G254" s="2"/>
      </tp>
      <tp>
        <v>0</v>
        <stp/>
        <stp>BOARD</stp>
        <stp>4062</stp>
        <stp/>
        <stp>売気配数量10</stp>
        <tr r="G75" s="2"/>
      </tp>
      <tp>
        <v>0</v>
        <stp/>
        <stp>BOARD</stp>
        <stp>1662</stp>
        <stp/>
        <stp>売気配数量14</stp>
        <tr r="G3" s="2"/>
      </tp>
      <tp>
        <v>0</v>
        <stp/>
        <stp>BOARD</stp>
        <stp>7762</stp>
        <stp/>
        <stp>売気配数量12</stp>
        <tr r="G254" s="2"/>
      </tp>
      <tp>
        <v>0</v>
        <stp/>
        <stp>BOARD</stp>
        <stp>4062</stp>
        <stp/>
        <stp>売気配数量11</stp>
        <tr r="G75" s="2"/>
      </tp>
      <tp>
        <v>0</v>
        <stp/>
        <stp>BOARD</stp>
        <stp>1662</stp>
        <stp/>
        <stp>売気配数量13</stp>
        <tr r="G3" s="2"/>
      </tp>
      <tp>
        <v>0</v>
        <stp/>
        <stp>BOARD</stp>
        <stp>1662</stp>
        <stp/>
        <stp>売気配数量12</stp>
        <tr r="G3" s="2"/>
      </tp>
      <tp>
        <v>0</v>
        <stp/>
        <stp>BOARD</stp>
        <stp>7762</stp>
        <stp/>
        <stp>売気配数量14</stp>
        <tr r="G254" s="2"/>
      </tp>
      <tp>
        <v>0</v>
        <stp/>
        <stp>BOARD</stp>
        <stp>1662</stp>
        <stp/>
        <stp>売気配数量11</stp>
        <tr r="G3" s="2"/>
      </tp>
      <tp>
        <v>0</v>
        <stp/>
        <stp>BOARD</stp>
        <stp>4062</stp>
        <stp/>
        <stp>売気配数量14</stp>
        <tr r="G75" s="2"/>
      </tp>
      <tp>
        <v>0</v>
        <stp/>
        <stp>BOARD</stp>
        <stp>1662</stp>
        <stp/>
        <stp>売気配数量10</stp>
        <tr r="G3" s="2"/>
      </tp>
      <tp>
        <v>0</v>
        <stp/>
        <stp>BOARD</stp>
        <stp>8363</stp>
        <stp/>
        <stp>売気配数量14</stp>
        <tr r="G299" s="2"/>
      </tp>
      <tp>
        <v>0</v>
        <stp/>
        <stp>BOARD</stp>
        <stp>8363</stp>
        <stp/>
        <stp>売気配数量12</stp>
        <tr r="G299" s="2"/>
      </tp>
      <tp>
        <v>0</v>
        <stp/>
        <stp>BOARD</stp>
        <stp>8363</stp>
        <stp/>
        <stp>売気配数量13</stp>
        <tr r="G299" s="2"/>
      </tp>
      <tp>
        <v>0</v>
        <stp/>
        <stp>BOARD</stp>
        <stp>8363</stp>
        <stp/>
        <stp>売気配数量10</stp>
        <tr r="G299" s="2"/>
      </tp>
      <tp>
        <v>0</v>
        <stp/>
        <stp>BOARD</stp>
        <stp>8363</stp>
        <stp/>
        <stp>売気配数量11</stp>
        <tr r="G299" s="2"/>
      </tp>
      <tp>
        <v>0</v>
        <stp/>
        <stp>BOARD</stp>
        <stp>5463</stp>
        <stp/>
        <stp>売気配数量13</stp>
        <tr r="G149" s="2"/>
      </tp>
      <tp>
        <v>0</v>
        <stp/>
        <stp>BOARD</stp>
        <stp>5463</stp>
        <stp/>
        <stp>売気配数量12</stp>
        <tr r="G149" s="2"/>
      </tp>
      <tp>
        <v>0</v>
        <stp/>
        <stp>BOARD</stp>
        <stp>5463</stp>
        <stp/>
        <stp>売気配数量11</stp>
        <tr r="G149" s="2"/>
      </tp>
      <tp>
        <v>0</v>
        <stp/>
        <stp>BOARD</stp>
        <stp>5463</stp>
        <stp/>
        <stp>売気配数量10</stp>
        <tr r="G149" s="2"/>
      </tp>
      <tp>
        <v>0</v>
        <stp/>
        <stp>BOARD</stp>
        <stp>1963</stp>
        <stp/>
        <stp>売気配数量14</stp>
        <tr r="G16" s="2"/>
      </tp>
      <tp>
        <v>0</v>
        <stp/>
        <stp>BOARD</stp>
        <stp>1963</stp>
        <stp/>
        <stp>売気配数量13</stp>
        <tr r="G16" s="2"/>
      </tp>
      <tp>
        <v>0</v>
        <stp/>
        <stp>BOARD</stp>
        <stp>1963</stp>
        <stp/>
        <stp>売気配数量12</stp>
        <tr r="G16" s="2"/>
      </tp>
      <tp>
        <v>0</v>
        <stp/>
        <stp>BOARD</stp>
        <stp>1963</stp>
        <stp/>
        <stp>売気配数量11</stp>
        <tr r="G16" s="2"/>
      </tp>
      <tp>
        <v>0</v>
        <stp/>
        <stp>BOARD</stp>
        <stp>5463</stp>
        <stp/>
        <stp>売気配数量14</stp>
        <tr r="G149" s="2"/>
      </tp>
      <tp>
        <v>0</v>
        <stp/>
        <stp>BOARD</stp>
        <stp>1963</stp>
        <stp/>
        <stp>売気配数量10</stp>
        <tr r="G16" s="2"/>
      </tp>
      <tp>
        <v>0</v>
        <stp/>
        <stp>BOARD</stp>
        <stp>8060</stp>
        <stp/>
        <stp>売気配数量14</stp>
        <tr r="G268" s="2"/>
      </tp>
      <tp>
        <v>0</v>
        <stp/>
        <stp>BOARD</stp>
        <stp>8060</stp>
        <stp/>
        <stp>売気配数量12</stp>
        <tr r="G268" s="2"/>
      </tp>
      <tp>
        <v>0</v>
        <stp/>
        <stp>BOARD</stp>
        <stp>8060</stp>
        <stp/>
        <stp>売気配数量13</stp>
        <tr r="G268" s="2"/>
      </tp>
      <tp>
        <v>0</v>
        <stp/>
        <stp>BOARD</stp>
        <stp>8060</stp>
        <stp/>
        <stp>売気配数量10</stp>
        <tr r="G268" s="2"/>
      </tp>
      <tp>
        <v>0</v>
        <stp/>
        <stp>BOARD</stp>
        <stp>8060</stp>
        <stp/>
        <stp>売気配数量11</stp>
        <tr r="G268" s="2"/>
      </tp>
      <tp>
        <v>0</v>
        <stp/>
        <stp>BOARD</stp>
        <stp>6460</stp>
        <stp/>
        <stp>売気配数量10</stp>
        <tr r="G189" s="2"/>
      </tp>
      <tp>
        <v>0</v>
        <stp/>
        <stp>BOARD</stp>
        <stp>6460</stp>
        <stp/>
        <stp>売気配数量11</stp>
        <tr r="G189" s="2"/>
      </tp>
      <tp>
        <v>0</v>
        <stp/>
        <stp>BOARD</stp>
        <stp>6460</stp>
        <stp/>
        <stp>売気配数量12</stp>
        <tr r="G189" s="2"/>
      </tp>
      <tp>
        <v>0</v>
        <stp/>
        <stp>BOARD</stp>
        <stp>6460</stp>
        <stp/>
        <stp>売気配数量13</stp>
        <tr r="G189" s="2"/>
      </tp>
      <tp>
        <v>0</v>
        <stp/>
        <stp>BOARD</stp>
        <stp>1860</stp>
        <stp/>
        <stp>売気配数量14</stp>
        <tr r="G11" s="2"/>
      </tp>
      <tp>
        <v>0</v>
        <stp/>
        <stp>BOARD</stp>
        <stp>6460</stp>
        <stp/>
        <stp>売気配数量14</stp>
        <tr r="G189" s="2"/>
      </tp>
      <tp>
        <v>0</v>
        <stp/>
        <stp>BOARD</stp>
        <stp>1860</stp>
        <stp/>
        <stp>売気配数量13</stp>
        <tr r="G11" s="2"/>
      </tp>
      <tp>
        <v>0</v>
        <stp/>
        <stp>BOARD</stp>
        <stp>1860</stp>
        <stp/>
        <stp>売気配数量12</stp>
        <tr r="G11" s="2"/>
      </tp>
      <tp>
        <v>0</v>
        <stp/>
        <stp>BOARD</stp>
        <stp>1860</stp>
        <stp/>
        <stp>売気配数量11</stp>
        <tr r="G11" s="2"/>
      </tp>
      <tp>
        <v>0</v>
        <stp/>
        <stp>BOARD</stp>
        <stp>1860</stp>
        <stp/>
        <stp>売気配数量10</stp>
        <tr r="G11" s="2"/>
      </tp>
      <tp>
        <v>0</v>
        <stp/>
        <stp>BOARD</stp>
        <stp>8361</stp>
        <stp/>
        <stp>売気配数量14</stp>
        <tr r="G298" s="2"/>
      </tp>
      <tp>
        <v>0</v>
        <stp/>
        <stp>BOARD</stp>
        <stp>8361</stp>
        <stp/>
        <stp>売気配数量12</stp>
        <tr r="G298" s="2"/>
      </tp>
      <tp>
        <v>0</v>
        <stp/>
        <stp>BOARD</stp>
        <stp>8361</stp>
        <stp/>
        <stp>売気配数量13</stp>
        <tr r="G298" s="2"/>
      </tp>
      <tp>
        <v>0</v>
        <stp/>
        <stp>BOARD</stp>
        <stp>8361</stp>
        <stp/>
        <stp>売気配数量10</stp>
        <tr r="G298" s="2"/>
      </tp>
      <tp>
        <v>0</v>
        <stp/>
        <stp>BOARD</stp>
        <stp>8361</stp>
        <stp/>
        <stp>売気配数量11</stp>
        <tr r="G298" s="2"/>
      </tp>
      <tp>
        <v>0</v>
        <stp/>
        <stp>BOARD</stp>
        <stp>4661</stp>
        <stp/>
        <stp>売気配数量12</stp>
        <tr r="G119" s="2"/>
      </tp>
      <tp>
        <v>0</v>
        <stp/>
        <stp>BOARD</stp>
        <stp>7261</stp>
        <stp/>
        <stp>売気配数量11</stp>
        <tr r="G237" s="2"/>
      </tp>
      <tp>
        <v>0</v>
        <stp/>
        <stp>BOARD</stp>
        <stp>6361</stp>
        <stp/>
        <stp>売気配数量10</stp>
        <tr r="G182" s="2"/>
      </tp>
      <tp>
        <v>0</v>
        <stp/>
        <stp>BOARD</stp>
        <stp>4061</stp>
        <stp/>
        <stp>売気配数量12</stp>
        <tr r="G74" s="2"/>
      </tp>
      <tp>
        <v>0</v>
        <stp/>
        <stp>BOARD</stp>
        <stp>4661</stp>
        <stp/>
        <stp>売気配数量13</stp>
        <tr r="G119" s="2"/>
      </tp>
      <tp>
        <v>0</v>
        <stp/>
        <stp>BOARD</stp>
        <stp>7261</stp>
        <stp/>
        <stp>売気配数量10</stp>
        <tr r="G237" s="2"/>
      </tp>
      <tp>
        <v>0</v>
        <stp/>
        <stp>BOARD</stp>
        <stp>6361</stp>
        <stp/>
        <stp>売気配数量11</stp>
        <tr r="G182" s="2"/>
      </tp>
      <tp>
        <v>0</v>
        <stp/>
        <stp>BOARD</stp>
        <stp>4061</stp>
        <stp/>
        <stp>売気配数量13</stp>
        <tr r="G74" s="2"/>
      </tp>
      <tp>
        <v>0</v>
        <stp/>
        <stp>BOARD</stp>
        <stp>3861</stp>
        <stp/>
        <stp>売気配数量14</stp>
        <tr r="G64" s="2"/>
      </tp>
      <tp>
        <v>0</v>
        <stp/>
        <stp>BOARD</stp>
        <stp>4661</stp>
        <stp/>
        <stp>売気配数量10</stp>
        <tr r="G119" s="2"/>
      </tp>
      <tp>
        <v>0</v>
        <stp/>
        <stp>BOARD</stp>
        <stp>7261</stp>
        <stp/>
        <stp>売気配数量13</stp>
        <tr r="G237" s="2"/>
      </tp>
      <tp>
        <v>0</v>
        <stp/>
        <stp>BOARD</stp>
        <stp>6361</stp>
        <stp/>
        <stp>売気配数量12</stp>
        <tr r="G182" s="2"/>
      </tp>
      <tp>
        <v>0</v>
        <stp/>
        <stp>BOARD</stp>
        <stp>4061</stp>
        <stp/>
        <stp>売気配数量10</stp>
        <tr r="G74" s="2"/>
      </tp>
      <tp>
        <v>0</v>
        <stp/>
        <stp>BOARD</stp>
        <stp>4661</stp>
        <stp/>
        <stp>売気配数量11</stp>
        <tr r="G119" s="2"/>
      </tp>
      <tp>
        <v>0</v>
        <stp/>
        <stp>BOARD</stp>
        <stp>7261</stp>
        <stp/>
        <stp>売気配数量12</stp>
        <tr r="G237" s="2"/>
      </tp>
      <tp>
        <v>0</v>
        <stp/>
        <stp>BOARD</stp>
        <stp>6361</stp>
        <stp/>
        <stp>売気配数量13</stp>
        <tr r="G182" s="2"/>
      </tp>
      <tp>
        <v>0</v>
        <stp/>
        <stp>BOARD</stp>
        <stp>4061</stp>
        <stp/>
        <stp>売気配数量11</stp>
        <tr r="G74" s="2"/>
      </tp>
      <tp>
        <v>0</v>
        <stp/>
        <stp>BOARD</stp>
        <stp>6361</stp>
        <stp/>
        <stp>売気配数量14</stp>
        <tr r="G182" s="2"/>
      </tp>
      <tp>
        <v>0</v>
        <stp/>
        <stp>BOARD</stp>
        <stp>3861</stp>
        <stp/>
        <stp>売気配数量11</stp>
        <tr r="G64" s="2"/>
      </tp>
      <tp>
        <v>0</v>
        <stp/>
        <stp>BOARD</stp>
        <stp>7261</stp>
        <stp/>
        <stp>売気配数量14</stp>
        <tr r="G237" s="2"/>
      </tp>
      <tp>
        <v>0</v>
        <stp/>
        <stp>BOARD</stp>
        <stp>3861</stp>
        <stp/>
        <stp>売気配数量10</stp>
        <tr r="G64" s="2"/>
      </tp>
      <tp>
        <v>0</v>
        <stp/>
        <stp>BOARD</stp>
        <stp>4661</stp>
        <stp/>
        <stp>売気配数量14</stp>
        <tr r="G119" s="2"/>
      </tp>
      <tp>
        <v>0</v>
        <stp/>
        <stp>BOARD</stp>
        <stp>4061</stp>
        <stp/>
        <stp>売気配数量14</stp>
        <tr r="G74" s="2"/>
      </tp>
      <tp>
        <v>0</v>
        <stp/>
        <stp>BOARD</stp>
        <stp>3861</stp>
        <stp/>
        <stp>売気配数量13</stp>
        <tr r="G64" s="2"/>
      </tp>
      <tp>
        <v>0</v>
        <stp/>
        <stp>BOARD</stp>
        <stp>3861</stp>
        <stp/>
        <stp>売気配数量12</stp>
        <tr r="G64" s="2"/>
      </tp>
      <tp>
        <v>0</v>
        <stp/>
        <stp>BOARD</stp>
        <stp>2768</stp>
        <stp/>
        <stp>売気配数量14</stp>
        <tr r="G39" s="2"/>
      </tp>
      <tp>
        <v>0</v>
        <stp/>
        <stp>BOARD</stp>
        <stp>4768</stp>
        <stp/>
        <stp>売気配数量12</stp>
        <tr r="G129" s="2"/>
      </tp>
      <tp>
        <v>0</v>
        <stp/>
        <stp>BOARD</stp>
        <stp>6268</stp>
        <stp/>
        <stp>売気配数量10</stp>
        <tr r="G178" s="2"/>
      </tp>
      <tp>
        <v>0</v>
        <stp/>
        <stp>BOARD</stp>
        <stp>4768</stp>
        <stp/>
        <stp>売気配数量13</stp>
        <tr r="G129" s="2"/>
      </tp>
      <tp>
        <v>0</v>
        <stp/>
        <stp>BOARD</stp>
        <stp>6268</stp>
        <stp/>
        <stp>売気配数量11</stp>
        <tr r="G178" s="2"/>
      </tp>
      <tp>
        <v>0</v>
        <stp/>
        <stp>BOARD</stp>
        <stp>4768</stp>
        <stp/>
        <stp>売気配数量10</stp>
        <tr r="G129" s="2"/>
      </tp>
      <tp>
        <v>0</v>
        <stp/>
        <stp>BOARD</stp>
        <stp>6268</stp>
        <stp/>
        <stp>売気配数量12</stp>
        <tr r="G178" s="2"/>
      </tp>
      <tp>
        <v>0</v>
        <stp/>
        <stp>BOARD</stp>
        <stp>4768</stp>
        <stp/>
        <stp>売気配数量11</stp>
        <tr r="G129" s="2"/>
      </tp>
      <tp>
        <v>0</v>
        <stp/>
        <stp>BOARD</stp>
        <stp>6268</stp>
        <stp/>
        <stp>売気配数量13</stp>
        <tr r="G178" s="2"/>
      </tp>
      <tp>
        <v>0</v>
        <stp/>
        <stp>BOARD</stp>
        <stp>2768</stp>
        <stp/>
        <stp>売気配数量10</stp>
        <tr r="G39" s="2"/>
      </tp>
      <tp>
        <v>0</v>
        <stp/>
        <stp>BOARD</stp>
        <stp>6268</stp>
        <stp/>
        <stp>売気配数量14</stp>
        <tr r="G178" s="2"/>
      </tp>
      <tp>
        <v>0</v>
        <stp/>
        <stp>BOARD</stp>
        <stp>2768</stp>
        <stp/>
        <stp>売気配数量11</stp>
        <tr r="G39" s="2"/>
      </tp>
      <tp>
        <v>0</v>
        <stp/>
        <stp>BOARD</stp>
        <stp>2768</stp>
        <stp/>
        <stp>売気配数量12</stp>
        <tr r="G39" s="2"/>
      </tp>
      <tp>
        <v>0</v>
        <stp/>
        <stp>BOARD</stp>
        <stp>4768</stp>
        <stp/>
        <stp>売気配数量14</stp>
        <tr r="G129" s="2"/>
      </tp>
      <tp>
        <v>0</v>
        <stp/>
        <stp>BOARD</stp>
        <stp>2768</stp>
        <stp/>
        <stp>売気配数量13</stp>
        <tr r="G39" s="2"/>
      </tp>
      <tp>
        <v>0</v>
        <stp/>
        <stp>BOARD</stp>
        <stp>4569</stp>
        <stp/>
        <stp>売気配数量12</stp>
        <tr r="G113" s="2"/>
      </tp>
      <tp>
        <v>0</v>
        <stp/>
        <stp>BOARD</stp>
        <stp>2269</stp>
        <stp/>
        <stp>売気配数量14</stp>
        <tr r="G22" s="2"/>
      </tp>
      <tp>
        <v>0</v>
        <stp/>
        <stp>BOARD</stp>
        <stp>6869</stp>
        <stp/>
        <stp>売気配数量10</stp>
        <tr r="G217" s="2"/>
      </tp>
      <tp>
        <v>0</v>
        <stp/>
        <stp>BOARD</stp>
        <stp>4569</stp>
        <stp/>
        <stp>売気配数量13</stp>
        <tr r="G113" s="2"/>
      </tp>
      <tp>
        <v>0</v>
        <stp/>
        <stp>BOARD</stp>
        <stp>6869</stp>
        <stp/>
        <stp>売気配数量11</stp>
        <tr r="G217" s="2"/>
      </tp>
      <tp>
        <v>0</v>
        <stp/>
        <stp>BOARD</stp>
        <stp>4569</stp>
        <stp/>
        <stp>売気配数量10</stp>
        <tr r="G113" s="2"/>
      </tp>
      <tp>
        <v>0</v>
        <stp/>
        <stp>BOARD</stp>
        <stp>6869</stp>
        <stp/>
        <stp>売気配数量12</stp>
        <tr r="G217" s="2"/>
      </tp>
      <tp>
        <v>0</v>
        <stp/>
        <stp>BOARD</stp>
        <stp>4569</stp>
        <stp/>
        <stp>売気配数量11</stp>
        <tr r="G113" s="2"/>
      </tp>
      <tp>
        <v>0</v>
        <stp/>
        <stp>BOARD</stp>
        <stp>6869</stp>
        <stp/>
        <stp>売気配数量13</stp>
        <tr r="G217" s="2"/>
      </tp>
      <tp>
        <v>0</v>
        <stp/>
        <stp>BOARD</stp>
        <stp>2269</stp>
        <stp/>
        <stp>売気配数量10</stp>
        <tr r="G22" s="2"/>
      </tp>
      <tp>
        <v>0</v>
        <stp/>
        <stp>BOARD</stp>
        <stp>6869</stp>
        <stp/>
        <stp>売気配数量14</stp>
        <tr r="G217" s="2"/>
      </tp>
      <tp>
        <v>0</v>
        <stp/>
        <stp>BOARD</stp>
        <stp>2269</stp>
        <stp/>
        <stp>売気配数量11</stp>
        <tr r="G22" s="2"/>
      </tp>
      <tp>
        <v>0</v>
        <stp/>
        <stp>BOARD</stp>
        <stp>4569</stp>
        <stp/>
        <stp>売気配数量14</stp>
        <tr r="G113" s="2"/>
      </tp>
      <tp>
        <v>0</v>
        <stp/>
        <stp>BOARD</stp>
        <stp>2269</stp>
        <stp/>
        <stp>売気配数量12</stp>
        <tr r="G22" s="2"/>
      </tp>
      <tp>
        <v>0</v>
        <stp/>
        <stp>BOARD</stp>
        <stp>2269</stp>
        <stp/>
        <stp>売気配数量13</stp>
        <tr r="G22" s="2"/>
      </tp>
      <tp>
        <v>800</v>
        <stp/>
        <stp>BOARD</stp>
        <stp>4768</stp>
        <stp/>
        <stp>売気配数量-2</stp>
        <tr r="G129" s="2"/>
      </tp>
      <tp>
        <v>300</v>
        <stp/>
        <stp>BOARD</stp>
        <stp>4768</stp>
        <stp/>
        <stp>売気配数量-3</stp>
        <tr r="G129" s="2"/>
      </tp>
      <tp>
        <v>5400</v>
        <stp/>
        <stp>BOARD</stp>
        <stp>6268</stp>
        <stp/>
        <stp>売気配数量-1</stp>
        <tr r="G178" s="2"/>
      </tp>
      <tp>
        <v>5300</v>
        <stp/>
        <stp>BOARD</stp>
        <stp>6268</stp>
        <stp/>
        <stp>売気配数量-2</stp>
        <tr r="G178" s="2"/>
      </tp>
      <tp>
        <v>600</v>
        <stp/>
        <stp>BOARD</stp>
        <stp>4768</stp>
        <stp/>
        <stp>売気配数量-1</stp>
        <tr r="G129" s="2"/>
      </tp>
      <tp>
        <v>30500</v>
        <stp/>
        <stp>BOARD</stp>
        <stp>6268</stp>
        <stp/>
        <stp>売気配数量-3</stp>
        <tr r="G178" s="2"/>
      </tp>
      <tp>
        <v>241500</v>
        <stp/>
        <stp>BOARD</stp>
        <stp>2768</stp>
        <stp/>
        <stp>売気配数量-1</stp>
        <tr r="G39" s="2"/>
      </tp>
      <tp>
        <v>252000</v>
        <stp/>
        <stp>BOARD</stp>
        <stp>2768</stp>
        <stp/>
        <stp>売気配数量-2</stp>
        <tr r="G39" s="2"/>
      </tp>
      <tp>
        <v>215000</v>
        <stp/>
        <stp>BOARD</stp>
        <stp>2768</stp>
        <stp/>
        <stp>売気配数量-3</stp>
        <tr r="G39" s="2"/>
      </tp>
      <tp>
        <v>2600</v>
        <stp/>
        <stp>BOARD</stp>
        <stp>4569</stp>
        <stp/>
        <stp>売気配数量-2</stp>
        <tr r="G113" s="2"/>
      </tp>
      <tp>
        <v>1500</v>
        <stp/>
        <stp>BOARD</stp>
        <stp>4569</stp>
        <stp/>
        <stp>売気配数量-3</stp>
        <tr r="G113" s="2"/>
      </tp>
      <tp>
        <v>3100</v>
        <stp/>
        <stp>BOARD</stp>
        <stp>6869</stp>
        <stp/>
        <stp>売気配数量-1</stp>
        <tr r="G217" s="2"/>
      </tp>
      <tp>
        <v>400</v>
        <stp/>
        <stp>BOARD</stp>
        <stp>6869</stp>
        <stp/>
        <stp>売気配数量-2</stp>
        <tr r="G217" s="2"/>
      </tp>
      <tp>
        <v>1600</v>
        <stp/>
        <stp>BOARD</stp>
        <stp>4569</stp>
        <stp/>
        <stp>売気配数量-1</stp>
        <tr r="G113" s="2"/>
      </tp>
      <tp>
        <v>2600</v>
        <stp/>
        <stp>BOARD</stp>
        <stp>6869</stp>
        <stp/>
        <stp>売気配数量-3</stp>
        <tr r="G217" s="2"/>
      </tp>
      <tp>
        <v>500</v>
        <stp/>
        <stp>BOARD</stp>
        <stp>2269</stp>
        <stp/>
        <stp>売気配数量-1</stp>
        <tr r="G22" s="2"/>
      </tp>
      <tp>
        <v>2700</v>
        <stp/>
        <stp>BOARD</stp>
        <stp>2269</stp>
        <stp/>
        <stp>売気配数量-2</stp>
        <tr r="G22" s="2"/>
      </tp>
      <tp>
        <v>2300</v>
        <stp/>
        <stp>BOARD</stp>
        <stp>2269</stp>
        <stp/>
        <stp>売気配数量-3</stp>
        <tr r="G22" s="2"/>
      </tp>
      <tp>
        <v>18900</v>
        <stp/>
        <stp>BOARD</stp>
        <stp>7762</stp>
        <stp/>
        <stp>売気配数量-1</stp>
        <tr r="G254" s="2"/>
      </tp>
      <tp>
        <v>25300</v>
        <stp/>
        <stp>BOARD</stp>
        <stp>4062</stp>
        <stp/>
        <stp>売気配数量-2</stp>
        <tr r="G75" s="2"/>
      </tp>
      <tp>
        <v>4200</v>
        <stp/>
        <stp>BOARD</stp>
        <stp>4062</stp>
        <stp/>
        <stp>売気配数量-3</stp>
        <tr r="G75" s="2"/>
      </tp>
      <tp>
        <v>2700</v>
        <stp/>
        <stp>BOARD</stp>
        <stp>7762</stp>
        <stp/>
        <stp>売気配数量-3</stp>
        <tr r="G254" s="2"/>
      </tp>
      <tp>
        <v>2700</v>
        <stp/>
        <stp>BOARD</stp>
        <stp>7762</stp>
        <stp/>
        <stp>売気配数量-2</stp>
        <tr r="G254" s="2"/>
      </tp>
      <tp>
        <v>7100</v>
        <stp/>
        <stp>BOARD</stp>
        <stp>4062</stp>
        <stp/>
        <stp>売気配数量-1</stp>
        <tr r="G75" s="2"/>
      </tp>
      <tp>
        <v>600</v>
        <stp/>
        <stp>BOARD</stp>
        <stp>1662</stp>
        <stp/>
        <stp>売気配数量-3</stp>
        <tr r="G3" s="2"/>
      </tp>
      <tp>
        <v>6700</v>
        <stp/>
        <stp>BOARD</stp>
        <stp>1662</stp>
        <stp/>
        <stp>売気配数量-2</stp>
        <tr r="G3" s="2"/>
      </tp>
      <tp>
        <v>1000</v>
        <stp/>
        <stp>BOARD</stp>
        <stp>1662</stp>
        <stp/>
        <stp>売気配数量-1</stp>
        <tr r="G3" s="2"/>
      </tp>
      <tp>
        <v>100</v>
        <stp/>
        <stp>BOARD</stp>
        <stp>8363</stp>
        <stp/>
        <stp>売気配数量-2</stp>
        <tr r="G299" s="2"/>
      </tp>
      <tp>
        <v>1800</v>
        <stp/>
        <stp>BOARD</stp>
        <stp>8363</stp>
        <stp/>
        <stp>売気配数量-3</stp>
        <tr r="G299" s="2"/>
      </tp>
      <tp>
        <v>1200</v>
        <stp/>
        <stp>BOARD</stp>
        <stp>8363</stp>
        <stp/>
        <stp>売気配数量-1</stp>
        <tr r="G299" s="2"/>
      </tp>
      <tp>
        <v>5900</v>
        <stp/>
        <stp>BOARD</stp>
        <stp>5463</stp>
        <stp/>
        <stp>売気配数量-3</stp>
        <tr r="G149" s="2"/>
      </tp>
      <tp>
        <v>4300</v>
        <stp/>
        <stp>BOARD</stp>
        <stp>5463</stp>
        <stp/>
        <stp>売気配数量-2</stp>
        <tr r="G149" s="2"/>
      </tp>
      <tp>
        <v>5200</v>
        <stp/>
        <stp>BOARD</stp>
        <stp>5463</stp>
        <stp/>
        <stp>売気配数量-1</stp>
        <tr r="G149" s="2"/>
      </tp>
      <tp>
        <v>3600</v>
        <stp/>
        <stp>BOARD</stp>
        <stp>1963</stp>
        <stp/>
        <stp>売気配数量-3</stp>
        <tr r="G16" s="2"/>
      </tp>
      <tp>
        <v>17200</v>
        <stp/>
        <stp>BOARD</stp>
        <stp>1963</stp>
        <stp/>
        <stp>売気配数量-2</stp>
        <tr r="G16" s="2"/>
      </tp>
      <tp>
        <v>15800</v>
        <stp/>
        <stp>BOARD</stp>
        <stp>1963</stp>
        <stp/>
        <stp>売気配数量-1</stp>
        <tr r="G16" s="2"/>
      </tp>
      <tp>
        <v>700</v>
        <stp/>
        <stp>BOARD</stp>
        <stp>8060</stp>
        <stp/>
        <stp>売気配数量-2</stp>
        <tr r="G268" s="2"/>
      </tp>
      <tp>
        <v>2100</v>
        <stp/>
        <stp>BOARD</stp>
        <stp>8060</stp>
        <stp/>
        <stp>売気配数量-3</stp>
        <tr r="G268" s="2"/>
      </tp>
      <tp>
        <v>1700</v>
        <stp/>
        <stp>BOARD</stp>
        <stp>8060</stp>
        <stp/>
        <stp>売気配数量-1</stp>
        <tr r="G268" s="2"/>
      </tp>
      <tp>
        <v>23200</v>
        <stp/>
        <stp>BOARD</stp>
        <stp>6460</stp>
        <stp/>
        <stp>売気配数量-1</stp>
        <tr r="G189" s="2"/>
      </tp>
      <tp>
        <v>31200</v>
        <stp/>
        <stp>BOARD</stp>
        <stp>6460</stp>
        <stp/>
        <stp>売気配数量-2</stp>
        <tr r="G189" s="2"/>
      </tp>
      <tp>
        <v>9800</v>
        <stp/>
        <stp>BOARD</stp>
        <stp>6460</stp>
        <stp/>
        <stp>売気配数量-3</stp>
        <tr r="G189" s="2"/>
      </tp>
      <tp>
        <v>2000</v>
        <stp/>
        <stp>BOARD</stp>
        <stp>1860</stp>
        <stp/>
        <stp>売気配数量-3</stp>
        <tr r="G11" s="2"/>
      </tp>
      <tp>
        <v>13000</v>
        <stp/>
        <stp>BOARD</stp>
        <stp>1860</stp>
        <stp/>
        <stp>売気配数量-2</stp>
        <tr r="G11" s="2"/>
      </tp>
      <tp>
        <v>13000</v>
        <stp/>
        <stp>BOARD</stp>
        <stp>1860</stp>
        <stp/>
        <stp>売気配数量-1</stp>
        <tr r="G11" s="2"/>
      </tp>
      <tp>
        <v>2400</v>
        <stp/>
        <stp>BOARD</stp>
        <stp>8361</stp>
        <stp/>
        <stp>売気配数量-2</stp>
        <tr r="G298" s="2"/>
      </tp>
      <tp>
        <v>900</v>
        <stp/>
        <stp>BOARD</stp>
        <stp>8361</stp>
        <stp/>
        <stp>売気配数量-3</stp>
        <tr r="G298" s="2"/>
      </tp>
      <tp>
        <v>10600</v>
        <stp/>
        <stp>BOARD</stp>
        <stp>8361</stp>
        <stp/>
        <stp>売気配数量-1</stp>
        <tr r="G298" s="2"/>
      </tp>
      <tp>
        <v>5700</v>
        <stp/>
        <stp>BOARD</stp>
        <stp>4661</stp>
        <stp/>
        <stp>売気配数量-2</stp>
        <tr r="G119" s="2"/>
      </tp>
      <tp>
        <v>3700</v>
        <stp/>
        <stp>BOARD</stp>
        <stp>7261</stp>
        <stp/>
        <stp>売気配数量-1</stp>
        <tr r="G237" s="2"/>
      </tp>
      <tp>
        <v>100</v>
        <stp/>
        <stp>BOARD</stp>
        <stp>4061</stp>
        <stp/>
        <stp>売気配数量-2</stp>
        <tr r="G74" s="2"/>
      </tp>
      <tp>
        <v>1200</v>
        <stp/>
        <stp>BOARD</stp>
        <stp>4661</stp>
        <stp/>
        <stp>売気配数量-3</stp>
        <tr r="G119" s="2"/>
      </tp>
      <tp>
        <v>6200</v>
        <stp/>
        <stp>BOARD</stp>
        <stp>6361</stp>
        <stp/>
        <stp>売気配数量-1</stp>
        <tr r="G182" s="2"/>
      </tp>
      <tp>
        <v>200</v>
        <stp/>
        <stp>BOARD</stp>
        <stp>4061</stp>
        <stp/>
        <stp>売気配数量-3</stp>
        <tr r="G74" s="2"/>
      </tp>
      <tp>
        <v>25300</v>
        <stp/>
        <stp>BOARD</stp>
        <stp>7261</stp>
        <stp/>
        <stp>売気配数量-3</stp>
        <tr r="G237" s="2"/>
      </tp>
      <tp>
        <v>2000</v>
        <stp/>
        <stp>BOARD</stp>
        <stp>6361</stp>
        <stp/>
        <stp>売気配数量-2</stp>
        <tr r="G182" s="2"/>
      </tp>
      <tp>
        <v>10300</v>
        <stp/>
        <stp>BOARD</stp>
        <stp>4661</stp>
        <stp/>
        <stp>売気配数量-1</stp>
        <tr r="G119" s="2"/>
      </tp>
      <tp>
        <v>60300</v>
        <stp/>
        <stp>BOARD</stp>
        <stp>7261</stp>
        <stp/>
        <stp>売気配数量-2</stp>
        <tr r="G237" s="2"/>
      </tp>
      <tp>
        <v>8100</v>
        <stp/>
        <stp>BOARD</stp>
        <stp>6361</stp>
        <stp/>
        <stp>売気配数量-3</stp>
        <tr r="G182" s="2"/>
      </tp>
      <tp>
        <v>4200</v>
        <stp/>
        <stp>BOARD</stp>
        <stp>4061</stp>
        <stp/>
        <stp>売気配数量-1</stp>
        <tr r="G74" s="2"/>
      </tp>
      <tp>
        <v>9000</v>
        <stp/>
        <stp>BOARD</stp>
        <stp>3861</stp>
        <stp/>
        <stp>売気配数量-1</stp>
        <tr r="G64" s="2"/>
      </tp>
      <tp>
        <v>1000</v>
        <stp/>
        <stp>BOARD</stp>
        <stp>3861</stp>
        <stp/>
        <stp>売気配数量-3</stp>
        <tr r="G64" s="2"/>
      </tp>
      <tp>
        <v>21000</v>
        <stp/>
        <stp>BOARD</stp>
        <stp>3861</stp>
        <stp/>
        <stp>売気配数量-2</stp>
        <tr r="G64" s="2"/>
      </tp>
      <tp>
        <v>1000</v>
        <stp/>
        <stp>BOARD</stp>
        <stp>8366</stp>
        <stp/>
        <stp>売気配数量-2</stp>
        <tr r="G300" s="2"/>
      </tp>
      <tp>
        <v>2000</v>
        <stp/>
        <stp>BOARD</stp>
        <stp>8366</stp>
        <stp/>
        <stp>売気配数量-3</stp>
        <tr r="G300" s="2"/>
      </tp>
      <tp>
        <v>9000</v>
        <stp/>
        <stp>BOARD</stp>
        <stp>8366</stp>
        <stp/>
        <stp>売気配数量-1</stp>
        <tr r="G300" s="2"/>
      </tp>
      <tp>
        <v>23300</v>
        <stp/>
        <stp>BOARD</stp>
        <stp>4666</stp>
        <stp/>
        <stp>売気配数量-2</stp>
        <tr r="G121" s="2"/>
      </tp>
      <tp>
        <v>300</v>
        <stp/>
        <stp>BOARD</stp>
        <stp>7966</stp>
        <stp/>
        <stp>売気配数量-1</stp>
        <tr r="G260" s="2"/>
      </tp>
      <tp>
        <v>9600</v>
        <stp/>
        <stp>BOARD</stp>
        <stp>4666</stp>
        <stp/>
        <stp>売気配数量-3</stp>
        <tr r="G121" s="2"/>
      </tp>
      <tp>
        <v>33400</v>
        <stp/>
        <stp>BOARD</stp>
        <stp>6366</stp>
        <stp/>
        <stp>売気配数量-1</stp>
        <tr r="G183" s="2"/>
      </tp>
      <tp>
        <v>5500</v>
        <stp/>
        <stp>BOARD</stp>
        <stp>6366</stp>
        <stp/>
        <stp>売気配数量-2</stp>
        <tr r="G183" s="2"/>
      </tp>
      <tp>
        <v>100</v>
        <stp/>
        <stp>BOARD</stp>
        <stp>7966</stp>
        <stp/>
        <stp>売気配数量-3</stp>
        <tr r="G260" s="2"/>
      </tp>
      <tp>
        <v>5900</v>
        <stp/>
        <stp>BOARD</stp>
        <stp>4666</stp>
        <stp/>
        <stp>売気配数量-1</stp>
        <tr r="G121" s="2"/>
      </tp>
      <tp>
        <v>20900</v>
        <stp/>
        <stp>BOARD</stp>
        <stp>6366</stp>
        <stp/>
        <stp>売気配数量-3</stp>
        <tr r="G183" s="2"/>
      </tp>
      <tp>
        <v>6000</v>
        <stp/>
        <stp>BOARD</stp>
        <stp>7966</stp>
        <stp/>
        <stp>売気配数量-2</stp>
        <tr r="G260" s="2"/>
      </tp>
      <tp>
        <v>3000</v>
        <stp/>
        <stp>BOARD</stp>
        <stp>8367</stp>
        <stp/>
        <stp>売気配数量-2</stp>
        <tr r="G301" s="2"/>
      </tp>
      <tp>
        <v>400</v>
        <stp/>
        <stp>BOARD</stp>
        <stp>8367</stp>
        <stp/>
        <stp>売気配数量-3</stp>
        <tr r="G301" s="2"/>
      </tp>
      <tp>
        <v>500</v>
        <stp/>
        <stp>BOARD</stp>
        <stp>8367</stp>
        <stp/>
        <stp>売気配数量-1</stp>
        <tr r="G301" s="2"/>
      </tp>
      <tp>
        <v>1400</v>
        <stp/>
        <stp>BOARD</stp>
        <stp>4967</stp>
        <stp/>
        <stp>売気配数量-2</stp>
        <tr r="G133" s="2"/>
      </tp>
      <tp>
        <v>2100</v>
        <stp/>
        <stp>BOARD</stp>
        <stp>4967</stp>
        <stp/>
        <stp>売気配数量-3</stp>
        <tr r="G133" s="2"/>
      </tp>
      <tp>
        <v>2300</v>
        <stp/>
        <stp>BOARD</stp>
        <stp>4967</stp>
        <stp/>
        <stp>売気配数量-1</stp>
        <tr r="G133" s="2"/>
      </tp>
      <tp>
        <v>1400</v>
        <stp/>
        <stp>BOARD</stp>
        <stp>2267</stp>
        <stp/>
        <stp>売気配数量-1</stp>
        <tr r="G21" s="2"/>
      </tp>
      <tp>
        <v>1100</v>
        <stp/>
        <stp>BOARD</stp>
        <stp>2267</stp>
        <stp/>
        <stp>売気配数量-2</stp>
        <tr r="G21" s="2"/>
      </tp>
      <tp>
        <v>100</v>
        <stp/>
        <stp>BOARD</stp>
        <stp>2267</stp>
        <stp/>
        <stp>売気配数量-3</stp>
        <tr r="G21" s="2"/>
      </tp>
      <tp>
        <v>300</v>
        <stp/>
        <stp>BOARD</stp>
        <stp>2264</stp>
        <stp/>
        <stp>売気配数量-1</stp>
        <tr r="G20" s="2"/>
      </tp>
      <tp>
        <v>200</v>
        <stp/>
        <stp>BOARD</stp>
        <stp>2264</stp>
        <stp/>
        <stp>売気配数量-2</stp>
        <tr r="G20" s="2"/>
      </tp>
      <tp>
        <v>500</v>
        <stp/>
        <stp>BOARD</stp>
        <stp>2264</stp>
        <stp/>
        <stp>売気配数量-3</stp>
        <tr r="G20" s="2"/>
      </tp>
      <tp>
        <v>800</v>
        <stp/>
        <stp>BOARD</stp>
        <stp>4665</stp>
        <stp/>
        <stp>売気配数量-2</stp>
        <tr r="G120" s="2"/>
      </tp>
      <tp>
        <v>700</v>
        <stp/>
        <stp>BOARD</stp>
        <stp>4665</stp>
        <stp/>
        <stp>売気配数量-3</stp>
        <tr r="G120" s="2"/>
      </tp>
      <tp>
        <v>900</v>
        <stp/>
        <stp>BOARD</stp>
        <stp>6465</stp>
        <stp/>
        <stp>売気配数量-1</stp>
        <tr r="G190" s="2"/>
      </tp>
      <tp>
        <v>4100</v>
        <stp/>
        <stp>BOARD</stp>
        <stp>6965</stp>
        <stp/>
        <stp>売気配数量-1</stp>
        <tr r="G221" s="2"/>
      </tp>
      <tp>
        <v>1900</v>
        <stp/>
        <stp>BOARD</stp>
        <stp>6465</stp>
        <stp/>
        <stp>売気配数量-2</stp>
        <tr r="G190" s="2"/>
      </tp>
      <tp>
        <v>5800</v>
        <stp/>
        <stp>BOARD</stp>
        <stp>6965</stp>
        <stp/>
        <stp>売気配数量-2</stp>
        <tr r="G221" s="2"/>
      </tp>
      <tp>
        <v>2500</v>
        <stp/>
        <stp>BOARD</stp>
        <stp>4665</stp>
        <stp/>
        <stp>売気配数量-1</stp>
        <tr r="G120" s="2"/>
      </tp>
      <tp>
        <v>400</v>
        <stp/>
        <stp>BOARD</stp>
        <stp>6465</stp>
        <stp/>
        <stp>売気配数量-3</stp>
        <tr r="G190" s="2"/>
      </tp>
      <tp>
        <v>100</v>
        <stp/>
        <stp>BOARD</stp>
        <stp>6965</stp>
        <stp/>
        <stp>売気配数量-3</stp>
        <tr r="G221" s="2"/>
      </tp>
      <tp>
        <v>18600</v>
        <stp/>
        <stp>BOARD</stp>
        <stp>3865</stp>
        <stp/>
        <stp>売気配数量-1</stp>
        <tr r="G65" s="2"/>
      </tp>
      <tp>
        <v>1900</v>
        <stp/>
        <stp>BOARD</stp>
        <stp>3865</stp>
        <stp/>
        <stp>売気配数量-3</stp>
        <tr r="G65" s="2"/>
      </tp>
      <tp>
        <v>5600</v>
        <stp/>
        <stp>BOARD</stp>
        <stp>3865</stp>
        <stp/>
        <stp>売気配数量-2</stp>
        <tr r="G65" s="2"/>
      </tp>
      <tp>
        <v>0</v>
        <stp/>
        <stp>BOARD</stp>
        <stp>4676</stp>
        <stp/>
        <stp>売気配数量12</stp>
        <tr r="G122" s="2"/>
      </tp>
      <tp>
        <v>0</v>
        <stp/>
        <stp>BOARD</stp>
        <stp>7276</stp>
        <stp/>
        <stp>売気配数量11</stp>
        <tr r="G240" s="2"/>
      </tp>
      <tp>
        <v>0</v>
        <stp/>
        <stp>BOARD</stp>
        <stp>6976</stp>
        <stp/>
        <stp>売気配数量10</stp>
        <tr r="G222" s="2"/>
      </tp>
      <tp>
        <v>0</v>
        <stp/>
        <stp>BOARD</stp>
        <stp>4676</stp>
        <stp/>
        <stp>売気配数量13</stp>
        <tr r="G122" s="2"/>
      </tp>
      <tp>
        <v>0</v>
        <stp/>
        <stp>BOARD</stp>
        <stp>7276</stp>
        <stp/>
        <stp>売気配数量10</stp>
        <tr r="G240" s="2"/>
      </tp>
      <tp>
        <v>0</v>
        <stp/>
        <stp>BOARD</stp>
        <stp>6976</stp>
        <stp/>
        <stp>売気配数量11</stp>
        <tr r="G222" s="2"/>
      </tp>
      <tp>
        <v>0</v>
        <stp/>
        <stp>BOARD</stp>
        <stp>4676</stp>
        <stp/>
        <stp>売気配数量10</stp>
        <tr r="G122" s="2"/>
      </tp>
      <tp>
        <v>0</v>
        <stp/>
        <stp>BOARD</stp>
        <stp>7276</stp>
        <stp/>
        <stp>売気配数量13</stp>
        <tr r="G240" s="2"/>
      </tp>
      <tp>
        <v>0</v>
        <stp/>
        <stp>BOARD</stp>
        <stp>6976</stp>
        <stp/>
        <stp>売気配数量12</stp>
        <tr r="G222" s="2"/>
      </tp>
      <tp>
        <v>0</v>
        <stp/>
        <stp>BOARD</stp>
        <stp>4676</stp>
        <stp/>
        <stp>売気配数量11</stp>
        <tr r="G122" s="2"/>
      </tp>
      <tp>
        <v>0</v>
        <stp/>
        <stp>BOARD</stp>
        <stp>7276</stp>
        <stp/>
        <stp>売気配数量12</stp>
        <tr r="G240" s="2"/>
      </tp>
      <tp>
        <v>0</v>
        <stp/>
        <stp>BOARD</stp>
        <stp>6976</stp>
        <stp/>
        <stp>売気配数量13</stp>
        <tr r="G222" s="2"/>
      </tp>
      <tp>
        <v>0</v>
        <stp/>
        <stp>BOARD</stp>
        <stp>6976</stp>
        <stp/>
        <stp>売気配数量14</stp>
        <tr r="G222" s="2"/>
      </tp>
      <tp>
        <v>0</v>
        <stp/>
        <stp>BOARD</stp>
        <stp>7276</stp>
        <stp/>
        <stp>売気配数量14</stp>
        <tr r="G240" s="2"/>
      </tp>
      <tp>
        <v>0</v>
        <stp/>
        <stp>BOARD</stp>
        <stp>4676</stp>
        <stp/>
        <stp>売気配数量14</stp>
        <tr r="G122" s="2"/>
      </tp>
      <tp>
        <v>0</v>
        <stp/>
        <stp>BOARD</stp>
        <stp>6674</stp>
        <stp/>
        <stp>売気配数量10</stp>
        <tr r="G204" s="2"/>
      </tp>
      <tp>
        <v>0</v>
        <stp/>
        <stp>BOARD</stp>
        <stp>6474</stp>
        <stp/>
        <stp>売気配数量10</stp>
        <tr r="G194" s="2"/>
      </tp>
      <tp>
        <v>0</v>
        <stp/>
        <stp>BOARD</stp>
        <stp>6674</stp>
        <stp/>
        <stp>売気配数量11</stp>
        <tr r="G204" s="2"/>
      </tp>
      <tp>
        <v>0</v>
        <stp/>
        <stp>BOARD</stp>
        <stp>6474</stp>
        <stp/>
        <stp>売気配数量11</stp>
        <tr r="G194" s="2"/>
      </tp>
      <tp>
        <v>0</v>
        <stp/>
        <stp>BOARD</stp>
        <stp>6674</stp>
        <stp/>
        <stp>売気配数量12</stp>
        <tr r="G204" s="2"/>
      </tp>
      <tp>
        <v>0</v>
        <stp/>
        <stp>BOARD</stp>
        <stp>6474</stp>
        <stp/>
        <stp>売気配数量12</stp>
        <tr r="G194" s="2"/>
      </tp>
      <tp>
        <v>0</v>
        <stp/>
        <stp>BOARD</stp>
        <stp>6674</stp>
        <stp/>
        <stp>売気配数量13</stp>
        <tr r="G204" s="2"/>
      </tp>
      <tp>
        <v>0</v>
        <stp/>
        <stp>BOARD</stp>
        <stp>6474</stp>
        <stp/>
        <stp>売気配数量13</stp>
        <tr r="G194" s="2"/>
      </tp>
      <tp>
        <v>0</v>
        <stp/>
        <stp>BOARD</stp>
        <stp>6674</stp>
        <stp/>
        <stp>売気配数量14</stp>
        <tr r="G204" s="2"/>
      </tp>
      <tp>
        <v>0</v>
        <stp/>
        <stp>BOARD</stp>
        <stp>6474</stp>
        <stp/>
        <stp>売気配数量14</stp>
        <tr r="G194" s="2"/>
      </tp>
      <tp>
        <v>0</v>
        <stp/>
        <stp>BOARD</stp>
        <stp>2875</stp>
        <stp/>
        <stp>売気配数量14</stp>
        <tr r="G47" s="2"/>
      </tp>
      <tp>
        <v>0</v>
        <stp/>
        <stp>BOARD</stp>
        <stp>2875</stp>
        <stp/>
        <stp>売気配数量10</stp>
        <tr r="G47" s="2"/>
      </tp>
      <tp>
        <v>0</v>
        <stp/>
        <stp>BOARD</stp>
        <stp>2875</stp>
        <stp/>
        <stp>売気配数量11</stp>
        <tr r="G47" s="2"/>
      </tp>
      <tp>
        <v>0</v>
        <stp/>
        <stp>BOARD</stp>
        <stp>2875</stp>
        <stp/>
        <stp>売気配数量12</stp>
        <tr r="G47" s="2"/>
      </tp>
      <tp>
        <v>0</v>
        <stp/>
        <stp>BOARD</stp>
        <stp>2875</stp>
        <stp/>
        <stp>売気配数量13</stp>
        <tr r="G47" s="2"/>
      </tp>
      <tp>
        <v>0</v>
        <stp/>
        <stp>BOARD</stp>
        <stp>6472</stp>
        <stp/>
        <stp>売気配数量10</stp>
        <tr r="G192" s="2"/>
      </tp>
      <tp>
        <v>0</v>
        <stp/>
        <stp>BOARD</stp>
        <stp>4272</stp>
        <stp/>
        <stp>売気配数量12</stp>
        <tr r="G92" s="2"/>
      </tp>
      <tp>
        <v>0</v>
        <stp/>
        <stp>BOARD</stp>
        <stp>7272</stp>
        <stp/>
        <stp>売気配数量11</stp>
        <tr r="G239" s="2"/>
      </tp>
      <tp>
        <v>0</v>
        <stp/>
        <stp>BOARD</stp>
        <stp>6472</stp>
        <stp/>
        <stp>売気配数量11</stp>
        <tr r="G192" s="2"/>
      </tp>
      <tp>
        <v>0</v>
        <stp/>
        <stp>BOARD</stp>
        <stp>4272</stp>
        <stp/>
        <stp>売気配数量13</stp>
        <tr r="G92" s="2"/>
      </tp>
      <tp>
        <v>0</v>
        <stp/>
        <stp>BOARD</stp>
        <stp>7272</stp>
        <stp/>
        <stp>売気配数量10</stp>
        <tr r="G239" s="2"/>
      </tp>
      <tp>
        <v>0</v>
        <stp/>
        <stp>BOARD</stp>
        <stp>6472</stp>
        <stp/>
        <stp>売気配数量12</stp>
        <tr r="G192" s="2"/>
      </tp>
      <tp>
        <v>0</v>
        <stp/>
        <stp>BOARD</stp>
        <stp>4272</stp>
        <stp/>
        <stp>売気配数量10</stp>
        <tr r="G92" s="2"/>
      </tp>
      <tp>
        <v>0</v>
        <stp/>
        <stp>BOARD</stp>
        <stp>7272</stp>
        <stp/>
        <stp>売気配数量13</stp>
        <tr r="G239" s="2"/>
      </tp>
      <tp>
        <v>0</v>
        <stp/>
        <stp>BOARD</stp>
        <stp>6472</stp>
        <stp/>
        <stp>売気配数量13</stp>
        <tr r="G192" s="2"/>
      </tp>
      <tp>
        <v>0</v>
        <stp/>
        <stp>BOARD</stp>
        <stp>4272</stp>
        <stp/>
        <stp>売気配数量11</stp>
        <tr r="G92" s="2"/>
      </tp>
      <tp>
        <v>0</v>
        <stp/>
        <stp>BOARD</stp>
        <stp>7272</stp>
        <stp/>
        <stp>売気配数量12</stp>
        <tr r="G239" s="2"/>
      </tp>
      <tp>
        <v>0</v>
        <stp/>
        <stp>BOARD</stp>
        <stp>6472</stp>
        <stp/>
        <stp>売気配数量14</stp>
        <tr r="G192" s="2"/>
      </tp>
      <tp>
        <v>0</v>
        <stp/>
        <stp>BOARD</stp>
        <stp>7272</stp>
        <stp/>
        <stp>売気配数量14</stp>
        <tr r="G239" s="2"/>
      </tp>
      <tp>
        <v>0</v>
        <stp/>
        <stp>BOARD</stp>
        <stp>4272</stp>
        <stp/>
        <stp>売気配数量14</stp>
        <tr r="G92" s="2"/>
      </tp>
      <tp>
        <v>0</v>
        <stp/>
        <stp>BOARD</stp>
        <stp>8273</stp>
        <stp/>
        <stp>売気配数量14</stp>
        <tr r="G284" s="2"/>
      </tp>
      <tp>
        <v>0</v>
        <stp/>
        <stp>BOARD</stp>
        <stp>8273</stp>
        <stp/>
        <stp>売気配数量12</stp>
        <tr r="G284" s="2"/>
      </tp>
      <tp>
        <v>0</v>
        <stp/>
        <stp>BOARD</stp>
        <stp>8273</stp>
        <stp/>
        <stp>売気配数量13</stp>
        <tr r="G284" s="2"/>
      </tp>
      <tp>
        <v>0</v>
        <stp/>
        <stp>BOARD</stp>
        <stp>8273</stp>
        <stp/>
        <stp>売気配数量10</stp>
        <tr r="G284" s="2"/>
      </tp>
      <tp>
        <v>0</v>
        <stp/>
        <stp>BOARD</stp>
        <stp>8273</stp>
        <stp/>
        <stp>売気配数量11</stp>
        <tr r="G284" s="2"/>
      </tp>
      <tp>
        <v>0</v>
        <stp/>
        <stp>BOARD</stp>
        <stp>6773</stp>
        <stp/>
        <stp>売気配数量10</stp>
        <tr r="G210" s="2"/>
      </tp>
      <tp>
        <v>0</v>
        <stp/>
        <stp>BOARD</stp>
        <stp>6473</stp>
        <stp/>
        <stp>売気配数量10</stp>
        <tr r="G193" s="2"/>
      </tp>
      <tp>
        <v>0</v>
        <stp/>
        <stp>BOARD</stp>
        <stp>6773</stp>
        <stp/>
        <stp>売気配数量11</stp>
        <tr r="G210" s="2"/>
      </tp>
      <tp>
        <v>0</v>
        <stp/>
        <stp>BOARD</stp>
        <stp>6473</stp>
        <stp/>
        <stp>売気配数量11</stp>
        <tr r="G193" s="2"/>
      </tp>
      <tp>
        <v>0</v>
        <stp/>
        <stp>BOARD</stp>
        <stp>6773</stp>
        <stp/>
        <stp>売気配数量12</stp>
        <tr r="G210" s="2"/>
      </tp>
      <tp>
        <v>0</v>
        <stp/>
        <stp>BOARD</stp>
        <stp>6473</stp>
        <stp/>
        <stp>売気配数量12</stp>
        <tr r="G193" s="2"/>
      </tp>
      <tp>
        <v>0</v>
        <stp/>
        <stp>BOARD</stp>
        <stp>6773</stp>
        <stp/>
        <stp>売気配数量13</stp>
        <tr r="G210" s="2"/>
      </tp>
      <tp>
        <v>0</v>
        <stp/>
        <stp>BOARD</stp>
        <stp>6473</stp>
        <stp/>
        <stp>売気配数量13</stp>
        <tr r="G193" s="2"/>
      </tp>
      <tp>
        <v>0</v>
        <stp/>
        <stp>BOARD</stp>
        <stp>6773</stp>
        <stp/>
        <stp>売気配数量14</stp>
        <tr r="G210" s="2"/>
      </tp>
      <tp>
        <v>0</v>
        <stp/>
        <stp>BOARD</stp>
        <stp>6473</stp>
        <stp/>
        <stp>売気配数量14</stp>
        <tr r="G193" s="2"/>
      </tp>
      <tp>
        <v>0</v>
        <stp/>
        <stp>BOARD</stp>
        <stp>2670</stp>
        <stp/>
        <stp>売気配数量14</stp>
        <tr r="G36" s="2"/>
      </tp>
      <tp>
        <v>0</v>
        <stp/>
        <stp>BOARD</stp>
        <stp>6770</stp>
        <stp/>
        <stp>売気配数量10</stp>
        <tr r="G209" s="2"/>
      </tp>
      <tp>
        <v>0</v>
        <stp/>
        <stp>BOARD</stp>
        <stp>2270</stp>
        <stp/>
        <stp>売気配数量14</stp>
        <tr r="G23" s="2"/>
      </tp>
      <tp>
        <v>0</v>
        <stp/>
        <stp>BOARD</stp>
        <stp>7270</stp>
        <stp/>
        <stp>売気配数量11</stp>
        <tr r="G238" s="2"/>
      </tp>
      <tp>
        <v>0</v>
        <stp/>
        <stp>BOARD</stp>
        <stp>6370</stp>
        <stp/>
        <stp>売気配数量10</stp>
        <tr r="G184" s="2"/>
      </tp>
      <tp>
        <v>0</v>
        <stp/>
        <stp>BOARD</stp>
        <stp>6770</stp>
        <stp/>
        <stp>売気配数量11</stp>
        <tr r="G209" s="2"/>
      </tp>
      <tp>
        <v>0</v>
        <stp/>
        <stp>BOARD</stp>
        <stp>7270</stp>
        <stp/>
        <stp>売気配数量10</stp>
        <tr r="G238" s="2"/>
      </tp>
      <tp>
        <v>0</v>
        <stp/>
        <stp>BOARD</stp>
        <stp>6370</stp>
        <stp/>
        <stp>売気配数量11</stp>
        <tr r="G184" s="2"/>
      </tp>
      <tp>
        <v>0</v>
        <stp/>
        <stp>BOARD</stp>
        <stp>6770</stp>
        <stp/>
        <stp>売気配数量12</stp>
        <tr r="G209" s="2"/>
      </tp>
      <tp>
        <v>0</v>
        <stp/>
        <stp>BOARD</stp>
        <stp>7270</stp>
        <stp/>
        <stp>売気配数量13</stp>
        <tr r="G238" s="2"/>
      </tp>
      <tp>
        <v>0</v>
        <stp/>
        <stp>BOARD</stp>
        <stp>6370</stp>
        <stp/>
        <stp>売気配数量12</stp>
        <tr r="G184" s="2"/>
      </tp>
      <tp>
        <v>0</v>
        <stp/>
        <stp>BOARD</stp>
        <stp>6770</stp>
        <stp/>
        <stp>売気配数量13</stp>
        <tr r="G209" s="2"/>
      </tp>
      <tp>
        <v>0</v>
        <stp/>
        <stp>BOARD</stp>
        <stp>7270</stp>
        <stp/>
        <stp>売気配数量12</stp>
        <tr r="G238" s="2"/>
      </tp>
      <tp>
        <v>0</v>
        <stp/>
        <stp>BOARD</stp>
        <stp>6370</stp>
        <stp/>
        <stp>売気配数量13</stp>
        <tr r="G184" s="2"/>
      </tp>
      <tp>
        <v>0</v>
        <stp/>
        <stp>BOARD</stp>
        <stp>2670</stp>
        <stp/>
        <stp>売気配数量10</stp>
        <tr r="G36" s="2"/>
      </tp>
      <tp>
        <v>0</v>
        <stp/>
        <stp>BOARD</stp>
        <stp>6770</stp>
        <stp/>
        <stp>売気配数量14</stp>
        <tr r="G209" s="2"/>
      </tp>
      <tp>
        <v>0</v>
        <stp/>
        <stp>BOARD</stp>
        <stp>2270</stp>
        <stp/>
        <stp>売気配数量10</stp>
        <tr r="G23" s="2"/>
      </tp>
      <tp>
        <v>0</v>
        <stp/>
        <stp>BOARD</stp>
        <stp>6370</stp>
        <stp/>
        <stp>売気配数量14</stp>
        <tr r="G184" s="2"/>
      </tp>
      <tp>
        <v>0</v>
        <stp/>
        <stp>BOARD</stp>
        <stp>2670</stp>
        <stp/>
        <stp>売気配数量11</stp>
        <tr r="G36" s="2"/>
      </tp>
      <tp>
        <v>0</v>
        <stp/>
        <stp>BOARD</stp>
        <stp>2270</stp>
        <stp/>
        <stp>売気配数量11</stp>
        <tr r="G23" s="2"/>
      </tp>
      <tp>
        <v>0</v>
        <stp/>
        <stp>BOARD</stp>
        <stp>7270</stp>
        <stp/>
        <stp>売気配数量14</stp>
        <tr r="G238" s="2"/>
      </tp>
      <tp>
        <v>0</v>
        <stp/>
        <stp>BOARD</stp>
        <stp>2670</stp>
        <stp/>
        <stp>売気配数量12</stp>
        <tr r="G36" s="2"/>
      </tp>
      <tp>
        <v>0</v>
        <stp/>
        <stp>BOARD</stp>
        <stp>2270</stp>
        <stp/>
        <stp>売気配数量12</stp>
        <tr r="G23" s="2"/>
      </tp>
      <tp>
        <v>0</v>
        <stp/>
        <stp>BOARD</stp>
        <stp>2670</stp>
        <stp/>
        <stp>売気配数量13</stp>
        <tr r="G36" s="2"/>
      </tp>
      <tp>
        <v>0</v>
        <stp/>
        <stp>BOARD</stp>
        <stp>2270</stp>
        <stp/>
        <stp>売気配数量13</stp>
        <tr r="G23" s="2"/>
      </tp>
      <tp>
        <v>0</v>
        <stp/>
        <stp>BOARD</stp>
        <stp>5471</stp>
        <stp/>
        <stp>売気配数量13</stp>
        <tr r="G150" s="2"/>
      </tp>
      <tp>
        <v>0</v>
        <stp/>
        <stp>BOARD</stp>
        <stp>6471</stp>
        <stp/>
        <stp>売気配数量10</stp>
        <tr r="G191" s="2"/>
      </tp>
      <tp>
        <v>0</v>
        <stp/>
        <stp>BOARD</stp>
        <stp>2371</stp>
        <stp/>
        <stp>売気配数量14</stp>
        <tr r="G26" s="2"/>
      </tp>
      <tp>
        <v>0</v>
        <stp/>
        <stp>BOARD</stp>
        <stp>2871</stp>
        <stp/>
        <stp>売気配数量14</stp>
        <tr r="G46" s="2"/>
      </tp>
      <tp>
        <v>0</v>
        <stp/>
        <stp>BOARD</stp>
        <stp>5471</stp>
        <stp/>
        <stp>売気配数量12</stp>
        <tr r="G150" s="2"/>
      </tp>
      <tp>
        <v>0</v>
        <stp/>
        <stp>BOARD</stp>
        <stp>6471</stp>
        <stp/>
        <stp>売気配数量11</stp>
        <tr r="G191" s="2"/>
      </tp>
      <tp>
        <v>0</v>
        <stp/>
        <stp>BOARD</stp>
        <stp>5471</stp>
        <stp/>
        <stp>売気配数量11</stp>
        <tr r="G150" s="2"/>
      </tp>
      <tp>
        <v>0</v>
        <stp/>
        <stp>BOARD</stp>
        <stp>6471</stp>
        <stp/>
        <stp>売気配数量12</stp>
        <tr r="G191" s="2"/>
      </tp>
      <tp>
        <v>0</v>
        <stp/>
        <stp>BOARD</stp>
        <stp>5471</stp>
        <stp/>
        <stp>売気配数量10</stp>
        <tr r="G150" s="2"/>
      </tp>
      <tp>
        <v>0</v>
        <stp/>
        <stp>BOARD</stp>
        <stp>6471</stp>
        <stp/>
        <stp>売気配数量13</stp>
        <tr r="G191" s="2"/>
      </tp>
      <tp>
        <v>0</v>
        <stp/>
        <stp>BOARD</stp>
        <stp>6471</stp>
        <stp/>
        <stp>売気配数量14</stp>
        <tr r="G191" s="2"/>
      </tp>
      <tp>
        <v>0</v>
        <stp/>
        <stp>BOARD</stp>
        <stp>2371</stp>
        <stp/>
        <stp>売気配数量10</stp>
        <tr r="G26" s="2"/>
      </tp>
      <tp>
        <v>0</v>
        <stp/>
        <stp>BOARD</stp>
        <stp>2871</stp>
        <stp/>
        <stp>売気配数量10</stp>
        <tr r="G46" s="2"/>
      </tp>
      <tp>
        <v>0</v>
        <stp/>
        <stp>BOARD</stp>
        <stp>2371</stp>
        <stp/>
        <stp>売気配数量11</stp>
        <tr r="G26" s="2"/>
      </tp>
      <tp>
        <v>0</v>
        <stp/>
        <stp>BOARD</stp>
        <stp>2871</stp>
        <stp/>
        <stp>売気配数量11</stp>
        <tr r="G46" s="2"/>
      </tp>
      <tp>
        <v>0</v>
        <stp/>
        <stp>BOARD</stp>
        <stp>2371</stp>
        <stp/>
        <stp>売気配数量12</stp>
        <tr r="G26" s="2"/>
      </tp>
      <tp>
        <v>0</v>
        <stp/>
        <stp>BOARD</stp>
        <stp>2871</stp>
        <stp/>
        <stp>売気配数量12</stp>
        <tr r="G46" s="2"/>
      </tp>
      <tp>
        <v>0</v>
        <stp/>
        <stp>BOARD</stp>
        <stp>5471</stp>
        <stp/>
        <stp>売気配数量14</stp>
        <tr r="G150" s="2"/>
      </tp>
      <tp>
        <v>0</v>
        <stp/>
        <stp>BOARD</stp>
        <stp>2371</stp>
        <stp/>
        <stp>売気配数量13</stp>
        <tr r="G26" s="2"/>
      </tp>
      <tp>
        <v>0</v>
        <stp/>
        <stp>BOARD</stp>
        <stp>2871</stp>
        <stp/>
        <stp>売気配数量13</stp>
        <tr r="G46" s="2"/>
      </tp>
      <tp>
        <v>0</v>
        <stp/>
        <stp>BOARD</stp>
        <stp>8078</stp>
        <stp/>
        <stp>売気配数量14</stp>
        <tr r="G269" s="2"/>
      </tp>
      <tp>
        <v>0</v>
        <stp/>
        <stp>BOARD</stp>
        <stp>8078</stp>
        <stp/>
        <stp>売気配数量12</stp>
        <tr r="G269" s="2"/>
      </tp>
      <tp>
        <v>0</v>
        <stp/>
        <stp>BOARD</stp>
        <stp>8078</stp>
        <stp/>
        <stp>売気配数量13</stp>
        <tr r="G269" s="2"/>
      </tp>
      <tp>
        <v>0</v>
        <stp/>
        <stp>BOARD</stp>
        <stp>8078</stp>
        <stp/>
        <stp>売気配数量10</stp>
        <tr r="G269" s="2"/>
      </tp>
      <tp>
        <v>0</v>
        <stp/>
        <stp>BOARD</stp>
        <stp>8078</stp>
        <stp/>
        <stp>売気配数量11</stp>
        <tr r="G269" s="2"/>
      </tp>
      <tp>
        <v>0</v>
        <stp/>
        <stp>BOARD</stp>
        <stp>4578</stp>
        <stp/>
        <stp>売気配数量12</stp>
        <tr r="G114" s="2"/>
      </tp>
      <tp>
        <v>0</v>
        <stp/>
        <stp>BOARD</stp>
        <stp>7278</stp>
        <stp/>
        <stp>売気配数量11</stp>
        <tr r="G241" s="2"/>
      </tp>
      <tp>
        <v>0</v>
        <stp/>
        <stp>BOARD</stp>
        <stp>4578</stp>
        <stp/>
        <stp>売気配数量13</stp>
        <tr r="G114" s="2"/>
      </tp>
      <tp>
        <v>0</v>
        <stp/>
        <stp>BOARD</stp>
        <stp>7278</stp>
        <stp/>
        <stp>売気配数量10</stp>
        <tr r="G241" s="2"/>
      </tp>
      <tp>
        <v>0</v>
        <stp/>
        <stp>BOARD</stp>
        <stp>4578</stp>
        <stp/>
        <stp>売気配数量10</stp>
        <tr r="G114" s="2"/>
      </tp>
      <tp>
        <v>0</v>
        <stp/>
        <stp>BOARD</stp>
        <stp>7278</stp>
        <stp/>
        <stp>売気配数量13</stp>
        <tr r="G241" s="2"/>
      </tp>
      <tp>
        <v>0</v>
        <stp/>
        <stp>BOARD</stp>
        <stp>4578</stp>
        <stp/>
        <stp>売気配数量11</stp>
        <tr r="G114" s="2"/>
      </tp>
      <tp>
        <v>0</v>
        <stp/>
        <stp>BOARD</stp>
        <stp>7278</stp>
        <stp/>
        <stp>売気配数量12</stp>
        <tr r="G241" s="2"/>
      </tp>
      <tp>
        <v>0</v>
        <stp/>
        <stp>BOARD</stp>
        <stp>1878</stp>
        <stp/>
        <stp>売気配数量14</stp>
        <tr r="G12" s="2"/>
      </tp>
      <tp>
        <v>0</v>
        <stp/>
        <stp>BOARD</stp>
        <stp>1878</stp>
        <stp/>
        <stp>売気配数量13</stp>
        <tr r="G12" s="2"/>
      </tp>
      <tp>
        <v>0</v>
        <stp/>
        <stp>BOARD</stp>
        <stp>7278</stp>
        <stp/>
        <stp>売気配数量14</stp>
        <tr r="G241" s="2"/>
      </tp>
      <tp>
        <v>0</v>
        <stp/>
        <stp>BOARD</stp>
        <stp>1878</stp>
        <stp/>
        <stp>売気配数量12</stp>
        <tr r="G12" s="2"/>
      </tp>
      <tp>
        <v>0</v>
        <stp/>
        <stp>BOARD</stp>
        <stp>4578</stp>
        <stp/>
        <stp>売気配数量14</stp>
        <tr r="G114" s="2"/>
      </tp>
      <tp>
        <v>0</v>
        <stp/>
        <stp>BOARD</stp>
        <stp>1878</stp>
        <stp/>
        <stp>売気配数量11</stp>
        <tr r="G12" s="2"/>
      </tp>
      <tp>
        <v>0</v>
        <stp/>
        <stp>BOARD</stp>
        <stp>1878</stp>
        <stp/>
        <stp>売気配数量10</stp>
        <tr r="G12" s="2"/>
      </tp>
      <tp>
        <v>0</v>
        <stp/>
        <stp>BOARD</stp>
        <stp>6479</stp>
        <stp/>
        <stp>売気配数量10</stp>
        <tr r="G195" s="2"/>
      </tp>
      <tp>
        <v>0</v>
        <stp/>
        <stp>BOARD</stp>
        <stp>2579</stp>
        <stp/>
        <stp>売気配数量14</stp>
        <tr r="G32" s="2"/>
      </tp>
      <tp>
        <v>0</v>
        <stp/>
        <stp>BOARD</stp>
        <stp>6479</stp>
        <stp/>
        <stp>売気配数量11</stp>
        <tr r="G195" s="2"/>
      </tp>
      <tp>
        <v>0</v>
        <stp/>
        <stp>BOARD</stp>
        <stp>6479</stp>
        <stp/>
        <stp>売気配数量12</stp>
        <tr r="G195" s="2"/>
      </tp>
      <tp>
        <v>0</v>
        <stp/>
        <stp>BOARD</stp>
        <stp>6479</stp>
        <stp/>
        <stp>売気配数量13</stp>
        <tr r="G195" s="2"/>
      </tp>
      <tp>
        <v>0</v>
        <stp/>
        <stp>BOARD</stp>
        <stp>6479</stp>
        <stp/>
        <stp>売気配数量14</stp>
        <tr r="G195" s="2"/>
      </tp>
      <tp>
        <v>0</v>
        <stp/>
        <stp>BOARD</stp>
        <stp>2579</stp>
        <stp/>
        <stp>売気配数量10</stp>
        <tr r="G32" s="2"/>
      </tp>
      <tp>
        <v>0</v>
        <stp/>
        <stp>BOARD</stp>
        <stp>2579</stp>
        <stp/>
        <stp>売気配数量11</stp>
        <tr r="G32" s="2"/>
      </tp>
      <tp>
        <v>0</v>
        <stp/>
        <stp>BOARD</stp>
        <stp>2579</stp>
        <stp/>
        <stp>売気配数量12</stp>
        <tr r="G32" s="2"/>
      </tp>
      <tp>
        <v>0</v>
        <stp/>
        <stp>BOARD</stp>
        <stp>2579</stp>
        <stp/>
        <stp>売気配数量13</stp>
        <tr r="G32" s="2"/>
      </tp>
      <tp>
        <v>1900</v>
        <stp/>
        <stp>BOARD</stp>
        <stp>8078</stp>
        <stp/>
        <stp>売気配数量-2</stp>
        <tr r="G269" s="2"/>
      </tp>
      <tp>
        <v>4500</v>
        <stp/>
        <stp>BOARD</stp>
        <stp>8078</stp>
        <stp/>
        <stp>売気配数量-3</stp>
        <tr r="G269" s="2"/>
      </tp>
      <tp>
        <v>700</v>
        <stp/>
        <stp>BOARD</stp>
        <stp>8078</stp>
        <stp/>
        <stp>売気配数量-1</stp>
        <tr r="G269" s="2"/>
      </tp>
      <tp>
        <v>1800</v>
        <stp/>
        <stp>BOARD</stp>
        <stp>4578</stp>
        <stp/>
        <stp>売気配数量-2</stp>
        <tr r="G114" s="2"/>
      </tp>
      <tp>
        <v>1900</v>
        <stp/>
        <stp>BOARD</stp>
        <stp>7278</stp>
        <stp/>
        <stp>売気配数量-1</stp>
        <tr r="G241" s="2"/>
      </tp>
      <tp>
        <v>300</v>
        <stp/>
        <stp>BOARD</stp>
        <stp>4578</stp>
        <stp/>
        <stp>売気配数量-3</stp>
        <tr r="G114" s="2"/>
      </tp>
      <tp>
        <v>300</v>
        <stp/>
        <stp>BOARD</stp>
        <stp>7278</stp>
        <stp/>
        <stp>売気配数量-3</stp>
        <tr r="G241" s="2"/>
      </tp>
      <tp>
        <v>600</v>
        <stp/>
        <stp>BOARD</stp>
        <stp>4578</stp>
        <stp/>
        <stp>売気配数量-1</stp>
        <tr r="G114" s="2"/>
      </tp>
      <tp>
        <v>600</v>
        <stp/>
        <stp>BOARD</stp>
        <stp>7278</stp>
        <stp/>
        <stp>売気配数量-2</stp>
        <tr r="G241" s="2"/>
      </tp>
      <tp>
        <v>5800</v>
        <stp/>
        <stp>BOARD</stp>
        <stp>1878</stp>
        <stp/>
        <stp>売気配数量-3</stp>
        <tr r="G12" s="2"/>
      </tp>
      <tp>
        <v>1700</v>
        <stp/>
        <stp>BOARD</stp>
        <stp>1878</stp>
        <stp/>
        <stp>売気配数量-2</stp>
        <tr r="G12" s="2"/>
      </tp>
      <tp>
        <v>100</v>
        <stp/>
        <stp>BOARD</stp>
        <stp>1878</stp>
        <stp/>
        <stp>売気配数量-1</stp>
        <tr r="G12" s="2"/>
      </tp>
      <tp>
        <v>45100</v>
        <stp/>
        <stp>BOARD</stp>
        <stp>6479</stp>
        <stp/>
        <stp>売気配数量-1</stp>
        <tr r="G195" s="2"/>
      </tp>
      <tp>
        <v>6900</v>
        <stp/>
        <stp>BOARD</stp>
        <stp>6479</stp>
        <stp/>
        <stp>売気配数量-2</stp>
        <tr r="G195" s="2"/>
      </tp>
      <tp>
        <v>21400</v>
        <stp/>
        <stp>BOARD</stp>
        <stp>6479</stp>
        <stp/>
        <stp>売気配数量-3</stp>
        <tr r="G195" s="2"/>
      </tp>
      <tp>
        <v>5000</v>
        <stp/>
        <stp>BOARD</stp>
        <stp>2579</stp>
        <stp/>
        <stp>売気配数量-1</stp>
        <tr r="G32" s="2"/>
      </tp>
      <tp>
        <v>4400</v>
        <stp/>
        <stp>BOARD</stp>
        <stp>2579</stp>
        <stp/>
        <stp>売気配数量-2</stp>
        <tr r="G32" s="2"/>
      </tp>
      <tp>
        <v>4700</v>
        <stp/>
        <stp>BOARD</stp>
        <stp>2579</stp>
        <stp/>
        <stp>売気配数量-3</stp>
        <tr r="G32" s="2"/>
      </tp>
      <tp>
        <v>18600</v>
        <stp/>
        <stp>BOARD</stp>
        <stp>4272</stp>
        <stp/>
        <stp>売気配数量-2</stp>
        <tr r="G92" s="2"/>
      </tp>
      <tp>
        <v>14500</v>
        <stp/>
        <stp>BOARD</stp>
        <stp>7272</stp>
        <stp/>
        <stp>売気配数量-1</stp>
        <tr r="G239" s="2"/>
      </tp>
      <tp>
        <v>43900</v>
        <stp/>
        <stp>BOARD</stp>
        <stp>6472</stp>
        <stp/>
        <stp>売気配数量-1</stp>
        <tr r="G192" s="2"/>
      </tp>
      <tp>
        <v>2800</v>
        <stp/>
        <stp>BOARD</stp>
        <stp>4272</stp>
        <stp/>
        <stp>売気配数量-3</stp>
        <tr r="G92" s="2"/>
      </tp>
      <tp>
        <v>26300</v>
        <stp/>
        <stp>BOARD</stp>
        <stp>6472</stp>
        <stp/>
        <stp>売気配数量-2</stp>
        <tr r="G192" s="2"/>
      </tp>
      <tp>
        <v>3200</v>
        <stp/>
        <stp>BOARD</stp>
        <stp>7272</stp>
        <stp/>
        <stp>売気配数量-3</stp>
        <tr r="G239" s="2"/>
      </tp>
      <tp>
        <v>32400</v>
        <stp/>
        <stp>BOARD</stp>
        <stp>6472</stp>
        <stp/>
        <stp>売気配数量-3</stp>
        <tr r="G192" s="2"/>
      </tp>
      <tp>
        <v>2500</v>
        <stp/>
        <stp>BOARD</stp>
        <stp>4272</stp>
        <stp/>
        <stp>売気配数量-1</stp>
        <tr r="G92" s="2"/>
      </tp>
      <tp>
        <v>1700</v>
        <stp/>
        <stp>BOARD</stp>
        <stp>7272</stp>
        <stp/>
        <stp>売気配数量-2</stp>
        <tr r="G239" s="2"/>
      </tp>
      <tp>
        <v>300</v>
        <stp/>
        <stp>BOARD</stp>
        <stp>8273</stp>
        <stp/>
        <stp>売気配数量-2</stp>
        <tr r="G284" s="2"/>
      </tp>
      <tp>
        <v>2500</v>
        <stp/>
        <stp>BOARD</stp>
        <stp>8273</stp>
        <stp/>
        <stp>売気配数量-3</stp>
        <tr r="G284" s="2"/>
      </tp>
      <tp>
        <v>3600</v>
        <stp/>
        <stp>BOARD</stp>
        <stp>8273</stp>
        <stp/>
        <stp>売気配数量-1</stp>
        <tr r="G284" s="2"/>
      </tp>
      <tp>
        <v>128800</v>
        <stp/>
        <stp>BOARD</stp>
        <stp>6773</stp>
        <stp/>
        <stp>売気配数量-1</stp>
        <tr r="G210" s="2"/>
      </tp>
      <tp>
        <v>14300</v>
        <stp/>
        <stp>BOARD</stp>
        <stp>6473</stp>
        <stp/>
        <stp>売気配数量-1</stp>
        <tr r="G193" s="2"/>
      </tp>
      <tp>
        <v>43200</v>
        <stp/>
        <stp>BOARD</stp>
        <stp>6773</stp>
        <stp/>
        <stp>売気配数量-2</stp>
        <tr r="G210" s="2"/>
      </tp>
      <tp>
        <v>14300</v>
        <stp/>
        <stp>BOARD</stp>
        <stp>6473</stp>
        <stp/>
        <stp>売気配数量-2</stp>
        <tr r="G193" s="2"/>
      </tp>
      <tp>
        <v>200200</v>
        <stp/>
        <stp>BOARD</stp>
        <stp>6773</stp>
        <stp/>
        <stp>売気配数量-3</stp>
        <tr r="G210" s="2"/>
      </tp>
      <tp>
        <v>5000</v>
        <stp/>
        <stp>BOARD</stp>
        <stp>6473</stp>
        <stp/>
        <stp>売気配数量-3</stp>
        <tr r="G193" s="2"/>
      </tp>
      <tp>
        <v>36200</v>
        <stp/>
        <stp>BOARD</stp>
        <stp>7270</stp>
        <stp/>
        <stp>売気配数量-1</stp>
        <tr r="G238" s="2"/>
      </tp>
      <tp>
        <v>14400</v>
        <stp/>
        <stp>BOARD</stp>
        <stp>6770</stp>
        <stp/>
        <stp>売気配数量-1</stp>
        <tr r="G209" s="2"/>
      </tp>
      <tp>
        <v>1200</v>
        <stp/>
        <stp>BOARD</stp>
        <stp>6370</stp>
        <stp/>
        <stp>売気配数量-1</stp>
        <tr r="G184" s="2"/>
      </tp>
      <tp>
        <v>3400</v>
        <stp/>
        <stp>BOARD</stp>
        <stp>6770</stp>
        <stp/>
        <stp>売気配数量-2</stp>
        <tr r="G209" s="2"/>
      </tp>
      <tp>
        <v>8700</v>
        <stp/>
        <stp>BOARD</stp>
        <stp>7270</stp>
        <stp/>
        <stp>売気配数量-3</stp>
        <tr r="G238" s="2"/>
      </tp>
      <tp>
        <v>500</v>
        <stp/>
        <stp>BOARD</stp>
        <stp>6370</stp>
        <stp/>
        <stp>売気配数量-2</stp>
        <tr r="G184" s="2"/>
      </tp>
      <tp>
        <v>12500</v>
        <stp/>
        <stp>BOARD</stp>
        <stp>6770</stp>
        <stp/>
        <stp>売気配数量-3</stp>
        <tr r="G209" s="2"/>
      </tp>
      <tp>
        <v>8700</v>
        <stp/>
        <stp>BOARD</stp>
        <stp>7270</stp>
        <stp/>
        <stp>売気配数量-2</stp>
        <tr r="G238" s="2"/>
      </tp>
      <tp>
        <v>400</v>
        <stp/>
        <stp>BOARD</stp>
        <stp>6370</stp>
        <stp/>
        <stp>売気配数量-3</stp>
        <tr r="G184" s="2"/>
      </tp>
      <tp>
        <v>1400</v>
        <stp/>
        <stp>BOARD</stp>
        <stp>2670</stp>
        <stp/>
        <stp>売気配数量-1</stp>
        <tr r="G36" s="2"/>
      </tp>
      <tp>
        <v>3600</v>
        <stp/>
        <stp>BOARD</stp>
        <stp>2270</stp>
        <stp/>
        <stp>売気配数量-1</stp>
        <tr r="G23" s="2"/>
      </tp>
      <tp>
        <v>2400</v>
        <stp/>
        <stp>BOARD</stp>
        <stp>2670</stp>
        <stp/>
        <stp>売気配数量-2</stp>
        <tr r="G36" s="2"/>
      </tp>
      <tp>
        <v>1400</v>
        <stp/>
        <stp>BOARD</stp>
        <stp>2270</stp>
        <stp/>
        <stp>売気配数量-2</stp>
        <tr r="G23" s="2"/>
      </tp>
      <tp>
        <v>2600</v>
        <stp/>
        <stp>BOARD</stp>
        <stp>2670</stp>
        <stp/>
        <stp>売気配数量-3</stp>
        <tr r="G36" s="2"/>
      </tp>
      <tp>
        <v>200</v>
        <stp/>
        <stp>BOARD</stp>
        <stp>2270</stp>
        <stp/>
        <stp>売気配数量-3</stp>
        <tr r="G23" s="2"/>
      </tp>
      <tp>
        <v>3200</v>
        <stp/>
        <stp>BOARD</stp>
        <stp>5471</stp>
        <stp/>
        <stp>売気配数量-3</stp>
        <tr r="G150" s="2"/>
      </tp>
      <tp>
        <v>500</v>
        <stp/>
        <stp>BOARD</stp>
        <stp>5471</stp>
        <stp/>
        <stp>売気配数量-2</stp>
        <tr r="G150" s="2"/>
      </tp>
      <tp>
        <v>44700</v>
        <stp/>
        <stp>BOARD</stp>
        <stp>6471</stp>
        <stp/>
        <stp>売気配数量-1</stp>
        <tr r="G191" s="2"/>
      </tp>
      <tp>
        <v>1900</v>
        <stp/>
        <stp>BOARD</stp>
        <stp>5471</stp>
        <stp/>
        <stp>売気配数量-1</stp>
        <tr r="G150" s="2"/>
      </tp>
      <tp>
        <v>1500</v>
        <stp/>
        <stp>BOARD</stp>
        <stp>6471</stp>
        <stp/>
        <stp>売気配数量-2</stp>
        <tr r="G191" s="2"/>
      </tp>
      <tp>
        <v>42900</v>
        <stp/>
        <stp>BOARD</stp>
        <stp>6471</stp>
        <stp/>
        <stp>売気配数量-3</stp>
        <tr r="G191" s="2"/>
      </tp>
      <tp>
        <v>14400</v>
        <stp/>
        <stp>BOARD</stp>
        <stp>2371</stp>
        <stp/>
        <stp>売気配数量-1</stp>
        <tr r="G26" s="2"/>
      </tp>
      <tp>
        <v>10600</v>
        <stp/>
        <stp>BOARD</stp>
        <stp>2871</stp>
        <stp/>
        <stp>売気配数量-1</stp>
        <tr r="G46" s="2"/>
      </tp>
      <tp>
        <v>1100</v>
        <stp/>
        <stp>BOARD</stp>
        <stp>2371</stp>
        <stp/>
        <stp>売気配数量-2</stp>
        <tr r="G26" s="2"/>
      </tp>
      <tp>
        <v>6400</v>
        <stp/>
        <stp>BOARD</stp>
        <stp>2871</stp>
        <stp/>
        <stp>売気配数量-2</stp>
        <tr r="G46" s="2"/>
      </tp>
      <tp>
        <v>6200</v>
        <stp/>
        <stp>BOARD</stp>
        <stp>2371</stp>
        <stp/>
        <stp>売気配数量-3</stp>
        <tr r="G26" s="2"/>
      </tp>
      <tp>
        <v>3700</v>
        <stp/>
        <stp>BOARD</stp>
        <stp>2871</stp>
        <stp/>
        <stp>売気配数量-3</stp>
        <tr r="G46" s="2"/>
      </tp>
      <tp>
        <v>18200</v>
        <stp/>
        <stp>BOARD</stp>
        <stp>4676</stp>
        <stp/>
        <stp>売気配数量-2</stp>
        <tr r="G122" s="2"/>
      </tp>
      <tp>
        <v>200</v>
        <stp/>
        <stp>BOARD</stp>
        <stp>7276</stp>
        <stp/>
        <stp>売気配数量-1</stp>
        <tr r="G240" s="2"/>
      </tp>
      <tp>
        <v>500</v>
        <stp/>
        <stp>BOARD</stp>
        <stp>4676</stp>
        <stp/>
        <stp>売気配数量-3</stp>
        <tr r="G122" s="2"/>
      </tp>
      <tp>
        <v>33800</v>
        <stp/>
        <stp>BOARD</stp>
        <stp>6976</stp>
        <stp/>
        <stp>売気配数量-1</stp>
        <tr r="G222" s="2"/>
      </tp>
      <tp>
        <v>4600</v>
        <stp/>
        <stp>BOARD</stp>
        <stp>7276</stp>
        <stp/>
        <stp>売気配数量-3</stp>
        <tr r="G240" s="2"/>
      </tp>
      <tp>
        <v>6000</v>
        <stp/>
        <stp>BOARD</stp>
        <stp>6976</stp>
        <stp/>
        <stp>売気配数量-2</stp>
        <tr r="G222" s="2"/>
      </tp>
      <tp>
        <v>100</v>
        <stp/>
        <stp>BOARD</stp>
        <stp>4676</stp>
        <stp/>
        <stp>売気配数量-1</stp>
        <tr r="G122" s="2"/>
      </tp>
      <tp>
        <v>400</v>
        <stp/>
        <stp>BOARD</stp>
        <stp>7276</stp>
        <stp/>
        <stp>売気配数量-2</stp>
        <tr r="G240" s="2"/>
      </tp>
      <tp>
        <v>2100</v>
        <stp/>
        <stp>BOARD</stp>
        <stp>6976</stp>
        <stp/>
        <stp>売気配数量-3</stp>
        <tr r="G222" s="2"/>
      </tp>
      <tp>
        <v>79000</v>
        <stp/>
        <stp>BOARD</stp>
        <stp>6674</stp>
        <stp/>
        <stp>売気配数量-1</stp>
        <tr r="G204" s="2"/>
      </tp>
      <tp>
        <v>5000</v>
        <stp/>
        <stp>BOARD</stp>
        <stp>6474</stp>
        <stp/>
        <stp>売気配数量-1</stp>
        <tr r="G194" s="2"/>
      </tp>
      <tp>
        <v>102000</v>
        <stp/>
        <stp>BOARD</stp>
        <stp>6674</stp>
        <stp/>
        <stp>売気配数量-2</stp>
        <tr r="G204" s="2"/>
      </tp>
      <tp>
        <v>5000</v>
        <stp/>
        <stp>BOARD</stp>
        <stp>6474</stp>
        <stp/>
        <stp>売気配数量-2</stp>
        <tr r="G194" s="2"/>
      </tp>
      <tp>
        <v>260000</v>
        <stp/>
        <stp>BOARD</stp>
        <stp>6674</stp>
        <stp/>
        <stp>売気配数量-3</stp>
        <tr r="G204" s="2"/>
      </tp>
      <tp>
        <v>6000</v>
        <stp/>
        <stp>BOARD</stp>
        <stp>6474</stp>
        <stp/>
        <stp>売気配数量-3</stp>
        <tr r="G194" s="2"/>
      </tp>
      <tp>
        <v>700</v>
        <stp/>
        <stp>BOARD</stp>
        <stp>2875</stp>
        <stp/>
        <stp>売気配数量-1</stp>
        <tr r="G47" s="2"/>
      </tp>
      <tp>
        <v>4000</v>
        <stp/>
        <stp>BOARD</stp>
        <stp>2875</stp>
        <stp/>
        <stp>売気配数量-2</stp>
        <tr r="G47" s="2"/>
      </tp>
      <tp>
        <v>3500</v>
        <stp/>
        <stp>BOARD</stp>
        <stp>2875</stp>
        <stp/>
        <stp>売気配数量-3</stp>
        <tr r="G47" s="2"/>
      </tp>
      <tp>
        <v>0</v>
        <stp/>
        <stp>BOARD</stp>
        <stp>5706</stp>
        <stp/>
        <stp>売気配数量13</stp>
        <tr r="G155" s="2"/>
      </tp>
      <tp>
        <v>0</v>
        <stp/>
        <stp>BOARD</stp>
        <stp>4506</stp>
        <stp/>
        <stp>売気配数量12</stp>
        <tr r="G97" s="2"/>
      </tp>
      <tp>
        <v>0</v>
        <stp/>
        <stp>BOARD</stp>
        <stp>6506</stp>
        <stp/>
        <stp>売気配数量10</stp>
        <tr r="G198" s="2"/>
      </tp>
      <tp>
        <v>0</v>
        <stp/>
        <stp>BOARD</stp>
        <stp>2206</stp>
        <stp/>
        <stp>売気配数量14</stp>
        <tr r="G18" s="2"/>
      </tp>
      <tp>
        <v>0</v>
        <stp/>
        <stp>BOARD</stp>
        <stp>4206</stp>
        <stp/>
        <stp>売気配数量12</stp>
        <tr r="G89" s="2"/>
      </tp>
      <tp>
        <v>0</v>
        <stp/>
        <stp>BOARD</stp>
        <stp>6806</stp>
        <stp/>
        <stp>売気配数量10</stp>
        <tr r="G211" s="2"/>
      </tp>
      <tp>
        <v>0</v>
        <stp/>
        <stp>BOARD</stp>
        <stp>5706</stp>
        <stp/>
        <stp>売気配数量12</stp>
        <tr r="G155" s="2"/>
      </tp>
      <tp>
        <v>0</v>
        <stp/>
        <stp>BOARD</stp>
        <stp>4506</stp>
        <stp/>
        <stp>売気配数量13</stp>
        <tr r="G97" s="2"/>
      </tp>
      <tp>
        <v>0</v>
        <stp/>
        <stp>BOARD</stp>
        <stp>6506</stp>
        <stp/>
        <stp>売気配数量11</stp>
        <tr r="G198" s="2"/>
      </tp>
      <tp>
        <v>0</v>
        <stp/>
        <stp>BOARD</stp>
        <stp>4206</stp>
        <stp/>
        <stp>売気配数量13</stp>
        <tr r="G89" s="2"/>
      </tp>
      <tp>
        <v>0</v>
        <stp/>
        <stp>BOARD</stp>
        <stp>6806</stp>
        <stp/>
        <stp>売気配数量11</stp>
        <tr r="G211" s="2"/>
      </tp>
      <tp>
        <v>0</v>
        <stp/>
        <stp>BOARD</stp>
        <stp>5706</stp>
        <stp/>
        <stp>売気配数量11</stp>
        <tr r="G155" s="2"/>
      </tp>
      <tp>
        <v>0</v>
        <stp/>
        <stp>BOARD</stp>
        <stp>4506</stp>
        <stp/>
        <stp>売気配数量10</stp>
        <tr r="G97" s="2"/>
      </tp>
      <tp>
        <v>0</v>
        <stp/>
        <stp>BOARD</stp>
        <stp>6506</stp>
        <stp/>
        <stp>売気配数量12</stp>
        <tr r="G198" s="2"/>
      </tp>
      <tp>
        <v>0</v>
        <stp/>
        <stp>BOARD</stp>
        <stp>4206</stp>
        <stp/>
        <stp>売気配数量10</stp>
        <tr r="G89" s="2"/>
      </tp>
      <tp>
        <v>0</v>
        <stp/>
        <stp>BOARD</stp>
        <stp>6806</stp>
        <stp/>
        <stp>売気配数量12</stp>
        <tr r="G211" s="2"/>
      </tp>
      <tp>
        <v>0</v>
        <stp/>
        <stp>BOARD</stp>
        <stp>5706</stp>
        <stp/>
        <stp>売気配数量10</stp>
        <tr r="G155" s="2"/>
      </tp>
      <tp>
        <v>0</v>
        <stp/>
        <stp>BOARD</stp>
        <stp>4506</stp>
        <stp/>
        <stp>売気配数量11</stp>
        <tr r="G97" s="2"/>
      </tp>
      <tp>
        <v>0</v>
        <stp/>
        <stp>BOARD</stp>
        <stp>6506</stp>
        <stp/>
        <stp>売気配数量13</stp>
        <tr r="G198" s="2"/>
      </tp>
      <tp>
        <v>0</v>
        <stp/>
        <stp>BOARD</stp>
        <stp>4206</stp>
        <stp/>
        <stp>売気配数量11</stp>
        <tr r="G89" s="2"/>
      </tp>
      <tp>
        <v>0</v>
        <stp/>
        <stp>BOARD</stp>
        <stp>6806</stp>
        <stp/>
        <stp>売気配数量13</stp>
        <tr r="G211" s="2"/>
      </tp>
      <tp>
        <v>0</v>
        <stp/>
        <stp>BOARD</stp>
        <stp>6506</stp>
        <stp/>
        <stp>売気配数量14</stp>
        <tr r="G198" s="2"/>
      </tp>
      <tp>
        <v>0</v>
        <stp/>
        <stp>BOARD</stp>
        <stp>2206</stp>
        <stp/>
        <stp>売気配数量10</stp>
        <tr r="G18" s="2"/>
      </tp>
      <tp>
        <v>0</v>
        <stp/>
        <stp>BOARD</stp>
        <stp>6806</stp>
        <stp/>
        <stp>売気配数量14</stp>
        <tr r="G211" s="2"/>
      </tp>
      <tp>
        <v>0</v>
        <stp/>
        <stp>BOARD</stp>
        <stp>2206</stp>
        <stp/>
        <stp>売気配数量11</stp>
        <tr r="G18" s="2"/>
      </tp>
      <tp>
        <v>0</v>
        <stp/>
        <stp>BOARD</stp>
        <stp>4506</stp>
        <stp/>
        <stp>売気配数量14</stp>
        <tr r="G97" s="2"/>
      </tp>
      <tp>
        <v>0</v>
        <stp/>
        <stp>BOARD</stp>
        <stp>2206</stp>
        <stp/>
        <stp>売気配数量12</stp>
        <tr r="G18" s="2"/>
      </tp>
      <tp>
        <v>0</v>
        <stp/>
        <stp>BOARD</stp>
        <stp>4206</stp>
        <stp/>
        <stp>売気配数量14</stp>
        <tr r="G89" s="2"/>
      </tp>
      <tp>
        <v>0</v>
        <stp/>
        <stp>BOARD</stp>
        <stp>5706</stp>
        <stp/>
        <stp>売気配数量14</stp>
        <tr r="G155" s="2"/>
      </tp>
      <tp>
        <v>0</v>
        <stp/>
        <stp>BOARD</stp>
        <stp>2206</stp>
        <stp/>
        <stp>売気配数量13</stp>
        <tr r="G18" s="2"/>
      </tp>
      <tp>
        <v>0</v>
        <stp/>
        <stp>BOARD</stp>
        <stp>2607</stp>
        <stp/>
        <stp>売気配数量14</stp>
        <tr r="G34" s="2"/>
      </tp>
      <tp>
        <v>0</v>
        <stp/>
        <stp>BOARD</stp>
        <stp>4507</stp>
        <stp/>
        <stp>売気配数量12</stp>
        <tr r="G98" s="2"/>
      </tp>
      <tp>
        <v>0</v>
        <stp/>
        <stp>BOARD</stp>
        <stp>4307</stp>
        <stp/>
        <stp>売気配数量12</stp>
        <tr r="G93" s="2"/>
      </tp>
      <tp>
        <v>0</v>
        <stp/>
        <stp>BOARD</stp>
        <stp>4507</stp>
        <stp/>
        <stp>売気配数量13</stp>
        <tr r="G98" s="2"/>
      </tp>
      <tp>
        <v>0</v>
        <stp/>
        <stp>BOARD</stp>
        <stp>4307</stp>
        <stp/>
        <stp>売気配数量13</stp>
        <tr r="G93" s="2"/>
      </tp>
      <tp>
        <v>0</v>
        <stp/>
        <stp>BOARD</stp>
        <stp>4507</stp>
        <stp/>
        <stp>売気配数量10</stp>
        <tr r="G98" s="2"/>
      </tp>
      <tp>
        <v>0</v>
        <stp/>
        <stp>BOARD</stp>
        <stp>4307</stp>
        <stp/>
        <stp>売気配数量10</stp>
        <tr r="G93" s="2"/>
      </tp>
      <tp>
        <v>0</v>
        <stp/>
        <stp>BOARD</stp>
        <stp>4507</stp>
        <stp/>
        <stp>売気配数量11</stp>
        <tr r="G98" s="2"/>
      </tp>
      <tp>
        <v>0</v>
        <stp/>
        <stp>BOARD</stp>
        <stp>4307</stp>
        <stp/>
        <stp>売気配数量11</stp>
        <tr r="G93" s="2"/>
      </tp>
      <tp>
        <v>0</v>
        <stp/>
        <stp>BOARD</stp>
        <stp>2607</stp>
        <stp/>
        <stp>売気配数量10</stp>
        <tr r="G34" s="2"/>
      </tp>
      <tp>
        <v>0</v>
        <stp/>
        <stp>BOARD</stp>
        <stp>2607</stp>
        <stp/>
        <stp>売気配数量11</stp>
        <tr r="G34" s="2"/>
      </tp>
      <tp>
        <v>0</v>
        <stp/>
        <stp>BOARD</stp>
        <stp>2607</stp>
        <stp/>
        <stp>売気配数量12</stp>
        <tr r="G34" s="2"/>
      </tp>
      <tp>
        <v>0</v>
        <stp/>
        <stp>BOARD</stp>
        <stp>4507</stp>
        <stp/>
        <stp>売気配数量14</stp>
        <tr r="G98" s="2"/>
      </tp>
      <tp>
        <v>0</v>
        <stp/>
        <stp>BOARD</stp>
        <stp>4307</stp>
        <stp/>
        <stp>売気配数量14</stp>
        <tr r="G93" s="2"/>
      </tp>
      <tp>
        <v>0</v>
        <stp/>
        <stp>BOARD</stp>
        <stp>2607</stp>
        <stp/>
        <stp>売気配数量13</stp>
        <tr r="G34" s="2"/>
      </tp>
      <tp>
        <v>0</v>
        <stp/>
        <stp>BOARD</stp>
        <stp>8304</stp>
        <stp/>
        <stp>売気配数量14</stp>
        <tr r="G287" s="2"/>
      </tp>
      <tp>
        <v>0</v>
        <stp/>
        <stp>BOARD</stp>
        <stp>8304</stp>
        <stp/>
        <stp>売気配数量12</stp>
        <tr r="G287" s="2"/>
      </tp>
      <tp>
        <v>0</v>
        <stp/>
        <stp>BOARD</stp>
        <stp>8304</stp>
        <stp/>
        <stp>売気配数量13</stp>
        <tr r="G287" s="2"/>
      </tp>
      <tp>
        <v>0</v>
        <stp/>
        <stp>BOARD</stp>
        <stp>8304</stp>
        <stp/>
        <stp>売気配数量10</stp>
        <tr r="G287" s="2"/>
      </tp>
      <tp>
        <v>0</v>
        <stp/>
        <stp>BOARD</stp>
        <stp>8304</stp>
        <stp/>
        <stp>売気配数量11</stp>
        <tr r="G287" s="2"/>
      </tp>
      <tp>
        <v>0</v>
        <stp/>
        <stp>BOARD</stp>
        <stp>4704</stp>
        <stp/>
        <stp>売気配数量12</stp>
        <tr r="G125" s="2"/>
      </tp>
      <tp>
        <v>0</v>
        <stp/>
        <stp>BOARD</stp>
        <stp>6504</stp>
        <stp/>
        <stp>売気配数量10</stp>
        <tr r="G197" s="2"/>
      </tp>
      <tp>
        <v>0</v>
        <stp/>
        <stp>BOARD</stp>
        <stp>4204</stp>
        <stp/>
        <stp>売気配数量12</stp>
        <tr r="G87" s="2"/>
      </tp>
      <tp>
        <v>0</v>
        <stp/>
        <stp>BOARD</stp>
        <stp>4004</stp>
        <stp/>
        <stp>売気配数量12</stp>
        <tr r="G68" s="2"/>
      </tp>
      <tp>
        <v>0</v>
        <stp/>
        <stp>BOARD</stp>
        <stp>7004</stp>
        <stp/>
        <stp>売気配数量11</stp>
        <tr r="G227" s="2"/>
      </tp>
      <tp>
        <v>0</v>
        <stp/>
        <stp>BOARD</stp>
        <stp>4704</stp>
        <stp/>
        <stp>売気配数量13</stp>
        <tr r="G125" s="2"/>
      </tp>
      <tp>
        <v>0</v>
        <stp/>
        <stp>BOARD</stp>
        <stp>6504</stp>
        <stp/>
        <stp>売気配数量11</stp>
        <tr r="G197" s="2"/>
      </tp>
      <tp>
        <v>0</v>
        <stp/>
        <stp>BOARD</stp>
        <stp>4204</stp>
        <stp/>
        <stp>売気配数量13</stp>
        <tr r="G87" s="2"/>
      </tp>
      <tp>
        <v>0</v>
        <stp/>
        <stp>BOARD</stp>
        <stp>4004</stp>
        <stp/>
        <stp>売気配数量13</stp>
        <tr r="G68" s="2"/>
      </tp>
      <tp>
        <v>0</v>
        <stp/>
        <stp>BOARD</stp>
        <stp>7004</stp>
        <stp/>
        <stp>売気配数量10</stp>
        <tr r="G227" s="2"/>
      </tp>
      <tp>
        <v>0</v>
        <stp/>
        <stp>BOARD</stp>
        <stp>4704</stp>
        <stp/>
        <stp>売気配数量10</stp>
        <tr r="G125" s="2"/>
      </tp>
      <tp>
        <v>0</v>
        <stp/>
        <stp>BOARD</stp>
        <stp>6504</stp>
        <stp/>
        <stp>売気配数量12</stp>
        <tr r="G197" s="2"/>
      </tp>
      <tp>
        <v>0</v>
        <stp/>
        <stp>BOARD</stp>
        <stp>4204</stp>
        <stp/>
        <stp>売気配数量10</stp>
        <tr r="G87" s="2"/>
      </tp>
      <tp>
        <v>0</v>
        <stp/>
        <stp>BOARD</stp>
        <stp>4004</stp>
        <stp/>
        <stp>売気配数量10</stp>
        <tr r="G68" s="2"/>
      </tp>
      <tp>
        <v>0</v>
        <stp/>
        <stp>BOARD</stp>
        <stp>7004</stp>
        <stp/>
        <stp>売気配数量13</stp>
        <tr r="G227" s="2"/>
      </tp>
      <tp>
        <v>0</v>
        <stp/>
        <stp>BOARD</stp>
        <stp>4704</stp>
        <stp/>
        <stp>売気配数量11</stp>
        <tr r="G125" s="2"/>
      </tp>
      <tp>
        <v>0</v>
        <stp/>
        <stp>BOARD</stp>
        <stp>6504</stp>
        <stp/>
        <stp>売気配数量13</stp>
        <tr r="G197" s="2"/>
      </tp>
      <tp>
        <v>0</v>
        <stp/>
        <stp>BOARD</stp>
        <stp>4204</stp>
        <stp/>
        <stp>売気配数量11</stp>
        <tr r="G87" s="2"/>
      </tp>
      <tp>
        <v>0</v>
        <stp/>
        <stp>BOARD</stp>
        <stp>4004</stp>
        <stp/>
        <stp>売気配数量11</stp>
        <tr r="G68" s="2"/>
      </tp>
      <tp>
        <v>0</v>
        <stp/>
        <stp>BOARD</stp>
        <stp>7004</stp>
        <stp/>
        <stp>売気配数量12</stp>
        <tr r="G227" s="2"/>
      </tp>
      <tp>
        <v>0</v>
        <stp/>
        <stp>BOARD</stp>
        <stp>6504</stp>
        <stp/>
        <stp>売気配数量14</stp>
        <tr r="G197" s="2"/>
      </tp>
      <tp>
        <v>0</v>
        <stp/>
        <stp>BOARD</stp>
        <stp>7004</stp>
        <stp/>
        <stp>売気配数量14</stp>
        <tr r="G227" s="2"/>
      </tp>
      <tp>
        <v>0</v>
        <stp/>
        <stp>BOARD</stp>
        <stp>4704</stp>
        <stp/>
        <stp>売気配数量14</stp>
        <tr r="G125" s="2"/>
      </tp>
      <tp>
        <v>0</v>
        <stp/>
        <stp>BOARD</stp>
        <stp>4204</stp>
        <stp/>
        <stp>売気配数量14</stp>
        <tr r="G87" s="2"/>
      </tp>
      <tp>
        <v>0</v>
        <stp/>
        <stp>BOARD</stp>
        <stp>4004</stp>
        <stp/>
        <stp>売気配数量14</stp>
        <tr r="G68" s="2"/>
      </tp>
      <tp>
        <v>0</v>
        <stp/>
        <stp>BOARD</stp>
        <stp>4205</stp>
        <stp/>
        <stp>売気配数量12</stp>
        <tr r="G88" s="2"/>
      </tp>
      <tp>
        <v>0</v>
        <stp/>
        <stp>BOARD</stp>
        <stp>7205</stp>
        <stp/>
        <stp>売気配数量11</stp>
        <tr r="G231" s="2"/>
      </tp>
      <tp>
        <v>0</v>
        <stp/>
        <stp>BOARD</stp>
        <stp>6305</stp>
        <stp/>
        <stp>売気配数量10</stp>
        <tr r="G180" s="2"/>
      </tp>
      <tp>
        <v>0</v>
        <stp/>
        <stp>BOARD</stp>
        <stp>6005</stp>
        <stp/>
        <stp>売気配数量10</stp>
        <tr r="G169" s="2"/>
      </tp>
      <tp>
        <v>0</v>
        <stp/>
        <stp>BOARD</stp>
        <stp>3405</stp>
        <stp/>
        <stp>売気配数量14</stp>
        <tr r="G58" s="2"/>
      </tp>
      <tp>
        <v>0</v>
        <stp/>
        <stp>BOARD</stp>
        <stp>4205</stp>
        <stp/>
        <stp>売気配数量13</stp>
        <tr r="G88" s="2"/>
      </tp>
      <tp>
        <v>0</v>
        <stp/>
        <stp>BOARD</stp>
        <stp>7205</stp>
        <stp/>
        <stp>売気配数量10</stp>
        <tr r="G231" s="2"/>
      </tp>
      <tp>
        <v>0</v>
        <stp/>
        <stp>BOARD</stp>
        <stp>6305</stp>
        <stp/>
        <stp>売気配数量11</stp>
        <tr r="G180" s="2"/>
      </tp>
      <tp>
        <v>0</v>
        <stp/>
        <stp>BOARD</stp>
        <stp>6005</stp>
        <stp/>
        <stp>売気配数量11</stp>
        <tr r="G169" s="2"/>
      </tp>
      <tp>
        <v>0</v>
        <stp/>
        <stp>BOARD</stp>
        <stp>3105</stp>
        <stp/>
        <stp>売気配数量14</stp>
        <tr r="G53" s="2"/>
      </tp>
      <tp>
        <v>0</v>
        <stp/>
        <stp>BOARD</stp>
        <stp>4205</stp>
        <stp/>
        <stp>売気配数量10</stp>
        <tr r="G88" s="2"/>
      </tp>
      <tp>
        <v>0</v>
        <stp/>
        <stp>BOARD</stp>
        <stp>7205</stp>
        <stp/>
        <stp>売気配数量13</stp>
        <tr r="G231" s="2"/>
      </tp>
      <tp>
        <v>0</v>
        <stp/>
        <stp>BOARD</stp>
        <stp>6305</stp>
        <stp/>
        <stp>売気配数量12</stp>
        <tr r="G180" s="2"/>
      </tp>
      <tp>
        <v>0</v>
        <stp/>
        <stp>BOARD</stp>
        <stp>6005</stp>
        <stp/>
        <stp>売気配数量12</stp>
        <tr r="G169" s="2"/>
      </tp>
      <tp>
        <v>0</v>
        <stp/>
        <stp>BOARD</stp>
        <stp>4205</stp>
        <stp/>
        <stp>売気配数量11</stp>
        <tr r="G88" s="2"/>
      </tp>
      <tp>
        <v>0</v>
        <stp/>
        <stp>BOARD</stp>
        <stp>7205</stp>
        <stp/>
        <stp>売気配数量12</stp>
        <tr r="G231" s="2"/>
      </tp>
      <tp>
        <v>0</v>
        <stp/>
        <stp>BOARD</stp>
        <stp>6305</stp>
        <stp/>
        <stp>売気配数量13</stp>
        <tr r="G180" s="2"/>
      </tp>
      <tp>
        <v>0</v>
        <stp/>
        <stp>BOARD</stp>
        <stp>6005</stp>
        <stp/>
        <stp>売気配数量13</stp>
        <tr r="G169" s="2"/>
      </tp>
      <tp>
        <v>0</v>
        <stp/>
        <stp>BOARD</stp>
        <stp>3405</stp>
        <stp/>
        <stp>売気配数量11</stp>
        <tr r="G58" s="2"/>
      </tp>
      <tp>
        <v>0</v>
        <stp/>
        <stp>BOARD</stp>
        <stp>6305</stp>
        <stp/>
        <stp>売気配数量14</stp>
        <tr r="G180" s="2"/>
      </tp>
      <tp>
        <v>0</v>
        <stp/>
        <stp>BOARD</stp>
        <stp>6005</stp>
        <stp/>
        <stp>売気配数量14</stp>
        <tr r="G169" s="2"/>
      </tp>
      <tp>
        <v>0</v>
        <stp/>
        <stp>BOARD</stp>
        <stp>3105</stp>
        <stp/>
        <stp>売気配数量11</stp>
        <tr r="G53" s="2"/>
      </tp>
      <tp>
        <v>0</v>
        <stp/>
        <stp>BOARD</stp>
        <stp>3405</stp>
        <stp/>
        <stp>売気配数量10</stp>
        <tr r="G58" s="2"/>
      </tp>
      <tp>
        <v>0</v>
        <stp/>
        <stp>BOARD</stp>
        <stp>7205</stp>
        <stp/>
        <stp>売気配数量14</stp>
        <tr r="G231" s="2"/>
      </tp>
      <tp>
        <v>0</v>
        <stp/>
        <stp>BOARD</stp>
        <stp>3105</stp>
        <stp/>
        <stp>売気配数量10</stp>
        <tr r="G53" s="2"/>
      </tp>
      <tp>
        <v>0</v>
        <stp/>
        <stp>BOARD</stp>
        <stp>3405</stp>
        <stp/>
        <stp>売気配数量13</stp>
        <tr r="G58" s="2"/>
      </tp>
      <tp>
        <v>0</v>
        <stp/>
        <stp>BOARD</stp>
        <stp>4205</stp>
        <stp/>
        <stp>売気配数量14</stp>
        <tr r="G88" s="2"/>
      </tp>
      <tp>
        <v>0</v>
        <stp/>
        <stp>BOARD</stp>
        <stp>3105</stp>
        <stp/>
        <stp>売気配数量13</stp>
        <tr r="G53" s="2"/>
      </tp>
      <tp>
        <v>0</v>
        <stp/>
        <stp>BOARD</stp>
        <stp>3405</stp>
        <stp/>
        <stp>売気配数量12</stp>
        <tr r="G58" s="2"/>
      </tp>
      <tp>
        <v>0</v>
        <stp/>
        <stp>BOARD</stp>
        <stp>3105</stp>
        <stp/>
        <stp>売気配数量12</stp>
        <tr r="G53" s="2"/>
      </tp>
      <tp>
        <v>0</v>
        <stp/>
        <stp>BOARD</stp>
        <stp>2502</stp>
        <stp/>
        <stp>売気配数量14</stp>
        <tr r="G30" s="2"/>
      </tp>
      <tp>
        <v>0</v>
        <stp/>
        <stp>BOARD</stp>
        <stp>4202</stp>
        <stp/>
        <stp>売気配数量12</stp>
        <tr r="G85" s="2"/>
      </tp>
      <tp>
        <v>0</v>
        <stp/>
        <stp>BOARD</stp>
        <stp>5202</stp>
        <stp/>
        <stp>売気配数量13</stp>
        <tr r="G138" s="2"/>
      </tp>
      <tp>
        <v>0</v>
        <stp/>
        <stp>BOARD</stp>
        <stp>7202</stp>
        <stp/>
        <stp>売気配数量11</stp>
        <tr r="G230" s="2"/>
      </tp>
      <tp>
        <v>0</v>
        <stp/>
        <stp>BOARD</stp>
        <stp>6302</stp>
        <stp/>
        <stp>売気配数量10</stp>
        <tr r="G179" s="2"/>
      </tp>
      <tp>
        <v>0</v>
        <stp/>
        <stp>BOARD</stp>
        <stp>2002</stp>
        <stp/>
        <stp>売気配数量14</stp>
        <tr r="G17" s="2"/>
      </tp>
      <tp>
        <v>0</v>
        <stp/>
        <stp>BOARD</stp>
        <stp>5002</stp>
        <stp/>
        <stp>売気配数量13</stp>
        <tr r="G134" s="2"/>
      </tp>
      <tp>
        <v>0</v>
        <stp/>
        <stp>BOARD</stp>
        <stp>2802</stp>
        <stp/>
        <stp>売気配数量14</stp>
        <tr r="G42" s="2"/>
      </tp>
      <tp>
        <v>0</v>
        <stp/>
        <stp>BOARD</stp>
        <stp>4902</stp>
        <stp/>
        <stp>売気配数量12</stp>
        <tr r="G130" s="2"/>
      </tp>
      <tp>
        <v>0</v>
        <stp/>
        <stp>BOARD</stp>
        <stp>4202</stp>
        <stp/>
        <stp>売気配数量13</stp>
        <tr r="G85" s="2"/>
      </tp>
      <tp>
        <v>0</v>
        <stp/>
        <stp>BOARD</stp>
        <stp>5202</stp>
        <stp/>
        <stp>売気配数量12</stp>
        <tr r="G138" s="2"/>
      </tp>
      <tp>
        <v>0</v>
        <stp/>
        <stp>BOARD</stp>
        <stp>7202</stp>
        <stp/>
        <stp>売気配数量10</stp>
        <tr r="G230" s="2"/>
      </tp>
      <tp>
        <v>0</v>
        <stp/>
        <stp>BOARD</stp>
        <stp>6302</stp>
        <stp/>
        <stp>売気配数量11</stp>
        <tr r="G179" s="2"/>
      </tp>
      <tp>
        <v>0</v>
        <stp/>
        <stp>BOARD</stp>
        <stp>5002</stp>
        <stp/>
        <stp>売気配数量12</stp>
        <tr r="G134" s="2"/>
      </tp>
      <tp>
        <v>0</v>
        <stp/>
        <stp>BOARD</stp>
        <stp>4902</stp>
        <stp/>
        <stp>売気配数量13</stp>
        <tr r="G130" s="2"/>
      </tp>
      <tp>
        <v>0</v>
        <stp/>
        <stp>BOARD</stp>
        <stp>4202</stp>
        <stp/>
        <stp>売気配数量10</stp>
        <tr r="G85" s="2"/>
      </tp>
      <tp>
        <v>0</v>
        <stp/>
        <stp>BOARD</stp>
        <stp>5202</stp>
        <stp/>
        <stp>売気配数量11</stp>
        <tr r="G138" s="2"/>
      </tp>
      <tp>
        <v>0</v>
        <stp/>
        <stp>BOARD</stp>
        <stp>7202</stp>
        <stp/>
        <stp>売気配数量13</stp>
        <tr r="G230" s="2"/>
      </tp>
      <tp>
        <v>0</v>
        <stp/>
        <stp>BOARD</stp>
        <stp>6302</stp>
        <stp/>
        <stp>売気配数量12</stp>
        <tr r="G179" s="2"/>
      </tp>
      <tp>
        <v>0</v>
        <stp/>
        <stp>BOARD</stp>
        <stp>5002</stp>
        <stp/>
        <stp>売気配数量11</stp>
        <tr r="G134" s="2"/>
      </tp>
      <tp>
        <v>0</v>
        <stp/>
        <stp>BOARD</stp>
        <stp>4902</stp>
        <stp/>
        <stp>売気配数量10</stp>
        <tr r="G130" s="2"/>
      </tp>
      <tp>
        <v>0</v>
        <stp/>
        <stp>BOARD</stp>
        <stp>4202</stp>
        <stp/>
        <stp>売気配数量11</stp>
        <tr r="G85" s="2"/>
      </tp>
      <tp>
        <v>0</v>
        <stp/>
        <stp>BOARD</stp>
        <stp>5202</stp>
        <stp/>
        <stp>売気配数量10</stp>
        <tr r="G138" s="2"/>
      </tp>
      <tp>
        <v>0</v>
        <stp/>
        <stp>BOARD</stp>
        <stp>7202</stp>
        <stp/>
        <stp>売気配数量12</stp>
        <tr r="G230" s="2"/>
      </tp>
      <tp>
        <v>0</v>
        <stp/>
        <stp>BOARD</stp>
        <stp>6302</stp>
        <stp/>
        <stp>売気配数量13</stp>
        <tr r="G179" s="2"/>
      </tp>
      <tp>
        <v>0</v>
        <stp/>
        <stp>BOARD</stp>
        <stp>5002</stp>
        <stp/>
        <stp>売気配数量10</stp>
        <tr r="G134" s="2"/>
      </tp>
      <tp>
        <v>0</v>
        <stp/>
        <stp>BOARD</stp>
        <stp>1802</stp>
        <stp/>
        <stp>売気配数量14</stp>
        <tr r="G6" s="2"/>
      </tp>
      <tp>
        <v>0</v>
        <stp/>
        <stp>BOARD</stp>
        <stp>4902</stp>
        <stp/>
        <stp>売気配数量11</stp>
        <tr r="G130" s="2"/>
      </tp>
      <tp>
        <v>0</v>
        <stp/>
        <stp>BOARD</stp>
        <stp>2502</stp>
        <stp/>
        <stp>売気配数量10</stp>
        <tr r="G30" s="2"/>
      </tp>
      <tp>
        <v>0</v>
        <stp/>
        <stp>BOARD</stp>
        <stp>6302</stp>
        <stp/>
        <stp>売気配数量14</stp>
        <tr r="G179" s="2"/>
      </tp>
      <tp>
        <v>0</v>
        <stp/>
        <stp>BOARD</stp>
        <stp>2002</stp>
        <stp/>
        <stp>売気配数量10</stp>
        <tr r="G17" s="2"/>
      </tp>
      <tp>
        <v>0</v>
        <stp/>
        <stp>BOARD</stp>
        <stp>1802</stp>
        <stp/>
        <stp>売気配数量13</stp>
        <tr r="G6" s="2"/>
      </tp>
      <tp>
        <v>0</v>
        <stp/>
        <stp>BOARD</stp>
        <stp>2802</stp>
        <stp/>
        <stp>売気配数量10</stp>
        <tr r="G42" s="2"/>
      </tp>
      <tp>
        <v>0</v>
        <stp/>
        <stp>BOARD</stp>
        <stp>2502</stp>
        <stp/>
        <stp>売気配数量11</stp>
        <tr r="G30" s="2"/>
      </tp>
      <tp>
        <v>0</v>
        <stp/>
        <stp>BOARD</stp>
        <stp>7202</stp>
        <stp/>
        <stp>売気配数量14</stp>
        <tr r="G230" s="2"/>
      </tp>
      <tp>
        <v>0</v>
        <stp/>
        <stp>BOARD</stp>
        <stp>2002</stp>
        <stp/>
        <stp>売気配数量11</stp>
        <tr r="G17" s="2"/>
      </tp>
      <tp>
        <v>0</v>
        <stp/>
        <stp>BOARD</stp>
        <stp>1802</stp>
        <stp/>
        <stp>売気配数量12</stp>
        <tr r="G6" s="2"/>
      </tp>
      <tp>
        <v>0</v>
        <stp/>
        <stp>BOARD</stp>
        <stp>2802</stp>
        <stp/>
        <stp>売気配数量11</stp>
        <tr r="G42" s="2"/>
      </tp>
      <tp>
        <v>0</v>
        <stp/>
        <stp>BOARD</stp>
        <stp>2502</stp>
        <stp/>
        <stp>売気配数量12</stp>
        <tr r="G30" s="2"/>
      </tp>
      <tp>
        <v>0</v>
        <stp/>
        <stp>BOARD</stp>
        <stp>4202</stp>
        <stp/>
        <stp>売気配数量14</stp>
        <tr r="G85" s="2"/>
      </tp>
      <tp>
        <v>0</v>
        <stp/>
        <stp>BOARD</stp>
        <stp>2002</stp>
        <stp/>
        <stp>売気配数量12</stp>
        <tr r="G17" s="2"/>
      </tp>
      <tp>
        <v>0</v>
        <stp/>
        <stp>BOARD</stp>
        <stp>1802</stp>
        <stp/>
        <stp>売気配数量11</stp>
        <tr r="G6" s="2"/>
      </tp>
      <tp>
        <v>0</v>
        <stp/>
        <stp>BOARD</stp>
        <stp>2802</stp>
        <stp/>
        <stp>売気配数量12</stp>
        <tr r="G42" s="2"/>
      </tp>
      <tp>
        <v>0</v>
        <stp/>
        <stp>BOARD</stp>
        <stp>4902</stp>
        <stp/>
        <stp>売気配数量14</stp>
        <tr r="G130" s="2"/>
      </tp>
      <tp>
        <v>0</v>
        <stp/>
        <stp>BOARD</stp>
        <stp>2502</stp>
        <stp/>
        <stp>売気配数量13</stp>
        <tr r="G30" s="2"/>
      </tp>
      <tp>
        <v>0</v>
        <stp/>
        <stp>BOARD</stp>
        <stp>5202</stp>
        <stp/>
        <stp>売気配数量14</stp>
        <tr r="G138" s="2"/>
      </tp>
      <tp>
        <v>0</v>
        <stp/>
        <stp>BOARD</stp>
        <stp>2002</stp>
        <stp/>
        <stp>売気配数量13</stp>
        <tr r="G17" s="2"/>
      </tp>
      <tp>
        <v>0</v>
        <stp/>
        <stp>BOARD</stp>
        <stp>5002</stp>
        <stp/>
        <stp>売気配数量14</stp>
        <tr r="G134" s="2"/>
      </tp>
      <tp>
        <v>0</v>
        <stp/>
        <stp>BOARD</stp>
        <stp>1802</stp>
        <stp/>
        <stp>売気配数量10</stp>
        <tr r="G6" s="2"/>
      </tp>
      <tp>
        <v>0</v>
        <stp/>
        <stp>BOARD</stp>
        <stp>2802</stp>
        <stp/>
        <stp>売気配数量13</stp>
        <tr r="G42" s="2"/>
      </tp>
      <tp>
        <v>0</v>
        <stp/>
        <stp>BOARD</stp>
        <stp>8303</stp>
        <stp/>
        <stp>売気配数量14</stp>
        <tr r="G286" s="2"/>
      </tp>
      <tp>
        <v>0</v>
        <stp/>
        <stp>BOARD</stp>
        <stp>8303</stp>
        <stp/>
        <stp>売気配数量12</stp>
        <tr r="G286" s="2"/>
      </tp>
      <tp>
        <v>0</v>
        <stp/>
        <stp>BOARD</stp>
        <stp>8303</stp>
        <stp/>
        <stp>売気配数量13</stp>
        <tr r="G286" s="2"/>
      </tp>
      <tp>
        <v>0</v>
        <stp/>
        <stp>BOARD</stp>
        <stp>8303</stp>
        <stp/>
        <stp>売気配数量10</stp>
        <tr r="G286" s="2"/>
      </tp>
      <tp>
        <v>0</v>
        <stp/>
        <stp>BOARD</stp>
        <stp>8303</stp>
        <stp/>
        <stp>売気配数量11</stp>
        <tr r="G286" s="2"/>
      </tp>
      <tp>
        <v>0</v>
        <stp/>
        <stp>BOARD</stp>
        <stp>6703</stp>
        <stp/>
        <stp>売気配数量10</stp>
        <tr r="G205" s="2"/>
      </tp>
      <tp>
        <v>0</v>
        <stp/>
        <stp>BOARD</stp>
        <stp>4403</stp>
        <stp/>
        <stp>売気配数量12</stp>
        <tr r="G96" s="2"/>
      </tp>
      <tp>
        <v>0</v>
        <stp/>
        <stp>BOARD</stp>
        <stp>4203</stp>
        <stp/>
        <stp>売気配数量12</stp>
        <tr r="G86" s="2"/>
      </tp>
      <tp>
        <v>0</v>
        <stp/>
        <stp>BOARD</stp>
        <stp>7003</stp>
        <stp/>
        <stp>売気配数量11</stp>
        <tr r="G226" s="2"/>
      </tp>
      <tp>
        <v>0</v>
        <stp/>
        <stp>BOARD</stp>
        <stp>6103</stp>
        <stp/>
        <stp>売気配数量10</stp>
        <tr r="G170" s="2"/>
      </tp>
      <tp>
        <v>0</v>
        <stp/>
        <stp>BOARD</stp>
        <stp>5803</stp>
        <stp/>
        <stp>売気配数量13</stp>
        <tr r="G161" s="2"/>
      </tp>
      <tp>
        <v>0</v>
        <stp/>
        <stp>BOARD</stp>
        <stp>6703</stp>
        <stp/>
        <stp>売気配数量11</stp>
        <tr r="G205" s="2"/>
      </tp>
      <tp>
        <v>0</v>
        <stp/>
        <stp>BOARD</stp>
        <stp>4403</stp>
        <stp/>
        <stp>売気配数量13</stp>
        <tr r="G96" s="2"/>
      </tp>
      <tp>
        <v>0</v>
        <stp/>
        <stp>BOARD</stp>
        <stp>4203</stp>
        <stp/>
        <stp>売気配数量13</stp>
        <tr r="G86" s="2"/>
      </tp>
      <tp>
        <v>0</v>
        <stp/>
        <stp>BOARD</stp>
        <stp>7003</stp>
        <stp/>
        <stp>売気配数量10</stp>
        <tr r="G226" s="2"/>
      </tp>
      <tp>
        <v>0</v>
        <stp/>
        <stp>BOARD</stp>
        <stp>6103</stp>
        <stp/>
        <stp>売気配数量11</stp>
        <tr r="G170" s="2"/>
      </tp>
      <tp>
        <v>0</v>
        <stp/>
        <stp>BOARD</stp>
        <stp>5803</stp>
        <stp/>
        <stp>売気配数量12</stp>
        <tr r="G161" s="2"/>
      </tp>
      <tp>
        <v>0</v>
        <stp/>
        <stp>BOARD</stp>
        <stp>6703</stp>
        <stp/>
        <stp>売気配数量12</stp>
        <tr r="G205" s="2"/>
      </tp>
      <tp>
        <v>0</v>
        <stp/>
        <stp>BOARD</stp>
        <stp>4403</stp>
        <stp/>
        <stp>売気配数量10</stp>
        <tr r="G96" s="2"/>
      </tp>
      <tp>
        <v>0</v>
        <stp/>
        <stp>BOARD</stp>
        <stp>4203</stp>
        <stp/>
        <stp>売気配数量10</stp>
        <tr r="G86" s="2"/>
      </tp>
      <tp>
        <v>0</v>
        <stp/>
        <stp>BOARD</stp>
        <stp>7003</stp>
        <stp/>
        <stp>売気配数量13</stp>
        <tr r="G226" s="2"/>
      </tp>
      <tp>
        <v>0</v>
        <stp/>
        <stp>BOARD</stp>
        <stp>6103</stp>
        <stp/>
        <stp>売気配数量12</stp>
        <tr r="G170" s="2"/>
      </tp>
      <tp>
        <v>0</v>
        <stp/>
        <stp>BOARD</stp>
        <stp>5803</stp>
        <stp/>
        <stp>売気配数量11</stp>
        <tr r="G161" s="2"/>
      </tp>
      <tp>
        <v>0</v>
        <stp/>
        <stp>BOARD</stp>
        <stp>6703</stp>
        <stp/>
        <stp>売気配数量13</stp>
        <tr r="G205" s="2"/>
      </tp>
      <tp>
        <v>0</v>
        <stp/>
        <stp>BOARD</stp>
        <stp>4403</stp>
        <stp/>
        <stp>売気配数量11</stp>
        <tr r="G96" s="2"/>
      </tp>
      <tp>
        <v>0</v>
        <stp/>
        <stp>BOARD</stp>
        <stp>4203</stp>
        <stp/>
        <stp>売気配数量11</stp>
        <tr r="G86" s="2"/>
      </tp>
      <tp>
        <v>0</v>
        <stp/>
        <stp>BOARD</stp>
        <stp>7003</stp>
        <stp/>
        <stp>売気配数量12</stp>
        <tr r="G226" s="2"/>
      </tp>
      <tp>
        <v>0</v>
        <stp/>
        <stp>BOARD</stp>
        <stp>6103</stp>
        <stp/>
        <stp>売気配数量13</stp>
        <tr r="G170" s="2"/>
      </tp>
      <tp>
        <v>0</v>
        <stp/>
        <stp>BOARD</stp>
        <stp>1803</stp>
        <stp/>
        <stp>売気配数量14</stp>
        <tr r="G7" s="2"/>
      </tp>
      <tp>
        <v>0</v>
        <stp/>
        <stp>BOARD</stp>
        <stp>5803</stp>
        <stp/>
        <stp>売気配数量10</stp>
        <tr r="G161" s="2"/>
      </tp>
      <tp>
        <v>0</v>
        <stp/>
        <stp>BOARD</stp>
        <stp>6703</stp>
        <stp/>
        <stp>売気配数量14</stp>
        <tr r="G205" s="2"/>
      </tp>
      <tp>
        <v>0</v>
        <stp/>
        <stp>BOARD</stp>
        <stp>6103</stp>
        <stp/>
        <stp>売気配数量14</stp>
        <tr r="G170" s="2"/>
      </tp>
      <tp>
        <v>0</v>
        <stp/>
        <stp>BOARD</stp>
        <stp>1803</stp>
        <stp/>
        <stp>売気配数量13</stp>
        <tr r="G7" s="2"/>
      </tp>
      <tp>
        <v>0</v>
        <stp/>
        <stp>BOARD</stp>
        <stp>7003</stp>
        <stp/>
        <stp>売気配数量14</stp>
        <tr r="G226" s="2"/>
      </tp>
      <tp>
        <v>0</v>
        <stp/>
        <stp>BOARD</stp>
        <stp>1803</stp>
        <stp/>
        <stp>売気配数量12</stp>
        <tr r="G7" s="2"/>
      </tp>
      <tp>
        <v>0</v>
        <stp/>
        <stp>BOARD</stp>
        <stp>4403</stp>
        <stp/>
        <stp>売気配数量14</stp>
        <tr r="G96" s="2"/>
      </tp>
      <tp>
        <v>0</v>
        <stp/>
        <stp>BOARD</stp>
        <stp>4203</stp>
        <stp/>
        <stp>売気配数量14</stp>
        <tr r="G86" s="2"/>
      </tp>
      <tp>
        <v>0</v>
        <stp/>
        <stp>BOARD</stp>
        <stp>1803</stp>
        <stp/>
        <stp>売気配数量11</stp>
        <tr r="G7" s="2"/>
      </tp>
      <tp>
        <v>0</v>
        <stp/>
        <stp>BOARD</stp>
        <stp>1803</stp>
        <stp/>
        <stp>売気配数量10</stp>
        <tr r="G7" s="2"/>
      </tp>
      <tp>
        <v>0</v>
        <stp/>
        <stp>BOARD</stp>
        <stp>5803</stp>
        <stp/>
        <stp>売気配数量14</stp>
        <tr r="G161" s="2"/>
      </tp>
      <tp>
        <v>0</v>
        <stp/>
        <stp>BOARD</stp>
        <stp>7701</stp>
        <stp/>
        <stp>売気配数量11</stp>
        <tr r="G250" s="2"/>
      </tp>
      <tp>
        <v>0</v>
        <stp/>
        <stp>BOARD</stp>
        <stp>4401</stp>
        <stp/>
        <stp>売気配数量12</stp>
        <tr r="G95" s="2"/>
      </tp>
      <tp>
        <v>0</v>
        <stp/>
        <stp>BOARD</stp>
        <stp>2501</stp>
        <stp/>
        <stp>売気配数量14</stp>
        <tr r="G29" s="2"/>
      </tp>
      <tp>
        <v>0</v>
        <stp/>
        <stp>BOARD</stp>
        <stp>6201</stp>
        <stp/>
        <stp>売気配数量10</stp>
        <tr r="G176" s="2"/>
      </tp>
      <tp>
        <v>0</v>
        <stp/>
        <stp>BOARD</stp>
        <stp>5301</stp>
        <stp/>
        <stp>売気配数量13</stp>
        <tr r="G142" s="2"/>
      </tp>
      <tp>
        <v>0</v>
        <stp/>
        <stp>BOARD</stp>
        <stp>5101</stp>
        <stp/>
        <stp>売気配数量13</stp>
        <tr r="G136" s="2"/>
      </tp>
      <tp>
        <v>0</v>
        <stp/>
        <stp>BOARD</stp>
        <stp>2801</stp>
        <stp/>
        <stp>売気配数量14</stp>
        <tr r="G41" s="2"/>
      </tp>
      <tp>
        <v>0</v>
        <stp/>
        <stp>BOARD</stp>
        <stp>5801</stp>
        <stp/>
        <stp>売気配数量13</stp>
        <tr r="G160" s="2"/>
      </tp>
      <tp>
        <v>0</v>
        <stp/>
        <stp>BOARD</stp>
        <stp>5901</stp>
        <stp/>
        <stp>売気配数量13</stp>
        <tr r="G163" s="2"/>
      </tp>
      <tp>
        <v>0</v>
        <stp/>
        <stp>BOARD</stp>
        <stp>7701</stp>
        <stp/>
        <stp>売気配数量10</stp>
        <tr r="G250" s="2"/>
      </tp>
      <tp>
        <v>0</v>
        <stp/>
        <stp>BOARD</stp>
        <stp>3401</stp>
        <stp/>
        <stp>売気配数量14</stp>
        <tr r="G57" s="2"/>
      </tp>
      <tp>
        <v>0</v>
        <stp/>
        <stp>BOARD</stp>
        <stp>4401</stp>
        <stp/>
        <stp>売気配数量13</stp>
        <tr r="G95" s="2"/>
      </tp>
      <tp>
        <v>0</v>
        <stp/>
        <stp>BOARD</stp>
        <stp>6201</stp>
        <stp/>
        <stp>売気配数量11</stp>
        <tr r="G176" s="2"/>
      </tp>
      <tp>
        <v>0</v>
        <stp/>
        <stp>BOARD</stp>
        <stp>5301</stp>
        <stp/>
        <stp>売気配数量12</stp>
        <tr r="G142" s="2"/>
      </tp>
      <tp>
        <v>0</v>
        <stp/>
        <stp>BOARD</stp>
        <stp>3101</stp>
        <stp/>
        <stp>売気配数量14</stp>
        <tr r="G52" s="2"/>
      </tp>
      <tp>
        <v>0</v>
        <stp/>
        <stp>BOARD</stp>
        <stp>5101</stp>
        <stp/>
        <stp>売気配数量12</stp>
        <tr r="G136" s="2"/>
      </tp>
      <tp>
        <v>0</v>
        <stp/>
        <stp>BOARD</stp>
        <stp>5801</stp>
        <stp/>
        <stp>売気配数量12</stp>
        <tr r="G160" s="2"/>
      </tp>
      <tp>
        <v>0</v>
        <stp/>
        <stp>BOARD</stp>
        <stp>5901</stp>
        <stp/>
        <stp>売気配数量12</stp>
        <tr r="G163" s="2"/>
      </tp>
      <tp>
        <v>0</v>
        <stp/>
        <stp>BOARD</stp>
        <stp>7701</stp>
        <stp/>
        <stp>売気配数量13</stp>
        <tr r="G250" s="2"/>
      </tp>
      <tp>
        <v>0</v>
        <stp/>
        <stp>BOARD</stp>
        <stp>4401</stp>
        <stp/>
        <stp>売気配数量10</stp>
        <tr r="G95" s="2"/>
      </tp>
      <tp>
        <v>0</v>
        <stp/>
        <stp>BOARD</stp>
        <stp>6201</stp>
        <stp/>
        <stp>売気配数量12</stp>
        <tr r="G176" s="2"/>
      </tp>
      <tp>
        <v>0</v>
        <stp/>
        <stp>BOARD</stp>
        <stp>5301</stp>
        <stp/>
        <stp>売気配数量11</stp>
        <tr r="G142" s="2"/>
      </tp>
      <tp>
        <v>0</v>
        <stp/>
        <stp>BOARD</stp>
        <stp>5101</stp>
        <stp/>
        <stp>売気配数量11</stp>
        <tr r="G136" s="2"/>
      </tp>
      <tp>
        <v>0</v>
        <stp/>
        <stp>BOARD</stp>
        <stp>5801</stp>
        <stp/>
        <stp>売気配数量11</stp>
        <tr r="G160" s="2"/>
      </tp>
      <tp>
        <v>0</v>
        <stp/>
        <stp>BOARD</stp>
        <stp>5901</stp>
        <stp/>
        <stp>売気配数量11</stp>
        <tr r="G163" s="2"/>
      </tp>
      <tp>
        <v>0</v>
        <stp/>
        <stp>BOARD</stp>
        <stp>7701</stp>
        <stp/>
        <stp>売気配数量12</stp>
        <tr r="G250" s="2"/>
      </tp>
      <tp>
        <v>0</v>
        <stp/>
        <stp>BOARD</stp>
        <stp>4401</stp>
        <stp/>
        <stp>売気配数量11</stp>
        <tr r="G95" s="2"/>
      </tp>
      <tp>
        <v>0</v>
        <stp/>
        <stp>BOARD</stp>
        <stp>6201</stp>
        <stp/>
        <stp>売気配数量13</stp>
        <tr r="G176" s="2"/>
      </tp>
      <tp>
        <v>0</v>
        <stp/>
        <stp>BOARD</stp>
        <stp>5301</stp>
        <stp/>
        <stp>売気配数量10</stp>
        <tr r="G142" s="2"/>
      </tp>
      <tp>
        <v>0</v>
        <stp/>
        <stp>BOARD</stp>
        <stp>5101</stp>
        <stp/>
        <stp>売気配数量10</stp>
        <tr r="G136" s="2"/>
      </tp>
      <tp>
        <v>0</v>
        <stp/>
        <stp>BOARD</stp>
        <stp>1801</stp>
        <stp/>
        <stp>売気配数量14</stp>
        <tr r="G5" s="2"/>
      </tp>
      <tp>
        <v>0</v>
        <stp/>
        <stp>BOARD</stp>
        <stp>5801</stp>
        <stp/>
        <stp>売気配数量10</stp>
        <tr r="G160" s="2"/>
      </tp>
      <tp>
        <v>0</v>
        <stp/>
        <stp>BOARD</stp>
        <stp>5901</stp>
        <stp/>
        <stp>売気配数量10</stp>
        <tr r="G163" s="2"/>
      </tp>
      <tp>
        <v>0</v>
        <stp/>
        <stp>BOARD</stp>
        <stp>3401</stp>
        <stp/>
        <stp>売気配数量11</stp>
        <tr r="G57" s="2"/>
      </tp>
      <tp>
        <v>0</v>
        <stp/>
        <stp>BOARD</stp>
        <stp>2501</stp>
        <stp/>
        <stp>売気配数量10</stp>
        <tr r="G29" s="2"/>
      </tp>
      <tp>
        <v>0</v>
        <stp/>
        <stp>BOARD</stp>
        <stp>6201</stp>
        <stp/>
        <stp>売気配数量14</stp>
        <tr r="G176" s="2"/>
      </tp>
      <tp>
        <v>0</v>
        <stp/>
        <stp>BOARD</stp>
        <stp>3101</stp>
        <stp/>
        <stp>売気配数量11</stp>
        <tr r="G52" s="2"/>
      </tp>
      <tp>
        <v>0</v>
        <stp/>
        <stp>BOARD</stp>
        <stp>1801</stp>
        <stp/>
        <stp>売気配数量13</stp>
        <tr r="G5" s="2"/>
      </tp>
      <tp>
        <v>0</v>
        <stp/>
        <stp>BOARD</stp>
        <stp>2801</stp>
        <stp/>
        <stp>売気配数量10</stp>
        <tr r="G41" s="2"/>
      </tp>
      <tp>
        <v>0</v>
        <stp/>
        <stp>BOARD</stp>
        <stp>7701</stp>
        <stp/>
        <stp>売気配数量14</stp>
        <tr r="G250" s="2"/>
      </tp>
      <tp>
        <v>0</v>
        <stp/>
        <stp>BOARD</stp>
        <stp>3401</stp>
        <stp/>
        <stp>売気配数量10</stp>
        <tr r="G57" s="2"/>
      </tp>
      <tp>
        <v>0</v>
        <stp/>
        <stp>BOARD</stp>
        <stp>2501</stp>
        <stp/>
        <stp>売気配数量11</stp>
        <tr r="G29" s="2"/>
      </tp>
      <tp>
        <v>0</v>
        <stp/>
        <stp>BOARD</stp>
        <stp>3101</stp>
        <stp/>
        <stp>売気配数量10</stp>
        <tr r="G52" s="2"/>
      </tp>
      <tp>
        <v>0</v>
        <stp/>
        <stp>BOARD</stp>
        <stp>1801</stp>
        <stp/>
        <stp>売気配数量12</stp>
        <tr r="G5" s="2"/>
      </tp>
      <tp>
        <v>0</v>
        <stp/>
        <stp>BOARD</stp>
        <stp>2801</stp>
        <stp/>
        <stp>売気配数量11</stp>
        <tr r="G41" s="2"/>
      </tp>
      <tp>
        <v>0</v>
        <stp/>
        <stp>BOARD</stp>
        <stp>3401</stp>
        <stp/>
        <stp>売気配数量13</stp>
        <tr r="G57" s="2"/>
      </tp>
      <tp>
        <v>0</v>
        <stp/>
        <stp>BOARD</stp>
        <stp>4401</stp>
        <stp/>
        <stp>売気配数量14</stp>
        <tr r="G95" s="2"/>
      </tp>
      <tp>
        <v>0</v>
        <stp/>
        <stp>BOARD</stp>
        <stp>2501</stp>
        <stp/>
        <stp>売気配数量12</stp>
        <tr r="G29" s="2"/>
      </tp>
      <tp>
        <v>0</v>
        <stp/>
        <stp>BOARD</stp>
        <stp>3101</stp>
        <stp/>
        <stp>売気配数量13</stp>
        <tr r="G52" s="2"/>
      </tp>
      <tp>
        <v>0</v>
        <stp/>
        <stp>BOARD</stp>
        <stp>1801</stp>
        <stp/>
        <stp>売気配数量11</stp>
        <tr r="G5" s="2"/>
      </tp>
      <tp>
        <v>0</v>
        <stp/>
        <stp>BOARD</stp>
        <stp>2801</stp>
        <stp/>
        <stp>売気配数量12</stp>
        <tr r="G41" s="2"/>
      </tp>
      <tp>
        <v>0</v>
        <stp/>
        <stp>BOARD</stp>
        <stp>3401</stp>
        <stp/>
        <stp>売気配数量12</stp>
        <tr r="G57" s="2"/>
      </tp>
      <tp>
        <v>0</v>
        <stp/>
        <stp>BOARD</stp>
        <stp>2501</stp>
        <stp/>
        <stp>売気配数量13</stp>
        <tr r="G29" s="2"/>
      </tp>
      <tp>
        <v>0</v>
        <stp/>
        <stp>BOARD</stp>
        <stp>5301</stp>
        <stp/>
        <stp>売気配数量14</stp>
        <tr r="G142" s="2"/>
      </tp>
      <tp>
        <v>0</v>
        <stp/>
        <stp>BOARD</stp>
        <stp>3101</stp>
        <stp/>
        <stp>売気配数量12</stp>
        <tr r="G52" s="2"/>
      </tp>
      <tp>
        <v>0</v>
        <stp/>
        <stp>BOARD</stp>
        <stp>5101</stp>
        <stp/>
        <stp>売気配数量14</stp>
        <tr r="G136" s="2"/>
      </tp>
      <tp>
        <v>0</v>
        <stp/>
        <stp>BOARD</stp>
        <stp>1801</stp>
        <stp/>
        <stp>売気配数量10</stp>
        <tr r="G5" s="2"/>
      </tp>
      <tp>
        <v>0</v>
        <stp/>
        <stp>BOARD</stp>
        <stp>2801</stp>
        <stp/>
        <stp>売気配数量13</stp>
        <tr r="G41" s="2"/>
      </tp>
      <tp>
        <v>0</v>
        <stp/>
        <stp>BOARD</stp>
        <stp>5801</stp>
        <stp/>
        <stp>売気配数量14</stp>
        <tr r="G160" s="2"/>
      </tp>
      <tp>
        <v>0</v>
        <stp/>
        <stp>BOARD</stp>
        <stp>5901</stp>
        <stp/>
        <stp>売気配数量14</stp>
        <tr r="G163" s="2"/>
      </tp>
      <tp>
        <v>0</v>
        <stp/>
        <stp>BOARD</stp>
        <stp>4508</stp>
        <stp/>
        <stp>売気配数量12</stp>
        <tr r="G99" s="2"/>
      </tp>
      <tp>
        <v>0</v>
        <stp/>
        <stp>BOARD</stp>
        <stp>6508</stp>
        <stp/>
        <stp>売気配数量10</stp>
        <tr r="G199" s="2"/>
      </tp>
      <tp>
        <v>0</v>
        <stp/>
        <stp>BOARD</stp>
        <stp>4208</stp>
        <stp/>
        <stp>売気配数量12</stp>
        <tr r="G90" s="2"/>
      </tp>
      <tp>
        <v>0</v>
        <stp/>
        <stp>BOARD</stp>
        <stp>3608</stp>
        <stp/>
        <stp>売気配数量14</stp>
        <tr r="G61" s="2"/>
      </tp>
      <tp>
        <v>0</v>
        <stp/>
        <stp>BOARD</stp>
        <stp>4508</stp>
        <stp/>
        <stp>売気配数量13</stp>
        <tr r="G99" s="2"/>
      </tp>
      <tp>
        <v>0</v>
        <stp/>
        <stp>BOARD</stp>
        <stp>6508</stp>
        <stp/>
        <stp>売気配数量11</stp>
        <tr r="G199" s="2"/>
      </tp>
      <tp>
        <v>0</v>
        <stp/>
        <stp>BOARD</stp>
        <stp>4208</stp>
        <stp/>
        <stp>売気配数量13</stp>
        <tr r="G90" s="2"/>
      </tp>
      <tp>
        <v>0</v>
        <stp/>
        <stp>BOARD</stp>
        <stp>4508</stp>
        <stp/>
        <stp>売気配数量10</stp>
        <tr r="G99" s="2"/>
      </tp>
      <tp>
        <v>0</v>
        <stp/>
        <stp>BOARD</stp>
        <stp>6508</stp>
        <stp/>
        <stp>売気配数量12</stp>
        <tr r="G199" s="2"/>
      </tp>
      <tp>
        <v>0</v>
        <stp/>
        <stp>BOARD</stp>
        <stp>4208</stp>
        <stp/>
        <stp>売気配数量10</stp>
        <tr r="G90" s="2"/>
      </tp>
      <tp>
        <v>0</v>
        <stp/>
        <stp>BOARD</stp>
        <stp>4508</stp>
        <stp/>
        <stp>売気配数量11</stp>
        <tr r="G99" s="2"/>
      </tp>
      <tp>
        <v>0</v>
        <stp/>
        <stp>BOARD</stp>
        <stp>6508</stp>
        <stp/>
        <stp>売気配数量13</stp>
        <tr r="G199" s="2"/>
      </tp>
      <tp>
        <v>0</v>
        <stp/>
        <stp>BOARD</stp>
        <stp>4208</stp>
        <stp/>
        <stp>売気配数量11</stp>
        <tr r="G90" s="2"/>
      </tp>
      <tp>
        <v>0</v>
        <stp/>
        <stp>BOARD</stp>
        <stp>1808</stp>
        <stp/>
        <stp>売気配数量14</stp>
        <tr r="G8" s="2"/>
      </tp>
      <tp>
        <v>0</v>
        <stp/>
        <stp>BOARD</stp>
        <stp>3608</stp>
        <stp/>
        <stp>売気配数量11</stp>
        <tr r="G61" s="2"/>
      </tp>
      <tp>
        <v>0</v>
        <stp/>
        <stp>BOARD</stp>
        <stp>6508</stp>
        <stp/>
        <stp>売気配数量14</stp>
        <tr r="G199" s="2"/>
      </tp>
      <tp>
        <v>0</v>
        <stp/>
        <stp>BOARD</stp>
        <stp>1808</stp>
        <stp/>
        <stp>売気配数量13</stp>
        <tr r="G8" s="2"/>
      </tp>
      <tp>
        <v>0</v>
        <stp/>
        <stp>BOARD</stp>
        <stp>3608</stp>
        <stp/>
        <stp>売気配数量10</stp>
        <tr r="G61" s="2"/>
      </tp>
      <tp>
        <v>0</v>
        <stp/>
        <stp>BOARD</stp>
        <stp>1808</stp>
        <stp/>
        <stp>売気配数量12</stp>
        <tr r="G8" s="2"/>
      </tp>
      <tp>
        <v>0</v>
        <stp/>
        <stp>BOARD</stp>
        <stp>3608</stp>
        <stp/>
        <stp>売気配数量13</stp>
        <tr r="G61" s="2"/>
      </tp>
      <tp>
        <v>0</v>
        <stp/>
        <stp>BOARD</stp>
        <stp>4508</stp>
        <stp/>
        <stp>売気配数量14</stp>
        <tr r="G99" s="2"/>
      </tp>
      <tp>
        <v>0</v>
        <stp/>
        <stp>BOARD</stp>
        <stp>4208</stp>
        <stp/>
        <stp>売気配数量14</stp>
        <tr r="G90" s="2"/>
      </tp>
      <tp>
        <v>0</v>
        <stp/>
        <stp>BOARD</stp>
        <stp>1808</stp>
        <stp/>
        <stp>売気配数量11</stp>
        <tr r="G8" s="2"/>
      </tp>
      <tp>
        <v>0</v>
        <stp/>
        <stp>BOARD</stp>
        <stp>3608</stp>
        <stp/>
        <stp>売気配数量12</stp>
        <tr r="G61" s="2"/>
      </tp>
      <tp>
        <v>0</v>
        <stp/>
        <stp>BOARD</stp>
        <stp>1808</stp>
        <stp/>
        <stp>売気配数量10</stp>
        <tr r="G8" s="2"/>
      </tp>
      <tp>
        <v>0</v>
        <stp/>
        <stp>BOARD</stp>
        <stp>7309</stp>
        <stp/>
        <stp>売気配数量11</stp>
        <tr r="G243" s="2"/>
      </tp>
      <tp>
        <v>0</v>
        <stp/>
        <stp>BOARD</stp>
        <stp>2809</stp>
        <stp/>
        <stp>売気配数量14</stp>
        <tr r="G43" s="2"/>
      </tp>
      <tp>
        <v>0</v>
        <stp/>
        <stp>BOARD</stp>
        <stp>7309</stp>
        <stp/>
        <stp>売気配数量10</stp>
        <tr r="G243" s="2"/>
      </tp>
      <tp>
        <v>0</v>
        <stp/>
        <stp>BOARD</stp>
        <stp>7309</stp>
        <stp/>
        <stp>売気配数量13</stp>
        <tr r="G243" s="2"/>
      </tp>
      <tp>
        <v>0</v>
        <stp/>
        <stp>BOARD</stp>
        <stp>7309</stp>
        <stp/>
        <stp>売気配数量12</stp>
        <tr r="G243" s="2"/>
      </tp>
      <tp>
        <v>0</v>
        <stp/>
        <stp>BOARD</stp>
        <stp>2809</stp>
        <stp/>
        <stp>売気配数量10</stp>
        <tr r="G43" s="2"/>
      </tp>
      <tp>
        <v>0</v>
        <stp/>
        <stp>BOARD</stp>
        <stp>7309</stp>
        <stp/>
        <stp>売気配数量14</stp>
        <tr r="G243" s="2"/>
      </tp>
      <tp>
        <v>0</v>
        <stp/>
        <stp>BOARD</stp>
        <stp>2809</stp>
        <stp/>
        <stp>売気配数量11</stp>
        <tr r="G43" s="2"/>
      </tp>
      <tp>
        <v>0</v>
        <stp/>
        <stp>BOARD</stp>
        <stp>2809</stp>
        <stp/>
        <stp>売気配数量12</stp>
        <tr r="G43" s="2"/>
      </tp>
      <tp>
        <v>0</v>
        <stp/>
        <stp>BOARD</stp>
        <stp>2809</stp>
        <stp/>
        <stp>売気配数量13</stp>
        <tr r="G43" s="2"/>
      </tp>
      <tp>
        <v>6500</v>
        <stp/>
        <stp>BOARD</stp>
        <stp>4508</stp>
        <stp/>
        <stp>売気配数量-2</stp>
        <tr r="G99" s="2"/>
      </tp>
      <tp>
        <v>1700</v>
        <stp/>
        <stp>BOARD</stp>
        <stp>4208</stp>
        <stp/>
        <stp>売気配数量-2</stp>
        <tr r="G90" s="2"/>
      </tp>
      <tp>
        <v>13200</v>
        <stp/>
        <stp>BOARD</stp>
        <stp>4508</stp>
        <stp/>
        <stp>売気配数量-3</stp>
        <tr r="G99" s="2"/>
      </tp>
      <tp>
        <v>7000</v>
        <stp/>
        <stp>BOARD</stp>
        <stp>6508</stp>
        <stp/>
        <stp>売気配数量-1</stp>
        <tr r="G199" s="2"/>
      </tp>
      <tp>
        <v>800</v>
        <stp/>
        <stp>BOARD</stp>
        <stp>4208</stp>
        <stp/>
        <stp>売気配数量-3</stp>
        <tr r="G90" s="2"/>
      </tp>
      <tp>
        <v>4000</v>
        <stp/>
        <stp>BOARD</stp>
        <stp>6508</stp>
        <stp/>
        <stp>売気配数量-2</stp>
        <tr r="G199" s="2"/>
      </tp>
      <tp>
        <v>18500</v>
        <stp/>
        <stp>BOARD</stp>
        <stp>4508</stp>
        <stp/>
        <stp>売気配数量-1</stp>
        <tr r="G99" s="2"/>
      </tp>
      <tp>
        <v>10000</v>
        <stp/>
        <stp>BOARD</stp>
        <stp>6508</stp>
        <stp/>
        <stp>売気配数量-3</stp>
        <tr r="G199" s="2"/>
      </tp>
      <tp>
        <v>6200</v>
        <stp/>
        <stp>BOARD</stp>
        <stp>4208</stp>
        <stp/>
        <stp>売気配数量-1</stp>
        <tr r="G90" s="2"/>
      </tp>
      <tp>
        <v>100</v>
        <stp/>
        <stp>BOARD</stp>
        <stp>3608</stp>
        <stp/>
        <stp>売気配数量-1</stp>
        <tr r="G61" s="2"/>
      </tp>
      <tp>
        <v>3300</v>
        <stp/>
        <stp>BOARD</stp>
        <stp>1808</stp>
        <stp/>
        <stp>売気配数量-3</stp>
        <tr r="G8" s="2"/>
      </tp>
      <tp>
        <v>19900</v>
        <stp/>
        <stp>BOARD</stp>
        <stp>1808</stp>
        <stp/>
        <stp>売気配数量-2</stp>
        <tr r="G8" s="2"/>
      </tp>
      <tp>
        <v>700</v>
        <stp/>
        <stp>BOARD</stp>
        <stp>3608</stp>
        <stp/>
        <stp>売気配数量-3</stp>
        <tr r="G61" s="2"/>
      </tp>
      <tp>
        <v>45800</v>
        <stp/>
        <stp>BOARD</stp>
        <stp>1808</stp>
        <stp/>
        <stp>売気配数量-1</stp>
        <tr r="G8" s="2"/>
      </tp>
      <tp>
        <v>500</v>
        <stp/>
        <stp>BOARD</stp>
        <stp>3608</stp>
        <stp/>
        <stp>売気配数量-2</stp>
        <tr r="G61" s="2"/>
      </tp>
      <tp>
        <v>1900</v>
        <stp/>
        <stp>BOARD</stp>
        <stp>7309</stp>
        <stp/>
        <stp>売気配数量-1</stp>
        <tr r="G243" s="2"/>
      </tp>
      <tp>
        <v>5400</v>
        <stp/>
        <stp>BOARD</stp>
        <stp>7309</stp>
        <stp/>
        <stp>売気配数量-3</stp>
        <tr r="G243" s="2"/>
      </tp>
      <tp>
        <v>1100</v>
        <stp/>
        <stp>BOARD</stp>
        <stp>7309</stp>
        <stp/>
        <stp>売気配数量-2</stp>
        <tr r="G243" s="2"/>
      </tp>
      <tp>
        <v>15000</v>
        <stp/>
        <stp>BOARD</stp>
        <stp>2809</stp>
        <stp/>
        <stp>売気配数量-1</stp>
        <tr r="G43" s="2"/>
      </tp>
      <tp>
        <v>1700</v>
        <stp/>
        <stp>BOARD</stp>
        <stp>2809</stp>
        <stp/>
        <stp>売気配数量-2</stp>
        <tr r="G43" s="2"/>
      </tp>
      <tp>
        <v>7700</v>
        <stp/>
        <stp>BOARD</stp>
        <stp>2809</stp>
        <stp/>
        <stp>売気配数量-3</stp>
        <tr r="G43" s="2"/>
      </tp>
      <tp>
        <v>300</v>
        <stp/>
        <stp>BOARD</stp>
        <stp>4202</stp>
        <stp/>
        <stp>売気配数量-2</stp>
        <tr r="G85" s="2"/>
      </tp>
      <tp>
        <v>5400</v>
        <stp/>
        <stp>BOARD</stp>
        <stp>5202</stp>
        <stp/>
        <stp>売気配数量-3</stp>
        <tr r="G138" s="2"/>
      </tp>
      <tp>
        <v>600</v>
        <stp/>
        <stp>BOARD</stp>
        <stp>7202</stp>
        <stp/>
        <stp>売気配数量-1</stp>
        <tr r="G230" s="2"/>
      </tp>
      <tp>
        <v>300</v>
        <stp/>
        <stp>BOARD</stp>
        <stp>5002</stp>
        <stp/>
        <stp>売気配数量-3</stp>
        <tr r="G134" s="2"/>
      </tp>
      <tp>
        <v>2700</v>
        <stp/>
        <stp>BOARD</stp>
        <stp>4902</stp>
        <stp/>
        <stp>売気配数量-2</stp>
        <tr r="G130" s="2"/>
      </tp>
      <tp>
        <v>2600</v>
        <stp/>
        <stp>BOARD</stp>
        <stp>4202</stp>
        <stp/>
        <stp>売気配数量-3</stp>
        <tr r="G85" s="2"/>
      </tp>
      <tp>
        <v>100</v>
        <stp/>
        <stp>BOARD</stp>
        <stp>5202</stp>
        <stp/>
        <stp>売気配数量-2</stp>
        <tr r="G138" s="2"/>
      </tp>
      <tp>
        <v>3500</v>
        <stp/>
        <stp>BOARD</stp>
        <stp>6302</stp>
        <stp/>
        <stp>売気配数量-1</stp>
        <tr r="G179" s="2"/>
      </tp>
      <tp>
        <v>2400</v>
        <stp/>
        <stp>BOARD</stp>
        <stp>5002</stp>
        <stp/>
        <stp>売気配数量-2</stp>
        <tr r="G134" s="2"/>
      </tp>
      <tp>
        <v>2600</v>
        <stp/>
        <stp>BOARD</stp>
        <stp>4902</stp>
        <stp/>
        <stp>売気配数量-3</stp>
        <tr r="G130" s="2"/>
      </tp>
      <tp>
        <v>1300</v>
        <stp/>
        <stp>BOARD</stp>
        <stp>5202</stp>
        <stp/>
        <stp>売気配数量-1</stp>
        <tr r="G138" s="2"/>
      </tp>
      <tp>
        <v>26500</v>
        <stp/>
        <stp>BOARD</stp>
        <stp>7202</stp>
        <stp/>
        <stp>売気配数量-3</stp>
        <tr r="G230" s="2"/>
      </tp>
      <tp>
        <v>6200</v>
        <stp/>
        <stp>BOARD</stp>
        <stp>6302</stp>
        <stp/>
        <stp>売気配数量-2</stp>
        <tr r="G179" s="2"/>
      </tp>
      <tp>
        <v>2100</v>
        <stp/>
        <stp>BOARD</stp>
        <stp>5002</stp>
        <stp/>
        <stp>売気配数量-1</stp>
        <tr r="G134" s="2"/>
      </tp>
      <tp>
        <v>2200</v>
        <stp/>
        <stp>BOARD</stp>
        <stp>4202</stp>
        <stp/>
        <stp>売気配数量-1</stp>
        <tr r="G85" s="2"/>
      </tp>
      <tp>
        <v>6500</v>
        <stp/>
        <stp>BOARD</stp>
        <stp>7202</stp>
        <stp/>
        <stp>売気配数量-2</stp>
        <tr r="G230" s="2"/>
      </tp>
      <tp>
        <v>800</v>
        <stp/>
        <stp>BOARD</stp>
        <stp>6302</stp>
        <stp/>
        <stp>売気配数量-3</stp>
        <tr r="G179" s="2"/>
      </tp>
      <tp>
        <v>2800</v>
        <stp/>
        <stp>BOARD</stp>
        <stp>4902</stp>
        <stp/>
        <stp>売気配数量-1</stp>
        <tr r="G130" s="2"/>
      </tp>
      <tp>
        <v>20900</v>
        <stp/>
        <stp>BOARD</stp>
        <stp>1802</stp>
        <stp/>
        <stp>売気配数量-3</stp>
        <tr r="G6" s="2"/>
      </tp>
      <tp>
        <v>2000</v>
        <stp/>
        <stp>BOARD</stp>
        <stp>2502</stp>
        <stp/>
        <stp>売気配数量-1</stp>
        <tr r="G30" s="2"/>
      </tp>
      <tp>
        <v>2400</v>
        <stp/>
        <stp>BOARD</stp>
        <stp>2002</stp>
        <stp/>
        <stp>売気配数量-1</stp>
        <tr r="G17" s="2"/>
      </tp>
      <tp>
        <v>51300</v>
        <stp/>
        <stp>BOARD</stp>
        <stp>1802</stp>
        <stp/>
        <stp>売気配数量-2</stp>
        <tr r="G6" s="2"/>
      </tp>
      <tp>
        <v>22300</v>
        <stp/>
        <stp>BOARD</stp>
        <stp>2802</stp>
        <stp/>
        <stp>売気配数量-1</stp>
        <tr r="G42" s="2"/>
      </tp>
      <tp>
        <v>3700</v>
        <stp/>
        <stp>BOARD</stp>
        <stp>2502</stp>
        <stp/>
        <stp>売気配数量-2</stp>
        <tr r="G30" s="2"/>
      </tp>
      <tp>
        <v>800</v>
        <stp/>
        <stp>BOARD</stp>
        <stp>2002</stp>
        <stp/>
        <stp>売気配数量-2</stp>
        <tr r="G17" s="2"/>
      </tp>
      <tp>
        <v>31400</v>
        <stp/>
        <stp>BOARD</stp>
        <stp>1802</stp>
        <stp/>
        <stp>売気配数量-1</stp>
        <tr r="G6" s="2"/>
      </tp>
      <tp>
        <v>2200</v>
        <stp/>
        <stp>BOARD</stp>
        <stp>2802</stp>
        <stp/>
        <stp>売気配数量-2</stp>
        <tr r="G42" s="2"/>
      </tp>
      <tp>
        <v>1000</v>
        <stp/>
        <stp>BOARD</stp>
        <stp>2502</stp>
        <stp/>
        <stp>売気配数量-3</stp>
        <tr r="G30" s="2"/>
      </tp>
      <tp>
        <v>1700</v>
        <stp/>
        <stp>BOARD</stp>
        <stp>2002</stp>
        <stp/>
        <stp>売気配数量-3</stp>
        <tr r="G17" s="2"/>
      </tp>
      <tp>
        <v>2500</v>
        <stp/>
        <stp>BOARD</stp>
        <stp>2802</stp>
        <stp/>
        <stp>売気配数量-3</stp>
        <tr r="G42" s="2"/>
      </tp>
      <tp>
        <v>1600</v>
        <stp/>
        <stp>BOARD</stp>
        <stp>8303</stp>
        <stp/>
        <stp>売気配数量-2</stp>
        <tr r="G286" s="2"/>
      </tp>
      <tp>
        <v>8800</v>
        <stp/>
        <stp>BOARD</stp>
        <stp>8303</stp>
        <stp/>
        <stp>売気配数量-3</stp>
        <tr r="G286" s="2"/>
      </tp>
      <tp>
        <v>19200</v>
        <stp/>
        <stp>BOARD</stp>
        <stp>8303</stp>
        <stp/>
        <stp>売気配数量-1</stp>
        <tr r="G286" s="2"/>
      </tp>
      <tp>
        <v>600</v>
        <stp/>
        <stp>BOARD</stp>
        <stp>4403</stp>
        <stp/>
        <stp>売気配数量-2</stp>
        <tr r="G96" s="2"/>
      </tp>
      <tp>
        <v>16000</v>
        <stp/>
        <stp>BOARD</stp>
        <stp>4203</stp>
        <stp/>
        <stp>売気配数量-2</stp>
        <tr r="G86" s="2"/>
      </tp>
      <tp>
        <v>1700</v>
        <stp/>
        <stp>BOARD</stp>
        <stp>7003</stp>
        <stp/>
        <stp>売気配数量-1</stp>
        <tr r="G226" s="2"/>
      </tp>
      <tp>
        <v>200</v>
        <stp/>
        <stp>BOARD</stp>
        <stp>5803</stp>
        <stp/>
        <stp>売気配数量-3</stp>
        <tr r="G161" s="2"/>
      </tp>
      <tp>
        <v>5900</v>
        <stp/>
        <stp>BOARD</stp>
        <stp>6703</stp>
        <stp/>
        <stp>売気配数量-1</stp>
        <tr r="G205" s="2"/>
      </tp>
      <tp>
        <v>600</v>
        <stp/>
        <stp>BOARD</stp>
        <stp>4403</stp>
        <stp/>
        <stp>売気配数量-3</stp>
        <tr r="G96" s="2"/>
      </tp>
      <tp>
        <v>19000</v>
        <stp/>
        <stp>BOARD</stp>
        <stp>4203</stp>
        <stp/>
        <stp>売気配数量-3</stp>
        <tr r="G86" s="2"/>
      </tp>
      <tp>
        <v>400</v>
        <stp/>
        <stp>BOARD</stp>
        <stp>6103</stp>
        <stp/>
        <stp>売気配数量-1</stp>
        <tr r="G170" s="2"/>
      </tp>
      <tp>
        <v>2400</v>
        <stp/>
        <stp>BOARD</stp>
        <stp>5803</stp>
        <stp/>
        <stp>売気配数量-2</stp>
        <tr r="G161" s="2"/>
      </tp>
      <tp>
        <v>4100</v>
        <stp/>
        <stp>BOARD</stp>
        <stp>6703</stp>
        <stp/>
        <stp>売気配数量-2</stp>
        <tr r="G205" s="2"/>
      </tp>
      <tp>
        <v>16000</v>
        <stp/>
        <stp>BOARD</stp>
        <stp>7003</stp>
        <stp/>
        <stp>売気配数量-3</stp>
        <tr r="G226" s="2"/>
      </tp>
      <tp>
        <v>2200</v>
        <stp/>
        <stp>BOARD</stp>
        <stp>6103</stp>
        <stp/>
        <stp>売気配数量-2</stp>
        <tr r="G170" s="2"/>
      </tp>
      <tp>
        <v>15900</v>
        <stp/>
        <stp>BOARD</stp>
        <stp>5803</stp>
        <stp/>
        <stp>売気配数量-1</stp>
        <tr r="G161" s="2"/>
      </tp>
      <tp>
        <v>12100</v>
        <stp/>
        <stp>BOARD</stp>
        <stp>6703</stp>
        <stp/>
        <stp>売気配数量-3</stp>
        <tr r="G205" s="2"/>
      </tp>
      <tp>
        <v>800</v>
        <stp/>
        <stp>BOARD</stp>
        <stp>4403</stp>
        <stp/>
        <stp>売気配数量-1</stp>
        <tr r="G96" s="2"/>
      </tp>
      <tp>
        <v>7000</v>
        <stp/>
        <stp>BOARD</stp>
        <stp>4203</stp>
        <stp/>
        <stp>売気配数量-1</stp>
        <tr r="G86" s="2"/>
      </tp>
      <tp>
        <v>2800</v>
        <stp/>
        <stp>BOARD</stp>
        <stp>7003</stp>
        <stp/>
        <stp>売気配数量-2</stp>
        <tr r="G226" s="2"/>
      </tp>
      <tp>
        <v>100</v>
        <stp/>
        <stp>BOARD</stp>
        <stp>6103</stp>
        <stp/>
        <stp>売気配数量-3</stp>
        <tr r="G170" s="2"/>
      </tp>
      <tp>
        <v>8200</v>
        <stp/>
        <stp>BOARD</stp>
        <stp>1803</stp>
        <stp/>
        <stp>売気配数量-3</stp>
        <tr r="G7" s="2"/>
      </tp>
      <tp>
        <v>16500</v>
        <stp/>
        <stp>BOARD</stp>
        <stp>1803</stp>
        <stp/>
        <stp>売気配数量-2</stp>
        <tr r="G7" s="2"/>
      </tp>
      <tp>
        <v>42100</v>
        <stp/>
        <stp>BOARD</stp>
        <stp>1803</stp>
        <stp/>
        <stp>売気配数量-1</stp>
        <tr r="G7" s="2"/>
      </tp>
      <tp>
        <v>7300</v>
        <stp/>
        <stp>BOARD</stp>
        <stp>7701</stp>
        <stp/>
        <stp>売気配数量-1</stp>
        <tr r="G250" s="2"/>
      </tp>
      <tp>
        <v>1100</v>
        <stp/>
        <stp>BOARD</stp>
        <stp>4401</stp>
        <stp/>
        <stp>売気配数量-2</stp>
        <tr r="G95" s="2"/>
      </tp>
      <tp>
        <v>6900</v>
        <stp/>
        <stp>BOARD</stp>
        <stp>5301</stp>
        <stp/>
        <stp>売気配数量-3</stp>
        <tr r="G142" s="2"/>
      </tp>
      <tp>
        <v>11900</v>
        <stp/>
        <stp>BOARD</stp>
        <stp>5101</stp>
        <stp/>
        <stp>売気配数量-3</stp>
        <tr r="G136" s="2"/>
      </tp>
      <tp>
        <v>5400</v>
        <stp/>
        <stp>BOARD</stp>
        <stp>5801</stp>
        <stp/>
        <stp>売気配数量-3</stp>
        <tr r="G160" s="2"/>
      </tp>
      <tp>
        <v>15400</v>
        <stp/>
        <stp>BOARD</stp>
        <stp>5901</stp>
        <stp/>
        <stp>売気配数量-3</stp>
        <tr r="G163" s="2"/>
      </tp>
      <tp>
        <v>1700</v>
        <stp/>
        <stp>BOARD</stp>
        <stp>4401</stp>
        <stp/>
        <stp>売気配数量-3</stp>
        <tr r="G95" s="2"/>
      </tp>
      <tp>
        <v>2800</v>
        <stp/>
        <stp>BOARD</stp>
        <stp>6201</stp>
        <stp/>
        <stp>売気配数量-1</stp>
        <tr r="G176" s="2"/>
      </tp>
      <tp>
        <v>23300</v>
        <stp/>
        <stp>BOARD</stp>
        <stp>5301</stp>
        <stp/>
        <stp>売気配数量-2</stp>
        <tr r="G142" s="2"/>
      </tp>
      <tp>
        <v>8900</v>
        <stp/>
        <stp>BOARD</stp>
        <stp>5101</stp>
        <stp/>
        <stp>売気配数量-2</stp>
        <tr r="G136" s="2"/>
      </tp>
      <tp>
        <v>18000</v>
        <stp/>
        <stp>BOARD</stp>
        <stp>5801</stp>
        <stp/>
        <stp>売気配数量-2</stp>
        <tr r="G160" s="2"/>
      </tp>
      <tp>
        <v>15000</v>
        <stp/>
        <stp>BOARD</stp>
        <stp>5901</stp>
        <stp/>
        <stp>売気配数量-2</stp>
        <tr r="G163" s="2"/>
      </tp>
      <tp>
        <v>14800</v>
        <stp/>
        <stp>BOARD</stp>
        <stp>7701</stp>
        <stp/>
        <stp>売気配数量-3</stp>
        <tr r="G250" s="2"/>
      </tp>
      <tp>
        <v>200</v>
        <stp/>
        <stp>BOARD</stp>
        <stp>6201</stp>
        <stp/>
        <stp>売気配数量-2</stp>
        <tr r="G176" s="2"/>
      </tp>
      <tp>
        <v>34600</v>
        <stp/>
        <stp>BOARD</stp>
        <stp>5301</stp>
        <stp/>
        <stp>売気配数量-1</stp>
        <tr r="G142" s="2"/>
      </tp>
      <tp>
        <v>1900</v>
        <stp/>
        <stp>BOARD</stp>
        <stp>5101</stp>
        <stp/>
        <stp>売気配数量-1</stp>
        <tr r="G136" s="2"/>
      </tp>
      <tp>
        <v>4800</v>
        <stp/>
        <stp>BOARD</stp>
        <stp>5801</stp>
        <stp/>
        <stp>売気配数量-1</stp>
        <tr r="G160" s="2"/>
      </tp>
      <tp>
        <v>800</v>
        <stp/>
        <stp>BOARD</stp>
        <stp>5901</stp>
        <stp/>
        <stp>売気配数量-1</stp>
        <tr r="G163" s="2"/>
      </tp>
      <tp>
        <v>3800</v>
        <stp/>
        <stp>BOARD</stp>
        <stp>7701</stp>
        <stp/>
        <stp>売気配数量-2</stp>
        <tr r="G250" s="2"/>
      </tp>
      <tp>
        <v>7900</v>
        <stp/>
        <stp>BOARD</stp>
        <stp>4401</stp>
        <stp/>
        <stp>売気配数量-1</stp>
        <tr r="G95" s="2"/>
      </tp>
      <tp>
        <v>200</v>
        <stp/>
        <stp>BOARD</stp>
        <stp>6201</stp>
        <stp/>
        <stp>売気配数量-3</stp>
        <tr r="G176" s="2"/>
      </tp>
      <tp>
        <v>11700</v>
        <stp/>
        <stp>BOARD</stp>
        <stp>3401</stp>
        <stp/>
        <stp>売気配数量-1</stp>
        <tr r="G57" s="2"/>
      </tp>
      <tp>
        <v>12200</v>
        <stp/>
        <stp>BOARD</stp>
        <stp>3101</stp>
        <stp/>
        <stp>売気配数量-1</stp>
        <tr r="G52" s="2"/>
      </tp>
      <tp>
        <v>5500</v>
        <stp/>
        <stp>BOARD</stp>
        <stp>1801</stp>
        <stp/>
        <stp>売気配数量-3</stp>
        <tr r="G5" s="2"/>
      </tp>
      <tp>
        <v>6800</v>
        <stp/>
        <stp>BOARD</stp>
        <stp>2501</stp>
        <stp/>
        <stp>売気配数量-1</stp>
        <tr r="G29" s="2"/>
      </tp>
      <tp>
        <v>2000</v>
        <stp/>
        <stp>BOARD</stp>
        <stp>1801</stp>
        <stp/>
        <stp>売気配数量-2</stp>
        <tr r="G5" s="2"/>
      </tp>
      <tp>
        <v>5400</v>
        <stp/>
        <stp>BOARD</stp>
        <stp>2801</stp>
        <stp/>
        <stp>売気配数量-1</stp>
        <tr r="G41" s="2"/>
      </tp>
      <tp>
        <v>12100</v>
        <stp/>
        <stp>BOARD</stp>
        <stp>3401</stp>
        <stp/>
        <stp>売気配数量-3</stp>
        <tr r="G57" s="2"/>
      </tp>
      <tp>
        <v>1900</v>
        <stp/>
        <stp>BOARD</stp>
        <stp>2501</stp>
        <stp/>
        <stp>売気配数量-2</stp>
        <tr r="G29" s="2"/>
      </tp>
      <tp>
        <v>1100</v>
        <stp/>
        <stp>BOARD</stp>
        <stp>3101</stp>
        <stp/>
        <stp>売気配数量-3</stp>
        <tr r="G52" s="2"/>
      </tp>
      <tp>
        <v>4100</v>
        <stp/>
        <stp>BOARD</stp>
        <stp>1801</stp>
        <stp/>
        <stp>売気配数量-1</stp>
        <tr r="G5" s="2"/>
      </tp>
      <tp>
        <v>3600</v>
        <stp/>
        <stp>BOARD</stp>
        <stp>2801</stp>
        <stp/>
        <stp>売気配数量-2</stp>
        <tr r="G41" s="2"/>
      </tp>
      <tp>
        <v>2100</v>
        <stp/>
        <stp>BOARD</stp>
        <stp>3401</stp>
        <stp/>
        <stp>売気配数量-2</stp>
        <tr r="G57" s="2"/>
      </tp>
      <tp>
        <v>4100</v>
        <stp/>
        <stp>BOARD</stp>
        <stp>2501</stp>
        <stp/>
        <stp>売気配数量-3</stp>
        <tr r="G29" s="2"/>
      </tp>
      <tp>
        <v>3500</v>
        <stp/>
        <stp>BOARD</stp>
        <stp>3101</stp>
        <stp/>
        <stp>売気配数量-2</stp>
        <tr r="G52" s="2"/>
      </tp>
      <tp>
        <v>100</v>
        <stp/>
        <stp>BOARD</stp>
        <stp>2801</stp>
        <stp/>
        <stp>売気配数量-3</stp>
        <tr r="G41" s="2"/>
      </tp>
      <tp>
        <v>1000</v>
        <stp/>
        <stp>BOARD</stp>
        <stp>5706</stp>
        <stp/>
        <stp>売気配数量-3</stp>
        <tr r="G155" s="2"/>
      </tp>
      <tp>
        <v>20800</v>
        <stp/>
        <stp>BOARD</stp>
        <stp>4506</stp>
        <stp/>
        <stp>売気配数量-2</stp>
        <tr r="G97" s="2"/>
      </tp>
      <tp>
        <v>2000</v>
        <stp/>
        <stp>BOARD</stp>
        <stp>4206</stp>
        <stp/>
        <stp>売気配数量-2</stp>
        <tr r="G89" s="2"/>
      </tp>
      <tp>
        <v>2100</v>
        <stp/>
        <stp>BOARD</stp>
        <stp>5706</stp>
        <stp/>
        <stp>売気配数量-2</stp>
        <tr r="G155" s="2"/>
      </tp>
      <tp>
        <v>300</v>
        <stp/>
        <stp>BOARD</stp>
        <stp>4506</stp>
        <stp/>
        <stp>売気配数量-3</stp>
        <tr r="G97" s="2"/>
      </tp>
      <tp>
        <v>13600</v>
        <stp/>
        <stp>BOARD</stp>
        <stp>6506</stp>
        <stp/>
        <stp>売気配数量-1</stp>
        <tr r="G198" s="2"/>
      </tp>
      <tp>
        <v>400</v>
        <stp/>
        <stp>BOARD</stp>
        <stp>4206</stp>
        <stp/>
        <stp>売気配数量-3</stp>
        <tr r="G89" s="2"/>
      </tp>
      <tp>
        <v>600</v>
        <stp/>
        <stp>BOARD</stp>
        <stp>6806</stp>
        <stp/>
        <stp>売気配数量-1</stp>
        <tr r="G211" s="2"/>
      </tp>
      <tp>
        <v>4200</v>
        <stp/>
        <stp>BOARD</stp>
        <stp>5706</stp>
        <stp/>
        <stp>売気配数量-1</stp>
        <tr r="G155" s="2"/>
      </tp>
      <tp>
        <v>15300</v>
        <stp/>
        <stp>BOARD</stp>
        <stp>6506</stp>
        <stp/>
        <stp>売気配数量-2</stp>
        <tr r="G198" s="2"/>
      </tp>
      <tp>
        <v>2100</v>
        <stp/>
        <stp>BOARD</stp>
        <stp>6806</stp>
        <stp/>
        <stp>売気配数量-2</stp>
        <tr r="G211" s="2"/>
      </tp>
      <tp>
        <v>2200</v>
        <stp/>
        <stp>BOARD</stp>
        <stp>4506</stp>
        <stp/>
        <stp>売気配数量-1</stp>
        <tr r="G97" s="2"/>
      </tp>
      <tp>
        <v>13500</v>
        <stp/>
        <stp>BOARD</stp>
        <stp>6506</stp>
        <stp/>
        <stp>売気配数量-3</stp>
        <tr r="G198" s="2"/>
      </tp>
      <tp>
        <v>3500</v>
        <stp/>
        <stp>BOARD</stp>
        <stp>4206</stp>
        <stp/>
        <stp>売気配数量-1</stp>
        <tr r="G89" s="2"/>
      </tp>
      <tp>
        <v>2100</v>
        <stp/>
        <stp>BOARD</stp>
        <stp>6806</stp>
        <stp/>
        <stp>売気配数量-3</stp>
        <tr r="G211" s="2"/>
      </tp>
      <tp>
        <v>5900</v>
        <stp/>
        <stp>BOARD</stp>
        <stp>2206</stp>
        <stp/>
        <stp>売気配数量-1</stp>
        <tr r="G18" s="2"/>
      </tp>
      <tp>
        <v>6600</v>
        <stp/>
        <stp>BOARD</stp>
        <stp>2206</stp>
        <stp/>
        <stp>売気配数量-2</stp>
        <tr r="G18" s="2"/>
      </tp>
      <tp>
        <v>3400</v>
        <stp/>
        <stp>BOARD</stp>
        <stp>2206</stp>
        <stp/>
        <stp>売気配数量-3</stp>
        <tr r="G18" s="2"/>
      </tp>
      <tp>
        <v>200</v>
        <stp/>
        <stp>BOARD</stp>
        <stp>4507</stp>
        <stp/>
        <stp>売気配数量-2</stp>
        <tr r="G98" s="2"/>
      </tp>
      <tp>
        <v>700</v>
        <stp/>
        <stp>BOARD</stp>
        <stp>4307</stp>
        <stp/>
        <stp>売気配数量-2</stp>
        <tr r="G93" s="2"/>
      </tp>
      <tp>
        <v>3000</v>
        <stp/>
        <stp>BOARD</stp>
        <stp>4507</stp>
        <stp/>
        <stp>売気配数量-3</stp>
        <tr r="G98" s="2"/>
      </tp>
      <tp>
        <v>600</v>
        <stp/>
        <stp>BOARD</stp>
        <stp>4307</stp>
        <stp/>
        <stp>売気配数量-3</stp>
        <tr r="G93" s="2"/>
      </tp>
      <tp>
        <v>1100</v>
        <stp/>
        <stp>BOARD</stp>
        <stp>4507</stp>
        <stp/>
        <stp>売気配数量-1</stp>
        <tr r="G98" s="2"/>
      </tp>
      <tp>
        <v>2500</v>
        <stp/>
        <stp>BOARD</stp>
        <stp>4307</stp>
        <stp/>
        <stp>売気配数量-1</stp>
        <tr r="G93" s="2"/>
      </tp>
      <tp>
        <v>100</v>
        <stp/>
        <stp>BOARD</stp>
        <stp>2607</stp>
        <stp/>
        <stp>売気配数量-1</stp>
        <tr r="G34" s="2"/>
      </tp>
      <tp>
        <v>6200</v>
        <stp/>
        <stp>BOARD</stp>
        <stp>2607</stp>
        <stp/>
        <stp>売気配数量-2</stp>
        <tr r="G34" s="2"/>
      </tp>
      <tp>
        <v>1300</v>
        <stp/>
        <stp>BOARD</stp>
        <stp>2607</stp>
        <stp/>
        <stp>売気配数量-3</stp>
        <tr r="G34" s="2"/>
      </tp>
      <tp>
        <v>600</v>
        <stp/>
        <stp>BOARD</stp>
        <stp>8304</stp>
        <stp/>
        <stp>売気配数量-2</stp>
        <tr r="G287" s="2"/>
      </tp>
      <tp>
        <v>9500</v>
        <stp/>
        <stp>BOARD</stp>
        <stp>8304</stp>
        <stp/>
        <stp>売気配数量-3</stp>
        <tr r="G287" s="2"/>
      </tp>
      <tp>
        <v>3200</v>
        <stp/>
        <stp>BOARD</stp>
        <stp>8304</stp>
        <stp/>
        <stp>売気配数量-1</stp>
        <tr r="G287" s="2"/>
      </tp>
      <tp>
        <v>4400</v>
        <stp/>
        <stp>BOARD</stp>
        <stp>4704</stp>
        <stp/>
        <stp>売気配数量-2</stp>
        <tr r="G125" s="2"/>
      </tp>
      <tp>
        <v>700</v>
        <stp/>
        <stp>BOARD</stp>
        <stp>4204</stp>
        <stp/>
        <stp>売気配数量-2</stp>
        <tr r="G87" s="2"/>
      </tp>
      <tp>
        <v>1500</v>
        <stp/>
        <stp>BOARD</stp>
        <stp>4004</stp>
        <stp/>
        <stp>売気配数量-2</stp>
        <tr r="G68" s="2"/>
      </tp>
      <tp>
        <v>3000</v>
        <stp/>
        <stp>BOARD</stp>
        <stp>7004</stp>
        <stp/>
        <stp>売気配数量-1</stp>
        <tr r="G227" s="2"/>
      </tp>
      <tp>
        <v>100</v>
        <stp/>
        <stp>BOARD</stp>
        <stp>4704</stp>
        <stp/>
        <stp>売気配数量-3</stp>
        <tr r="G125" s="2"/>
      </tp>
      <tp>
        <v>3000</v>
        <stp/>
        <stp>BOARD</stp>
        <stp>6504</stp>
        <stp/>
        <stp>売気配数量-1</stp>
        <tr r="G197" s="2"/>
      </tp>
      <tp>
        <v>5600</v>
        <stp/>
        <stp>BOARD</stp>
        <stp>4204</stp>
        <stp/>
        <stp>売気配数量-3</stp>
        <tr r="G87" s="2"/>
      </tp>
      <tp>
        <v>5200</v>
        <stp/>
        <stp>BOARD</stp>
        <stp>4004</stp>
        <stp/>
        <stp>売気配数量-3</stp>
        <tr r="G68" s="2"/>
      </tp>
      <tp>
        <v>4000</v>
        <stp/>
        <stp>BOARD</stp>
        <stp>6504</stp>
        <stp/>
        <stp>売気配数量-2</stp>
        <tr r="G197" s="2"/>
      </tp>
      <tp>
        <v>9600</v>
        <stp/>
        <stp>BOARD</stp>
        <stp>7004</stp>
        <stp/>
        <stp>売気配数量-3</stp>
        <tr r="G227" s="2"/>
      </tp>
      <tp>
        <v>1500</v>
        <stp/>
        <stp>BOARD</stp>
        <stp>4704</stp>
        <stp/>
        <stp>売気配数量-1</stp>
        <tr r="G125" s="2"/>
      </tp>
      <tp>
        <v>5000</v>
        <stp/>
        <stp>BOARD</stp>
        <stp>6504</stp>
        <stp/>
        <stp>売気配数量-3</stp>
        <tr r="G197" s="2"/>
      </tp>
      <tp>
        <v>1400</v>
        <stp/>
        <stp>BOARD</stp>
        <stp>4204</stp>
        <stp/>
        <stp>売気配数量-1</stp>
        <tr r="G87" s="2"/>
      </tp>
      <tp>
        <v>7800</v>
        <stp/>
        <stp>BOARD</stp>
        <stp>4004</stp>
        <stp/>
        <stp>売気配数量-1</stp>
        <tr r="G68" s="2"/>
      </tp>
      <tp>
        <v>1500</v>
        <stp/>
        <stp>BOARD</stp>
        <stp>7004</stp>
        <stp/>
        <stp>売気配数量-2</stp>
        <tr r="G227" s="2"/>
      </tp>
      <tp>
        <v>26600</v>
        <stp/>
        <stp>BOARD</stp>
        <stp>4205</stp>
        <stp/>
        <stp>売気配数量-2</stp>
        <tr r="G88" s="2"/>
      </tp>
      <tp>
        <v>43700</v>
        <stp/>
        <stp>BOARD</stp>
        <stp>7205</stp>
        <stp/>
        <stp>売気配数量-1</stp>
        <tr r="G231" s="2"/>
      </tp>
      <tp>
        <v>4600</v>
        <stp/>
        <stp>BOARD</stp>
        <stp>4205</stp>
        <stp/>
        <stp>売気配数量-3</stp>
        <tr r="G88" s="2"/>
      </tp>
      <tp>
        <v>500</v>
        <stp/>
        <stp>BOARD</stp>
        <stp>6305</stp>
        <stp/>
        <stp>売気配数量-1</stp>
        <tr r="G180" s="2"/>
      </tp>
      <tp>
        <v>4200</v>
        <stp/>
        <stp>BOARD</stp>
        <stp>6005</stp>
        <stp/>
        <stp>売気配数量-1</stp>
        <tr r="G169" s="2"/>
      </tp>
      <tp>
        <v>13200</v>
        <stp/>
        <stp>BOARD</stp>
        <stp>7205</stp>
        <stp/>
        <stp>売気配数量-3</stp>
        <tr r="G231" s="2"/>
      </tp>
      <tp>
        <v>5900</v>
        <stp/>
        <stp>BOARD</stp>
        <stp>6305</stp>
        <stp/>
        <stp>売気配数量-2</stp>
        <tr r="G180" s="2"/>
      </tp>
      <tp>
        <v>300</v>
        <stp/>
        <stp>BOARD</stp>
        <stp>6005</stp>
        <stp/>
        <stp>売気配数量-2</stp>
        <tr r="G169" s="2"/>
      </tp>
      <tp>
        <v>14800</v>
        <stp/>
        <stp>BOARD</stp>
        <stp>4205</stp>
        <stp/>
        <stp>売気配数量-1</stp>
        <tr r="G88" s="2"/>
      </tp>
      <tp>
        <v>4100</v>
        <stp/>
        <stp>BOARD</stp>
        <stp>7205</stp>
        <stp/>
        <stp>売気配数量-2</stp>
        <tr r="G231" s="2"/>
      </tp>
      <tp>
        <v>100</v>
        <stp/>
        <stp>BOARD</stp>
        <stp>6305</stp>
        <stp/>
        <stp>売気配数量-3</stp>
        <tr r="G180" s="2"/>
      </tp>
      <tp>
        <v>14200</v>
        <stp/>
        <stp>BOARD</stp>
        <stp>6005</stp>
        <stp/>
        <stp>売気配数量-3</stp>
        <tr r="G169" s="2"/>
      </tp>
      <tp>
        <v>6000</v>
        <stp/>
        <stp>BOARD</stp>
        <stp>3405</stp>
        <stp/>
        <stp>売気配数量-1</stp>
        <tr r="G58" s="2"/>
      </tp>
      <tp>
        <v>6500</v>
        <stp/>
        <stp>BOARD</stp>
        <stp>3105</stp>
        <stp/>
        <stp>売気配数量-1</stp>
        <tr r="G53" s="2"/>
      </tp>
      <tp>
        <v>18600</v>
        <stp/>
        <stp>BOARD</stp>
        <stp>3405</stp>
        <stp/>
        <stp>売気配数量-3</stp>
        <tr r="G58" s="2"/>
      </tp>
      <tp>
        <v>2100</v>
        <stp/>
        <stp>BOARD</stp>
        <stp>3105</stp>
        <stp/>
        <stp>売気配数量-3</stp>
        <tr r="G53" s="2"/>
      </tp>
      <tp>
        <v>3200</v>
        <stp/>
        <stp>BOARD</stp>
        <stp>3405</stp>
        <stp/>
        <stp>売気配数量-2</stp>
        <tr r="G58" s="2"/>
      </tp>
      <tp>
        <v>24400</v>
        <stp/>
        <stp>BOARD</stp>
        <stp>3105</stp>
        <stp/>
        <stp>売気配数量-2</stp>
        <tr r="G53" s="2"/>
      </tp>
      <tp>
        <v>0</v>
        <stp/>
        <stp>BOARD</stp>
        <stp>8016</stp>
        <stp/>
        <stp>売気配数量14</stp>
        <tr r="G265" s="2"/>
      </tp>
      <tp>
        <v>0</v>
        <stp/>
        <stp>BOARD</stp>
        <stp>8016</stp>
        <stp/>
        <stp>売気配数量12</stp>
        <tr r="G265" s="2"/>
      </tp>
      <tp>
        <v>0</v>
        <stp/>
        <stp>BOARD</stp>
        <stp>8016</stp>
        <stp/>
        <stp>売気配数量13</stp>
        <tr r="G265" s="2"/>
      </tp>
      <tp>
        <v>0</v>
        <stp/>
        <stp>BOARD</stp>
        <stp>8016</stp>
        <stp/>
        <stp>売気配数量10</stp>
        <tr r="G265" s="2"/>
      </tp>
      <tp>
        <v>0</v>
        <stp/>
        <stp>BOARD</stp>
        <stp>8016</stp>
        <stp/>
        <stp>売気配数量11</stp>
        <tr r="G265" s="2"/>
      </tp>
      <tp>
        <v>0</v>
        <stp/>
        <stp>BOARD</stp>
        <stp>4716</stp>
        <stp/>
        <stp>売気配数量12</stp>
        <tr r="G126" s="2"/>
      </tp>
      <tp>
        <v>0</v>
        <stp/>
        <stp>BOARD</stp>
        <stp>4716</stp>
        <stp/>
        <stp>売気配数量13</stp>
        <tr r="G126" s="2"/>
      </tp>
      <tp>
        <v>0</v>
        <stp/>
        <stp>BOARD</stp>
        <stp>3116</stp>
        <stp/>
        <stp>売気配数量14</stp>
        <tr r="G54" s="2"/>
      </tp>
      <tp>
        <v>0</v>
        <stp/>
        <stp>BOARD</stp>
        <stp>4716</stp>
        <stp/>
        <stp>売気配数量10</stp>
        <tr r="G126" s="2"/>
      </tp>
      <tp>
        <v>0</v>
        <stp/>
        <stp>BOARD</stp>
        <stp>4716</stp>
        <stp/>
        <stp>売気配数量11</stp>
        <tr r="G126" s="2"/>
      </tp>
      <tp>
        <v>0</v>
        <stp/>
        <stp>BOARD</stp>
        <stp>3116</stp>
        <stp/>
        <stp>売気配数量11</stp>
        <tr r="G54" s="2"/>
      </tp>
      <tp>
        <v>0</v>
        <stp/>
        <stp>BOARD</stp>
        <stp>3116</stp>
        <stp/>
        <stp>売気配数量10</stp>
        <tr r="G54" s="2"/>
      </tp>
      <tp>
        <v>0</v>
        <stp/>
        <stp>BOARD</stp>
        <stp>4716</stp>
        <stp/>
        <stp>売気配数量14</stp>
        <tr r="G126" s="2"/>
      </tp>
      <tp>
        <v>0</v>
        <stp/>
        <stp>BOARD</stp>
        <stp>3116</stp>
        <stp/>
        <stp>売気配数量13</stp>
        <tr r="G54" s="2"/>
      </tp>
      <tp>
        <v>0</v>
        <stp/>
        <stp>BOARD</stp>
        <stp>3116</stp>
        <stp/>
        <stp>売気配数量12</stp>
        <tr r="G54" s="2"/>
      </tp>
      <tp>
        <v>0</v>
        <stp/>
        <stp>BOARD</stp>
        <stp>6417</stp>
        <stp/>
        <stp>売気配数量10</stp>
        <tr r="G186" s="2"/>
      </tp>
      <tp>
        <v>0</v>
        <stp/>
        <stp>BOARD</stp>
        <stp>4217</stp>
        <stp/>
        <stp>売気配数量12</stp>
        <tr r="G91" s="2"/>
      </tp>
      <tp>
        <v>0</v>
        <stp/>
        <stp>BOARD</stp>
        <stp>6417</stp>
        <stp/>
        <stp>売気配数量11</stp>
        <tr r="G186" s="2"/>
      </tp>
      <tp>
        <v>0</v>
        <stp/>
        <stp>BOARD</stp>
        <stp>4217</stp>
        <stp/>
        <stp>売気配数量13</stp>
        <tr r="G91" s="2"/>
      </tp>
      <tp>
        <v>0</v>
        <stp/>
        <stp>BOARD</stp>
        <stp>6417</stp>
        <stp/>
        <stp>売気配数量12</stp>
        <tr r="G186" s="2"/>
      </tp>
      <tp>
        <v>0</v>
        <stp/>
        <stp>BOARD</stp>
        <stp>4217</stp>
        <stp/>
        <stp>売気配数量10</stp>
        <tr r="G91" s="2"/>
      </tp>
      <tp>
        <v>0</v>
        <stp/>
        <stp>BOARD</stp>
        <stp>6417</stp>
        <stp/>
        <stp>売気配数量13</stp>
        <tr r="G186" s="2"/>
      </tp>
      <tp>
        <v>0</v>
        <stp/>
        <stp>BOARD</stp>
        <stp>4217</stp>
        <stp/>
        <stp>売気配数量11</stp>
        <tr r="G91" s="2"/>
      </tp>
      <tp>
        <v>0</v>
        <stp/>
        <stp>BOARD</stp>
        <stp>6417</stp>
        <stp/>
        <stp>売気配数量14</stp>
        <tr r="G186" s="2"/>
      </tp>
      <tp>
        <v>0</v>
        <stp/>
        <stp>BOARD</stp>
        <stp>4217</stp>
        <stp/>
        <stp>売気配数量14</stp>
        <tr r="G91" s="2"/>
      </tp>
      <tp>
        <v>0</v>
        <stp/>
        <stp>BOARD</stp>
        <stp>5714</stp>
        <stp/>
        <stp>売気配数量13</stp>
        <tr r="G157" s="2"/>
      </tp>
      <tp>
        <v>0</v>
        <stp/>
        <stp>BOARD</stp>
        <stp>5214</stp>
        <stp/>
        <stp>売気配数量13</stp>
        <tr r="G139" s="2"/>
      </tp>
      <tp>
        <v>0</v>
        <stp/>
        <stp>BOARD</stp>
        <stp>4114</stp>
        <stp/>
        <stp>売気配数量12</stp>
        <tr r="G78" s="2"/>
      </tp>
      <tp>
        <v>0</v>
        <stp/>
        <stp>BOARD</stp>
        <stp>5714</stp>
        <stp/>
        <stp>売気配数量12</stp>
        <tr r="G157" s="2"/>
      </tp>
      <tp>
        <v>0</v>
        <stp/>
        <stp>BOARD</stp>
        <stp>5214</stp>
        <stp/>
        <stp>売気配数量12</stp>
        <tr r="G139" s="2"/>
      </tp>
      <tp>
        <v>0</v>
        <stp/>
        <stp>BOARD</stp>
        <stp>4114</stp>
        <stp/>
        <stp>売気配数量13</stp>
        <tr r="G78" s="2"/>
      </tp>
      <tp>
        <v>0</v>
        <stp/>
        <stp>BOARD</stp>
        <stp>5714</stp>
        <stp/>
        <stp>売気配数量11</stp>
        <tr r="G157" s="2"/>
      </tp>
      <tp>
        <v>0</v>
        <stp/>
        <stp>BOARD</stp>
        <stp>5214</stp>
        <stp/>
        <stp>売気配数量11</stp>
        <tr r="G139" s="2"/>
      </tp>
      <tp>
        <v>0</v>
        <stp/>
        <stp>BOARD</stp>
        <stp>4114</stp>
        <stp/>
        <stp>売気配数量10</stp>
        <tr r="G78" s="2"/>
      </tp>
      <tp>
        <v>0</v>
        <stp/>
        <stp>BOARD</stp>
        <stp>5714</stp>
        <stp/>
        <stp>売気配数量10</stp>
        <tr r="G157" s="2"/>
      </tp>
      <tp>
        <v>0</v>
        <stp/>
        <stp>BOARD</stp>
        <stp>5214</stp>
        <stp/>
        <stp>売気配数量10</stp>
        <tr r="G139" s="2"/>
      </tp>
      <tp>
        <v>0</v>
        <stp/>
        <stp>BOARD</stp>
        <stp>4114</stp>
        <stp/>
        <stp>売気配数量11</stp>
        <tr r="G78" s="2"/>
      </tp>
      <tp>
        <v>0</v>
        <stp/>
        <stp>BOARD</stp>
        <stp>4114</stp>
        <stp/>
        <stp>売気配数量14</stp>
        <tr r="G78" s="2"/>
      </tp>
      <tp>
        <v>0</v>
        <stp/>
        <stp>BOARD</stp>
        <stp>5714</stp>
        <stp/>
        <stp>売気配数量14</stp>
        <tr r="G157" s="2"/>
      </tp>
      <tp>
        <v>0</v>
        <stp/>
        <stp>BOARD</stp>
        <stp>5214</stp>
        <stp/>
        <stp>売気配数量14</stp>
        <tr r="G139" s="2"/>
      </tp>
      <tp>
        <v>0</v>
        <stp/>
        <stp>BOARD</stp>
        <stp>8015</stp>
        <stp/>
        <stp>売気配数量14</stp>
        <tr r="G264" s="2"/>
      </tp>
      <tp>
        <v>0</v>
        <stp/>
        <stp>BOARD</stp>
        <stp>8015</stp>
        <stp/>
        <stp>売気配数量12</stp>
        <tr r="G264" s="2"/>
      </tp>
      <tp>
        <v>0</v>
        <stp/>
        <stp>BOARD</stp>
        <stp>8015</stp>
        <stp/>
        <stp>売気配数量13</stp>
        <tr r="G264" s="2"/>
      </tp>
      <tp>
        <v>0</v>
        <stp/>
        <stp>BOARD</stp>
        <stp>8015</stp>
        <stp/>
        <stp>売気配数量10</stp>
        <tr r="G264" s="2"/>
      </tp>
      <tp>
        <v>0</v>
        <stp/>
        <stp>BOARD</stp>
        <stp>8015</stp>
        <stp/>
        <stp>売気配数量11</stp>
        <tr r="G264" s="2"/>
      </tp>
      <tp>
        <v>0</v>
        <stp/>
        <stp>BOARD</stp>
        <stp>7915</stp>
        <stp/>
        <stp>売気配数量11</stp>
        <tr r="G257" s="2"/>
      </tp>
      <tp>
        <v>0</v>
        <stp/>
        <stp>BOARD</stp>
        <stp>7915</stp>
        <stp/>
        <stp>売気配数量10</stp>
        <tr r="G257" s="2"/>
      </tp>
      <tp>
        <v>0</v>
        <stp/>
        <stp>BOARD</stp>
        <stp>7915</stp>
        <stp/>
        <stp>売気配数量13</stp>
        <tr r="G257" s="2"/>
      </tp>
      <tp>
        <v>0</v>
        <stp/>
        <stp>BOARD</stp>
        <stp>7915</stp>
        <stp/>
        <stp>売気配数量12</stp>
        <tr r="G257" s="2"/>
      </tp>
      <tp>
        <v>0</v>
        <stp/>
        <stp>BOARD</stp>
        <stp>7915</stp>
        <stp/>
        <stp>売気配数量14</stp>
        <tr r="G257" s="2"/>
      </tp>
      <tp>
        <v>0</v>
        <stp/>
        <stp>BOARD</stp>
        <stp>8012</stp>
        <stp/>
        <stp>売気配数量14</stp>
        <tr r="G263" s="2"/>
      </tp>
      <tp>
        <v>0</v>
        <stp/>
        <stp>BOARD</stp>
        <stp>8012</stp>
        <stp/>
        <stp>売気配数量12</stp>
        <tr r="G263" s="2"/>
      </tp>
      <tp>
        <v>0</v>
        <stp/>
        <stp>BOARD</stp>
        <stp>8012</stp>
        <stp/>
        <stp>売気配数量13</stp>
        <tr r="G263" s="2"/>
      </tp>
      <tp>
        <v>0</v>
        <stp/>
        <stp>BOARD</stp>
        <stp>8012</stp>
        <stp/>
        <stp>売気配数量10</stp>
        <tr r="G263" s="2"/>
      </tp>
      <tp>
        <v>0</v>
        <stp/>
        <stp>BOARD</stp>
        <stp>8012</stp>
        <stp/>
        <stp>売気配数量11</stp>
        <tr r="G263" s="2"/>
      </tp>
      <tp>
        <v>0</v>
        <stp/>
        <stp>BOARD</stp>
        <stp>4612</stp>
        <stp/>
        <stp>売気配数量12</stp>
        <tr r="G116" s="2"/>
      </tp>
      <tp>
        <v>0</v>
        <stp/>
        <stp>BOARD</stp>
        <stp>2212</stp>
        <stp/>
        <stp>売気配数量14</stp>
        <tr r="G19" s="2"/>
      </tp>
      <tp>
        <v>0</v>
        <stp/>
        <stp>BOARD</stp>
        <stp>7012</stp>
        <stp/>
        <stp>売気配数量11</stp>
        <tr r="G228" s="2"/>
      </tp>
      <tp>
        <v>0</v>
        <stp/>
        <stp>BOARD</stp>
        <stp>4912</stp>
        <stp/>
        <stp>売気配数量12</stp>
        <tr r="G131" s="2"/>
      </tp>
      <tp>
        <v>0</v>
        <stp/>
        <stp>BOARD</stp>
        <stp>4612</stp>
        <stp/>
        <stp>売気配数量13</stp>
        <tr r="G116" s="2"/>
      </tp>
      <tp>
        <v>0</v>
        <stp/>
        <stp>BOARD</stp>
        <stp>7012</stp>
        <stp/>
        <stp>売気配数量10</stp>
        <tr r="G228" s="2"/>
      </tp>
      <tp>
        <v>0</v>
        <stp/>
        <stp>BOARD</stp>
        <stp>4912</stp>
        <stp/>
        <stp>売気配数量13</stp>
        <tr r="G131" s="2"/>
      </tp>
      <tp>
        <v>0</v>
        <stp/>
        <stp>BOARD</stp>
        <stp>4612</stp>
        <stp/>
        <stp>売気配数量10</stp>
        <tr r="G116" s="2"/>
      </tp>
      <tp>
        <v>0</v>
        <stp/>
        <stp>BOARD</stp>
        <stp>7012</stp>
        <stp/>
        <stp>売気配数量13</stp>
        <tr r="G228" s="2"/>
      </tp>
      <tp>
        <v>0</v>
        <stp/>
        <stp>BOARD</stp>
        <stp>4912</stp>
        <stp/>
        <stp>売気配数量10</stp>
        <tr r="G131" s="2"/>
      </tp>
      <tp>
        <v>0</v>
        <stp/>
        <stp>BOARD</stp>
        <stp>4612</stp>
        <stp/>
        <stp>売気配数量11</stp>
        <tr r="G116" s="2"/>
      </tp>
      <tp>
        <v>0</v>
        <stp/>
        <stp>BOARD</stp>
        <stp>7012</stp>
        <stp/>
        <stp>売気配数量12</stp>
        <tr r="G228" s="2"/>
      </tp>
      <tp>
        <v>0</v>
        <stp/>
        <stp>BOARD</stp>
        <stp>1812</stp>
        <stp/>
        <stp>売気配数量14</stp>
        <tr r="G9" s="2"/>
      </tp>
      <tp>
        <v>0</v>
        <stp/>
        <stp>BOARD</stp>
        <stp>4912</stp>
        <stp/>
        <stp>売気配数量11</stp>
        <tr r="G131" s="2"/>
      </tp>
      <tp>
        <v>0</v>
        <stp/>
        <stp>BOARD</stp>
        <stp>2212</stp>
        <stp/>
        <stp>売気配数量10</stp>
        <tr r="G19" s="2"/>
      </tp>
      <tp>
        <v>0</v>
        <stp/>
        <stp>BOARD</stp>
        <stp>1812</stp>
        <stp/>
        <stp>売気配数量13</stp>
        <tr r="G9" s="2"/>
      </tp>
      <tp>
        <v>0</v>
        <stp/>
        <stp>BOARD</stp>
        <stp>2212</stp>
        <stp/>
        <stp>売気配数量11</stp>
        <tr r="G19" s="2"/>
      </tp>
      <tp>
        <v>0</v>
        <stp/>
        <stp>BOARD</stp>
        <stp>7012</stp>
        <stp/>
        <stp>売気配数量14</stp>
        <tr r="G228" s="2"/>
      </tp>
      <tp>
        <v>0</v>
        <stp/>
        <stp>BOARD</stp>
        <stp>1812</stp>
        <stp/>
        <stp>売気配数量12</stp>
        <tr r="G9" s="2"/>
      </tp>
      <tp>
        <v>0</v>
        <stp/>
        <stp>BOARD</stp>
        <stp>4612</stp>
        <stp/>
        <stp>売気配数量14</stp>
        <tr r="G116" s="2"/>
      </tp>
      <tp>
        <v>0</v>
        <stp/>
        <stp>BOARD</stp>
        <stp>2212</stp>
        <stp/>
        <stp>売気配数量12</stp>
        <tr r="G19" s="2"/>
      </tp>
      <tp>
        <v>0</v>
        <stp/>
        <stp>BOARD</stp>
        <stp>1812</stp>
        <stp/>
        <stp>売気配数量11</stp>
        <tr r="G9" s="2"/>
      </tp>
      <tp>
        <v>0</v>
        <stp/>
        <stp>BOARD</stp>
        <stp>4912</stp>
        <stp/>
        <stp>売気配数量14</stp>
        <tr r="G131" s="2"/>
      </tp>
      <tp>
        <v>0</v>
        <stp/>
        <stp>BOARD</stp>
        <stp>2212</stp>
        <stp/>
        <stp>売気配数量13</stp>
        <tr r="G19" s="2"/>
      </tp>
      <tp>
        <v>0</v>
        <stp/>
        <stp>BOARD</stp>
        <stp>1812</stp>
        <stp/>
        <stp>売気配数量10</stp>
        <tr r="G9" s="2"/>
      </tp>
      <tp>
        <v>0</v>
        <stp/>
        <stp>BOARD</stp>
        <stp>8113</stp>
        <stp/>
        <stp>売気配数量14</stp>
        <tr r="G271" s="2"/>
      </tp>
      <tp>
        <v>0</v>
        <stp/>
        <stp>BOARD</stp>
        <stp>8113</stp>
        <stp/>
        <stp>売気配数量12</stp>
        <tr r="G271" s="2"/>
      </tp>
      <tp>
        <v>0</v>
        <stp/>
        <stp>BOARD</stp>
        <stp>8113</stp>
        <stp/>
        <stp>売気配数量13</stp>
        <tr r="G271" s="2"/>
      </tp>
      <tp>
        <v>0</v>
        <stp/>
        <stp>BOARD</stp>
        <stp>8113</stp>
        <stp/>
        <stp>売気配数量10</stp>
        <tr r="G271" s="2"/>
      </tp>
      <tp>
        <v>0</v>
        <stp/>
        <stp>BOARD</stp>
        <stp>8113</stp>
        <stp/>
        <stp>売気配数量11</stp>
        <tr r="G271" s="2"/>
      </tp>
      <tp>
        <v>0</v>
        <stp/>
        <stp>BOARD</stp>
        <stp>4613</stp>
        <stp/>
        <stp>売気配数量12</stp>
        <tr r="G117" s="2"/>
      </tp>
      <tp>
        <v>0</v>
        <stp/>
        <stp>BOARD</stp>
        <stp>7013</stp>
        <stp/>
        <stp>売気配数量11</stp>
        <tr r="G229" s="2"/>
      </tp>
      <tp>
        <v>0</v>
        <stp/>
        <stp>BOARD</stp>
        <stp>6113</stp>
        <stp/>
        <stp>売気配数量10</stp>
        <tr r="G171" s="2"/>
      </tp>
      <tp>
        <v>0</v>
        <stp/>
        <stp>BOARD</stp>
        <stp>4613</stp>
        <stp/>
        <stp>売気配数量13</stp>
        <tr r="G117" s="2"/>
      </tp>
      <tp>
        <v>0</v>
        <stp/>
        <stp>BOARD</stp>
        <stp>7013</stp>
        <stp/>
        <stp>売気配数量10</stp>
        <tr r="G229" s="2"/>
      </tp>
      <tp>
        <v>0</v>
        <stp/>
        <stp>BOARD</stp>
        <stp>6113</stp>
        <stp/>
        <stp>売気配数量11</stp>
        <tr r="G171" s="2"/>
      </tp>
      <tp>
        <v>0</v>
        <stp/>
        <stp>BOARD</stp>
        <stp>4613</stp>
        <stp/>
        <stp>売気配数量10</stp>
        <tr r="G117" s="2"/>
      </tp>
      <tp>
        <v>0</v>
        <stp/>
        <stp>BOARD</stp>
        <stp>7013</stp>
        <stp/>
        <stp>売気配数量13</stp>
        <tr r="G229" s="2"/>
      </tp>
      <tp>
        <v>0</v>
        <stp/>
        <stp>BOARD</stp>
        <stp>6113</stp>
        <stp/>
        <stp>売気配数量12</stp>
        <tr r="G171" s="2"/>
      </tp>
      <tp>
        <v>0</v>
        <stp/>
        <stp>BOARD</stp>
        <stp>4613</stp>
        <stp/>
        <stp>売気配数量11</stp>
        <tr r="G117" s="2"/>
      </tp>
      <tp>
        <v>0</v>
        <stp/>
        <stp>BOARD</stp>
        <stp>7013</stp>
        <stp/>
        <stp>売気配数量12</stp>
        <tr r="G229" s="2"/>
      </tp>
      <tp>
        <v>0</v>
        <stp/>
        <stp>BOARD</stp>
        <stp>6113</stp>
        <stp/>
        <stp>売気配数量13</stp>
        <tr r="G171" s="2"/>
      </tp>
      <tp>
        <v>0</v>
        <stp/>
        <stp>BOARD</stp>
        <stp>6113</stp>
        <stp/>
        <stp>売気配数量14</stp>
        <tr r="G171" s="2"/>
      </tp>
      <tp>
        <v>0</v>
        <stp/>
        <stp>BOARD</stp>
        <stp>7013</stp>
        <stp/>
        <stp>売気配数量14</stp>
        <tr r="G229" s="2"/>
      </tp>
      <tp>
        <v>0</v>
        <stp/>
        <stp>BOARD</stp>
        <stp>4613</stp>
        <stp/>
        <stp>売気配数量14</stp>
        <tr r="G117" s="2"/>
      </tp>
      <tp>
        <v>0</v>
        <stp/>
        <stp>BOARD</stp>
        <stp>6310</stp>
        <stp/>
        <stp>売気配数量10</stp>
        <tr r="G181" s="2"/>
      </tp>
      <tp>
        <v>0</v>
        <stp/>
        <stp>BOARD</stp>
        <stp>5110</stp>
        <stp/>
        <stp>売気配数量13</stp>
        <tr r="G137" s="2"/>
      </tp>
      <tp>
        <v>0</v>
        <stp/>
        <stp>BOARD</stp>
        <stp>2810</stp>
        <stp/>
        <stp>売気配数量14</stp>
        <tr r="G44" s="2"/>
      </tp>
      <tp>
        <v>0</v>
        <stp/>
        <stp>BOARD</stp>
        <stp>6310</stp>
        <stp/>
        <stp>売気配数量11</stp>
        <tr r="G181" s="2"/>
      </tp>
      <tp>
        <v>0</v>
        <stp/>
        <stp>BOARD</stp>
        <stp>5110</stp>
        <stp/>
        <stp>売気配数量12</stp>
        <tr r="G137" s="2"/>
      </tp>
      <tp>
        <v>0</v>
        <stp/>
        <stp>BOARD</stp>
        <stp>6310</stp>
        <stp/>
        <stp>売気配数量12</stp>
        <tr r="G181" s="2"/>
      </tp>
      <tp>
        <v>0</v>
        <stp/>
        <stp>BOARD</stp>
        <stp>5110</stp>
        <stp/>
        <stp>売気配数量11</stp>
        <tr r="G137" s="2"/>
      </tp>
      <tp>
        <v>0</v>
        <stp/>
        <stp>BOARD</stp>
        <stp>6310</stp>
        <stp/>
        <stp>売気配数量13</stp>
        <tr r="G181" s="2"/>
      </tp>
      <tp>
        <v>0</v>
        <stp/>
        <stp>BOARD</stp>
        <stp>5110</stp>
        <stp/>
        <stp>売気配数量10</stp>
        <tr r="G137" s="2"/>
      </tp>
      <tp>
        <v>0</v>
        <stp/>
        <stp>BOARD</stp>
        <stp>6310</stp>
        <stp/>
        <stp>売気配数量14</stp>
        <tr r="G181" s="2"/>
      </tp>
      <tp>
        <v>0</v>
        <stp/>
        <stp>BOARD</stp>
        <stp>2810</stp>
        <stp/>
        <stp>売気配数量10</stp>
        <tr r="G44" s="2"/>
      </tp>
      <tp>
        <v>0</v>
        <stp/>
        <stp>BOARD</stp>
        <stp>2810</stp>
        <stp/>
        <stp>売気配数量11</stp>
        <tr r="G44" s="2"/>
      </tp>
      <tp>
        <v>0</v>
        <stp/>
        <stp>BOARD</stp>
        <stp>2810</stp>
        <stp/>
        <stp>売気配数量12</stp>
        <tr r="G44" s="2"/>
      </tp>
      <tp>
        <v>0</v>
        <stp/>
        <stp>BOARD</stp>
        <stp>5110</stp>
        <stp/>
        <stp>売気配数量14</stp>
        <tr r="G137" s="2"/>
      </tp>
      <tp>
        <v>0</v>
        <stp/>
        <stp>BOARD</stp>
        <stp>2810</stp>
        <stp/>
        <stp>売気配数量13</stp>
        <tr r="G44" s="2"/>
      </tp>
      <tp>
        <v>0</v>
        <stp/>
        <stp>BOARD</stp>
        <stp>5711</stp>
        <stp/>
        <stp>売気配数量13</stp>
        <tr r="G156" s="2"/>
      </tp>
      <tp>
        <v>0</v>
        <stp/>
        <stp>BOARD</stp>
        <stp>7211</stp>
        <stp/>
        <stp>売気配数量11</stp>
        <tr r="G232" s="2"/>
      </tp>
      <tp>
        <v>0</v>
        <stp/>
        <stp>BOARD</stp>
        <stp>2811</stp>
        <stp/>
        <stp>売気配数量14</stp>
        <tr r="G45" s="2"/>
      </tp>
      <tp>
        <v>0</v>
        <stp/>
        <stp>BOARD</stp>
        <stp>7911</stp>
        <stp/>
        <stp>売気配数量11</stp>
        <tr r="G256" s="2"/>
      </tp>
      <tp>
        <v>0</v>
        <stp/>
        <stp>BOARD</stp>
        <stp>5711</stp>
        <stp/>
        <stp>売気配数量12</stp>
        <tr r="G156" s="2"/>
      </tp>
      <tp>
        <v>0</v>
        <stp/>
        <stp>BOARD</stp>
        <stp>7211</stp>
        <stp/>
        <stp>売気配数量10</stp>
        <tr r="G232" s="2"/>
      </tp>
      <tp>
        <v>0</v>
        <stp/>
        <stp>BOARD</stp>
        <stp>7911</stp>
        <stp/>
        <stp>売気配数量10</stp>
        <tr r="G256" s="2"/>
      </tp>
      <tp>
        <v>0</v>
        <stp/>
        <stp>BOARD</stp>
        <stp>5711</stp>
        <stp/>
        <stp>売気配数量11</stp>
        <tr r="G156" s="2"/>
      </tp>
      <tp>
        <v>0</v>
        <stp/>
        <stp>BOARD</stp>
        <stp>7211</stp>
        <stp/>
        <stp>売気配数量13</stp>
        <tr r="G232" s="2"/>
      </tp>
      <tp>
        <v>0</v>
        <stp/>
        <stp>BOARD</stp>
        <stp>7911</stp>
        <stp/>
        <stp>売気配数量13</stp>
        <tr r="G256" s="2"/>
      </tp>
      <tp>
        <v>0</v>
        <stp/>
        <stp>BOARD</stp>
        <stp>5711</stp>
        <stp/>
        <stp>売気配数量10</stp>
        <tr r="G156" s="2"/>
      </tp>
      <tp>
        <v>0</v>
        <stp/>
        <stp>BOARD</stp>
        <stp>7211</stp>
        <stp/>
        <stp>売気配数量12</stp>
        <tr r="G232" s="2"/>
      </tp>
      <tp>
        <v>0</v>
        <stp/>
        <stp>BOARD</stp>
        <stp>1911</stp>
        <stp/>
        <stp>売気配数量14</stp>
        <tr r="G13" s="2"/>
      </tp>
      <tp>
        <v>0</v>
        <stp/>
        <stp>BOARD</stp>
        <stp>7911</stp>
        <stp/>
        <stp>売気配数量12</stp>
        <tr r="G256" s="2"/>
      </tp>
      <tp>
        <v>0</v>
        <stp/>
        <stp>BOARD</stp>
        <stp>2811</stp>
        <stp/>
        <stp>売気配数量10</stp>
        <tr r="G45" s="2"/>
      </tp>
      <tp>
        <v>0</v>
        <stp/>
        <stp>BOARD</stp>
        <stp>1911</stp>
        <stp/>
        <stp>売気配数量13</stp>
        <tr r="G13" s="2"/>
      </tp>
      <tp>
        <v>0</v>
        <stp/>
        <stp>BOARD</stp>
        <stp>7211</stp>
        <stp/>
        <stp>売気配数量14</stp>
        <tr r="G232" s="2"/>
      </tp>
      <tp>
        <v>0</v>
        <stp/>
        <stp>BOARD</stp>
        <stp>2811</stp>
        <stp/>
        <stp>売気配数量11</stp>
        <tr r="G45" s="2"/>
      </tp>
      <tp>
        <v>0</v>
        <stp/>
        <stp>BOARD</stp>
        <stp>1911</stp>
        <stp/>
        <stp>売気配数量12</stp>
        <tr r="G13" s="2"/>
      </tp>
      <tp>
        <v>0</v>
        <stp/>
        <stp>BOARD</stp>
        <stp>7911</stp>
        <stp/>
        <stp>売気配数量14</stp>
        <tr r="G256" s="2"/>
      </tp>
      <tp>
        <v>0</v>
        <stp/>
        <stp>BOARD</stp>
        <stp>2811</stp>
        <stp/>
        <stp>売気配数量12</stp>
        <tr r="G45" s="2"/>
      </tp>
      <tp>
        <v>0</v>
        <stp/>
        <stp>BOARD</stp>
        <stp>1911</stp>
        <stp/>
        <stp>売気配数量11</stp>
        <tr r="G13" s="2"/>
      </tp>
      <tp>
        <v>0</v>
        <stp/>
        <stp>BOARD</stp>
        <stp>5711</stp>
        <stp/>
        <stp>売気配数量14</stp>
        <tr r="G156" s="2"/>
      </tp>
      <tp>
        <v>0</v>
        <stp/>
        <stp>BOARD</stp>
        <stp>2811</stp>
        <stp/>
        <stp>売気配数量13</stp>
        <tr r="G45" s="2"/>
      </tp>
      <tp>
        <v>0</v>
        <stp/>
        <stp>BOARD</stp>
        <stp>1911</stp>
        <stp/>
        <stp>売気配数量10</stp>
        <tr r="G13" s="2"/>
      </tp>
      <tp>
        <v>0</v>
        <stp/>
        <stp>BOARD</stp>
        <stp>8218</stp>
        <stp/>
        <stp>売気配数量14</stp>
        <tr r="G277" s="2"/>
      </tp>
      <tp>
        <v>0</v>
        <stp/>
        <stp>BOARD</stp>
        <stp>8218</stp>
        <stp/>
        <stp>売気配数量12</stp>
        <tr r="G277" s="2"/>
      </tp>
      <tp>
        <v>0</v>
        <stp/>
        <stp>BOARD</stp>
        <stp>8218</stp>
        <stp/>
        <stp>売気配数量13</stp>
        <tr r="G277" s="2"/>
      </tp>
      <tp>
        <v>0</v>
        <stp/>
        <stp>BOARD</stp>
        <stp>8218</stp>
        <stp/>
        <stp>売気配数量10</stp>
        <tr r="G277" s="2"/>
      </tp>
      <tp>
        <v>0</v>
        <stp/>
        <stp>BOARD</stp>
        <stp>8218</stp>
        <stp/>
        <stp>売気配数量11</stp>
        <tr r="G277" s="2"/>
      </tp>
      <tp>
        <v>0</v>
        <stp/>
        <stp>BOARD</stp>
        <stp>7518</stp>
        <stp/>
        <stp>売気配数量11</stp>
        <tr r="G246" s="2"/>
      </tp>
      <tp>
        <v>0</v>
        <stp/>
        <stp>BOARD</stp>
        <stp>4118</stp>
        <stp/>
        <stp>売気配数量12</stp>
        <tr r="G79" s="2"/>
      </tp>
      <tp>
        <v>0</v>
        <stp/>
        <stp>BOARD</stp>
        <stp>7518</stp>
        <stp/>
        <stp>売気配数量10</stp>
        <tr r="G246" s="2"/>
      </tp>
      <tp>
        <v>0</v>
        <stp/>
        <stp>BOARD</stp>
        <stp>4118</stp>
        <stp/>
        <stp>売気配数量13</stp>
        <tr r="G79" s="2"/>
      </tp>
      <tp>
        <v>0</v>
        <stp/>
        <stp>BOARD</stp>
        <stp>7518</stp>
        <stp/>
        <stp>売気配数量13</stp>
        <tr r="G246" s="2"/>
      </tp>
      <tp>
        <v>0</v>
        <stp/>
        <stp>BOARD</stp>
        <stp>4118</stp>
        <stp/>
        <stp>売気配数量10</stp>
        <tr r="G79" s="2"/>
      </tp>
      <tp>
        <v>0</v>
        <stp/>
        <stp>BOARD</stp>
        <stp>7518</stp>
        <stp/>
        <stp>売気配数量12</stp>
        <tr r="G246" s="2"/>
      </tp>
      <tp>
        <v>0</v>
        <stp/>
        <stp>BOARD</stp>
        <stp>4118</stp>
        <stp/>
        <stp>売気配数量11</stp>
        <tr r="G79" s="2"/>
      </tp>
      <tp>
        <v>0</v>
        <stp/>
        <stp>BOARD</stp>
        <stp>7518</stp>
        <stp/>
        <stp>売気配数量14</stp>
        <tr r="G246" s="2"/>
      </tp>
      <tp>
        <v>0</v>
        <stp/>
        <stp>BOARD</stp>
        <stp>4118</stp>
        <stp/>
        <stp>売気配数量14</stp>
        <tr r="G79" s="2"/>
      </tp>
      <tp>
        <v>0</v>
        <stp/>
        <stp>BOARD</stp>
        <stp>8219</stp>
        <stp/>
        <stp>売気配数量14</stp>
        <tr r="G278" s="2"/>
      </tp>
      <tp>
        <v>0</v>
        <stp/>
        <stp>BOARD</stp>
        <stp>8219</stp>
        <stp/>
        <stp>売気配数量12</stp>
        <tr r="G278" s="2"/>
      </tp>
      <tp>
        <v>0</v>
        <stp/>
        <stp>BOARD</stp>
        <stp>8219</stp>
        <stp/>
        <stp>売気配数量13</stp>
        <tr r="G278" s="2"/>
      </tp>
      <tp>
        <v>0</v>
        <stp/>
        <stp>BOARD</stp>
        <stp>8219</stp>
        <stp/>
        <stp>売気配数量10</stp>
        <tr r="G278" s="2"/>
      </tp>
      <tp>
        <v>0</v>
        <stp/>
        <stp>BOARD</stp>
        <stp>8219</stp>
        <stp/>
        <stp>売気配数量11</stp>
        <tr r="G278" s="2"/>
      </tp>
      <tp>
        <v>0</v>
        <stp/>
        <stp>BOARD</stp>
        <stp>4519</stp>
        <stp/>
        <stp>売気配数量12</stp>
        <tr r="G100" s="2"/>
      </tp>
      <tp>
        <v>0</v>
        <stp/>
        <stp>BOARD</stp>
        <stp>5019</stp>
        <stp/>
        <stp>売気配数量13</stp>
        <tr r="G135" s="2"/>
      </tp>
      <tp>
        <v>0</v>
        <stp/>
        <stp>BOARD</stp>
        <stp>4519</stp>
        <stp/>
        <stp>売気配数量13</stp>
        <tr r="G100" s="2"/>
      </tp>
      <tp>
        <v>0</v>
        <stp/>
        <stp>BOARD</stp>
        <stp>5019</stp>
        <stp/>
        <stp>売気配数量12</stp>
        <tr r="G135" s="2"/>
      </tp>
      <tp>
        <v>0</v>
        <stp/>
        <stp>BOARD</stp>
        <stp>4519</stp>
        <stp/>
        <stp>売気配数量10</stp>
        <tr r="G100" s="2"/>
      </tp>
      <tp>
        <v>0</v>
        <stp/>
        <stp>BOARD</stp>
        <stp>5019</stp>
        <stp/>
        <stp>売気配数量11</stp>
        <tr r="G135" s="2"/>
      </tp>
      <tp>
        <v>0</v>
        <stp/>
        <stp>BOARD</stp>
        <stp>4519</stp>
        <stp/>
        <stp>売気配数量11</stp>
        <tr r="G100" s="2"/>
      </tp>
      <tp>
        <v>0</v>
        <stp/>
        <stp>BOARD</stp>
        <stp>5019</stp>
        <stp/>
        <stp>売気配数量10</stp>
        <tr r="G135" s="2"/>
      </tp>
      <tp>
        <v>0</v>
        <stp/>
        <stp>BOARD</stp>
        <stp>4519</stp>
        <stp/>
        <stp>売気配数量14</stp>
        <tr r="G100" s="2"/>
      </tp>
      <tp>
        <v>0</v>
        <stp/>
        <stp>BOARD</stp>
        <stp>5019</stp>
        <stp/>
        <stp>売気配数量14</stp>
        <tr r="G135" s="2"/>
      </tp>
      <tp>
        <v>2600</v>
        <stp/>
        <stp>BOARD</stp>
        <stp>8218</stp>
        <stp/>
        <stp>売気配数量-2</stp>
        <tr r="G277" s="2"/>
      </tp>
      <tp>
        <v>300</v>
        <stp/>
        <stp>BOARD</stp>
        <stp>8218</stp>
        <stp/>
        <stp>売気配数量-3</stp>
        <tr r="G277" s="2"/>
      </tp>
      <tp>
        <v>400</v>
        <stp/>
        <stp>BOARD</stp>
        <stp>8218</stp>
        <stp/>
        <stp>売気配数量-1</stp>
        <tr r="G277" s="2"/>
      </tp>
      <tp>
        <v>16400</v>
        <stp/>
        <stp>BOARD</stp>
        <stp>7518</stp>
        <stp/>
        <stp>売気配数量-1</stp>
        <tr r="G246" s="2"/>
      </tp>
      <tp>
        <v>2000</v>
        <stp/>
        <stp>BOARD</stp>
        <stp>4118</stp>
        <stp/>
        <stp>売気配数量-2</stp>
        <tr r="G79" s="2"/>
      </tp>
      <tp>
        <v>1000</v>
        <stp/>
        <stp>BOARD</stp>
        <stp>4118</stp>
        <stp/>
        <stp>売気配数量-3</stp>
        <tr r="G79" s="2"/>
      </tp>
      <tp>
        <v>14300</v>
        <stp/>
        <stp>BOARD</stp>
        <stp>7518</stp>
        <stp/>
        <stp>売気配数量-3</stp>
        <tr r="G246" s="2"/>
      </tp>
      <tp>
        <v>11500</v>
        <stp/>
        <stp>BOARD</stp>
        <stp>7518</stp>
        <stp/>
        <stp>売気配数量-2</stp>
        <tr r="G246" s="2"/>
      </tp>
      <tp>
        <v>8000</v>
        <stp/>
        <stp>BOARD</stp>
        <stp>4118</stp>
        <stp/>
        <stp>売気配数量-1</stp>
        <tr r="G79" s="2"/>
      </tp>
      <tp>
        <v>600</v>
        <stp/>
        <stp>BOARD</stp>
        <stp>8219</stp>
        <stp/>
        <stp>売気配数量-2</stp>
        <tr r="G278" s="2"/>
      </tp>
      <tp>
        <v>1300</v>
        <stp/>
        <stp>BOARD</stp>
        <stp>8219</stp>
        <stp/>
        <stp>売気配数量-3</stp>
        <tr r="G278" s="2"/>
      </tp>
      <tp>
        <v>1000</v>
        <stp/>
        <stp>BOARD</stp>
        <stp>8219</stp>
        <stp/>
        <stp>売気配数量-1</stp>
        <tr r="G278" s="2"/>
      </tp>
      <tp>
        <v>4900</v>
        <stp/>
        <stp>BOARD</stp>
        <stp>4519</stp>
        <stp/>
        <stp>売気配数量-2</stp>
        <tr r="G100" s="2"/>
      </tp>
      <tp>
        <v>2500</v>
        <stp/>
        <stp>BOARD</stp>
        <stp>5019</stp>
        <stp/>
        <stp>売気配数量-3</stp>
        <tr r="G135" s="2"/>
      </tp>
      <tp>
        <v>4200</v>
        <stp/>
        <stp>BOARD</stp>
        <stp>4519</stp>
        <stp/>
        <stp>売気配数量-3</stp>
        <tr r="G100" s="2"/>
      </tp>
      <tp>
        <v>300</v>
        <stp/>
        <stp>BOARD</stp>
        <stp>5019</stp>
        <stp/>
        <stp>売気配数量-2</stp>
        <tr r="G135" s="2"/>
      </tp>
      <tp>
        <v>6100</v>
        <stp/>
        <stp>BOARD</stp>
        <stp>5019</stp>
        <stp/>
        <stp>売気配数量-1</stp>
        <tr r="G135" s="2"/>
      </tp>
      <tp>
        <v>12700</v>
        <stp/>
        <stp>BOARD</stp>
        <stp>4519</stp>
        <stp/>
        <stp>売気配数量-1</stp>
        <tr r="G100" s="2"/>
      </tp>
      <tp>
        <v>2400</v>
        <stp/>
        <stp>BOARD</stp>
        <stp>8012</stp>
        <stp/>
        <stp>売気配数量-2</stp>
        <tr r="G263" s="2"/>
      </tp>
      <tp>
        <v>6100</v>
        <stp/>
        <stp>BOARD</stp>
        <stp>8012</stp>
        <stp/>
        <stp>売気配数量-3</stp>
        <tr r="G263" s="2"/>
      </tp>
      <tp>
        <v>2400</v>
        <stp/>
        <stp>BOARD</stp>
        <stp>8012</stp>
        <stp/>
        <stp>売気配数量-1</stp>
        <tr r="G263" s="2"/>
      </tp>
      <tp>
        <v>800</v>
        <stp/>
        <stp>BOARD</stp>
        <stp>4612</stp>
        <stp/>
        <stp>売気配数量-2</stp>
        <tr r="G116" s="2"/>
      </tp>
      <tp>
        <v>11100</v>
        <stp/>
        <stp>BOARD</stp>
        <stp>7012</stp>
        <stp/>
        <stp>売気配数量-1</stp>
        <tr r="G228" s="2"/>
      </tp>
      <tp>
        <v>1300</v>
        <stp/>
        <stp>BOARD</stp>
        <stp>4912</stp>
        <stp/>
        <stp>売気配数量-2</stp>
        <tr r="G131" s="2"/>
      </tp>
      <tp>
        <v>100</v>
        <stp/>
        <stp>BOARD</stp>
        <stp>4612</stp>
        <stp/>
        <stp>売気配数量-3</stp>
        <tr r="G116" s="2"/>
      </tp>
      <tp>
        <v>3300</v>
        <stp/>
        <stp>BOARD</stp>
        <stp>4912</stp>
        <stp/>
        <stp>売気配数量-3</stp>
        <tr r="G131" s="2"/>
      </tp>
      <tp>
        <v>10800</v>
        <stp/>
        <stp>BOARD</stp>
        <stp>7012</stp>
        <stp/>
        <stp>売気配数量-3</stp>
        <tr r="G228" s="2"/>
      </tp>
      <tp>
        <v>8000</v>
        <stp/>
        <stp>BOARD</stp>
        <stp>4612</stp>
        <stp/>
        <stp>売気配数量-1</stp>
        <tr r="G116" s="2"/>
      </tp>
      <tp>
        <v>800</v>
        <stp/>
        <stp>BOARD</stp>
        <stp>7012</stp>
        <stp/>
        <stp>売気配数量-2</stp>
        <tr r="G228" s="2"/>
      </tp>
      <tp>
        <v>30800</v>
        <stp/>
        <stp>BOARD</stp>
        <stp>4912</stp>
        <stp/>
        <stp>売気配数量-1</stp>
        <tr r="G131" s="2"/>
      </tp>
      <tp>
        <v>19000</v>
        <stp/>
        <stp>BOARD</stp>
        <stp>1812</stp>
        <stp/>
        <stp>売気配数量-3</stp>
        <tr r="G9" s="2"/>
      </tp>
      <tp>
        <v>700</v>
        <stp/>
        <stp>BOARD</stp>
        <stp>2212</stp>
        <stp/>
        <stp>売気配数量-1</stp>
        <tr r="G19" s="2"/>
      </tp>
      <tp>
        <v>4000</v>
        <stp/>
        <stp>BOARD</stp>
        <stp>1812</stp>
        <stp/>
        <stp>売気配数量-2</stp>
        <tr r="G9" s="2"/>
      </tp>
      <tp>
        <v>7700</v>
        <stp/>
        <stp>BOARD</stp>
        <stp>2212</stp>
        <stp/>
        <stp>売気配数量-2</stp>
        <tr r="G19" s="2"/>
      </tp>
      <tp>
        <v>43000</v>
        <stp/>
        <stp>BOARD</stp>
        <stp>1812</stp>
        <stp/>
        <stp>売気配数量-1</stp>
        <tr r="G9" s="2"/>
      </tp>
      <tp>
        <v>8700</v>
        <stp/>
        <stp>BOARD</stp>
        <stp>2212</stp>
        <stp/>
        <stp>売気配数量-3</stp>
        <tr r="G19" s="2"/>
      </tp>
      <tp>
        <v>2100</v>
        <stp/>
        <stp>BOARD</stp>
        <stp>8113</stp>
        <stp/>
        <stp>売気配数量-2</stp>
        <tr r="G271" s="2"/>
      </tp>
      <tp>
        <v>4900</v>
        <stp/>
        <stp>BOARD</stp>
        <stp>8113</stp>
        <stp/>
        <stp>売気配数量-3</stp>
        <tr r="G271" s="2"/>
      </tp>
      <tp>
        <v>7200</v>
        <stp/>
        <stp>BOARD</stp>
        <stp>8113</stp>
        <stp/>
        <stp>売気配数量-1</stp>
        <tr r="G271" s="2"/>
      </tp>
      <tp>
        <v>12800</v>
        <stp/>
        <stp>BOARD</stp>
        <stp>4613</stp>
        <stp/>
        <stp>売気配数量-2</stp>
        <tr r="G117" s="2"/>
      </tp>
      <tp>
        <v>20300</v>
        <stp/>
        <stp>BOARD</stp>
        <stp>7013</stp>
        <stp/>
        <stp>売気配数量-1</stp>
        <tr r="G229" s="2"/>
      </tp>
      <tp>
        <v>3000</v>
        <stp/>
        <stp>BOARD</stp>
        <stp>4613</stp>
        <stp/>
        <stp>売気配数量-3</stp>
        <tr r="G117" s="2"/>
      </tp>
      <tp>
        <v>11800</v>
        <stp/>
        <stp>BOARD</stp>
        <stp>6113</stp>
        <stp/>
        <stp>売気配数量-1</stp>
        <tr r="G171" s="2"/>
      </tp>
      <tp>
        <v>9200</v>
        <stp/>
        <stp>BOARD</stp>
        <stp>7013</stp>
        <stp/>
        <stp>売気配数量-3</stp>
        <tr r="G229" s="2"/>
      </tp>
      <tp>
        <v>27300</v>
        <stp/>
        <stp>BOARD</stp>
        <stp>6113</stp>
        <stp/>
        <stp>売気配数量-2</stp>
        <tr r="G171" s="2"/>
      </tp>
      <tp>
        <v>10600</v>
        <stp/>
        <stp>BOARD</stp>
        <stp>4613</stp>
        <stp/>
        <stp>売気配数量-1</stp>
        <tr r="G117" s="2"/>
      </tp>
      <tp>
        <v>8300</v>
        <stp/>
        <stp>BOARD</stp>
        <stp>7013</stp>
        <stp/>
        <stp>売気配数量-2</stp>
        <tr r="G229" s="2"/>
      </tp>
      <tp>
        <v>11300</v>
        <stp/>
        <stp>BOARD</stp>
        <stp>6113</stp>
        <stp/>
        <stp>売気配数量-3</stp>
        <tr r="G171" s="2"/>
      </tp>
      <tp>
        <v>6900</v>
        <stp/>
        <stp>BOARD</stp>
        <stp>5110</stp>
        <stp/>
        <stp>売気配数量-3</stp>
        <tr r="G137" s="2"/>
      </tp>
      <tp>
        <v>1300</v>
        <stp/>
        <stp>BOARD</stp>
        <stp>6310</stp>
        <stp/>
        <stp>売気配数量-1</stp>
        <tr r="G181" s="2"/>
      </tp>
      <tp>
        <v>7500</v>
        <stp/>
        <stp>BOARD</stp>
        <stp>5110</stp>
        <stp/>
        <stp>売気配数量-2</stp>
        <tr r="G137" s="2"/>
      </tp>
      <tp>
        <v>100</v>
        <stp/>
        <stp>BOARD</stp>
        <stp>6310</stp>
        <stp/>
        <stp>売気配数量-2</stp>
        <tr r="G181" s="2"/>
      </tp>
      <tp>
        <v>23600</v>
        <stp/>
        <stp>BOARD</stp>
        <stp>5110</stp>
        <stp/>
        <stp>売気配数量-1</stp>
        <tr r="G137" s="2"/>
      </tp>
      <tp>
        <v>600</v>
        <stp/>
        <stp>BOARD</stp>
        <stp>6310</stp>
        <stp/>
        <stp>売気配数量-3</stp>
        <tr r="G181" s="2"/>
      </tp>
      <tp>
        <v>3500</v>
        <stp/>
        <stp>BOARD</stp>
        <stp>2810</stp>
        <stp/>
        <stp>売気配数量-1</stp>
        <tr r="G44" s="2"/>
      </tp>
      <tp>
        <v>600</v>
        <stp/>
        <stp>BOARD</stp>
        <stp>2810</stp>
        <stp/>
        <stp>売気配数量-2</stp>
        <tr r="G44" s="2"/>
      </tp>
      <tp>
        <v>500</v>
        <stp/>
        <stp>BOARD</stp>
        <stp>2810</stp>
        <stp/>
        <stp>売気配数量-3</stp>
        <tr r="G44" s="2"/>
      </tp>
      <tp>
        <v>6500</v>
        <stp/>
        <stp>BOARD</stp>
        <stp>5711</stp>
        <stp/>
        <stp>売気配数量-3</stp>
        <tr r="G156" s="2"/>
      </tp>
      <tp>
        <v>65500</v>
        <stp/>
        <stp>BOARD</stp>
        <stp>7211</stp>
        <stp/>
        <stp>売気配数量-1</stp>
        <tr r="G232" s="2"/>
      </tp>
      <tp>
        <v>32000</v>
        <stp/>
        <stp>BOARD</stp>
        <stp>7911</stp>
        <stp/>
        <stp>売気配数量-1</stp>
        <tr r="G256" s="2"/>
      </tp>
      <tp>
        <v>1100</v>
        <stp/>
        <stp>BOARD</stp>
        <stp>5711</stp>
        <stp/>
        <stp>売気配数量-2</stp>
        <tr r="G156" s="2"/>
      </tp>
      <tp>
        <v>1400</v>
        <stp/>
        <stp>BOARD</stp>
        <stp>5711</stp>
        <stp/>
        <stp>売気配数量-1</stp>
        <tr r="G156" s="2"/>
      </tp>
      <tp>
        <v>48900</v>
        <stp/>
        <stp>BOARD</stp>
        <stp>7211</stp>
        <stp/>
        <stp>売気配数量-3</stp>
        <tr r="G232" s="2"/>
      </tp>
      <tp>
        <v>9000</v>
        <stp/>
        <stp>BOARD</stp>
        <stp>7911</stp>
        <stp/>
        <stp>売気配数量-3</stp>
        <tr r="G256" s="2"/>
      </tp>
      <tp>
        <v>22700</v>
        <stp/>
        <stp>BOARD</stp>
        <stp>7211</stp>
        <stp/>
        <stp>売気配数量-2</stp>
        <tr r="G232" s="2"/>
      </tp>
      <tp>
        <v>15000</v>
        <stp/>
        <stp>BOARD</stp>
        <stp>7911</stp>
        <stp/>
        <stp>売気配数量-2</stp>
        <tr r="G256" s="2"/>
      </tp>
      <tp>
        <v>1100</v>
        <stp/>
        <stp>BOARD</stp>
        <stp>1911</stp>
        <stp/>
        <stp>売気配数量-3</stp>
        <tr r="G13" s="2"/>
      </tp>
      <tp>
        <v>1400</v>
        <stp/>
        <stp>BOARD</stp>
        <stp>2811</stp>
        <stp/>
        <stp>売気配数量-1</stp>
        <tr r="G45" s="2"/>
      </tp>
      <tp>
        <v>3300</v>
        <stp/>
        <stp>BOARD</stp>
        <stp>1911</stp>
        <stp/>
        <stp>売気配数量-2</stp>
        <tr r="G13" s="2"/>
      </tp>
      <tp>
        <v>1400</v>
        <stp/>
        <stp>BOARD</stp>
        <stp>2811</stp>
        <stp/>
        <stp>売気配数量-2</stp>
        <tr r="G45" s="2"/>
      </tp>
      <tp>
        <v>15300</v>
        <stp/>
        <stp>BOARD</stp>
        <stp>1911</stp>
        <stp/>
        <stp>売気配数量-1</stp>
        <tr r="G13" s="2"/>
      </tp>
      <tp>
        <v>6100</v>
        <stp/>
        <stp>BOARD</stp>
        <stp>2811</stp>
        <stp/>
        <stp>売気配数量-3</stp>
        <tr r="G45" s="2"/>
      </tp>
      <tp>
        <v>22300</v>
        <stp/>
        <stp>BOARD</stp>
        <stp>8016</stp>
        <stp/>
        <stp>売気配数量-2</stp>
        <tr r="G265" s="2"/>
      </tp>
      <tp>
        <v>14200</v>
        <stp/>
        <stp>BOARD</stp>
        <stp>8016</stp>
        <stp/>
        <stp>売気配数量-3</stp>
        <tr r="G265" s="2"/>
      </tp>
      <tp>
        <v>6000</v>
        <stp/>
        <stp>BOARD</stp>
        <stp>8016</stp>
        <stp/>
        <stp>売気配数量-1</stp>
        <tr r="G265" s="2"/>
      </tp>
      <tp>
        <v>500</v>
        <stp/>
        <stp>BOARD</stp>
        <stp>4716</stp>
        <stp/>
        <stp>売気配数量-2</stp>
        <tr r="G126" s="2"/>
      </tp>
      <tp>
        <v>100</v>
        <stp/>
        <stp>BOARD</stp>
        <stp>4716</stp>
        <stp/>
        <stp>売気配数量-3</stp>
        <tr r="G126" s="2"/>
      </tp>
      <tp>
        <v>500</v>
        <stp/>
        <stp>BOARD</stp>
        <stp>4716</stp>
        <stp/>
        <stp>売気配数量-1</stp>
        <tr r="G126" s="2"/>
      </tp>
      <tp>
        <v>4200</v>
        <stp/>
        <stp>BOARD</stp>
        <stp>3116</stp>
        <stp/>
        <stp>売気配数量-1</stp>
        <tr r="G54" s="2"/>
      </tp>
      <tp>
        <v>3300</v>
        <stp/>
        <stp>BOARD</stp>
        <stp>3116</stp>
        <stp/>
        <stp>売気配数量-3</stp>
        <tr r="G54" s="2"/>
      </tp>
      <tp>
        <v>17700</v>
        <stp/>
        <stp>BOARD</stp>
        <stp>3116</stp>
        <stp/>
        <stp>売気配数量-2</stp>
        <tr r="G54" s="2"/>
      </tp>
      <tp>
        <v>1000</v>
        <stp/>
        <stp>BOARD</stp>
        <stp>4217</stp>
        <stp/>
        <stp>売気配数量-2</stp>
        <tr r="G91" s="2"/>
      </tp>
      <tp>
        <v>13900</v>
        <stp/>
        <stp>BOARD</stp>
        <stp>6417</stp>
        <stp/>
        <stp>売気配数量-1</stp>
        <tr r="G186" s="2"/>
      </tp>
      <tp>
        <v>5200</v>
        <stp/>
        <stp>BOARD</stp>
        <stp>4217</stp>
        <stp/>
        <stp>売気配数量-3</stp>
        <tr r="G91" s="2"/>
      </tp>
      <tp>
        <v>3000</v>
        <stp/>
        <stp>BOARD</stp>
        <stp>6417</stp>
        <stp/>
        <stp>売気配数量-2</stp>
        <tr r="G186" s="2"/>
      </tp>
      <tp>
        <v>2900</v>
        <stp/>
        <stp>BOARD</stp>
        <stp>6417</stp>
        <stp/>
        <stp>売気配数量-3</stp>
        <tr r="G186" s="2"/>
      </tp>
      <tp>
        <v>11000</v>
        <stp/>
        <stp>BOARD</stp>
        <stp>4217</stp>
        <stp/>
        <stp>売気配数量-1</stp>
        <tr r="G91" s="2"/>
      </tp>
      <tp>
        <v>4000</v>
        <stp/>
        <stp>BOARD</stp>
        <stp>5714</stp>
        <stp/>
        <stp>売気配数量-3</stp>
        <tr r="G157" s="2"/>
      </tp>
      <tp>
        <v>100</v>
        <stp/>
        <stp>BOARD</stp>
        <stp>5214</stp>
        <stp/>
        <stp>売気配数量-3</stp>
        <tr r="G139" s="2"/>
      </tp>
      <tp>
        <v>500</v>
        <stp/>
        <stp>BOARD</stp>
        <stp>4114</stp>
        <stp/>
        <stp>売気配数量-2</stp>
        <tr r="G78" s="2"/>
      </tp>
      <tp>
        <v>300</v>
        <stp/>
        <stp>BOARD</stp>
        <stp>5714</stp>
        <stp/>
        <stp>売気配数量-2</stp>
        <tr r="G157" s="2"/>
      </tp>
      <tp>
        <v>200</v>
        <stp/>
        <stp>BOARD</stp>
        <stp>5214</stp>
        <stp/>
        <stp>売気配数量-2</stp>
        <tr r="G139" s="2"/>
      </tp>
      <tp>
        <v>1400</v>
        <stp/>
        <stp>BOARD</stp>
        <stp>4114</stp>
        <stp/>
        <stp>売気配数量-3</stp>
        <tr r="G78" s="2"/>
      </tp>
      <tp>
        <v>5600</v>
        <stp/>
        <stp>BOARD</stp>
        <stp>5714</stp>
        <stp/>
        <stp>売気配数量-1</stp>
        <tr r="G157" s="2"/>
      </tp>
      <tp>
        <v>1700</v>
        <stp/>
        <stp>BOARD</stp>
        <stp>5214</stp>
        <stp/>
        <stp>売気配数量-1</stp>
        <tr r="G139" s="2"/>
      </tp>
      <tp>
        <v>2500</v>
        <stp/>
        <stp>BOARD</stp>
        <stp>4114</stp>
        <stp/>
        <stp>売気配数量-1</stp>
        <tr r="G78" s="2"/>
      </tp>
      <tp>
        <v>100</v>
        <stp/>
        <stp>BOARD</stp>
        <stp>8015</stp>
        <stp/>
        <stp>売気配数量-2</stp>
        <tr r="G264" s="2"/>
      </tp>
      <tp>
        <v>7600</v>
        <stp/>
        <stp>BOARD</stp>
        <stp>8015</stp>
        <stp/>
        <stp>売気配数量-3</stp>
        <tr r="G264" s="2"/>
      </tp>
      <tp>
        <v>200</v>
        <stp/>
        <stp>BOARD</stp>
        <stp>8015</stp>
        <stp/>
        <stp>売気配数量-1</stp>
        <tr r="G264" s="2"/>
      </tp>
      <tp>
        <v>200</v>
        <stp/>
        <stp>BOARD</stp>
        <stp>7915</stp>
        <stp/>
        <stp>売気配数量-1</stp>
        <tr r="G257" s="2"/>
      </tp>
      <tp>
        <v>16500</v>
        <stp/>
        <stp>BOARD</stp>
        <stp>7915</stp>
        <stp/>
        <stp>売気配数量-3</stp>
        <tr r="G257" s="2"/>
      </tp>
      <tp>
        <v>4600</v>
        <stp/>
        <stp>BOARD</stp>
        <stp>7915</stp>
        <stp/>
        <stp>売気配数量-2</stp>
        <tr r="G257" s="2"/>
      </tp>
      <tp>
        <v>0</v>
        <stp/>
        <stp>BOARD</stp>
        <stp>5726</stp>
        <stp/>
        <stp>売気配数量13</stp>
        <tr r="G158" s="2"/>
      </tp>
      <tp>
        <v>0</v>
        <stp/>
        <stp>BOARD</stp>
        <stp>3626</stp>
        <stp/>
        <stp>売気配数量14</stp>
        <tr r="G62" s="2"/>
      </tp>
      <tp>
        <v>0</v>
        <stp/>
        <stp>BOARD</stp>
        <stp>5726</stp>
        <stp/>
        <stp>売気配数量12</stp>
        <tr r="G158" s="2"/>
      </tp>
      <tp>
        <v>0</v>
        <stp/>
        <stp>BOARD</stp>
        <stp>5726</stp>
        <stp/>
        <stp>売気配数量11</stp>
        <tr r="G158" s="2"/>
      </tp>
      <tp>
        <v>0</v>
        <stp/>
        <stp>BOARD</stp>
        <stp>5726</stp>
        <stp/>
        <stp>売気配数量10</stp>
        <tr r="G158" s="2"/>
      </tp>
      <tp>
        <v>0</v>
        <stp/>
        <stp>BOARD</stp>
        <stp>3626</stp>
        <stp/>
        <stp>売気配数量11</stp>
        <tr r="G62" s="2"/>
      </tp>
      <tp>
        <v>0</v>
        <stp/>
        <stp>BOARD</stp>
        <stp>3626</stp>
        <stp/>
        <stp>売気配数量10</stp>
        <tr r="G62" s="2"/>
      </tp>
      <tp>
        <v>0</v>
        <stp/>
        <stp>BOARD</stp>
        <stp>3626</stp>
        <stp/>
        <stp>売気配数量13</stp>
        <tr r="G62" s="2"/>
      </tp>
      <tp>
        <v>0</v>
        <stp/>
        <stp>BOARD</stp>
        <stp>3626</stp>
        <stp/>
        <stp>売気配数量12</stp>
        <tr r="G62" s="2"/>
      </tp>
      <tp>
        <v>0</v>
        <stp/>
        <stp>BOARD</stp>
        <stp>5726</stp>
        <stp/>
        <stp>売気配数量14</stp>
        <tr r="G158" s="2"/>
      </tp>
      <tp>
        <v>0</v>
        <stp/>
        <stp>BOARD</stp>
        <stp>8227</stp>
        <stp/>
        <stp>売気配数量14</stp>
        <tr r="G279" s="2"/>
      </tp>
      <tp>
        <v>0</v>
        <stp/>
        <stp>BOARD</stp>
        <stp>8227</stp>
        <stp/>
        <stp>売気配数量12</stp>
        <tr r="G279" s="2"/>
      </tp>
      <tp>
        <v>0</v>
        <stp/>
        <stp>BOARD</stp>
        <stp>8227</stp>
        <stp/>
        <stp>売気配数量13</stp>
        <tr r="G279" s="2"/>
      </tp>
      <tp>
        <v>0</v>
        <stp/>
        <stp>BOARD</stp>
        <stp>8227</stp>
        <stp/>
        <stp>売気配数量10</stp>
        <tr r="G279" s="2"/>
      </tp>
      <tp>
        <v>0</v>
        <stp/>
        <stp>BOARD</stp>
        <stp>8227</stp>
        <stp/>
        <stp>売気配数量11</stp>
        <tr r="G279" s="2"/>
      </tp>
      <tp>
        <v>0</v>
        <stp/>
        <stp>BOARD</stp>
        <stp>5727</stp>
        <stp/>
        <stp>売気配数量13</stp>
        <tr r="G159" s="2"/>
      </tp>
      <tp>
        <v>0</v>
        <stp/>
        <stp>BOARD</stp>
        <stp>4527</stp>
        <stp/>
        <stp>売気配数量12</stp>
        <tr r="G102" s="2"/>
      </tp>
      <tp>
        <v>0</v>
        <stp/>
        <stp>BOARD</stp>
        <stp>5727</stp>
        <stp/>
        <stp>売気配数量12</stp>
        <tr r="G159" s="2"/>
      </tp>
      <tp>
        <v>0</v>
        <stp/>
        <stp>BOARD</stp>
        <stp>4527</stp>
        <stp/>
        <stp>売気配数量13</stp>
        <tr r="G102" s="2"/>
      </tp>
      <tp>
        <v>0</v>
        <stp/>
        <stp>BOARD</stp>
        <stp>5727</stp>
        <stp/>
        <stp>売気配数量11</stp>
        <tr r="G159" s="2"/>
      </tp>
      <tp>
        <v>0</v>
        <stp/>
        <stp>BOARD</stp>
        <stp>4527</stp>
        <stp/>
        <stp>売気配数量10</stp>
        <tr r="G102" s="2"/>
      </tp>
      <tp>
        <v>0</v>
        <stp/>
        <stp>BOARD</stp>
        <stp>5727</stp>
        <stp/>
        <stp>売気配数量10</stp>
        <tr r="G159" s="2"/>
      </tp>
      <tp>
        <v>0</v>
        <stp/>
        <stp>BOARD</stp>
        <stp>4527</stp>
        <stp/>
        <stp>売気配数量11</stp>
        <tr r="G102" s="2"/>
      </tp>
      <tp>
        <v>0</v>
        <stp/>
        <stp>BOARD</stp>
        <stp>4527</stp>
        <stp/>
        <stp>売気配数量14</stp>
        <tr r="G102" s="2"/>
      </tp>
      <tp>
        <v>0</v>
        <stp/>
        <stp>BOARD</stp>
        <stp>5727</stp>
        <stp/>
        <stp>売気配数量14</stp>
        <tr r="G159" s="2"/>
      </tp>
      <tp>
        <v>0</v>
        <stp/>
        <stp>BOARD</stp>
        <stp>8324</stp>
        <stp/>
        <stp>売気配数量14</stp>
        <tr r="G288" s="2"/>
      </tp>
      <tp>
        <v>0</v>
        <stp/>
        <stp>BOARD</stp>
        <stp>8324</stp>
        <stp/>
        <stp>売気配数量12</stp>
        <tr r="G288" s="2"/>
      </tp>
      <tp>
        <v>0</v>
        <stp/>
        <stp>BOARD</stp>
        <stp>8324</stp>
        <stp/>
        <stp>売気配数量13</stp>
        <tr r="G288" s="2"/>
      </tp>
      <tp>
        <v>0</v>
        <stp/>
        <stp>BOARD</stp>
        <stp>8324</stp>
        <stp/>
        <stp>売気配数量10</stp>
        <tr r="G288" s="2"/>
      </tp>
      <tp>
        <v>0</v>
        <stp/>
        <stp>BOARD</stp>
        <stp>8324</stp>
        <stp/>
        <stp>売気配数量11</stp>
        <tr r="G288" s="2"/>
      </tp>
      <tp>
        <v>0</v>
        <stp/>
        <stp>BOARD</stp>
        <stp>6724</stp>
        <stp/>
        <stp>売気配数量10</stp>
        <tr r="G206" s="2"/>
      </tp>
      <tp>
        <v>0</v>
        <stp/>
        <stp>BOARD</stp>
        <stp>4324</stp>
        <stp/>
        <stp>売気配数量12</stp>
        <tr r="G94" s="2"/>
      </tp>
      <tp>
        <v>0</v>
        <stp/>
        <stp>BOARD</stp>
        <stp>6724</stp>
        <stp/>
        <stp>売気配数量11</stp>
        <tr r="G206" s="2"/>
      </tp>
      <tp>
        <v>0</v>
        <stp/>
        <stp>BOARD</stp>
        <stp>4324</stp>
        <stp/>
        <stp>売気配数量13</stp>
        <tr r="G94" s="2"/>
      </tp>
      <tp>
        <v>0</v>
        <stp/>
        <stp>BOARD</stp>
        <stp>6724</stp>
        <stp/>
        <stp>売気配数量12</stp>
        <tr r="G206" s="2"/>
      </tp>
      <tp>
        <v>0</v>
        <stp/>
        <stp>BOARD</stp>
        <stp>4324</stp>
        <stp/>
        <stp>売気配数量10</stp>
        <tr r="G94" s="2"/>
      </tp>
      <tp>
        <v>0</v>
        <stp/>
        <stp>BOARD</stp>
        <stp>6724</stp>
        <stp/>
        <stp>売気配数量13</stp>
        <tr r="G206" s="2"/>
      </tp>
      <tp>
        <v>0</v>
        <stp/>
        <stp>BOARD</stp>
        <stp>4324</stp>
        <stp/>
        <stp>売気配数量11</stp>
        <tr r="G94" s="2"/>
      </tp>
      <tp>
        <v>0</v>
        <stp/>
        <stp>BOARD</stp>
        <stp>6724</stp>
        <stp/>
        <stp>売気配数量14</stp>
        <tr r="G206" s="2"/>
      </tp>
      <tp>
        <v>0</v>
        <stp/>
        <stp>BOARD</stp>
        <stp>4324</stp>
        <stp/>
        <stp>売気配数量14</stp>
        <tr r="G94" s="2"/>
      </tp>
      <tp>
        <v>0</v>
        <stp/>
        <stp>BOARD</stp>
        <stp>6925</stp>
        <stp/>
        <stp>売気配数量10</stp>
        <tr r="G219" s="2"/>
      </tp>
      <tp>
        <v>0</v>
        <stp/>
        <stp>BOARD</stp>
        <stp>6925</stp>
        <stp/>
        <stp>売気配数量11</stp>
        <tr r="G219" s="2"/>
      </tp>
      <tp>
        <v>0</v>
        <stp/>
        <stp>BOARD</stp>
        <stp>6925</stp>
        <stp/>
        <stp>売気配数量12</stp>
        <tr r="G219" s="2"/>
      </tp>
      <tp>
        <v>0</v>
        <stp/>
        <stp>BOARD</stp>
        <stp>6925</stp>
        <stp/>
        <stp>売気配数量13</stp>
        <tr r="G219" s="2"/>
      </tp>
      <tp>
        <v>0</v>
        <stp/>
        <stp>BOARD</stp>
        <stp>6925</stp>
        <stp/>
        <stp>売気配数量14</stp>
        <tr r="G219" s="2"/>
      </tp>
      <tp>
        <v>0</v>
        <stp/>
        <stp>BOARD</stp>
        <stp>6222</stp>
        <stp/>
        <stp>売気配数量10</stp>
        <tr r="G177" s="2"/>
      </tp>
      <tp>
        <v>0</v>
        <stp/>
        <stp>BOARD</stp>
        <stp>4922</stp>
        <stp/>
        <stp>売気配数量12</stp>
        <tr r="G132" s="2"/>
      </tp>
      <tp>
        <v>0</v>
        <stp/>
        <stp>BOARD</stp>
        <stp>6222</stp>
        <stp/>
        <stp>売気配数量11</stp>
        <tr r="G177" s="2"/>
      </tp>
      <tp>
        <v>0</v>
        <stp/>
        <stp>BOARD</stp>
        <stp>4922</stp>
        <stp/>
        <stp>売気配数量13</stp>
        <tr r="G132" s="2"/>
      </tp>
      <tp>
        <v>0</v>
        <stp/>
        <stp>BOARD</stp>
        <stp>6222</stp>
        <stp/>
        <stp>売気配数量12</stp>
        <tr r="G177" s="2"/>
      </tp>
      <tp>
        <v>0</v>
        <stp/>
        <stp>BOARD</stp>
        <stp>4922</stp>
        <stp/>
        <stp>売気配数量10</stp>
        <tr r="G132" s="2"/>
      </tp>
      <tp>
        <v>0</v>
        <stp/>
        <stp>BOARD</stp>
        <stp>6222</stp>
        <stp/>
        <stp>売気配数量13</stp>
        <tr r="G177" s="2"/>
      </tp>
      <tp>
        <v>0</v>
        <stp/>
        <stp>BOARD</stp>
        <stp>4922</stp>
        <stp/>
        <stp>売気配数量11</stp>
        <tr r="G132" s="2"/>
      </tp>
      <tp>
        <v>0</v>
        <stp/>
        <stp>BOARD</stp>
        <stp>6222</stp>
        <stp/>
        <stp>売気配数量14</stp>
        <tr r="G177" s="2"/>
      </tp>
      <tp>
        <v>0</v>
        <stp/>
        <stp>BOARD</stp>
        <stp>4922</stp>
        <stp/>
        <stp>売気配数量14</stp>
        <tr r="G132" s="2"/>
      </tp>
      <tp>
        <v>0</v>
        <stp/>
        <stp>BOARD</stp>
        <stp>5423</stp>
        <stp/>
        <stp>売気配数量13</stp>
        <tr r="G146" s="2"/>
      </tp>
      <tp>
        <v>0</v>
        <stp/>
        <stp>BOARD</stp>
        <stp>6923</stp>
        <stp/>
        <stp>売気配数量10</stp>
        <tr r="G218" s="2"/>
      </tp>
      <tp>
        <v>0</v>
        <stp/>
        <stp>BOARD</stp>
        <stp>5423</stp>
        <stp/>
        <stp>売気配数量12</stp>
        <tr r="G146" s="2"/>
      </tp>
      <tp>
        <v>0</v>
        <stp/>
        <stp>BOARD</stp>
        <stp>6923</stp>
        <stp/>
        <stp>売気配数量11</stp>
        <tr r="G218" s="2"/>
      </tp>
      <tp>
        <v>0</v>
        <stp/>
        <stp>BOARD</stp>
        <stp>5423</stp>
        <stp/>
        <stp>売気配数量11</stp>
        <tr r="G146" s="2"/>
      </tp>
      <tp>
        <v>0</v>
        <stp/>
        <stp>BOARD</stp>
        <stp>6923</stp>
        <stp/>
        <stp>売気配数量12</stp>
        <tr r="G218" s="2"/>
      </tp>
      <tp>
        <v>0</v>
        <stp/>
        <stp>BOARD</stp>
        <stp>5423</stp>
        <stp/>
        <stp>売気配数量10</stp>
        <tr r="G146" s="2"/>
      </tp>
      <tp>
        <v>0</v>
        <stp/>
        <stp>BOARD</stp>
        <stp>6923</stp>
        <stp/>
        <stp>売気配数量13</stp>
        <tr r="G218" s="2"/>
      </tp>
      <tp>
        <v>0</v>
        <stp/>
        <stp>BOARD</stp>
        <stp>6923</stp>
        <stp/>
        <stp>売気配数量14</stp>
        <tr r="G218" s="2"/>
      </tp>
      <tp>
        <v>0</v>
        <stp/>
        <stp>BOARD</stp>
        <stp>5423</stp>
        <stp/>
        <stp>売気配数量14</stp>
        <tr r="G146" s="2"/>
      </tp>
      <tp>
        <v>0</v>
        <stp/>
        <stp>BOARD</stp>
        <stp>4521</stp>
        <stp/>
        <stp>売気配数量12</stp>
        <tr r="G101" s="2"/>
      </tp>
      <tp>
        <v>0</v>
        <stp/>
        <stp>BOARD</stp>
        <stp>4021</stp>
        <stp/>
        <stp>売気配数量12</stp>
        <tr r="G69" s="2"/>
      </tp>
      <tp>
        <v>0</v>
        <stp/>
        <stp>BOARD</stp>
        <stp>4521</stp>
        <stp/>
        <stp>売気配数量13</stp>
        <tr r="G101" s="2"/>
      </tp>
      <tp>
        <v>0</v>
        <stp/>
        <stp>BOARD</stp>
        <stp>4021</stp>
        <stp/>
        <stp>売気配数量13</stp>
        <tr r="G69" s="2"/>
      </tp>
      <tp>
        <v>0</v>
        <stp/>
        <stp>BOARD</stp>
        <stp>4521</stp>
        <stp/>
        <stp>売気配数量10</stp>
        <tr r="G101" s="2"/>
      </tp>
      <tp>
        <v>0</v>
        <stp/>
        <stp>BOARD</stp>
        <stp>4021</stp>
        <stp/>
        <stp>売気配数量10</stp>
        <tr r="G69" s="2"/>
      </tp>
      <tp>
        <v>0</v>
        <stp/>
        <stp>BOARD</stp>
        <stp>1721</stp>
        <stp/>
        <stp>売気配数量14</stp>
        <tr r="G4" s="2"/>
      </tp>
      <tp>
        <v>0</v>
        <stp/>
        <stp>BOARD</stp>
        <stp>4521</stp>
        <stp/>
        <stp>売気配数量11</stp>
        <tr r="G101" s="2"/>
      </tp>
      <tp>
        <v>0</v>
        <stp/>
        <stp>BOARD</stp>
        <stp>4021</stp>
        <stp/>
        <stp>売気配数量11</stp>
        <tr r="G69" s="2"/>
      </tp>
      <tp>
        <v>0</v>
        <stp/>
        <stp>BOARD</stp>
        <stp>1721</stp>
        <stp/>
        <stp>売気配数量13</stp>
        <tr r="G4" s="2"/>
      </tp>
      <tp>
        <v>0</v>
        <stp/>
        <stp>BOARD</stp>
        <stp>1721</stp>
        <stp/>
        <stp>売気配数量12</stp>
        <tr r="G4" s="2"/>
      </tp>
      <tp>
        <v>0</v>
        <stp/>
        <stp>BOARD</stp>
        <stp>1721</stp>
        <stp/>
        <stp>売気配数量11</stp>
        <tr r="G4" s="2"/>
      </tp>
      <tp>
        <v>0</v>
        <stp/>
        <stp>BOARD</stp>
        <stp>4521</stp>
        <stp/>
        <stp>売気配数量14</stp>
        <tr r="G101" s="2"/>
      </tp>
      <tp>
        <v>0</v>
        <stp/>
        <stp>BOARD</stp>
        <stp>4021</stp>
        <stp/>
        <stp>売気配数量14</stp>
        <tr r="G69" s="2"/>
      </tp>
      <tp>
        <v>0</v>
        <stp/>
        <stp>BOARD</stp>
        <stp>1721</stp>
        <stp/>
        <stp>売気配数量10</stp>
        <tr r="G4" s="2"/>
      </tp>
      <tp>
        <v>0</v>
        <stp/>
        <stp>BOARD</stp>
        <stp>8028</stp>
        <stp/>
        <stp>売気配数量14</stp>
        <tr r="G266" s="2"/>
      </tp>
      <tp>
        <v>0</v>
        <stp/>
        <stp>BOARD</stp>
        <stp>8028</stp>
        <stp/>
        <stp>売気配数量12</stp>
        <tr r="G266" s="2"/>
      </tp>
      <tp>
        <v>0</v>
        <stp/>
        <stp>BOARD</stp>
        <stp>8028</stp>
        <stp/>
        <stp>売気配数量13</stp>
        <tr r="G266" s="2"/>
      </tp>
      <tp>
        <v>0</v>
        <stp/>
        <stp>BOARD</stp>
        <stp>8028</stp>
        <stp/>
        <stp>売気配数量10</stp>
        <tr r="G266" s="2"/>
      </tp>
      <tp>
        <v>0</v>
        <stp/>
        <stp>BOARD</stp>
        <stp>8028</stp>
        <stp/>
        <stp>売気配数量11</stp>
        <tr r="G266" s="2"/>
      </tp>
      <tp>
        <v>0</v>
        <stp/>
        <stp>BOARD</stp>
        <stp>6728</stp>
        <stp/>
        <stp>売気配数量10</stp>
        <tr r="G207" s="2"/>
      </tp>
      <tp>
        <v>0</v>
        <stp/>
        <stp>BOARD</stp>
        <stp>4528</stp>
        <stp/>
        <stp>売気配数量12</stp>
        <tr r="G103" s="2"/>
      </tp>
      <tp>
        <v>0</v>
        <stp/>
        <stp>BOARD</stp>
        <stp>6728</stp>
        <stp/>
        <stp>売気配数量11</stp>
        <tr r="G207" s="2"/>
      </tp>
      <tp>
        <v>0</v>
        <stp/>
        <stp>BOARD</stp>
        <stp>4528</stp>
        <stp/>
        <stp>売気配数量13</stp>
        <tr r="G103" s="2"/>
      </tp>
      <tp>
        <v>0</v>
        <stp/>
        <stp>BOARD</stp>
        <stp>6728</stp>
        <stp/>
        <stp>売気配数量12</stp>
        <tr r="G207" s="2"/>
      </tp>
      <tp>
        <v>0</v>
        <stp/>
        <stp>BOARD</stp>
        <stp>4528</stp>
        <stp/>
        <stp>売気配数量10</stp>
        <tr r="G103" s="2"/>
      </tp>
      <tp>
        <v>0</v>
        <stp/>
        <stp>BOARD</stp>
        <stp>6728</stp>
        <stp/>
        <stp>売気配数量13</stp>
        <tr r="G207" s="2"/>
      </tp>
      <tp>
        <v>0</v>
        <stp/>
        <stp>BOARD</stp>
        <stp>4528</stp>
        <stp/>
        <stp>売気配数量11</stp>
        <tr r="G103" s="2"/>
      </tp>
      <tp>
        <v>0</v>
        <stp/>
        <stp>BOARD</stp>
        <stp>6728</stp>
        <stp/>
        <stp>売気配数量14</stp>
        <tr r="G207" s="2"/>
      </tp>
      <tp>
        <v>0</v>
        <stp/>
        <stp>BOARD</stp>
        <stp>4528</stp>
        <stp/>
        <stp>売気配数量14</stp>
        <tr r="G103" s="2"/>
      </tp>
      <tp>
        <v>0</v>
        <stp/>
        <stp>BOARD</stp>
        <stp>8129</stp>
        <stp/>
        <stp>売気配数量14</stp>
        <tr r="G272" s="2"/>
      </tp>
      <tp>
        <v>0</v>
        <stp/>
        <stp>BOARD</stp>
        <stp>8129</stp>
        <stp/>
        <stp>売気配数量12</stp>
        <tr r="G272" s="2"/>
      </tp>
      <tp>
        <v>0</v>
        <stp/>
        <stp>BOARD</stp>
        <stp>8129</stp>
        <stp/>
        <stp>売気配数量13</stp>
        <tr r="G272" s="2"/>
      </tp>
      <tp>
        <v>0</v>
        <stp/>
        <stp>BOARD</stp>
        <stp>8129</stp>
        <stp/>
        <stp>売気配数量10</stp>
        <tr r="G272" s="2"/>
      </tp>
      <tp>
        <v>0</v>
        <stp/>
        <stp>BOARD</stp>
        <stp>8129</stp>
        <stp/>
        <stp>売気配数量11</stp>
        <tr r="G272" s="2"/>
      </tp>
      <tp>
        <v>0</v>
        <stp/>
        <stp>BOARD</stp>
        <stp>7729</stp>
        <stp/>
        <stp>売気配数量11</stp>
        <tr r="G251" s="2"/>
      </tp>
      <tp>
        <v>0</v>
        <stp/>
        <stp>BOARD</stp>
        <stp>5929</stp>
        <stp/>
        <stp>売気配数量13</stp>
        <tr r="G164" s="2"/>
      </tp>
      <tp>
        <v>0</v>
        <stp/>
        <stp>BOARD</stp>
        <stp>7729</stp>
        <stp/>
        <stp>売気配数量10</stp>
        <tr r="G251" s="2"/>
      </tp>
      <tp>
        <v>0</v>
        <stp/>
        <stp>BOARD</stp>
        <stp>5929</stp>
        <stp/>
        <stp>売気配数量12</stp>
        <tr r="G164" s="2"/>
      </tp>
      <tp>
        <v>0</v>
        <stp/>
        <stp>BOARD</stp>
        <stp>7729</stp>
        <stp/>
        <stp>売気配数量13</stp>
        <tr r="G251" s="2"/>
      </tp>
      <tp>
        <v>0</v>
        <stp/>
        <stp>BOARD</stp>
        <stp>5929</stp>
        <stp/>
        <stp>売気配数量11</stp>
        <tr r="G164" s="2"/>
      </tp>
      <tp>
        <v>0</v>
        <stp/>
        <stp>BOARD</stp>
        <stp>7729</stp>
        <stp/>
        <stp>売気配数量12</stp>
        <tr r="G251" s="2"/>
      </tp>
      <tp>
        <v>0</v>
        <stp/>
        <stp>BOARD</stp>
        <stp>5929</stp>
        <stp/>
        <stp>売気配数量10</stp>
        <tr r="G164" s="2"/>
      </tp>
      <tp>
        <v>0</v>
        <stp/>
        <stp>BOARD</stp>
        <stp>7729</stp>
        <stp/>
        <stp>売気配数量14</stp>
        <tr r="G251" s="2"/>
      </tp>
      <tp>
        <v>0</v>
        <stp/>
        <stp>BOARD</stp>
        <stp>5929</stp>
        <stp/>
        <stp>売気配数量14</stp>
        <tr r="G164" s="2"/>
      </tp>
      <tp>
        <v>2600</v>
        <stp/>
        <stp>BOARD</stp>
        <stp>8028</stp>
        <stp/>
        <stp>売気配数量-2</stp>
        <tr r="G266" s="2"/>
      </tp>
      <tp>
        <v>1300</v>
        <stp/>
        <stp>BOARD</stp>
        <stp>8028</stp>
        <stp/>
        <stp>売気配数量-3</stp>
        <tr r="G266" s="2"/>
      </tp>
      <tp>
        <v>800</v>
        <stp/>
        <stp>BOARD</stp>
        <stp>8028</stp>
        <stp/>
        <stp>売気配数量-1</stp>
        <tr r="G266" s="2"/>
      </tp>
      <tp>
        <v>4400</v>
        <stp/>
        <stp>BOARD</stp>
        <stp>4528</stp>
        <stp/>
        <stp>売気配数量-2</stp>
        <tr r="G103" s="2"/>
      </tp>
      <tp>
        <v>3600</v>
        <stp/>
        <stp>BOARD</stp>
        <stp>6728</stp>
        <stp/>
        <stp>売気配数量-1</stp>
        <tr r="G207" s="2"/>
      </tp>
      <tp>
        <v>5200</v>
        <stp/>
        <stp>BOARD</stp>
        <stp>4528</stp>
        <stp/>
        <stp>売気配数量-3</stp>
        <tr r="G103" s="2"/>
      </tp>
      <tp>
        <v>200</v>
        <stp/>
        <stp>BOARD</stp>
        <stp>6728</stp>
        <stp/>
        <stp>売気配数量-2</stp>
        <tr r="G207" s="2"/>
      </tp>
      <tp>
        <v>300</v>
        <stp/>
        <stp>BOARD</stp>
        <stp>6728</stp>
        <stp/>
        <stp>売気配数量-3</stp>
        <tr r="G207" s="2"/>
      </tp>
      <tp>
        <v>1500</v>
        <stp/>
        <stp>BOARD</stp>
        <stp>4528</stp>
        <stp/>
        <stp>売気配数量-1</stp>
        <tr r="G103" s="2"/>
      </tp>
      <tp>
        <v>500</v>
        <stp/>
        <stp>BOARD</stp>
        <stp>8129</stp>
        <stp/>
        <stp>売気配数量-2</stp>
        <tr r="G272" s="2"/>
      </tp>
      <tp>
        <v>200</v>
        <stp/>
        <stp>BOARD</stp>
        <stp>8129</stp>
        <stp/>
        <stp>売気配数量-3</stp>
        <tr r="G272" s="2"/>
      </tp>
      <tp>
        <v>4000</v>
        <stp/>
        <stp>BOARD</stp>
        <stp>8129</stp>
        <stp/>
        <stp>売気配数量-1</stp>
        <tr r="G272" s="2"/>
      </tp>
      <tp>
        <v>1000</v>
        <stp/>
        <stp>BOARD</stp>
        <stp>7729</stp>
        <stp/>
        <stp>売気配数量-1</stp>
        <tr r="G251" s="2"/>
      </tp>
      <tp>
        <v>16900</v>
        <stp/>
        <stp>BOARD</stp>
        <stp>5929</stp>
        <stp/>
        <stp>売気配数量-3</stp>
        <tr r="G164" s="2"/>
      </tp>
      <tp>
        <v>5300</v>
        <stp/>
        <stp>BOARD</stp>
        <stp>5929</stp>
        <stp/>
        <stp>売気配数量-2</stp>
        <tr r="G164" s="2"/>
      </tp>
      <tp>
        <v>500</v>
        <stp/>
        <stp>BOARD</stp>
        <stp>7729</stp>
        <stp/>
        <stp>売気配数量-3</stp>
        <tr r="G251" s="2"/>
      </tp>
      <tp>
        <v>7700</v>
        <stp/>
        <stp>BOARD</stp>
        <stp>5929</stp>
        <stp/>
        <stp>売気配数量-1</stp>
        <tr r="G164" s="2"/>
      </tp>
      <tp>
        <v>700</v>
        <stp/>
        <stp>BOARD</stp>
        <stp>7729</stp>
        <stp/>
        <stp>売気配数量-2</stp>
        <tr r="G251" s="2"/>
      </tp>
      <tp>
        <v>1700</v>
        <stp/>
        <stp>BOARD</stp>
        <stp>4922</stp>
        <stp/>
        <stp>売気配数量-2</stp>
        <tr r="G132" s="2"/>
      </tp>
      <tp>
        <v>2400</v>
        <stp/>
        <stp>BOARD</stp>
        <stp>6222</stp>
        <stp/>
        <stp>売気配数量-1</stp>
        <tr r="G177" s="2"/>
      </tp>
      <tp>
        <v>600</v>
        <stp/>
        <stp>BOARD</stp>
        <stp>4922</stp>
        <stp/>
        <stp>売気配数量-3</stp>
        <tr r="G132" s="2"/>
      </tp>
      <tp>
        <v>600</v>
        <stp/>
        <stp>BOARD</stp>
        <stp>6222</stp>
        <stp/>
        <stp>売気配数量-2</stp>
        <tr r="G177" s="2"/>
      </tp>
      <tp>
        <v>2400</v>
        <stp/>
        <stp>BOARD</stp>
        <stp>6222</stp>
        <stp/>
        <stp>売気配数量-3</stp>
        <tr r="G177" s="2"/>
      </tp>
      <tp>
        <v>1700</v>
        <stp/>
        <stp>BOARD</stp>
        <stp>4922</stp>
        <stp/>
        <stp>売気配数量-1</stp>
        <tr r="G132" s="2"/>
      </tp>
      <tp>
        <v>19900</v>
        <stp/>
        <stp>BOARD</stp>
        <stp>5423</stp>
        <stp/>
        <stp>売気配数量-3</stp>
        <tr r="G146" s="2"/>
      </tp>
      <tp>
        <v>1500</v>
        <stp/>
        <stp>BOARD</stp>
        <stp>5423</stp>
        <stp/>
        <stp>売気配数量-2</stp>
        <tr r="G146" s="2"/>
      </tp>
      <tp>
        <v>4700</v>
        <stp/>
        <stp>BOARD</stp>
        <stp>6923</stp>
        <stp/>
        <stp>売気配数量-1</stp>
        <tr r="G218" s="2"/>
      </tp>
      <tp>
        <v>2900</v>
        <stp/>
        <stp>BOARD</stp>
        <stp>5423</stp>
        <stp/>
        <stp>売気配数量-1</stp>
        <tr r="G146" s="2"/>
      </tp>
      <tp>
        <v>2600</v>
        <stp/>
        <stp>BOARD</stp>
        <stp>6923</stp>
        <stp/>
        <stp>売気配数量-2</stp>
        <tr r="G218" s="2"/>
      </tp>
      <tp>
        <v>4000</v>
        <stp/>
        <stp>BOARD</stp>
        <stp>6923</stp>
        <stp/>
        <stp>売気配数量-3</stp>
        <tr r="G218" s="2"/>
      </tp>
      <tp>
        <v>1600</v>
        <stp/>
        <stp>BOARD</stp>
        <stp>4521</stp>
        <stp/>
        <stp>売気配数量-2</stp>
        <tr r="G101" s="2"/>
      </tp>
      <tp>
        <v>5600</v>
        <stp/>
        <stp>BOARD</stp>
        <stp>4021</stp>
        <stp/>
        <stp>売気配数量-2</stp>
        <tr r="G69" s="2"/>
      </tp>
      <tp>
        <v>2300</v>
        <stp/>
        <stp>BOARD</stp>
        <stp>4521</stp>
        <stp/>
        <stp>売気配数量-3</stp>
        <tr r="G101" s="2"/>
      </tp>
      <tp>
        <v>200</v>
        <stp/>
        <stp>BOARD</stp>
        <stp>4021</stp>
        <stp/>
        <stp>売気配数量-3</stp>
        <tr r="G69" s="2"/>
      </tp>
      <tp>
        <v>2100</v>
        <stp/>
        <stp>BOARD</stp>
        <stp>4521</stp>
        <stp/>
        <stp>売気配数量-1</stp>
        <tr r="G101" s="2"/>
      </tp>
      <tp>
        <v>9600</v>
        <stp/>
        <stp>BOARD</stp>
        <stp>4021</stp>
        <stp/>
        <stp>売気配数量-1</stp>
        <tr r="G69" s="2"/>
      </tp>
      <tp>
        <v>300</v>
        <stp/>
        <stp>BOARD</stp>
        <stp>1721</stp>
        <stp/>
        <stp>売気配数量-3</stp>
        <tr r="G4" s="2"/>
      </tp>
      <tp>
        <v>300</v>
        <stp/>
        <stp>BOARD</stp>
        <stp>1721</stp>
        <stp/>
        <stp>売気配数量-2</stp>
        <tr r="G4" s="2"/>
      </tp>
      <tp>
        <v>100</v>
        <stp/>
        <stp>BOARD</stp>
        <stp>1721</stp>
        <stp/>
        <stp>売気配数量-1</stp>
        <tr r="G4" s="2"/>
      </tp>
      <tp>
        <v>1600</v>
        <stp/>
        <stp>BOARD</stp>
        <stp>5726</stp>
        <stp/>
        <stp>売気配数量-3</stp>
        <tr r="G158" s="2"/>
      </tp>
      <tp>
        <v>7000</v>
        <stp/>
        <stp>BOARD</stp>
        <stp>5726</stp>
        <stp/>
        <stp>売気配数量-2</stp>
        <tr r="G158" s="2"/>
      </tp>
      <tp>
        <v>2300</v>
        <stp/>
        <stp>BOARD</stp>
        <stp>5726</stp>
        <stp/>
        <stp>売気配数量-1</stp>
        <tr r="G158" s="2"/>
      </tp>
      <tp>
        <v>100</v>
        <stp/>
        <stp>BOARD</stp>
        <stp>3626</stp>
        <stp/>
        <stp>売気配数量-1</stp>
        <tr r="G62" s="2"/>
      </tp>
      <tp>
        <v>300</v>
        <stp/>
        <stp>BOARD</stp>
        <stp>3626</stp>
        <stp/>
        <stp>売気配数量-3</stp>
        <tr r="G62" s="2"/>
      </tp>
      <tp>
        <v>4700</v>
        <stp/>
        <stp>BOARD</stp>
        <stp>3626</stp>
        <stp/>
        <stp>売気配数量-2</stp>
        <tr r="G62" s="2"/>
      </tp>
      <tp>
        <v>3400</v>
        <stp/>
        <stp>BOARD</stp>
        <stp>8227</stp>
        <stp/>
        <stp>売気配数量-2</stp>
        <tr r="G279" s="2"/>
      </tp>
      <tp>
        <v>300</v>
        <stp/>
        <stp>BOARD</stp>
        <stp>8227</stp>
        <stp/>
        <stp>売気配数量-3</stp>
        <tr r="G279" s="2"/>
      </tp>
      <tp>
        <v>4700</v>
        <stp/>
        <stp>BOARD</stp>
        <stp>8227</stp>
        <stp/>
        <stp>売気配数量-1</stp>
        <tr r="G279" s="2"/>
      </tp>
      <tp>
        <v>1000</v>
        <stp/>
        <stp>BOARD</stp>
        <stp>5727</stp>
        <stp/>
        <stp>売気配数量-3</stp>
        <tr r="G159" s="2"/>
      </tp>
      <tp>
        <v>100</v>
        <stp/>
        <stp>BOARD</stp>
        <stp>4527</stp>
        <stp/>
        <stp>売気配数量-2</stp>
        <tr r="G102" s="2"/>
      </tp>
      <tp>
        <v>31200</v>
        <stp/>
        <stp>BOARD</stp>
        <stp>5727</stp>
        <stp/>
        <stp>売気配数量-2</stp>
        <tr r="G159" s="2"/>
      </tp>
      <tp>
        <v>200</v>
        <stp/>
        <stp>BOARD</stp>
        <stp>4527</stp>
        <stp/>
        <stp>売気配数量-3</stp>
        <tr r="G102" s="2"/>
      </tp>
      <tp>
        <v>14500</v>
        <stp/>
        <stp>BOARD</stp>
        <stp>5727</stp>
        <stp/>
        <stp>売気配数量-1</stp>
        <tr r="G159" s="2"/>
      </tp>
      <tp>
        <v>200</v>
        <stp/>
        <stp>BOARD</stp>
        <stp>4527</stp>
        <stp/>
        <stp>売気配数量-1</stp>
        <tr r="G102" s="2"/>
      </tp>
      <tp>
        <v>100</v>
        <stp/>
        <stp>BOARD</stp>
        <stp>8324</stp>
        <stp/>
        <stp>売気配数量-2</stp>
        <tr r="G288" s="2"/>
      </tp>
      <tp>
        <v>500</v>
        <stp/>
        <stp>BOARD</stp>
        <stp>8324</stp>
        <stp/>
        <stp>売気配数量-3</stp>
        <tr r="G288" s="2"/>
      </tp>
      <tp>
        <v>100</v>
        <stp/>
        <stp>BOARD</stp>
        <stp>8324</stp>
        <stp/>
        <stp>売気配数量-1</stp>
        <tr r="G288" s="2"/>
      </tp>
      <tp>
        <v>13900</v>
        <stp/>
        <stp>BOARD</stp>
        <stp>4324</stp>
        <stp/>
        <stp>売気配数量-2</stp>
        <tr r="G94" s="2"/>
      </tp>
      <tp>
        <v>15800</v>
        <stp/>
        <stp>BOARD</stp>
        <stp>6724</stp>
        <stp/>
        <stp>売気配数量-1</stp>
        <tr r="G206" s="2"/>
      </tp>
      <tp>
        <v>19200</v>
        <stp/>
        <stp>BOARD</stp>
        <stp>4324</stp>
        <stp/>
        <stp>売気配数量-3</stp>
        <tr r="G94" s="2"/>
      </tp>
      <tp>
        <v>9400</v>
        <stp/>
        <stp>BOARD</stp>
        <stp>6724</stp>
        <stp/>
        <stp>売気配数量-2</stp>
        <tr r="G206" s="2"/>
      </tp>
      <tp>
        <v>1800</v>
        <stp/>
        <stp>BOARD</stp>
        <stp>6724</stp>
        <stp/>
        <stp>売気配数量-3</stp>
        <tr r="G206" s="2"/>
      </tp>
      <tp>
        <v>6900</v>
        <stp/>
        <stp>BOARD</stp>
        <stp>4324</stp>
        <stp/>
        <stp>売気配数量-1</stp>
        <tr r="G94" s="2"/>
      </tp>
      <tp>
        <v>800</v>
        <stp/>
        <stp>BOARD</stp>
        <stp>6925</stp>
        <stp/>
        <stp>売気配数量-1</stp>
        <tr r="G219" s="2"/>
      </tp>
      <tp>
        <v>2800</v>
        <stp/>
        <stp>BOARD</stp>
        <stp>6925</stp>
        <stp/>
        <stp>売気配数量-2</stp>
        <tr r="G219" s="2"/>
      </tp>
      <tp>
        <v>6800</v>
        <stp/>
        <stp>BOARD</stp>
        <stp>6925</stp>
        <stp/>
        <stp>売気配数量-3</stp>
        <tr r="G219" s="2"/>
      </tp>
      <tp>
        <v>0</v>
        <stp/>
        <stp>BOARD</stp>
        <stp>8336</stp>
        <stp/>
        <stp>売気配数量14</stp>
        <tr r="G291" s="2"/>
      </tp>
      <tp>
        <v>0</v>
        <stp/>
        <stp>BOARD</stp>
        <stp>8036</stp>
        <stp/>
        <stp>売気配数量14</stp>
        <tr r="G267" s="2"/>
      </tp>
      <tp>
        <v>0</v>
        <stp/>
        <stp>BOARD</stp>
        <stp>8136</stp>
        <stp/>
        <stp>売気配数量14</stp>
        <tr r="G274" s="2"/>
      </tp>
      <tp>
        <v>0</v>
        <stp/>
        <stp>BOARD</stp>
        <stp>8336</stp>
        <stp/>
        <stp>売気配数量12</stp>
        <tr r="G291" s="2"/>
      </tp>
      <tp>
        <v>0</v>
        <stp/>
        <stp>BOARD</stp>
        <stp>8036</stp>
        <stp/>
        <stp>売気配数量12</stp>
        <tr r="G267" s="2"/>
      </tp>
      <tp>
        <v>0</v>
        <stp/>
        <stp>BOARD</stp>
        <stp>8136</stp>
        <stp/>
        <stp>売気配数量12</stp>
        <tr r="G274" s="2"/>
      </tp>
      <tp>
        <v>0</v>
        <stp/>
        <stp>BOARD</stp>
        <stp>8336</stp>
        <stp/>
        <stp>売気配数量13</stp>
        <tr r="G291" s="2"/>
      </tp>
      <tp>
        <v>0</v>
        <stp/>
        <stp>BOARD</stp>
        <stp>8036</stp>
        <stp/>
        <stp>売気配数量13</stp>
        <tr r="G267" s="2"/>
      </tp>
      <tp>
        <v>0</v>
        <stp/>
        <stp>BOARD</stp>
        <stp>8136</stp>
        <stp/>
        <stp>売気配数量13</stp>
        <tr r="G274" s="2"/>
      </tp>
      <tp>
        <v>0</v>
        <stp/>
        <stp>BOARD</stp>
        <stp>8336</stp>
        <stp/>
        <stp>売気配数量10</stp>
        <tr r="G291" s="2"/>
      </tp>
      <tp>
        <v>0</v>
        <stp/>
        <stp>BOARD</stp>
        <stp>8036</stp>
        <stp/>
        <stp>売気配数量10</stp>
        <tr r="G267" s="2"/>
      </tp>
      <tp>
        <v>0</v>
        <stp/>
        <stp>BOARD</stp>
        <stp>8136</stp>
        <stp/>
        <stp>売気配数量10</stp>
        <tr r="G274" s="2"/>
      </tp>
      <tp>
        <v>0</v>
        <stp/>
        <stp>BOARD</stp>
        <stp>8336</stp>
        <stp/>
        <stp>売気配数量11</stp>
        <tr r="G291" s="2"/>
      </tp>
      <tp>
        <v>0</v>
        <stp/>
        <stp>BOARD</stp>
        <stp>8036</stp>
        <stp/>
        <stp>売気配数量11</stp>
        <tr r="G267" s="2"/>
      </tp>
      <tp>
        <v>0</v>
        <stp/>
        <stp>BOARD</stp>
        <stp>8136</stp>
        <stp/>
        <stp>売気配数量11</stp>
        <tr r="G274" s="2"/>
      </tp>
      <tp>
        <v>0</v>
        <stp/>
        <stp>BOARD</stp>
        <stp>4536</stp>
        <stp/>
        <stp>売気配数量12</stp>
        <tr r="G106" s="2"/>
      </tp>
      <tp>
        <v>0</v>
        <stp/>
        <stp>BOARD</stp>
        <stp>6136</stp>
        <stp/>
        <stp>売気配数量10</stp>
        <tr r="G172" s="2"/>
      </tp>
      <tp>
        <v>0</v>
        <stp/>
        <stp>BOARD</stp>
        <stp>7936</stp>
        <stp/>
        <stp>売気配数量11</stp>
        <tr r="G258" s="2"/>
      </tp>
      <tp>
        <v>0</v>
        <stp/>
        <stp>BOARD</stp>
        <stp>3436</stp>
        <stp/>
        <stp>売気配数量14</stp>
        <tr r="G59" s="2"/>
      </tp>
      <tp>
        <v>0</v>
        <stp/>
        <stp>BOARD</stp>
        <stp>4536</stp>
        <stp/>
        <stp>売気配数量13</stp>
        <tr r="G106" s="2"/>
      </tp>
      <tp>
        <v>0</v>
        <stp/>
        <stp>BOARD</stp>
        <stp>6136</stp>
        <stp/>
        <stp>売気配数量11</stp>
        <tr r="G172" s="2"/>
      </tp>
      <tp>
        <v>0</v>
        <stp/>
        <stp>BOARD</stp>
        <stp>7936</stp>
        <stp/>
        <stp>売気配数量10</stp>
        <tr r="G258" s="2"/>
      </tp>
      <tp>
        <v>0</v>
        <stp/>
        <stp>BOARD</stp>
        <stp>4536</stp>
        <stp/>
        <stp>売気配数量10</stp>
        <tr r="G106" s="2"/>
      </tp>
      <tp>
        <v>0</v>
        <stp/>
        <stp>BOARD</stp>
        <stp>6136</stp>
        <stp/>
        <stp>売気配数量12</stp>
        <tr r="G172" s="2"/>
      </tp>
      <tp>
        <v>0</v>
        <stp/>
        <stp>BOARD</stp>
        <stp>7936</stp>
        <stp/>
        <stp>売気配数量13</stp>
        <tr r="G258" s="2"/>
      </tp>
      <tp>
        <v>0</v>
        <stp/>
        <stp>BOARD</stp>
        <stp>4536</stp>
        <stp/>
        <stp>売気配数量11</stp>
        <tr r="G106" s="2"/>
      </tp>
      <tp>
        <v>0</v>
        <stp/>
        <stp>BOARD</stp>
        <stp>6136</stp>
        <stp/>
        <stp>売気配数量13</stp>
        <tr r="G172" s="2"/>
      </tp>
      <tp>
        <v>0</v>
        <stp/>
        <stp>BOARD</stp>
        <stp>7936</stp>
        <stp/>
        <stp>売気配数量12</stp>
        <tr r="G258" s="2"/>
      </tp>
      <tp>
        <v>0</v>
        <stp/>
        <stp>BOARD</stp>
        <stp>3436</stp>
        <stp/>
        <stp>売気配数量11</stp>
        <tr r="G59" s="2"/>
      </tp>
      <tp>
        <v>0</v>
        <stp/>
        <stp>BOARD</stp>
        <stp>6136</stp>
        <stp/>
        <stp>売気配数量14</stp>
        <tr r="G172" s="2"/>
      </tp>
      <tp>
        <v>0</v>
        <stp/>
        <stp>BOARD</stp>
        <stp>3436</stp>
        <stp/>
        <stp>売気配数量10</stp>
        <tr r="G59" s="2"/>
      </tp>
      <tp>
        <v>0</v>
        <stp/>
        <stp>BOARD</stp>
        <stp>7936</stp>
        <stp/>
        <stp>売気配数量14</stp>
        <tr r="G258" s="2"/>
      </tp>
      <tp>
        <v>0</v>
        <stp/>
        <stp>BOARD</stp>
        <stp>3436</stp>
        <stp/>
        <stp>売気配数量13</stp>
        <tr r="G59" s="2"/>
      </tp>
      <tp>
        <v>0</v>
        <stp/>
        <stp>BOARD</stp>
        <stp>4536</stp>
        <stp/>
        <stp>売気配数量14</stp>
        <tr r="G106" s="2"/>
      </tp>
      <tp>
        <v>0</v>
        <stp/>
        <stp>BOARD</stp>
        <stp>3436</stp>
        <stp/>
        <stp>売気配数量12</stp>
        <tr r="G59" s="2"/>
      </tp>
      <tp>
        <v>0</v>
        <stp/>
        <stp>BOARD</stp>
        <stp>8334</stp>
        <stp/>
        <stp>売気配数量14</stp>
        <tr r="G290" s="2"/>
      </tp>
      <tp>
        <v>0</v>
        <stp/>
        <stp>BOARD</stp>
        <stp>8334</stp>
        <stp/>
        <stp>売気配数量12</stp>
        <tr r="G290" s="2"/>
      </tp>
      <tp>
        <v>0</v>
        <stp/>
        <stp>BOARD</stp>
        <stp>8334</stp>
        <stp/>
        <stp>売気配数量13</stp>
        <tr r="G290" s="2"/>
      </tp>
      <tp>
        <v>0</v>
        <stp/>
        <stp>BOARD</stp>
        <stp>8334</stp>
        <stp/>
        <stp>売気配数量10</stp>
        <tr r="G290" s="2"/>
      </tp>
      <tp>
        <v>0</v>
        <stp/>
        <stp>BOARD</stp>
        <stp>8334</stp>
        <stp/>
        <stp>売気配数量11</stp>
        <tr r="G290" s="2"/>
      </tp>
      <tp>
        <v>0</v>
        <stp/>
        <stp>BOARD</stp>
        <stp>4534</stp>
        <stp/>
        <stp>売気配数量12</stp>
        <tr r="G105" s="2"/>
      </tp>
      <tp>
        <v>0</v>
        <stp/>
        <stp>BOARD</stp>
        <stp>5334</stp>
        <stp/>
        <stp>売気配数量13</stp>
        <tr r="G145" s="2"/>
      </tp>
      <tp>
        <v>0</v>
        <stp/>
        <stp>BOARD</stp>
        <stp>4534</stp>
        <stp/>
        <stp>売気配数量13</stp>
        <tr r="G105" s="2"/>
      </tp>
      <tp>
        <v>0</v>
        <stp/>
        <stp>BOARD</stp>
        <stp>5334</stp>
        <stp/>
        <stp>売気配数量12</stp>
        <tr r="G145" s="2"/>
      </tp>
      <tp>
        <v>0</v>
        <stp/>
        <stp>BOARD</stp>
        <stp>4534</stp>
        <stp/>
        <stp>売気配数量10</stp>
        <tr r="G105" s="2"/>
      </tp>
      <tp>
        <v>0</v>
        <stp/>
        <stp>BOARD</stp>
        <stp>5334</stp>
        <stp/>
        <stp>売気配数量11</stp>
        <tr r="G145" s="2"/>
      </tp>
      <tp>
        <v>0</v>
        <stp/>
        <stp>BOARD</stp>
        <stp>4534</stp>
        <stp/>
        <stp>売気配数量11</stp>
        <tr r="G105" s="2"/>
      </tp>
      <tp>
        <v>0</v>
        <stp/>
        <stp>BOARD</stp>
        <stp>5334</stp>
        <stp/>
        <stp>売気配数量10</stp>
        <tr r="G145" s="2"/>
      </tp>
      <tp>
        <v>0</v>
        <stp/>
        <stp>BOARD</stp>
        <stp>4534</stp>
        <stp/>
        <stp>売気配数量14</stp>
        <tr r="G105" s="2"/>
      </tp>
      <tp>
        <v>0</v>
        <stp/>
        <stp>BOARD</stp>
        <stp>5334</stp>
        <stp/>
        <stp>売気配数量14</stp>
        <tr r="G145" s="2"/>
      </tp>
      <tp>
        <v>0</v>
        <stp/>
        <stp>BOARD</stp>
        <stp>7735</stp>
        <stp/>
        <stp>売気配数量11</stp>
        <tr r="G253" s="2"/>
      </tp>
      <tp>
        <v>0</v>
        <stp/>
        <stp>BOARD</stp>
        <stp>7735</stp>
        <stp/>
        <stp>売気配数量10</stp>
        <tr r="G253" s="2"/>
      </tp>
      <tp>
        <v>0</v>
        <stp/>
        <stp>BOARD</stp>
        <stp>7735</stp>
        <stp/>
        <stp>売気配数量13</stp>
        <tr r="G253" s="2"/>
      </tp>
      <tp>
        <v>0</v>
        <stp/>
        <stp>BOARD</stp>
        <stp>7735</stp>
        <stp/>
        <stp>売気配数量12</stp>
        <tr r="G253" s="2"/>
      </tp>
      <tp>
        <v>0</v>
        <stp/>
        <stp>BOARD</stp>
        <stp>7735</stp>
        <stp/>
        <stp>売気配数量14</stp>
        <tr r="G253" s="2"/>
      </tp>
      <tp>
        <v>0</v>
        <stp/>
        <stp>BOARD</stp>
        <stp>4732</stp>
        <stp/>
        <stp>売気配数量12</stp>
        <tr r="G127" s="2"/>
      </tp>
      <tp>
        <v>0</v>
        <stp/>
        <stp>BOARD</stp>
        <stp>2432</stp>
        <stp/>
        <stp>売気配数量14</stp>
        <tr r="G27" s="2"/>
      </tp>
      <tp>
        <v>0</v>
        <stp/>
        <stp>BOARD</stp>
        <stp>7532</stp>
        <stp/>
        <stp>売気配数量11</stp>
        <tr r="G247" s="2"/>
      </tp>
      <tp>
        <v>0</v>
        <stp/>
        <stp>BOARD</stp>
        <stp>5232</stp>
        <stp/>
        <stp>売気配数量13</stp>
        <tr r="G140" s="2"/>
      </tp>
      <tp>
        <v>0</v>
        <stp/>
        <stp>BOARD</stp>
        <stp>5332</stp>
        <stp/>
        <stp>売気配数量13</stp>
        <tr r="G143" s="2"/>
      </tp>
      <tp>
        <v>0</v>
        <stp/>
        <stp>BOARD</stp>
        <stp>7832</stp>
        <stp/>
        <stp>売気配数量11</stp>
        <tr r="G255" s="2"/>
      </tp>
      <tp>
        <v>0</v>
        <stp/>
        <stp>BOARD</stp>
        <stp>3632</stp>
        <stp/>
        <stp>売気配数量14</stp>
        <tr r="G63" s="2"/>
      </tp>
      <tp>
        <v>0</v>
        <stp/>
        <stp>BOARD</stp>
        <stp>4732</stp>
        <stp/>
        <stp>売気配数量13</stp>
        <tr r="G127" s="2"/>
      </tp>
      <tp>
        <v>0</v>
        <stp/>
        <stp>BOARD</stp>
        <stp>7532</stp>
        <stp/>
        <stp>売気配数量10</stp>
        <tr r="G247" s="2"/>
      </tp>
      <tp>
        <v>0</v>
        <stp/>
        <stp>BOARD</stp>
        <stp>5232</stp>
        <stp/>
        <stp>売気配数量12</stp>
        <tr r="G140" s="2"/>
      </tp>
      <tp>
        <v>0</v>
        <stp/>
        <stp>BOARD</stp>
        <stp>5332</stp>
        <stp/>
        <stp>売気配数量12</stp>
        <tr r="G143" s="2"/>
      </tp>
      <tp>
        <v>0</v>
        <stp/>
        <stp>BOARD</stp>
        <stp>7832</stp>
        <stp/>
        <stp>売気配数量10</stp>
        <tr r="G255" s="2"/>
      </tp>
      <tp>
        <v>0</v>
        <stp/>
        <stp>BOARD</stp>
        <stp>4732</stp>
        <stp/>
        <stp>売気配数量10</stp>
        <tr r="G127" s="2"/>
      </tp>
      <tp>
        <v>0</v>
        <stp/>
        <stp>BOARD</stp>
        <stp>7532</stp>
        <stp/>
        <stp>売気配数量13</stp>
        <tr r="G247" s="2"/>
      </tp>
      <tp>
        <v>0</v>
        <stp/>
        <stp>BOARD</stp>
        <stp>5232</stp>
        <stp/>
        <stp>売気配数量11</stp>
        <tr r="G140" s="2"/>
      </tp>
      <tp>
        <v>0</v>
        <stp/>
        <stp>BOARD</stp>
        <stp>5332</stp>
        <stp/>
        <stp>売気配数量11</stp>
        <tr r="G143" s="2"/>
      </tp>
      <tp>
        <v>0</v>
        <stp/>
        <stp>BOARD</stp>
        <stp>7832</stp>
        <stp/>
        <stp>売気配数量13</stp>
        <tr r="G255" s="2"/>
      </tp>
      <tp>
        <v>0</v>
        <stp/>
        <stp>BOARD</stp>
        <stp>4732</stp>
        <stp/>
        <stp>売気配数量11</stp>
        <tr r="G127" s="2"/>
      </tp>
      <tp>
        <v>0</v>
        <stp/>
        <stp>BOARD</stp>
        <stp>7532</stp>
        <stp/>
        <stp>売気配数量12</stp>
        <tr r="G247" s="2"/>
      </tp>
      <tp>
        <v>0</v>
        <stp/>
        <stp>BOARD</stp>
        <stp>5232</stp>
        <stp/>
        <stp>売気配数量10</stp>
        <tr r="G140" s="2"/>
      </tp>
      <tp>
        <v>0</v>
        <stp/>
        <stp>BOARD</stp>
        <stp>1332</stp>
        <stp/>
        <stp>売気配数量14</stp>
        <tr r="G2" s="2"/>
      </tp>
      <tp>
        <v>0</v>
        <stp/>
        <stp>BOARD</stp>
        <stp>5332</stp>
        <stp/>
        <stp>売気配数量10</stp>
        <tr r="G143" s="2"/>
      </tp>
      <tp>
        <v>0</v>
        <stp/>
        <stp>BOARD</stp>
        <stp>7832</stp>
        <stp/>
        <stp>売気配数量12</stp>
        <tr r="G255" s="2"/>
      </tp>
      <tp>
        <v>0</v>
        <stp/>
        <stp>BOARD</stp>
        <stp>3632</stp>
        <stp/>
        <stp>売気配数量11</stp>
        <tr r="G63" s="2"/>
      </tp>
      <tp>
        <v>0</v>
        <stp/>
        <stp>BOARD</stp>
        <stp>2432</stp>
        <stp/>
        <stp>売気配数量10</stp>
        <tr r="G27" s="2"/>
      </tp>
      <tp>
        <v>0</v>
        <stp/>
        <stp>BOARD</stp>
        <stp>1332</stp>
        <stp/>
        <stp>売気配数量13</stp>
        <tr r="G2" s="2"/>
      </tp>
      <tp>
        <v>0</v>
        <stp/>
        <stp>BOARD</stp>
        <stp>3632</stp>
        <stp/>
        <stp>売気配数量10</stp>
        <tr r="G63" s="2"/>
      </tp>
      <tp>
        <v>0</v>
        <stp/>
        <stp>BOARD</stp>
        <stp>2432</stp>
        <stp/>
        <stp>売気配数量11</stp>
        <tr r="G27" s="2"/>
      </tp>
      <tp>
        <v>0</v>
        <stp/>
        <stp>BOARD</stp>
        <stp>7532</stp>
        <stp/>
        <stp>売気配数量14</stp>
        <tr r="G247" s="2"/>
      </tp>
      <tp>
        <v>0</v>
        <stp/>
        <stp>BOARD</stp>
        <stp>1332</stp>
        <stp/>
        <stp>売気配数量12</stp>
        <tr r="G2" s="2"/>
      </tp>
      <tp>
        <v>0</v>
        <stp/>
        <stp>BOARD</stp>
        <stp>7832</stp>
        <stp/>
        <stp>売気配数量14</stp>
        <tr r="G255" s="2"/>
      </tp>
      <tp>
        <v>0</v>
        <stp/>
        <stp>BOARD</stp>
        <stp>3632</stp>
        <stp/>
        <stp>売気配数量13</stp>
        <tr r="G63" s="2"/>
      </tp>
      <tp>
        <v>0</v>
        <stp/>
        <stp>BOARD</stp>
        <stp>4732</stp>
        <stp/>
        <stp>売気配数量14</stp>
        <tr r="G127" s="2"/>
      </tp>
      <tp>
        <v>0</v>
        <stp/>
        <stp>BOARD</stp>
        <stp>2432</stp>
        <stp/>
        <stp>売気配数量12</stp>
        <tr r="G27" s="2"/>
      </tp>
      <tp>
        <v>0</v>
        <stp/>
        <stp>BOARD</stp>
        <stp>1332</stp>
        <stp/>
        <stp>売気配数量11</stp>
        <tr r="G2" s="2"/>
      </tp>
      <tp>
        <v>0</v>
        <stp/>
        <stp>BOARD</stp>
        <stp>3632</stp>
        <stp/>
        <stp>売気配数量12</stp>
        <tr r="G63" s="2"/>
      </tp>
      <tp>
        <v>0</v>
        <stp/>
        <stp>BOARD</stp>
        <stp>2432</stp>
        <stp/>
        <stp>売気配数量13</stp>
        <tr r="G27" s="2"/>
      </tp>
      <tp>
        <v>0</v>
        <stp/>
        <stp>BOARD</stp>
        <stp>5232</stp>
        <stp/>
        <stp>売気配数量14</stp>
        <tr r="G140" s="2"/>
      </tp>
      <tp>
        <v>0</v>
        <stp/>
        <stp>BOARD</stp>
        <stp>1332</stp>
        <stp/>
        <stp>売気配数量10</stp>
        <tr r="G2" s="2"/>
      </tp>
      <tp>
        <v>0</v>
        <stp/>
        <stp>BOARD</stp>
        <stp>5332</stp>
        <stp/>
        <stp>売気配数量14</stp>
        <tr r="G143" s="2"/>
      </tp>
      <tp>
        <v>0</v>
        <stp/>
        <stp>BOARD</stp>
        <stp>8233</stp>
        <stp/>
        <stp>売気配数量14</stp>
        <tr r="G280" s="2"/>
      </tp>
      <tp>
        <v>0</v>
        <stp/>
        <stp>BOARD</stp>
        <stp>8233</stp>
        <stp/>
        <stp>売気配数量12</stp>
        <tr r="G280" s="2"/>
      </tp>
      <tp>
        <v>0</v>
        <stp/>
        <stp>BOARD</stp>
        <stp>8233</stp>
        <stp/>
        <stp>売気配数量13</stp>
        <tr r="G280" s="2"/>
      </tp>
      <tp>
        <v>0</v>
        <stp/>
        <stp>BOARD</stp>
        <stp>8233</stp>
        <stp/>
        <stp>売気配数量10</stp>
        <tr r="G280" s="2"/>
      </tp>
      <tp>
        <v>0</v>
        <stp/>
        <stp>BOARD</stp>
        <stp>8233</stp>
        <stp/>
        <stp>売気配数量11</stp>
        <tr r="G280" s="2"/>
      </tp>
      <tp>
        <v>0</v>
        <stp/>
        <stp>BOARD</stp>
        <stp>7733</stp>
        <stp/>
        <stp>売気配数量11</stp>
        <tr r="G252" s="2"/>
      </tp>
      <tp>
        <v>0</v>
        <stp/>
        <stp>BOARD</stp>
        <stp>2433</stp>
        <stp/>
        <stp>売気配数量14</stp>
        <tr r="G28" s="2"/>
      </tp>
      <tp>
        <v>0</v>
        <stp/>
        <stp>BOARD</stp>
        <stp>5233</stp>
        <stp/>
        <stp>売気配数量13</stp>
        <tr r="G141" s="2"/>
      </tp>
      <tp>
        <v>0</v>
        <stp/>
        <stp>BOARD</stp>
        <stp>5333</stp>
        <stp/>
        <stp>売気配数量13</stp>
        <tr r="G144" s="2"/>
      </tp>
      <tp>
        <v>0</v>
        <stp/>
        <stp>BOARD</stp>
        <stp>7733</stp>
        <stp/>
        <stp>売気配数量10</stp>
        <tr r="G252" s="2"/>
      </tp>
      <tp>
        <v>0</v>
        <stp/>
        <stp>BOARD</stp>
        <stp>5233</stp>
        <stp/>
        <stp>売気配数量12</stp>
        <tr r="G141" s="2"/>
      </tp>
      <tp>
        <v>0</v>
        <stp/>
        <stp>BOARD</stp>
        <stp>5333</stp>
        <stp/>
        <stp>売気配数量12</stp>
        <tr r="G144" s="2"/>
      </tp>
      <tp>
        <v>0</v>
        <stp/>
        <stp>BOARD</stp>
        <stp>7733</stp>
        <stp/>
        <stp>売気配数量13</stp>
        <tr r="G252" s="2"/>
      </tp>
      <tp>
        <v>0</v>
        <stp/>
        <stp>BOARD</stp>
        <stp>5233</stp>
        <stp/>
        <stp>売気配数量11</stp>
        <tr r="G141" s="2"/>
      </tp>
      <tp>
        <v>0</v>
        <stp/>
        <stp>BOARD</stp>
        <stp>5333</stp>
        <stp/>
        <stp>売気配数量11</stp>
        <tr r="G144" s="2"/>
      </tp>
      <tp>
        <v>0</v>
        <stp/>
        <stp>BOARD</stp>
        <stp>7733</stp>
        <stp/>
        <stp>売気配数量12</stp>
        <tr r="G252" s="2"/>
      </tp>
      <tp>
        <v>0</v>
        <stp/>
        <stp>BOARD</stp>
        <stp>5233</stp>
        <stp/>
        <stp>売気配数量10</stp>
        <tr r="G141" s="2"/>
      </tp>
      <tp>
        <v>0</v>
        <stp/>
        <stp>BOARD</stp>
        <stp>5333</stp>
        <stp/>
        <stp>売気配数量10</stp>
        <tr r="G144" s="2"/>
      </tp>
      <tp>
        <v>0</v>
        <stp/>
        <stp>BOARD</stp>
        <stp>1833</stp>
        <stp/>
        <stp>売気配数量14</stp>
        <tr r="G10" s="2"/>
      </tp>
      <tp>
        <v>0</v>
        <stp/>
        <stp>BOARD</stp>
        <stp>2433</stp>
        <stp/>
        <stp>売気配数量10</stp>
        <tr r="G28" s="2"/>
      </tp>
      <tp>
        <v>0</v>
        <stp/>
        <stp>BOARD</stp>
        <stp>1833</stp>
        <stp/>
        <stp>売気配数量13</stp>
        <tr r="G10" s="2"/>
      </tp>
      <tp>
        <v>0</v>
        <stp/>
        <stp>BOARD</stp>
        <stp>7733</stp>
        <stp/>
        <stp>売気配数量14</stp>
        <tr r="G252" s="2"/>
      </tp>
      <tp>
        <v>0</v>
        <stp/>
        <stp>BOARD</stp>
        <stp>2433</stp>
        <stp/>
        <stp>売気配数量11</stp>
        <tr r="G28" s="2"/>
      </tp>
      <tp>
        <v>0</v>
        <stp/>
        <stp>BOARD</stp>
        <stp>1833</stp>
        <stp/>
        <stp>売気配数量12</stp>
        <tr r="G10" s="2"/>
      </tp>
      <tp>
        <v>0</v>
        <stp/>
        <stp>BOARD</stp>
        <stp>2433</stp>
        <stp/>
        <stp>売気配数量12</stp>
        <tr r="G28" s="2"/>
      </tp>
      <tp>
        <v>0</v>
        <stp/>
        <stp>BOARD</stp>
        <stp>1833</stp>
        <stp/>
        <stp>売気配数量11</stp>
        <tr r="G10" s="2"/>
      </tp>
      <tp>
        <v>0</v>
        <stp/>
        <stp>BOARD</stp>
        <stp>2433</stp>
        <stp/>
        <stp>売気配数量13</stp>
        <tr r="G28" s="2"/>
      </tp>
      <tp>
        <v>0</v>
        <stp/>
        <stp>BOARD</stp>
        <stp>5233</stp>
        <stp/>
        <stp>売気配数量14</stp>
        <tr r="G141" s="2"/>
      </tp>
      <tp>
        <v>0</v>
        <stp/>
        <stp>BOARD</stp>
        <stp>5333</stp>
        <stp/>
        <stp>売気配数量14</stp>
        <tr r="G144" s="2"/>
      </tp>
      <tp>
        <v>0</v>
        <stp/>
        <stp>BOARD</stp>
        <stp>1833</stp>
        <stp/>
        <stp>売気配数量10</stp>
        <tr r="G10" s="2"/>
      </tp>
      <tp>
        <v>0</v>
        <stp/>
        <stp>BOARD</stp>
        <stp>8130</stp>
        <stp/>
        <stp>売気配数量14</stp>
        <tr r="G273" s="2"/>
      </tp>
      <tp>
        <v>0</v>
        <stp/>
        <stp>BOARD</stp>
        <stp>8130</stp>
        <stp/>
        <stp>売気配数量12</stp>
        <tr r="G273" s="2"/>
      </tp>
      <tp>
        <v>0</v>
        <stp/>
        <stp>BOARD</stp>
        <stp>8130</stp>
        <stp/>
        <stp>売気配数量13</stp>
        <tr r="G273" s="2"/>
      </tp>
      <tp>
        <v>0</v>
        <stp/>
        <stp>BOARD</stp>
        <stp>8130</stp>
        <stp/>
        <stp>売気配数量10</stp>
        <tr r="G273" s="2"/>
      </tp>
      <tp>
        <v>0</v>
        <stp/>
        <stp>BOARD</stp>
        <stp>8130</stp>
        <stp/>
        <stp>売気配数量11</stp>
        <tr r="G273" s="2"/>
      </tp>
      <tp>
        <v>0</v>
        <stp/>
        <stp>BOARD</stp>
        <stp>2730</stp>
        <stp/>
        <stp>売気配数量14</stp>
        <tr r="G38" s="2"/>
      </tp>
      <tp>
        <v>0</v>
        <stp/>
        <stp>BOARD</stp>
        <stp>4530</stp>
        <stp/>
        <stp>売気配数量12</stp>
        <tr r="G104" s="2"/>
      </tp>
      <tp>
        <v>0</v>
        <stp/>
        <stp>BOARD</stp>
        <stp>7230</stp>
        <stp/>
        <stp>売気配数量11</stp>
        <tr r="G233" s="2"/>
      </tp>
      <tp>
        <v>0</v>
        <stp/>
        <stp>BOARD</stp>
        <stp>4530</stp>
        <stp/>
        <stp>売気配数量13</stp>
        <tr r="G104" s="2"/>
      </tp>
      <tp>
        <v>0</v>
        <stp/>
        <stp>BOARD</stp>
        <stp>7230</stp>
        <stp/>
        <stp>売気配数量10</stp>
        <tr r="G233" s="2"/>
      </tp>
      <tp>
        <v>0</v>
        <stp/>
        <stp>BOARD</stp>
        <stp>4530</stp>
        <stp/>
        <stp>売気配数量10</stp>
        <tr r="G104" s="2"/>
      </tp>
      <tp>
        <v>0</v>
        <stp/>
        <stp>BOARD</stp>
        <stp>7230</stp>
        <stp/>
        <stp>売気配数量13</stp>
        <tr r="G233" s="2"/>
      </tp>
      <tp>
        <v>0</v>
        <stp/>
        <stp>BOARD</stp>
        <stp>4530</stp>
        <stp/>
        <stp>売気配数量11</stp>
        <tr r="G104" s="2"/>
      </tp>
      <tp>
        <v>0</v>
        <stp/>
        <stp>BOARD</stp>
        <stp>7230</stp>
        <stp/>
        <stp>売気配数量12</stp>
        <tr r="G233" s="2"/>
      </tp>
      <tp>
        <v>0</v>
        <stp/>
        <stp>BOARD</stp>
        <stp>2730</stp>
        <stp/>
        <stp>売気配数量10</stp>
        <tr r="G38" s="2"/>
      </tp>
      <tp>
        <v>0</v>
        <stp/>
        <stp>BOARD</stp>
        <stp>2730</stp>
        <stp/>
        <stp>売気配数量11</stp>
        <tr r="G38" s="2"/>
      </tp>
      <tp>
        <v>0</v>
        <stp/>
        <stp>BOARD</stp>
        <stp>7230</stp>
        <stp/>
        <stp>売気配数量14</stp>
        <tr r="G233" s="2"/>
      </tp>
      <tp>
        <v>0</v>
        <stp/>
        <stp>BOARD</stp>
        <stp>2730</stp>
        <stp/>
        <stp>売気配数量12</stp>
        <tr r="G38" s="2"/>
      </tp>
      <tp>
        <v>0</v>
        <stp/>
        <stp>BOARD</stp>
        <stp>4530</stp>
        <stp/>
        <stp>売気配数量14</stp>
        <tr r="G104" s="2"/>
      </tp>
      <tp>
        <v>0</v>
        <stp/>
        <stp>BOARD</stp>
        <stp>2730</stp>
        <stp/>
        <stp>売気配数量13</stp>
        <tr r="G38" s="2"/>
      </tp>
      <tp>
        <v>0</v>
        <stp/>
        <stp>BOARD</stp>
        <stp>8331</stp>
        <stp/>
        <stp>売気配数量14</stp>
        <tr r="G289" s="2"/>
      </tp>
      <tp>
        <v>0</v>
        <stp/>
        <stp>BOARD</stp>
        <stp>8331</stp>
        <stp/>
        <stp>売気配数量12</stp>
        <tr r="G289" s="2"/>
      </tp>
      <tp>
        <v>0</v>
        <stp/>
        <stp>BOARD</stp>
        <stp>8331</stp>
        <stp/>
        <stp>売気配数量13</stp>
        <tr r="G289" s="2"/>
      </tp>
      <tp>
        <v>0</v>
        <stp/>
        <stp>BOARD</stp>
        <stp>8331</stp>
        <stp/>
        <stp>売気配数量10</stp>
        <tr r="G289" s="2"/>
      </tp>
      <tp>
        <v>0</v>
        <stp/>
        <stp>BOARD</stp>
        <stp>8331</stp>
        <stp/>
        <stp>売気配数量11</stp>
        <tr r="G289" s="2"/>
      </tp>
      <tp>
        <v>0</v>
        <stp/>
        <stp>BOARD</stp>
        <stp>4631</stp>
        <stp/>
        <stp>売気配数量12</stp>
        <tr r="G118" s="2"/>
      </tp>
      <tp>
        <v>0</v>
        <stp/>
        <stp>BOARD</stp>
        <stp>5631</stp>
        <stp/>
        <stp>売気配数量13</stp>
        <tr r="G154" s="2"/>
      </tp>
      <tp>
        <v>0</v>
        <stp/>
        <stp>BOARD</stp>
        <stp>2531</stp>
        <stp/>
        <stp>売気配数量14</stp>
        <tr r="G31" s="2"/>
      </tp>
      <tp>
        <v>0</v>
        <stp/>
        <stp>BOARD</stp>
        <stp>2331</stp>
        <stp/>
        <stp>売気配数量14</stp>
        <tr r="G25" s="2"/>
      </tp>
      <tp>
        <v>0</v>
        <stp/>
        <stp>BOARD</stp>
        <stp>4631</stp>
        <stp/>
        <stp>売気配数量13</stp>
        <tr r="G118" s="2"/>
      </tp>
      <tp>
        <v>0</v>
        <stp/>
        <stp>BOARD</stp>
        <stp>5631</stp>
        <stp/>
        <stp>売気配数量12</stp>
        <tr r="G154" s="2"/>
      </tp>
      <tp>
        <v>0</v>
        <stp/>
        <stp>BOARD</stp>
        <stp>3231</stp>
        <stp/>
        <stp>売気配数量14</stp>
        <tr r="G55" s="2"/>
      </tp>
      <tp>
        <v>0</v>
        <stp/>
        <stp>BOARD</stp>
        <stp>4631</stp>
        <stp/>
        <stp>売気配数量10</stp>
        <tr r="G118" s="2"/>
      </tp>
      <tp>
        <v>0</v>
        <stp/>
        <stp>BOARD</stp>
        <stp>5631</stp>
        <stp/>
        <stp>売気配数量11</stp>
        <tr r="G154" s="2"/>
      </tp>
      <tp>
        <v>0</v>
        <stp/>
        <stp>BOARD</stp>
        <stp>4631</stp>
        <stp/>
        <stp>売気配数量11</stp>
        <tr r="G118" s="2"/>
      </tp>
      <tp>
        <v>0</v>
        <stp/>
        <stp>BOARD</stp>
        <stp>5631</stp>
        <stp/>
        <stp>売気配数量10</stp>
        <tr r="G154" s="2"/>
      </tp>
      <tp>
        <v>0</v>
        <stp/>
        <stp>BOARD</stp>
        <stp>2531</stp>
        <stp/>
        <stp>売気配数量10</stp>
        <tr r="G31" s="2"/>
      </tp>
      <tp>
        <v>0</v>
        <stp/>
        <stp>BOARD</stp>
        <stp>3231</stp>
        <stp/>
        <stp>売気配数量11</stp>
        <tr r="G55" s="2"/>
      </tp>
      <tp>
        <v>0</v>
        <stp/>
        <stp>BOARD</stp>
        <stp>2331</stp>
        <stp/>
        <stp>売気配数量10</stp>
        <tr r="G25" s="2"/>
      </tp>
      <tp>
        <v>0</v>
        <stp/>
        <stp>BOARD</stp>
        <stp>2531</stp>
        <stp/>
        <stp>売気配数量11</stp>
        <tr r="G31" s="2"/>
      </tp>
      <tp>
        <v>0</v>
        <stp/>
        <stp>BOARD</stp>
        <stp>3231</stp>
        <stp/>
        <stp>売気配数量10</stp>
        <tr r="G55" s="2"/>
      </tp>
      <tp>
        <v>0</v>
        <stp/>
        <stp>BOARD</stp>
        <stp>2331</stp>
        <stp/>
        <stp>売気配数量11</stp>
        <tr r="G25" s="2"/>
      </tp>
      <tp>
        <v>0</v>
        <stp/>
        <stp>BOARD</stp>
        <stp>4631</stp>
        <stp/>
        <stp>売気配数量14</stp>
        <tr r="G118" s="2"/>
      </tp>
      <tp>
        <v>0</v>
        <stp/>
        <stp>BOARD</stp>
        <stp>2531</stp>
        <stp/>
        <stp>売気配数量12</stp>
        <tr r="G31" s="2"/>
      </tp>
      <tp>
        <v>0</v>
        <stp/>
        <stp>BOARD</stp>
        <stp>3231</stp>
        <stp/>
        <stp>売気配数量13</stp>
        <tr r="G55" s="2"/>
      </tp>
      <tp>
        <v>0</v>
        <stp/>
        <stp>BOARD</stp>
        <stp>2331</stp>
        <stp/>
        <stp>売気配数量12</stp>
        <tr r="G25" s="2"/>
      </tp>
      <tp>
        <v>0</v>
        <stp/>
        <stp>BOARD</stp>
        <stp>5631</stp>
        <stp/>
        <stp>売気配数量14</stp>
        <tr r="G154" s="2"/>
      </tp>
      <tp>
        <v>0</v>
        <stp/>
        <stp>BOARD</stp>
        <stp>2531</stp>
        <stp/>
        <stp>売気配数量13</stp>
        <tr r="G31" s="2"/>
      </tp>
      <tp>
        <v>0</v>
        <stp/>
        <stp>BOARD</stp>
        <stp>3231</stp>
        <stp/>
        <stp>売気配数量12</stp>
        <tr r="G55" s="2"/>
      </tp>
      <tp>
        <v>0</v>
        <stp/>
        <stp>BOARD</stp>
        <stp>2331</stp>
        <stp/>
        <stp>売気配数量13</stp>
        <tr r="G25" s="2"/>
      </tp>
      <tp>
        <v>0</v>
        <stp/>
        <stp>BOARD</stp>
        <stp>5938</stp>
        <stp/>
        <stp>売気配数量13</stp>
        <tr r="G165" s="2"/>
      </tp>
      <tp>
        <v>0</v>
        <stp/>
        <stp>BOARD</stp>
        <stp>5938</stp>
        <stp/>
        <stp>売気配数量12</stp>
        <tr r="G165" s="2"/>
      </tp>
      <tp>
        <v>0</v>
        <stp/>
        <stp>BOARD</stp>
        <stp>5938</stp>
        <stp/>
        <stp>売気配数量11</stp>
        <tr r="G165" s="2"/>
      </tp>
      <tp>
        <v>0</v>
        <stp/>
        <stp>BOARD</stp>
        <stp>5938</stp>
        <stp/>
        <stp>売気配数量10</stp>
        <tr r="G165" s="2"/>
      </tp>
      <tp>
        <v>0</v>
        <stp/>
        <stp>BOARD</stp>
        <stp>5938</stp>
        <stp/>
        <stp>売気配数量14</stp>
        <tr r="G165" s="2"/>
      </tp>
      <tp>
        <v>0</v>
        <stp/>
        <stp>BOARD</stp>
        <stp>4739</stp>
        <stp/>
        <stp>売気配数量12</stp>
        <tr r="G128" s="2"/>
      </tp>
      <tp>
        <v>0</v>
        <stp/>
        <stp>BOARD</stp>
        <stp>4739</stp>
        <stp/>
        <stp>売気配数量13</stp>
        <tr r="G128" s="2"/>
      </tp>
      <tp>
        <v>0</v>
        <stp/>
        <stp>BOARD</stp>
        <stp>4739</stp>
        <stp/>
        <stp>売気配数量10</stp>
        <tr r="G128" s="2"/>
      </tp>
      <tp>
        <v>0</v>
        <stp/>
        <stp>BOARD</stp>
        <stp>4739</stp>
        <stp/>
        <stp>売気配数量11</stp>
        <tr r="G128" s="2"/>
      </tp>
      <tp>
        <v>0</v>
        <stp/>
        <stp>BOARD</stp>
        <stp>4739</stp>
        <stp/>
        <stp>売気配数量14</stp>
        <tr r="G128" s="2"/>
      </tp>
      <tp>
        <v>3800</v>
        <stp/>
        <stp>BOARD</stp>
        <stp>5938</stp>
        <stp/>
        <stp>売気配数量-3</stp>
        <tr r="G165" s="2"/>
      </tp>
      <tp>
        <v>4900</v>
        <stp/>
        <stp>BOARD</stp>
        <stp>5938</stp>
        <stp/>
        <stp>売気配数量-2</stp>
        <tr r="G165" s="2"/>
      </tp>
      <tp>
        <v>7000</v>
        <stp/>
        <stp>BOARD</stp>
        <stp>5938</stp>
        <stp/>
        <stp>売気配数量-1</stp>
        <tr r="G165" s="2"/>
      </tp>
      <tp>
        <v>400</v>
        <stp/>
        <stp>BOARD</stp>
        <stp>4739</stp>
        <stp/>
        <stp>売気配数量-2</stp>
        <tr r="G128" s="2"/>
      </tp>
      <tp>
        <v>400</v>
        <stp/>
        <stp>BOARD</stp>
        <stp>4739</stp>
        <stp/>
        <stp>売気配数量-3</stp>
        <tr r="G128" s="2"/>
      </tp>
      <tp>
        <v>3500</v>
        <stp/>
        <stp>BOARD</stp>
        <stp>4739</stp>
        <stp/>
        <stp>売気配数量-1</stp>
        <tr r="G128" s="2"/>
      </tp>
      <tp>
        <v>24300</v>
        <stp/>
        <stp>BOARD</stp>
        <stp>4732</stp>
        <stp/>
        <stp>売気配数量-2</stp>
        <tr r="G127" s="2"/>
      </tp>
      <tp>
        <v>700</v>
        <stp/>
        <stp>BOARD</stp>
        <stp>7532</stp>
        <stp/>
        <stp>売気配数量-1</stp>
        <tr r="G247" s="2"/>
      </tp>
      <tp>
        <v>7000</v>
        <stp/>
        <stp>BOARD</stp>
        <stp>5232</stp>
        <stp/>
        <stp>売気配数量-3</stp>
        <tr r="G140" s="2"/>
      </tp>
      <tp>
        <v>800</v>
        <stp/>
        <stp>BOARD</stp>
        <stp>5332</stp>
        <stp/>
        <stp>売気配数量-3</stp>
        <tr r="G143" s="2"/>
      </tp>
      <tp>
        <v>2900</v>
        <stp/>
        <stp>BOARD</stp>
        <stp>7832</stp>
        <stp/>
        <stp>売気配数量-1</stp>
        <tr r="G255" s="2"/>
      </tp>
      <tp>
        <v>2300</v>
        <stp/>
        <stp>BOARD</stp>
        <stp>4732</stp>
        <stp/>
        <stp>売気配数量-3</stp>
        <tr r="G127" s="2"/>
      </tp>
      <tp>
        <v>6000</v>
        <stp/>
        <stp>BOARD</stp>
        <stp>5232</stp>
        <stp/>
        <stp>売気配数量-2</stp>
        <tr r="G140" s="2"/>
      </tp>
      <tp>
        <v>1800</v>
        <stp/>
        <stp>BOARD</stp>
        <stp>5332</stp>
        <stp/>
        <stp>売気配数量-2</stp>
        <tr r="G143" s="2"/>
      </tp>
      <tp>
        <v>700</v>
        <stp/>
        <stp>BOARD</stp>
        <stp>7532</stp>
        <stp/>
        <stp>売気配数量-3</stp>
        <tr r="G247" s="2"/>
      </tp>
      <tp>
        <v>3000</v>
        <stp/>
        <stp>BOARD</stp>
        <stp>5232</stp>
        <stp/>
        <stp>売気配数量-1</stp>
        <tr r="G140" s="2"/>
      </tp>
      <tp>
        <v>1400</v>
        <stp/>
        <stp>BOARD</stp>
        <stp>5332</stp>
        <stp/>
        <stp>売気配数量-1</stp>
        <tr r="G143" s="2"/>
      </tp>
      <tp>
        <v>1000</v>
        <stp/>
        <stp>BOARD</stp>
        <stp>7832</stp>
        <stp/>
        <stp>売気配数量-3</stp>
        <tr r="G255" s="2"/>
      </tp>
      <tp>
        <v>10800</v>
        <stp/>
        <stp>BOARD</stp>
        <stp>4732</stp>
        <stp/>
        <stp>売気配数量-1</stp>
        <tr r="G127" s="2"/>
      </tp>
      <tp>
        <v>900</v>
        <stp/>
        <stp>BOARD</stp>
        <stp>7532</stp>
        <stp/>
        <stp>売気配数量-2</stp>
        <tr r="G247" s="2"/>
      </tp>
      <tp>
        <v>5200</v>
        <stp/>
        <stp>BOARD</stp>
        <stp>7832</stp>
        <stp/>
        <stp>売気配数量-2</stp>
        <tr r="G255" s="2"/>
      </tp>
      <tp>
        <v>38900</v>
        <stp/>
        <stp>BOARD</stp>
        <stp>3632</stp>
        <stp/>
        <stp>売気配数量-1</stp>
        <tr r="G63" s="2"/>
      </tp>
      <tp>
        <v>76200</v>
        <stp/>
        <stp>BOARD</stp>
        <stp>1332</stp>
        <stp/>
        <stp>売気配数量-3</stp>
        <tr r="G2" s="2"/>
      </tp>
      <tp>
        <v>35000</v>
        <stp/>
        <stp>BOARD</stp>
        <stp>2432</stp>
        <stp/>
        <stp>売気配数量-1</stp>
        <tr r="G27" s="2"/>
      </tp>
      <tp>
        <v>74200</v>
        <stp/>
        <stp>BOARD</stp>
        <stp>1332</stp>
        <stp/>
        <stp>売気配数量-2</stp>
        <tr r="G2" s="2"/>
      </tp>
      <tp>
        <v>33400</v>
        <stp/>
        <stp>BOARD</stp>
        <stp>3632</stp>
        <stp/>
        <stp>売気配数量-3</stp>
        <tr r="G63" s="2"/>
      </tp>
      <tp>
        <v>2200</v>
        <stp/>
        <stp>BOARD</stp>
        <stp>2432</stp>
        <stp/>
        <stp>売気配数量-2</stp>
        <tr r="G27" s="2"/>
      </tp>
      <tp>
        <v>72200</v>
        <stp/>
        <stp>BOARD</stp>
        <stp>1332</stp>
        <stp/>
        <stp>売気配数量-1</stp>
        <tr r="G2" s="2"/>
      </tp>
      <tp>
        <v>5000</v>
        <stp/>
        <stp>BOARD</stp>
        <stp>3632</stp>
        <stp/>
        <stp>売気配数量-2</stp>
        <tr r="G63" s="2"/>
      </tp>
      <tp>
        <v>9100</v>
        <stp/>
        <stp>BOARD</stp>
        <stp>2432</stp>
        <stp/>
        <stp>売気配数量-3</stp>
        <tr r="G27" s="2"/>
      </tp>
      <tp>
        <v>34000</v>
        <stp/>
        <stp>BOARD</stp>
        <stp>8233</stp>
        <stp/>
        <stp>売気配数量-2</stp>
        <tr r="G280" s="2"/>
      </tp>
      <tp>
        <v>7000</v>
        <stp/>
        <stp>BOARD</stp>
        <stp>8233</stp>
        <stp/>
        <stp>売気配数量-3</stp>
        <tr r="G280" s="2"/>
      </tp>
      <tp>
        <v>5000</v>
        <stp/>
        <stp>BOARD</stp>
        <stp>8233</stp>
        <stp/>
        <stp>売気配数量-1</stp>
        <tr r="G280" s="2"/>
      </tp>
      <tp>
        <v>9200</v>
        <stp/>
        <stp>BOARD</stp>
        <stp>7733</stp>
        <stp/>
        <stp>売気配数量-1</stp>
        <tr r="G252" s="2"/>
      </tp>
      <tp>
        <v>2200</v>
        <stp/>
        <stp>BOARD</stp>
        <stp>5233</stp>
        <stp/>
        <stp>売気配数量-3</stp>
        <tr r="G141" s="2"/>
      </tp>
      <tp>
        <v>5900</v>
        <stp/>
        <stp>BOARD</stp>
        <stp>5333</stp>
        <stp/>
        <stp>売気配数量-3</stp>
        <tr r="G144" s="2"/>
      </tp>
      <tp>
        <v>1500</v>
        <stp/>
        <stp>BOARD</stp>
        <stp>5233</stp>
        <stp/>
        <stp>売気配数量-2</stp>
        <tr r="G141" s="2"/>
      </tp>
      <tp>
        <v>1500</v>
        <stp/>
        <stp>BOARD</stp>
        <stp>5333</stp>
        <stp/>
        <stp>売気配数量-2</stp>
        <tr r="G144" s="2"/>
      </tp>
      <tp>
        <v>1400</v>
        <stp/>
        <stp>BOARD</stp>
        <stp>7733</stp>
        <stp/>
        <stp>売気配数量-3</stp>
        <tr r="G252" s="2"/>
      </tp>
      <tp>
        <v>700</v>
        <stp/>
        <stp>BOARD</stp>
        <stp>5233</stp>
        <stp/>
        <stp>売気配数量-1</stp>
        <tr r="G141" s="2"/>
      </tp>
      <tp>
        <v>14200</v>
        <stp/>
        <stp>BOARD</stp>
        <stp>5333</stp>
        <stp/>
        <stp>売気配数量-1</stp>
        <tr r="G144" s="2"/>
      </tp>
      <tp>
        <v>400</v>
        <stp/>
        <stp>BOARD</stp>
        <stp>7733</stp>
        <stp/>
        <stp>売気配数量-2</stp>
        <tr r="G252" s="2"/>
      </tp>
      <tp>
        <v>800</v>
        <stp/>
        <stp>BOARD</stp>
        <stp>1833</stp>
        <stp/>
        <stp>売気配数量-3</stp>
        <tr r="G10" s="2"/>
      </tp>
      <tp>
        <v>20500</v>
        <stp/>
        <stp>BOARD</stp>
        <stp>2433</stp>
        <stp/>
        <stp>売気配数量-1</stp>
        <tr r="G28" s="2"/>
      </tp>
      <tp>
        <v>2700</v>
        <stp/>
        <stp>BOARD</stp>
        <stp>1833</stp>
        <stp/>
        <stp>売気配数量-2</stp>
        <tr r="G10" s="2"/>
      </tp>
      <tp>
        <v>8200</v>
        <stp/>
        <stp>BOARD</stp>
        <stp>2433</stp>
        <stp/>
        <stp>売気配数量-2</stp>
        <tr r="G28" s="2"/>
      </tp>
      <tp>
        <v>3000</v>
        <stp/>
        <stp>BOARD</stp>
        <stp>1833</stp>
        <stp/>
        <stp>売気配数量-1</stp>
        <tr r="G10" s="2"/>
      </tp>
      <tp>
        <v>16000</v>
        <stp/>
        <stp>BOARD</stp>
        <stp>2433</stp>
        <stp/>
        <stp>売気配数量-3</stp>
        <tr r="G28" s="2"/>
      </tp>
      <tp>
        <v>2100</v>
        <stp/>
        <stp>BOARD</stp>
        <stp>8130</stp>
        <stp/>
        <stp>売気配数量-2</stp>
        <tr r="G273" s="2"/>
      </tp>
      <tp>
        <v>1900</v>
        <stp/>
        <stp>BOARD</stp>
        <stp>8130</stp>
        <stp/>
        <stp>売気配数量-3</stp>
        <tr r="G273" s="2"/>
      </tp>
      <tp>
        <v>2900</v>
        <stp/>
        <stp>BOARD</stp>
        <stp>8130</stp>
        <stp/>
        <stp>売気配数量-1</stp>
        <tr r="G273" s="2"/>
      </tp>
      <tp>
        <v>2700</v>
        <stp/>
        <stp>BOARD</stp>
        <stp>4530</stp>
        <stp/>
        <stp>売気配数量-2</stp>
        <tr r="G104" s="2"/>
      </tp>
      <tp>
        <v>1200</v>
        <stp/>
        <stp>BOARD</stp>
        <stp>7230</stp>
        <stp/>
        <stp>売気配数量-1</stp>
        <tr r="G233" s="2"/>
      </tp>
      <tp>
        <v>2400</v>
        <stp/>
        <stp>BOARD</stp>
        <stp>4530</stp>
        <stp/>
        <stp>売気配数量-3</stp>
        <tr r="G104" s="2"/>
      </tp>
      <tp>
        <v>2400</v>
        <stp/>
        <stp>BOARD</stp>
        <stp>7230</stp>
        <stp/>
        <stp>売気配数量-3</stp>
        <tr r="G233" s="2"/>
      </tp>
      <tp>
        <v>2300</v>
        <stp/>
        <stp>BOARD</stp>
        <stp>4530</stp>
        <stp/>
        <stp>売気配数量-1</stp>
        <tr r="G104" s="2"/>
      </tp>
      <tp>
        <v>1900</v>
        <stp/>
        <stp>BOARD</stp>
        <stp>7230</stp>
        <stp/>
        <stp>売気配数量-2</stp>
        <tr r="G233" s="2"/>
      </tp>
      <tp>
        <v>300</v>
        <stp/>
        <stp>BOARD</stp>
        <stp>2730</stp>
        <stp/>
        <stp>売気配数量-1</stp>
        <tr r="G38" s="2"/>
      </tp>
      <tp>
        <v>7900</v>
        <stp/>
        <stp>BOARD</stp>
        <stp>2730</stp>
        <stp/>
        <stp>売気配数量-2</stp>
        <tr r="G38" s="2"/>
      </tp>
      <tp>
        <v>600</v>
        <stp/>
        <stp>BOARD</stp>
        <stp>2730</stp>
        <stp/>
        <stp>売気配数量-3</stp>
        <tr r="G38" s="2"/>
      </tp>
      <tp>
        <v>3000</v>
        <stp/>
        <stp>BOARD</stp>
        <stp>8331</stp>
        <stp/>
        <stp>売気配数量-2</stp>
        <tr r="G289" s="2"/>
      </tp>
      <tp>
        <v>13000</v>
        <stp/>
        <stp>BOARD</stp>
        <stp>8331</stp>
        <stp/>
        <stp>売気配数量-3</stp>
        <tr r="G289" s="2"/>
      </tp>
      <tp>
        <v>8000</v>
        <stp/>
        <stp>BOARD</stp>
        <stp>8331</stp>
        <stp/>
        <stp>売気配数量-1</stp>
        <tr r="G289" s="2"/>
      </tp>
      <tp>
        <v>100</v>
        <stp/>
        <stp>BOARD</stp>
        <stp>4631</stp>
        <stp/>
        <stp>売気配数量-2</stp>
        <tr r="G118" s="2"/>
      </tp>
      <tp>
        <v>200</v>
        <stp/>
        <stp>BOARD</stp>
        <stp>5631</stp>
        <stp/>
        <stp>売気配数量-3</stp>
        <tr r="G154" s="2"/>
      </tp>
      <tp>
        <v>400</v>
        <stp/>
        <stp>BOARD</stp>
        <stp>4631</stp>
        <stp/>
        <stp>売気配数量-3</stp>
        <tr r="G118" s="2"/>
      </tp>
      <tp>
        <v>300</v>
        <stp/>
        <stp>BOARD</stp>
        <stp>5631</stp>
        <stp/>
        <stp>売気配数量-2</stp>
        <tr r="G154" s="2"/>
      </tp>
      <tp>
        <v>500</v>
        <stp/>
        <stp>BOARD</stp>
        <stp>5631</stp>
        <stp/>
        <stp>売気配数量-1</stp>
        <tr r="G154" s="2"/>
      </tp>
      <tp>
        <v>3400</v>
        <stp/>
        <stp>BOARD</stp>
        <stp>4631</stp>
        <stp/>
        <stp>売気配数量-1</stp>
        <tr r="G118" s="2"/>
      </tp>
      <tp>
        <v>3500</v>
        <stp/>
        <stp>BOARD</stp>
        <stp>3231</stp>
        <stp/>
        <stp>売気配数量-1</stp>
        <tr r="G55" s="2"/>
      </tp>
      <tp>
        <v>25700</v>
        <stp/>
        <stp>BOARD</stp>
        <stp>2531</stp>
        <stp/>
        <stp>売気配数量-1</stp>
        <tr r="G31" s="2"/>
      </tp>
      <tp>
        <v>2500</v>
        <stp/>
        <stp>BOARD</stp>
        <stp>2331</stp>
        <stp/>
        <stp>売気配数量-1</stp>
        <tr r="G25" s="2"/>
      </tp>
      <tp>
        <v>13300</v>
        <stp/>
        <stp>BOARD</stp>
        <stp>2531</stp>
        <stp/>
        <stp>売気配数量-2</stp>
        <tr r="G31" s="2"/>
      </tp>
      <tp>
        <v>8800</v>
        <stp/>
        <stp>BOARD</stp>
        <stp>3231</stp>
        <stp/>
        <stp>売気配数量-3</stp>
        <tr r="G55" s="2"/>
      </tp>
      <tp>
        <v>3300</v>
        <stp/>
        <stp>BOARD</stp>
        <stp>2331</stp>
        <stp/>
        <stp>売気配数量-2</stp>
        <tr r="G25" s="2"/>
      </tp>
      <tp>
        <v>11900</v>
        <stp/>
        <stp>BOARD</stp>
        <stp>2531</stp>
        <stp/>
        <stp>売気配数量-3</stp>
        <tr r="G31" s="2"/>
      </tp>
      <tp>
        <v>1000</v>
        <stp/>
        <stp>BOARD</stp>
        <stp>3231</stp>
        <stp/>
        <stp>売気配数量-2</stp>
        <tr r="G55" s="2"/>
      </tp>
      <tp>
        <v>300</v>
        <stp/>
        <stp>BOARD</stp>
        <stp>2331</stp>
        <stp/>
        <stp>売気配数量-3</stp>
        <tr r="G25" s="2"/>
      </tp>
      <tp>
        <v>1400</v>
        <stp/>
        <stp>BOARD</stp>
        <stp>8336</stp>
        <stp/>
        <stp>売気配数量-2</stp>
        <tr r="G291" s="2"/>
      </tp>
      <tp>
        <v>1000</v>
        <stp/>
        <stp>BOARD</stp>
        <stp>8036</stp>
        <stp/>
        <stp>売気配数量-2</stp>
        <tr r="G267" s="2"/>
      </tp>
      <tp>
        <v>1400</v>
        <stp/>
        <stp>BOARD</stp>
        <stp>8136</stp>
        <stp/>
        <stp>売気配数量-2</stp>
        <tr r="G274" s="2"/>
      </tp>
      <tp>
        <v>200</v>
        <stp/>
        <stp>BOARD</stp>
        <stp>8336</stp>
        <stp/>
        <stp>売気配数量-3</stp>
        <tr r="G291" s="2"/>
      </tp>
      <tp>
        <v>1200</v>
        <stp/>
        <stp>BOARD</stp>
        <stp>8036</stp>
        <stp/>
        <stp>売気配数量-3</stp>
        <tr r="G267" s="2"/>
      </tp>
      <tp>
        <v>2800</v>
        <stp/>
        <stp>BOARD</stp>
        <stp>8136</stp>
        <stp/>
        <stp>売気配数量-3</stp>
        <tr r="G274" s="2"/>
      </tp>
      <tp>
        <v>1100</v>
        <stp/>
        <stp>BOARD</stp>
        <stp>8336</stp>
        <stp/>
        <stp>売気配数量-1</stp>
        <tr r="G291" s="2"/>
      </tp>
      <tp>
        <v>2400</v>
        <stp/>
        <stp>BOARD</stp>
        <stp>8036</stp>
        <stp/>
        <stp>売気配数量-1</stp>
        <tr r="G267" s="2"/>
      </tp>
      <tp>
        <v>1700</v>
        <stp/>
        <stp>BOARD</stp>
        <stp>8136</stp>
        <stp/>
        <stp>売気配数量-1</stp>
        <tr r="G274" s="2"/>
      </tp>
      <tp>
        <v>5300</v>
        <stp/>
        <stp>BOARD</stp>
        <stp>4536</stp>
        <stp/>
        <stp>売気配数量-2</stp>
        <tr r="G106" s="2"/>
      </tp>
      <tp>
        <v>3600</v>
        <stp/>
        <stp>BOARD</stp>
        <stp>7936</stp>
        <stp/>
        <stp>売気配数量-1</stp>
        <tr r="G258" s="2"/>
      </tp>
      <tp>
        <v>34000</v>
        <stp/>
        <stp>BOARD</stp>
        <stp>4536</stp>
        <stp/>
        <stp>売気配数量-3</stp>
        <tr r="G106" s="2"/>
      </tp>
      <tp>
        <v>1400</v>
        <stp/>
        <stp>BOARD</stp>
        <stp>6136</stp>
        <stp/>
        <stp>売気配数量-1</stp>
        <tr r="G172" s="2"/>
      </tp>
      <tp>
        <v>900</v>
        <stp/>
        <stp>BOARD</stp>
        <stp>6136</stp>
        <stp/>
        <stp>売気配数量-2</stp>
        <tr r="G172" s="2"/>
      </tp>
      <tp>
        <v>21400</v>
        <stp/>
        <stp>BOARD</stp>
        <stp>7936</stp>
        <stp/>
        <stp>売気配数量-3</stp>
        <tr r="G258" s="2"/>
      </tp>
      <tp>
        <v>26600</v>
        <stp/>
        <stp>BOARD</stp>
        <stp>4536</stp>
        <stp/>
        <stp>売気配数量-1</stp>
        <tr r="G106" s="2"/>
      </tp>
      <tp>
        <v>10800</v>
        <stp/>
        <stp>BOARD</stp>
        <stp>6136</stp>
        <stp/>
        <stp>売気配数量-3</stp>
        <tr r="G172" s="2"/>
      </tp>
      <tp>
        <v>16600</v>
        <stp/>
        <stp>BOARD</stp>
        <stp>7936</stp>
        <stp/>
        <stp>売気配数量-2</stp>
        <tr r="G258" s="2"/>
      </tp>
      <tp>
        <v>14300</v>
        <stp/>
        <stp>BOARD</stp>
        <stp>3436</stp>
        <stp/>
        <stp>売気配数量-1</stp>
        <tr r="G59" s="2"/>
      </tp>
      <tp>
        <v>14600</v>
        <stp/>
        <stp>BOARD</stp>
        <stp>3436</stp>
        <stp/>
        <stp>売気配数量-3</stp>
        <tr r="G59" s="2"/>
      </tp>
      <tp>
        <v>10400</v>
        <stp/>
        <stp>BOARD</stp>
        <stp>3436</stp>
        <stp/>
        <stp>売気配数量-2</stp>
        <tr r="G59" s="2"/>
      </tp>
      <tp>
        <v>28000</v>
        <stp/>
        <stp>BOARD</stp>
        <stp>8334</stp>
        <stp/>
        <stp>売気配数量-2</stp>
        <tr r="G290" s="2"/>
      </tp>
      <tp>
        <v>14900</v>
        <stp/>
        <stp>BOARD</stp>
        <stp>8334</stp>
        <stp/>
        <stp>売気配数量-3</stp>
        <tr r="G290" s="2"/>
      </tp>
      <tp>
        <v>92300</v>
        <stp/>
        <stp>BOARD</stp>
        <stp>8334</stp>
        <stp/>
        <stp>売気配数量-1</stp>
        <tr r="G290" s="2"/>
      </tp>
      <tp>
        <v>600</v>
        <stp/>
        <stp>BOARD</stp>
        <stp>4534</stp>
        <stp/>
        <stp>売気配数量-2</stp>
        <tr r="G105" s="2"/>
      </tp>
      <tp>
        <v>1200</v>
        <stp/>
        <stp>BOARD</stp>
        <stp>5334</stp>
        <stp/>
        <stp>売気配数量-3</stp>
        <tr r="G145" s="2"/>
      </tp>
      <tp>
        <v>100</v>
        <stp/>
        <stp>BOARD</stp>
        <stp>4534</stp>
        <stp/>
        <stp>売気配数量-3</stp>
        <tr r="G105" s="2"/>
      </tp>
      <tp>
        <v>13700</v>
        <stp/>
        <stp>BOARD</stp>
        <stp>5334</stp>
        <stp/>
        <stp>売気配数量-2</stp>
        <tr r="G145" s="2"/>
      </tp>
      <tp>
        <v>4800</v>
        <stp/>
        <stp>BOARD</stp>
        <stp>5334</stp>
        <stp/>
        <stp>売気配数量-1</stp>
        <tr r="G145" s="2"/>
      </tp>
      <tp>
        <v>100</v>
        <stp/>
        <stp>BOARD</stp>
        <stp>4534</stp>
        <stp/>
        <stp>売気配数量-1</stp>
        <tr r="G105" s="2"/>
      </tp>
      <tp>
        <v>3500</v>
        <stp/>
        <stp>BOARD</stp>
        <stp>7735</stp>
        <stp/>
        <stp>売気配数量-1</stp>
        <tr r="G253" s="2"/>
      </tp>
      <tp>
        <v>200</v>
        <stp/>
        <stp>BOARD</stp>
        <stp>7735</stp>
        <stp/>
        <stp>売気配数量-3</stp>
        <tr r="G253" s="2"/>
      </tp>
      <tp>
        <v>3000</v>
        <stp/>
        <stp>BOARD</stp>
        <stp>7735</stp>
        <stp/>
        <stp>売気配数量-2</stp>
        <tr r="G253" s="2"/>
      </tp>
      <tp>
        <v>7330</v>
        <stp/>
        <stp>BOARD</stp>
        <stp>2651</stp>
        <stp/>
        <stp>気配値-4</stp>
        <tr r="B6" s="4"/>
      </tp>
      <tp>
        <v>7310</v>
        <stp/>
        <stp>BOARD</stp>
        <stp>2651</stp>
        <stp/>
        <stp>気配値-2</stp>
        <tr r="B8" s="4"/>
      </tp>
      <tp>
        <v>7320</v>
        <stp/>
        <stp>BOARD</stp>
        <stp>2651</stp>
        <stp/>
        <stp>気配値-3</stp>
        <tr r="B7" s="4"/>
      </tp>
      <tp>
        <v>7300</v>
        <stp/>
        <stp>BOARD</stp>
        <stp>2651</stp>
        <stp/>
        <stp>気配値-1</stp>
        <tr r="B9" s="4"/>
      </tp>
      <tp>
        <v>7150</v>
        <stp/>
        <stp>BOARD</stp>
        <stp>2651</stp>
        <stp/>
        <stp>気配値14</stp>
        <tr r="B24" s="4"/>
      </tp>
      <tp>
        <v>7140</v>
        <stp/>
        <stp>BOARD</stp>
        <stp>2651</stp>
        <stp/>
        <stp>気配値15</stp>
        <tr r="B25" s="4"/>
      </tp>
      <tp>
        <v>7170</v>
        <stp/>
        <stp>BOARD</stp>
        <stp>2651</stp>
        <stp/>
        <stp>気配値12</stp>
        <tr r="B22" s="4"/>
      </tp>
      <tp>
        <v>7160</v>
        <stp/>
        <stp>BOARD</stp>
        <stp>2651</stp>
        <stp/>
        <stp>気配値13</stp>
        <tr r="B23" s="4"/>
      </tp>
      <tp>
        <v>7190</v>
        <stp/>
        <stp>BOARD</stp>
        <stp>2651</stp>
        <stp/>
        <stp>気配値10</stp>
        <tr r="B20" s="4"/>
      </tp>
      <tp>
        <v>7180</v>
        <stp/>
        <stp>BOARD</stp>
        <stp>2651</stp>
        <stp/>
        <stp>気配値11</stp>
        <tr r="B21" s="4"/>
      </tp>
      <tp>
        <v>0</v>
        <stp/>
        <stp>BOARD</stp>
        <stp>6395</stp>
        <stp/>
        <stp>買気配数量2</stp>
        <tr r="H185" s="2"/>
      </tp>
      <tp>
        <v>1000</v>
        <stp/>
        <stp>BOARD</stp>
        <stp>3391</stp>
        <stp/>
        <stp>買気配数量6</stp>
        <tr r="H56" s="2"/>
      </tp>
      <tp>
        <v>0</v>
        <stp/>
        <stp>BOARD</stp>
        <stp>6395</stp>
        <stp/>
        <stp>買気配数量3</stp>
        <tr r="H185" s="2"/>
      </tp>
      <tp>
        <v>2100</v>
        <stp/>
        <stp>BOARD</stp>
        <stp>3391</stp>
        <stp/>
        <stp>買気配数量7</stp>
        <tr r="H56" s="2"/>
      </tp>
      <tp>
        <v>0</v>
        <stp/>
        <stp>BOARD</stp>
        <stp>6395</stp>
        <stp/>
        <stp>買気配数量0</stp>
        <tr r="H185" s="2"/>
      </tp>
      <tp>
        <v>0</v>
        <stp/>
        <stp>BOARD</stp>
        <stp>3391</stp>
        <stp/>
        <stp>買気配数量4</stp>
        <tr r="H56" s="2"/>
      </tp>
      <tp>
        <v>0</v>
        <stp/>
        <stp>BOARD</stp>
        <stp>6395</stp>
        <stp/>
        <stp>買気配数量1</stp>
        <tr r="H185" s="2"/>
      </tp>
      <tp>
        <v>0</v>
        <stp/>
        <stp>BOARD</stp>
        <stp>3391</stp>
        <stp/>
        <stp>買気配数量5</stp>
        <tr r="H56" s="2"/>
      </tp>
      <tp>
        <v>500</v>
        <stp/>
        <stp>BOARD</stp>
        <stp>6395</stp>
        <stp/>
        <stp>買気配数量6</stp>
        <tr r="H185" s="2"/>
      </tp>
      <tp>
        <v>0</v>
        <stp/>
        <stp>BOARD</stp>
        <stp>3391</stp>
        <stp/>
        <stp>買気配数量2</stp>
        <tr r="H56" s="2"/>
      </tp>
      <tp>
        <v>3700</v>
        <stp/>
        <stp>BOARD</stp>
        <stp>6395</stp>
        <stp/>
        <stp>買気配数量7</stp>
        <tr r="H185" s="2"/>
      </tp>
      <tp>
        <v>0</v>
        <stp/>
        <stp>BOARD</stp>
        <stp>3391</stp>
        <stp/>
        <stp>買気配数量3</stp>
        <tr r="H56" s="2"/>
      </tp>
      <tp>
        <v>0</v>
        <stp/>
        <stp>BOARD</stp>
        <stp>6395</stp>
        <stp/>
        <stp>買気配数量4</stp>
        <tr r="H185" s="2"/>
      </tp>
      <tp>
        <v>0</v>
        <stp/>
        <stp>BOARD</stp>
        <stp>3391</stp>
        <stp/>
        <stp>買気配数量0</stp>
        <tr r="H56" s="2"/>
      </tp>
      <tp>
        <v>0</v>
        <stp/>
        <stp>BOARD</stp>
        <stp>6395</stp>
        <stp/>
        <stp>買気配数量5</stp>
        <tr r="H185" s="2"/>
      </tp>
      <tp>
        <v>0</v>
        <stp/>
        <stp>BOARD</stp>
        <stp>3391</stp>
        <stp/>
        <stp>買気配数量1</stp>
        <tr r="H56" s="2"/>
      </tp>
      <tp>
        <v>10800</v>
        <stp/>
        <stp>BOARD</stp>
        <stp>6395</stp>
        <stp/>
        <stp>買気配数量8</stp>
        <tr r="H185" s="2"/>
      </tp>
      <tp>
        <v>13600</v>
        <stp/>
        <stp>BOARD</stp>
        <stp>6395</stp>
        <stp/>
        <stp>買気配数量9</stp>
        <tr r="H185" s="2"/>
      </tp>
      <tp>
        <v>3300</v>
        <stp/>
        <stp>BOARD</stp>
        <stp>3391</stp>
        <stp/>
        <stp>買気配数量8</stp>
        <tr r="H56" s="2"/>
      </tp>
      <tp>
        <v>2800</v>
        <stp/>
        <stp>BOARD</stp>
        <stp>3391</stp>
        <stp/>
        <stp>買気配数量9</stp>
        <tr r="H56" s="2"/>
      </tp>
      <tp>
        <v>200</v>
        <stp/>
        <stp>BOARD</stp>
        <stp>6310</stp>
        <stp/>
        <stp>買気配数量7</stp>
        <tr r="H181" s="2"/>
      </tp>
      <tp>
        <v>200</v>
        <stp/>
        <stp>BOARD</stp>
        <stp>6310</stp>
        <stp/>
        <stp>買気配数量6</stp>
        <tr r="H181" s="2"/>
      </tp>
      <tp>
        <v>0</v>
        <stp/>
        <stp>BOARD</stp>
        <stp>6310</stp>
        <stp/>
        <stp>買気配数量5</stp>
        <tr r="H181" s="2"/>
      </tp>
      <tp>
        <v>0</v>
        <stp/>
        <stp>BOARD</stp>
        <stp>6310</stp>
        <stp/>
        <stp>買気配数量4</stp>
        <tr r="H181" s="2"/>
      </tp>
      <tp>
        <v>0</v>
        <stp/>
        <stp>BOARD</stp>
        <stp>6310</stp>
        <stp/>
        <stp>買気配数量3</stp>
        <tr r="H181" s="2"/>
      </tp>
      <tp>
        <v>0</v>
        <stp/>
        <stp>BOARD</stp>
        <stp>6310</stp>
        <stp/>
        <stp>買気配数量2</stp>
        <tr r="H181" s="2"/>
      </tp>
      <tp>
        <v>0</v>
        <stp/>
        <stp>BOARD</stp>
        <stp>6310</stp>
        <stp/>
        <stp>買気配数量1</stp>
        <tr r="H181" s="2"/>
      </tp>
      <tp>
        <v>0</v>
        <stp/>
        <stp>BOARD</stp>
        <stp>6310</stp>
        <stp/>
        <stp>買気配数量0</stp>
        <tr r="H181" s="2"/>
      </tp>
      <tp>
        <v>500</v>
        <stp/>
        <stp>BOARD</stp>
        <stp>6310</stp>
        <stp/>
        <stp>買気配数量9</stp>
        <tr r="H181" s="2"/>
      </tp>
      <tp>
        <v>600</v>
        <stp/>
        <stp>BOARD</stp>
        <stp>6310</stp>
        <stp/>
        <stp>買気配数量8</stp>
        <tr r="H181" s="2"/>
      </tp>
      <tp>
        <v>0</v>
        <stp/>
        <stp>BOARD</stp>
        <stp>8303</stp>
        <stp/>
        <stp>買気配数量4</stp>
        <tr r="H286" s="2"/>
      </tp>
      <tp>
        <v>0</v>
        <stp/>
        <stp>BOARD</stp>
        <stp>8304</stp>
        <stp/>
        <stp>買気配数量3</stp>
        <tr r="H287" s="2"/>
      </tp>
      <tp>
        <v>0</v>
        <stp/>
        <stp>BOARD</stp>
        <stp>6302</stp>
        <stp/>
        <stp>買気配数量5</stp>
        <tr r="H179" s="2"/>
      </tp>
      <tp>
        <v>0</v>
        <stp/>
        <stp>BOARD</stp>
        <stp>6305</stp>
        <stp/>
        <stp>買気配数量2</stp>
        <tr r="H180" s="2"/>
      </tp>
      <tp>
        <v>0</v>
        <stp/>
        <stp>BOARD</stp>
        <stp>4307</stp>
        <stp/>
        <stp>買気配数量0</stp>
        <tr r="H93" s="2"/>
      </tp>
      <tp>
        <v>15300</v>
        <stp/>
        <stp>BOARD</stp>
        <stp>5301</stp>
        <stp/>
        <stp>買気配数量6</stp>
        <tr r="H142" s="2"/>
      </tp>
      <tp>
        <v>0</v>
        <stp/>
        <stp>BOARD</stp>
        <stp>8303</stp>
        <stp/>
        <stp>買気配数量5</stp>
        <tr r="H286" s="2"/>
      </tp>
      <tp>
        <v>0</v>
        <stp/>
        <stp>BOARD</stp>
        <stp>8304</stp>
        <stp/>
        <stp>買気配数量2</stp>
        <tr r="H287" s="2"/>
      </tp>
      <tp>
        <v>0</v>
        <stp/>
        <stp>BOARD</stp>
        <stp>6302</stp>
        <stp/>
        <stp>買気配数量4</stp>
        <tr r="H179" s="2"/>
      </tp>
      <tp>
        <v>0</v>
        <stp/>
        <stp>BOARD</stp>
        <stp>6305</stp>
        <stp/>
        <stp>買気配数量3</stp>
        <tr r="H180" s="2"/>
      </tp>
      <tp>
        <v>0</v>
        <stp/>
        <stp>BOARD</stp>
        <stp>4307</stp>
        <stp/>
        <stp>買気配数量1</stp>
        <tr r="H93" s="2"/>
      </tp>
      <tp>
        <v>12300</v>
        <stp/>
        <stp>BOARD</stp>
        <stp>5301</stp>
        <stp/>
        <stp>買気配数量7</stp>
        <tr r="H142" s="2"/>
      </tp>
      <tp>
        <v>1400</v>
        <stp/>
        <stp>BOARD</stp>
        <stp>8303</stp>
        <stp/>
        <stp>買気配数量6</stp>
        <tr r="H286" s="2"/>
      </tp>
      <tp>
        <v>0</v>
        <stp/>
        <stp>BOARD</stp>
        <stp>8304</stp>
        <stp/>
        <stp>買気配数量1</stp>
        <tr r="H287" s="2"/>
      </tp>
      <tp>
        <v>10900</v>
        <stp/>
        <stp>BOARD</stp>
        <stp>6302</stp>
        <stp/>
        <stp>買気配数量7</stp>
        <tr r="H179" s="2"/>
      </tp>
      <tp>
        <v>0</v>
        <stp/>
        <stp>BOARD</stp>
        <stp>6305</stp>
        <stp/>
        <stp>買気配数量0</stp>
        <tr r="H180" s="2"/>
      </tp>
      <tp>
        <v>0</v>
        <stp/>
        <stp>BOARD</stp>
        <stp>4307</stp>
        <stp/>
        <stp>買気配数量2</stp>
        <tr r="H93" s="2"/>
      </tp>
      <tp>
        <v>0</v>
        <stp/>
        <stp>BOARD</stp>
        <stp>5301</stp>
        <stp/>
        <stp>買気配数量4</stp>
        <tr r="H142" s="2"/>
      </tp>
      <tp>
        <v>6700</v>
        <stp/>
        <stp>BOARD</stp>
        <stp>8303</stp>
        <stp/>
        <stp>買気配数量7</stp>
        <tr r="H286" s="2"/>
      </tp>
      <tp>
        <v>0</v>
        <stp/>
        <stp>BOARD</stp>
        <stp>8304</stp>
        <stp/>
        <stp>買気配数量0</stp>
        <tr r="H287" s="2"/>
      </tp>
      <tp>
        <v>5500</v>
        <stp/>
        <stp>BOARD</stp>
        <stp>6302</stp>
        <stp/>
        <stp>買気配数量6</stp>
        <tr r="H179" s="2"/>
      </tp>
      <tp>
        <v>0</v>
        <stp/>
        <stp>BOARD</stp>
        <stp>6305</stp>
        <stp/>
        <stp>買気配数量1</stp>
        <tr r="H180" s="2"/>
      </tp>
      <tp>
        <v>0</v>
        <stp/>
        <stp>BOARD</stp>
        <stp>4307</stp>
        <stp/>
        <stp>買気配数量3</stp>
        <tr r="H93" s="2"/>
      </tp>
      <tp>
        <v>0</v>
        <stp/>
        <stp>BOARD</stp>
        <stp>5301</stp>
        <stp/>
        <stp>買気配数量5</stp>
        <tr r="H142" s="2"/>
      </tp>
      <tp>
        <v>0</v>
        <stp/>
        <stp>BOARD</stp>
        <stp>8303</stp>
        <stp/>
        <stp>買気配数量0</stp>
        <tr r="H286" s="2"/>
      </tp>
      <tp>
        <v>8800</v>
        <stp/>
        <stp>BOARD</stp>
        <stp>8304</stp>
        <stp/>
        <stp>買気配数量7</stp>
        <tr r="H287" s="2"/>
      </tp>
      <tp>
        <v>0</v>
        <stp/>
        <stp>BOARD</stp>
        <stp>6302</stp>
        <stp/>
        <stp>買気配数量1</stp>
        <tr r="H179" s="2"/>
      </tp>
      <tp>
        <v>600</v>
        <stp/>
        <stp>BOARD</stp>
        <stp>6305</stp>
        <stp/>
        <stp>買気配数量6</stp>
        <tr r="H180" s="2"/>
      </tp>
      <tp>
        <v>0</v>
        <stp/>
        <stp>BOARD</stp>
        <stp>4307</stp>
        <stp/>
        <stp>買気配数量4</stp>
        <tr r="H93" s="2"/>
      </tp>
      <tp>
        <v>0</v>
        <stp/>
        <stp>BOARD</stp>
        <stp>5301</stp>
        <stp/>
        <stp>買気配数量2</stp>
        <tr r="H142" s="2"/>
      </tp>
      <tp>
        <v>0</v>
        <stp/>
        <stp>BOARD</stp>
        <stp>8303</stp>
        <stp/>
        <stp>買気配数量1</stp>
        <tr r="H286" s="2"/>
      </tp>
      <tp>
        <v>2800</v>
        <stp/>
        <stp>BOARD</stp>
        <stp>8304</stp>
        <stp/>
        <stp>買気配数量6</stp>
        <tr r="H287" s="2"/>
      </tp>
      <tp>
        <v>0</v>
        <stp/>
        <stp>BOARD</stp>
        <stp>6302</stp>
        <stp/>
        <stp>買気配数量0</stp>
        <tr r="H179" s="2"/>
      </tp>
      <tp>
        <v>4700</v>
        <stp/>
        <stp>BOARD</stp>
        <stp>6305</stp>
        <stp/>
        <stp>買気配数量7</stp>
        <tr r="H180" s="2"/>
      </tp>
      <tp>
        <v>0</v>
        <stp/>
        <stp>BOARD</stp>
        <stp>4307</stp>
        <stp/>
        <stp>買気配数量5</stp>
        <tr r="H93" s="2"/>
      </tp>
      <tp>
        <v>0</v>
        <stp/>
        <stp>BOARD</stp>
        <stp>5301</stp>
        <stp/>
        <stp>買気配数量3</stp>
        <tr r="H142" s="2"/>
      </tp>
      <tp>
        <v>0</v>
        <stp/>
        <stp>BOARD</stp>
        <stp>8303</stp>
        <stp/>
        <stp>買気配数量2</stp>
        <tr r="H286" s="2"/>
      </tp>
      <tp>
        <v>0</v>
        <stp/>
        <stp>BOARD</stp>
        <stp>8304</stp>
        <stp/>
        <stp>買気配数量5</stp>
        <tr r="H287" s="2"/>
      </tp>
      <tp>
        <v>0</v>
        <stp/>
        <stp>BOARD</stp>
        <stp>6302</stp>
        <stp/>
        <stp>買気配数量3</stp>
        <tr r="H179" s="2"/>
      </tp>
      <tp>
        <v>0</v>
        <stp/>
        <stp>BOARD</stp>
        <stp>6305</stp>
        <stp/>
        <stp>買気配数量4</stp>
        <tr r="H180" s="2"/>
      </tp>
      <tp>
        <v>5700</v>
        <stp/>
        <stp>BOARD</stp>
        <stp>7309</stp>
        <stp/>
        <stp>買気配数量8</stp>
        <tr r="H243" s="2"/>
      </tp>
      <tp>
        <v>900</v>
        <stp/>
        <stp>BOARD</stp>
        <stp>4307</stp>
        <stp/>
        <stp>買気配数量6</stp>
        <tr r="H93" s="2"/>
      </tp>
      <tp>
        <v>0</v>
        <stp/>
        <stp>BOARD</stp>
        <stp>5301</stp>
        <stp/>
        <stp>買気配数量0</stp>
        <tr r="H142" s="2"/>
      </tp>
      <tp>
        <v>0</v>
        <stp/>
        <stp>BOARD</stp>
        <stp>8303</stp>
        <stp/>
        <stp>買気配数量3</stp>
        <tr r="H286" s="2"/>
      </tp>
      <tp>
        <v>0</v>
        <stp/>
        <stp>BOARD</stp>
        <stp>8304</stp>
        <stp/>
        <stp>買気配数量4</stp>
        <tr r="H287" s="2"/>
      </tp>
      <tp>
        <v>0</v>
        <stp/>
        <stp>BOARD</stp>
        <stp>6302</stp>
        <stp/>
        <stp>買気配数量2</stp>
        <tr r="H179" s="2"/>
      </tp>
      <tp>
        <v>0</v>
        <stp/>
        <stp>BOARD</stp>
        <stp>6305</stp>
        <stp/>
        <stp>買気配数量5</stp>
        <tr r="H180" s="2"/>
      </tp>
      <tp>
        <v>3900</v>
        <stp/>
        <stp>BOARD</stp>
        <stp>7309</stp>
        <stp/>
        <stp>買気配数量9</stp>
        <tr r="H243" s="2"/>
      </tp>
      <tp>
        <v>16000</v>
        <stp/>
        <stp>BOARD</stp>
        <stp>4307</stp>
        <stp/>
        <stp>買気配数量7</stp>
        <tr r="H93" s="2"/>
      </tp>
      <tp>
        <v>0</v>
        <stp/>
        <stp>BOARD</stp>
        <stp>5301</stp>
        <stp/>
        <stp>買気配数量1</stp>
        <tr r="H142" s="2"/>
      </tp>
      <tp>
        <v>1500</v>
        <stp/>
        <stp>BOARD</stp>
        <stp>7309</stp>
        <stp/>
        <stp>買気配数量6</stp>
        <tr r="H243" s="2"/>
      </tp>
      <tp>
        <v>8500</v>
        <stp/>
        <stp>BOARD</stp>
        <stp>4307</stp>
        <stp/>
        <stp>買気配数量8</stp>
        <tr r="H93" s="2"/>
      </tp>
      <tp>
        <v>2400</v>
        <stp/>
        <stp>BOARD</stp>
        <stp>7309</stp>
        <stp/>
        <stp>買気配数量7</stp>
        <tr r="H243" s="2"/>
      </tp>
      <tp>
        <v>14400</v>
        <stp/>
        <stp>BOARD</stp>
        <stp>4307</stp>
        <stp/>
        <stp>買気配数量9</stp>
        <tr r="H93" s="2"/>
      </tp>
      <tp>
        <v>25700</v>
        <stp/>
        <stp>BOARD</stp>
        <stp>8304</stp>
        <stp/>
        <stp>買気配数量9</stp>
        <tr r="H287" s="2"/>
      </tp>
      <tp>
        <v>10100</v>
        <stp/>
        <stp>BOARD</stp>
        <stp>6305</stp>
        <stp/>
        <stp>買気配数量8</stp>
        <tr r="H180" s="2"/>
      </tp>
      <tp>
        <v>0</v>
        <stp/>
        <stp>BOARD</stp>
        <stp>7309</stp>
        <stp/>
        <stp>買気配数量4</stp>
        <tr r="H243" s="2"/>
      </tp>
      <tp>
        <v>14900</v>
        <stp/>
        <stp>BOARD</stp>
        <stp>8304</stp>
        <stp/>
        <stp>買気配数量8</stp>
        <tr r="H287" s="2"/>
      </tp>
      <tp>
        <v>29700</v>
        <stp/>
        <stp>BOARD</stp>
        <stp>6305</stp>
        <stp/>
        <stp>買気配数量9</stp>
        <tr r="H180" s="2"/>
      </tp>
      <tp>
        <v>0</v>
        <stp/>
        <stp>BOARD</stp>
        <stp>7309</stp>
        <stp/>
        <stp>買気配数量5</stp>
        <tr r="H243" s="2"/>
      </tp>
      <tp>
        <v>7900</v>
        <stp/>
        <stp>BOARD</stp>
        <stp>8303</stp>
        <stp/>
        <stp>買気配数量8</stp>
        <tr r="H286" s="2"/>
      </tp>
      <tp>
        <v>11800</v>
        <stp/>
        <stp>BOARD</stp>
        <stp>6302</stp>
        <stp/>
        <stp>買気配数量9</stp>
        <tr r="H179" s="2"/>
      </tp>
      <tp>
        <v>0</v>
        <stp/>
        <stp>BOARD</stp>
        <stp>7309</stp>
        <stp/>
        <stp>買気配数量2</stp>
        <tr r="H243" s="2"/>
      </tp>
      <tp>
        <v>8100</v>
        <stp/>
        <stp>BOARD</stp>
        <stp>8303</stp>
        <stp/>
        <stp>買気配数量9</stp>
        <tr r="H286" s="2"/>
      </tp>
      <tp>
        <v>11800</v>
        <stp/>
        <stp>BOARD</stp>
        <stp>6302</stp>
        <stp/>
        <stp>買気配数量8</stp>
        <tr r="H179" s="2"/>
      </tp>
      <tp>
        <v>0</v>
        <stp/>
        <stp>BOARD</stp>
        <stp>7309</stp>
        <stp/>
        <stp>買気配数量3</stp>
        <tr r="H243" s="2"/>
      </tp>
      <tp>
        <v>0</v>
        <stp/>
        <stp>BOARD</stp>
        <stp>7309</stp>
        <stp/>
        <stp>買気配数量0</stp>
        <tr r="H243" s="2"/>
      </tp>
      <tp>
        <v>63200</v>
        <stp/>
        <stp>BOARD</stp>
        <stp>5301</stp>
        <stp/>
        <stp>買気配数量8</stp>
        <tr r="H142" s="2"/>
      </tp>
      <tp>
        <v>0</v>
        <stp/>
        <stp>BOARD</stp>
        <stp>7309</stp>
        <stp/>
        <stp>買気配数量1</stp>
        <tr r="H243" s="2"/>
      </tp>
      <tp>
        <v>32100</v>
        <stp/>
        <stp>BOARD</stp>
        <stp>5301</stp>
        <stp/>
        <stp>買気配数量9</stp>
        <tr r="H142" s="2"/>
      </tp>
      <tp>
        <v>10000</v>
        <stp/>
        <stp>BOARD</stp>
        <stp>8331</stp>
        <stp/>
        <stp>買気配数量6</stp>
        <tr r="H289" s="2"/>
      </tp>
      <tp>
        <v>0</v>
        <stp/>
        <stp>BOARD</stp>
        <stp>8334</stp>
        <stp/>
        <stp>買気配数量3</stp>
        <tr r="H290" s="2"/>
      </tp>
      <tp>
        <v>0</v>
        <stp/>
        <stp>BOARD</stp>
        <stp>8336</stp>
        <stp/>
        <stp>買気配数量1</stp>
        <tr r="H291" s="2"/>
      </tp>
      <tp>
        <v>0</v>
        <stp/>
        <stp>BOARD</stp>
        <stp>5332</stp>
        <stp/>
        <stp>買気配数量5</stp>
        <tr r="H143" s="2"/>
      </tp>
      <tp>
        <v>0</v>
        <stp/>
        <stp>BOARD</stp>
        <stp>5333</stp>
        <stp/>
        <stp>買気配数量4</stp>
        <tr r="H144" s="2"/>
      </tp>
      <tp>
        <v>0</v>
        <stp/>
        <stp>BOARD</stp>
        <stp>5334</stp>
        <stp/>
        <stp>買気配数量3</stp>
        <tr r="H145" s="2"/>
      </tp>
      <tp>
        <v>800</v>
        <stp/>
        <stp>BOARD</stp>
        <stp>2331</stp>
        <stp/>
        <stp>買気配数量6</stp>
        <tr r="H25" s="2"/>
      </tp>
      <tp>
        <v>0</v>
        <stp/>
        <stp>BOARD</stp>
        <stp>1332</stp>
        <stp/>
        <stp>買気配数量5</stp>
        <tr r="H2" s="2"/>
      </tp>
      <tp>
        <v>33000</v>
        <stp/>
        <stp>BOARD</stp>
        <stp>8331</stp>
        <stp/>
        <stp>買気配数量7</stp>
        <tr r="H289" s="2"/>
      </tp>
      <tp>
        <v>0</v>
        <stp/>
        <stp>BOARD</stp>
        <stp>8334</stp>
        <stp/>
        <stp>買気配数量2</stp>
        <tr r="H290" s="2"/>
      </tp>
      <tp>
        <v>0</v>
        <stp/>
        <stp>BOARD</stp>
        <stp>8336</stp>
        <stp/>
        <stp>買気配数量0</stp>
        <tr r="H291" s="2"/>
      </tp>
      <tp>
        <v>0</v>
        <stp/>
        <stp>BOARD</stp>
        <stp>5332</stp>
        <stp/>
        <stp>買気配数量4</stp>
        <tr r="H143" s="2"/>
      </tp>
      <tp>
        <v>0</v>
        <stp/>
        <stp>BOARD</stp>
        <stp>5333</stp>
        <stp/>
        <stp>買気配数量5</stp>
        <tr r="H144" s="2"/>
      </tp>
      <tp>
        <v>0</v>
        <stp/>
        <stp>BOARD</stp>
        <stp>5334</stp>
        <stp/>
        <stp>買気配数量2</stp>
        <tr r="H145" s="2"/>
      </tp>
      <tp>
        <v>1600</v>
        <stp/>
        <stp>BOARD</stp>
        <stp>2331</stp>
        <stp/>
        <stp>買気配数量7</stp>
        <tr r="H25" s="2"/>
      </tp>
      <tp>
        <v>0</v>
        <stp/>
        <stp>BOARD</stp>
        <stp>1332</stp>
        <stp/>
        <stp>買気配数量4</stp>
        <tr r="H2" s="2"/>
      </tp>
      <tp>
        <v>0</v>
        <stp/>
        <stp>BOARD</stp>
        <stp>8331</stp>
        <stp/>
        <stp>買気配数量4</stp>
        <tr r="H289" s="2"/>
      </tp>
      <tp>
        <v>0</v>
        <stp/>
        <stp>BOARD</stp>
        <stp>8334</stp>
        <stp/>
        <stp>買気配数量1</stp>
        <tr r="H290" s="2"/>
      </tp>
      <tp>
        <v>0</v>
        <stp/>
        <stp>BOARD</stp>
        <stp>8336</stp>
        <stp/>
        <stp>買気配数量3</stp>
        <tr r="H291" s="2"/>
      </tp>
      <tp>
        <v>18800</v>
        <stp/>
        <stp>BOARD</stp>
        <stp>5332</stp>
        <stp/>
        <stp>買気配数量7</stp>
        <tr r="H143" s="2"/>
      </tp>
      <tp>
        <v>2100</v>
        <stp/>
        <stp>BOARD</stp>
        <stp>5333</stp>
        <stp/>
        <stp>買気配数量6</stp>
        <tr r="H144" s="2"/>
      </tp>
      <tp>
        <v>0</v>
        <stp/>
        <stp>BOARD</stp>
        <stp>5334</stp>
        <stp/>
        <stp>買気配数量1</stp>
        <tr r="H145" s="2"/>
      </tp>
      <tp>
        <v>0</v>
        <stp/>
        <stp>BOARD</stp>
        <stp>2331</stp>
        <stp/>
        <stp>買気配数量4</stp>
        <tr r="H25" s="2"/>
      </tp>
      <tp>
        <v>193500</v>
        <stp/>
        <stp>BOARD</stp>
        <stp>1332</stp>
        <stp/>
        <stp>買気配数量7</stp>
        <tr r="H2" s="2"/>
      </tp>
      <tp>
        <v>0</v>
        <stp/>
        <stp>BOARD</stp>
        <stp>8331</stp>
        <stp/>
        <stp>買気配数量5</stp>
        <tr r="H289" s="2"/>
      </tp>
      <tp>
        <v>0</v>
        <stp/>
        <stp>BOARD</stp>
        <stp>8334</stp>
        <stp/>
        <stp>買気配数量0</stp>
        <tr r="H290" s="2"/>
      </tp>
      <tp>
        <v>0</v>
        <stp/>
        <stp>BOARD</stp>
        <stp>8336</stp>
        <stp/>
        <stp>買気配数量2</stp>
        <tr r="H291" s="2"/>
      </tp>
      <tp>
        <v>6300</v>
        <stp/>
        <stp>BOARD</stp>
        <stp>5332</stp>
        <stp/>
        <stp>買気配数量6</stp>
        <tr r="H143" s="2"/>
      </tp>
      <tp>
        <v>1500</v>
        <stp/>
        <stp>BOARD</stp>
        <stp>5333</stp>
        <stp/>
        <stp>買気配数量7</stp>
        <tr r="H144" s="2"/>
      </tp>
      <tp>
        <v>0</v>
        <stp/>
        <stp>BOARD</stp>
        <stp>5334</stp>
        <stp/>
        <stp>買気配数量0</stp>
        <tr r="H145" s="2"/>
      </tp>
      <tp>
        <v>0</v>
        <stp/>
        <stp>BOARD</stp>
        <stp>2331</stp>
        <stp/>
        <stp>買気配数量5</stp>
        <tr r="H25" s="2"/>
      </tp>
      <tp>
        <v>91800</v>
        <stp/>
        <stp>BOARD</stp>
        <stp>1332</stp>
        <stp/>
        <stp>買気配数量6</stp>
        <tr r="H2" s="2"/>
      </tp>
      <tp>
        <v>0</v>
        <stp/>
        <stp>BOARD</stp>
        <stp>8331</stp>
        <stp/>
        <stp>買気配数量2</stp>
        <tr r="H289" s="2"/>
      </tp>
      <tp>
        <v>54000</v>
        <stp/>
        <stp>BOARD</stp>
        <stp>8334</stp>
        <stp/>
        <stp>買気配数量7</stp>
        <tr r="H290" s="2"/>
      </tp>
      <tp>
        <v>0</v>
        <stp/>
        <stp>BOARD</stp>
        <stp>8336</stp>
        <stp/>
        <stp>買気配数量5</stp>
        <tr r="H291" s="2"/>
      </tp>
      <tp>
        <v>0</v>
        <stp/>
        <stp>BOARD</stp>
        <stp>5332</stp>
        <stp/>
        <stp>買気配数量1</stp>
        <tr r="H143" s="2"/>
      </tp>
      <tp>
        <v>0</v>
        <stp/>
        <stp>BOARD</stp>
        <stp>5333</stp>
        <stp/>
        <stp>買気配数量0</stp>
        <tr r="H144" s="2"/>
      </tp>
      <tp>
        <v>7900</v>
        <stp/>
        <stp>BOARD</stp>
        <stp>5334</stp>
        <stp/>
        <stp>買気配数量7</stp>
        <tr r="H145" s="2"/>
      </tp>
      <tp>
        <v>0</v>
        <stp/>
        <stp>BOARD</stp>
        <stp>2331</stp>
        <stp/>
        <stp>買気配数量2</stp>
        <tr r="H25" s="2"/>
      </tp>
      <tp>
        <v>0</v>
        <stp/>
        <stp>BOARD</stp>
        <stp>1332</stp>
        <stp/>
        <stp>買気配数量1</stp>
        <tr r="H2" s="2"/>
      </tp>
      <tp>
        <v>0</v>
        <stp/>
        <stp>BOARD</stp>
        <stp>8331</stp>
        <stp/>
        <stp>買気配数量3</stp>
        <tr r="H289" s="2"/>
      </tp>
      <tp>
        <v>36300</v>
        <stp/>
        <stp>BOARD</stp>
        <stp>8334</stp>
        <stp/>
        <stp>買気配数量6</stp>
        <tr r="H290" s="2"/>
      </tp>
      <tp>
        <v>0</v>
        <stp/>
        <stp>BOARD</stp>
        <stp>8336</stp>
        <stp/>
        <stp>買気配数量4</stp>
        <tr r="H291" s="2"/>
      </tp>
      <tp>
        <v>0</v>
        <stp/>
        <stp>BOARD</stp>
        <stp>5332</stp>
        <stp/>
        <stp>買気配数量0</stp>
        <tr r="H143" s="2"/>
      </tp>
      <tp>
        <v>0</v>
        <stp/>
        <stp>BOARD</stp>
        <stp>5333</stp>
        <stp/>
        <stp>買気配数量1</stp>
        <tr r="H144" s="2"/>
      </tp>
      <tp>
        <v>1800</v>
        <stp/>
        <stp>BOARD</stp>
        <stp>5334</stp>
        <stp/>
        <stp>買気配数量6</stp>
        <tr r="H145" s="2"/>
      </tp>
      <tp>
        <v>0</v>
        <stp/>
        <stp>BOARD</stp>
        <stp>2331</stp>
        <stp/>
        <stp>買気配数量3</stp>
        <tr r="H25" s="2"/>
      </tp>
      <tp>
        <v>0</v>
        <stp/>
        <stp>BOARD</stp>
        <stp>1332</stp>
        <stp/>
        <stp>買気配数量0</stp>
        <tr r="H2" s="2"/>
      </tp>
      <tp>
        <v>0</v>
        <stp/>
        <stp>BOARD</stp>
        <stp>8331</stp>
        <stp/>
        <stp>買気配数量0</stp>
        <tr r="H289" s="2"/>
      </tp>
      <tp>
        <v>0</v>
        <stp/>
        <stp>BOARD</stp>
        <stp>8334</stp>
        <stp/>
        <stp>買気配数量5</stp>
        <tr r="H290" s="2"/>
      </tp>
      <tp>
        <v>1600</v>
        <stp/>
        <stp>BOARD</stp>
        <stp>8336</stp>
        <stp/>
        <stp>買気配数量7</stp>
        <tr r="H291" s="2"/>
      </tp>
      <tp>
        <v>0</v>
        <stp/>
        <stp>BOARD</stp>
        <stp>5332</stp>
        <stp/>
        <stp>買気配数量3</stp>
        <tr r="H143" s="2"/>
      </tp>
      <tp>
        <v>0</v>
        <stp/>
        <stp>BOARD</stp>
        <stp>5333</stp>
        <stp/>
        <stp>買気配数量2</stp>
        <tr r="H144" s="2"/>
      </tp>
      <tp>
        <v>0</v>
        <stp/>
        <stp>BOARD</stp>
        <stp>5334</stp>
        <stp/>
        <stp>買気配数量5</stp>
        <tr r="H145" s="2"/>
      </tp>
      <tp>
        <v>0</v>
        <stp/>
        <stp>BOARD</stp>
        <stp>2331</stp>
        <stp/>
        <stp>買気配数量0</stp>
        <tr r="H25" s="2"/>
      </tp>
      <tp>
        <v>0</v>
        <stp/>
        <stp>BOARD</stp>
        <stp>1332</stp>
        <stp/>
        <stp>買気配数量3</stp>
        <tr r="H2" s="2"/>
      </tp>
      <tp>
        <v>0</v>
        <stp/>
        <stp>BOARD</stp>
        <stp>8331</stp>
        <stp/>
        <stp>買気配数量1</stp>
        <tr r="H289" s="2"/>
      </tp>
      <tp>
        <v>0</v>
        <stp/>
        <stp>BOARD</stp>
        <stp>8334</stp>
        <stp/>
        <stp>買気配数量4</stp>
        <tr r="H290" s="2"/>
      </tp>
      <tp>
        <v>1600</v>
        <stp/>
        <stp>BOARD</stp>
        <stp>8336</stp>
        <stp/>
        <stp>買気配数量6</stp>
        <tr r="H291" s="2"/>
      </tp>
      <tp>
        <v>0</v>
        <stp/>
        <stp>BOARD</stp>
        <stp>5332</stp>
        <stp/>
        <stp>買気配数量2</stp>
        <tr r="H143" s="2"/>
      </tp>
      <tp>
        <v>0</v>
        <stp/>
        <stp>BOARD</stp>
        <stp>5333</stp>
        <stp/>
        <stp>買気配数量3</stp>
        <tr r="H144" s="2"/>
      </tp>
      <tp>
        <v>0</v>
        <stp/>
        <stp>BOARD</stp>
        <stp>5334</stp>
        <stp/>
        <stp>買気配数量4</stp>
        <tr r="H145" s="2"/>
      </tp>
      <tp>
        <v>0</v>
        <stp/>
        <stp>BOARD</stp>
        <stp>2331</stp>
        <stp/>
        <stp>買気配数量1</stp>
        <tr r="H25" s="2"/>
      </tp>
      <tp>
        <v>0</v>
        <stp/>
        <stp>BOARD</stp>
        <stp>1332</stp>
        <stp/>
        <stp>買気配数量2</stp>
        <tr r="H2" s="2"/>
      </tp>
      <tp>
        <v>3600</v>
        <stp/>
        <stp>BOARD</stp>
        <stp>8336</stp>
        <stp/>
        <stp>買気配数量9</stp>
        <tr r="H291" s="2"/>
      </tp>
      <tp>
        <v>3300</v>
        <stp/>
        <stp>BOARD</stp>
        <stp>8336</stp>
        <stp/>
        <stp>買気配数量8</stp>
        <tr r="H291" s="2"/>
      </tp>
      <tp>
        <v>54600</v>
        <stp/>
        <stp>BOARD</stp>
        <stp>8334</stp>
        <stp/>
        <stp>買気配数量9</stp>
        <tr r="H290" s="2"/>
      </tp>
      <tp>
        <v>10300</v>
        <stp/>
        <stp>BOARD</stp>
        <stp>5334</stp>
        <stp/>
        <stp>買気配数量9</stp>
        <tr r="H145" s="2"/>
      </tp>
      <tp>
        <v>79500</v>
        <stp/>
        <stp>BOARD</stp>
        <stp>8334</stp>
        <stp/>
        <stp>買気配数量8</stp>
        <tr r="H290" s="2"/>
      </tp>
      <tp>
        <v>2100</v>
        <stp/>
        <stp>BOARD</stp>
        <stp>5334</stp>
        <stp/>
        <stp>買気配数量8</stp>
        <tr r="H145" s="2"/>
      </tp>
      <tp>
        <v>14200</v>
        <stp/>
        <stp>BOARD</stp>
        <stp>5332</stp>
        <stp/>
        <stp>買気配数量9</stp>
        <tr r="H143" s="2"/>
      </tp>
      <tp>
        <v>4000</v>
        <stp/>
        <stp>BOARD</stp>
        <stp>5333</stp>
        <stp/>
        <stp>買気配数量8</stp>
        <tr r="H144" s="2"/>
      </tp>
      <tp>
        <v>54500</v>
        <stp/>
        <stp>BOARD</stp>
        <stp>1332</stp>
        <stp/>
        <stp>買気配数量9</stp>
        <tr r="H2" s="2"/>
      </tp>
      <tp>
        <v>30100</v>
        <stp/>
        <stp>BOARD</stp>
        <stp>5332</stp>
        <stp/>
        <stp>買気配数量8</stp>
        <tr r="H143" s="2"/>
      </tp>
      <tp>
        <v>10700</v>
        <stp/>
        <stp>BOARD</stp>
        <stp>5333</stp>
        <stp/>
        <stp>買気配数量9</stp>
        <tr r="H144" s="2"/>
      </tp>
      <tp>
        <v>231800</v>
        <stp/>
        <stp>BOARD</stp>
        <stp>1332</stp>
        <stp/>
        <stp>買気配数量8</stp>
        <tr r="H2" s="2"/>
      </tp>
      <tp>
        <v>44000</v>
        <stp/>
        <stp>BOARD</stp>
        <stp>8331</stp>
        <stp/>
        <stp>買気配数量8</stp>
        <tr r="H289" s="2"/>
      </tp>
      <tp>
        <v>6400</v>
        <stp/>
        <stp>BOARD</stp>
        <stp>2331</stp>
        <stp/>
        <stp>買気配数量8</stp>
        <tr r="H25" s="2"/>
      </tp>
      <tp>
        <v>99000</v>
        <stp/>
        <stp>BOARD</stp>
        <stp>8331</stp>
        <stp/>
        <stp>買気配数量9</stp>
        <tr r="H289" s="2"/>
      </tp>
      <tp>
        <v>5900</v>
        <stp/>
        <stp>BOARD</stp>
        <stp>2331</stp>
        <stp/>
        <stp>買気配数量9</stp>
        <tr r="H25" s="2"/>
      </tp>
      <tp>
        <v>0</v>
        <stp/>
        <stp>BOARD</stp>
        <stp>8324</stp>
        <stp/>
        <stp>買気配数量3</stp>
        <tr r="H288" s="2"/>
      </tp>
      <tp>
        <v>0</v>
        <stp/>
        <stp>BOARD</stp>
        <stp>4324</stp>
        <stp/>
        <stp>買気配数量3</stp>
        <tr r="H94" s="2"/>
      </tp>
      <tp>
        <v>0</v>
        <stp/>
        <stp>BOARD</stp>
        <stp>8324</stp>
        <stp/>
        <stp>買気配数量2</stp>
        <tr r="H288" s="2"/>
      </tp>
      <tp>
        <v>0</v>
        <stp/>
        <stp>BOARD</stp>
        <stp>4324</stp>
        <stp/>
        <stp>買気配数量2</stp>
        <tr r="H94" s="2"/>
      </tp>
      <tp>
        <v>0</v>
        <stp/>
        <stp>BOARD</stp>
        <stp>8324</stp>
        <stp/>
        <stp>買気配数量1</stp>
        <tr r="H288" s="2"/>
      </tp>
      <tp>
        <v>0</v>
        <stp/>
        <stp>BOARD</stp>
        <stp>4324</stp>
        <stp/>
        <stp>買気配数量1</stp>
        <tr r="H94" s="2"/>
      </tp>
      <tp>
        <v>0</v>
        <stp/>
        <stp>BOARD</stp>
        <stp>8324</stp>
        <stp/>
        <stp>買気配数量0</stp>
        <tr r="H288" s="2"/>
      </tp>
      <tp>
        <v>0</v>
        <stp/>
        <stp>BOARD</stp>
        <stp>4324</stp>
        <stp/>
        <stp>買気配数量0</stp>
        <tr r="H94" s="2"/>
      </tp>
      <tp>
        <v>4500</v>
        <stp/>
        <stp>BOARD</stp>
        <stp>8324</stp>
        <stp/>
        <stp>買気配数量7</stp>
        <tr r="H288" s="2"/>
      </tp>
      <tp>
        <v>7900</v>
        <stp/>
        <stp>BOARD</stp>
        <stp>4324</stp>
        <stp/>
        <stp>買気配数量7</stp>
        <tr r="H94" s="2"/>
      </tp>
      <tp>
        <v>3100</v>
        <stp/>
        <stp>BOARD</stp>
        <stp>8324</stp>
        <stp/>
        <stp>買気配数量6</stp>
        <tr r="H288" s="2"/>
      </tp>
      <tp>
        <v>2900</v>
        <stp/>
        <stp>BOARD</stp>
        <stp>4324</stp>
        <stp/>
        <stp>買気配数量6</stp>
        <tr r="H94" s="2"/>
      </tp>
      <tp>
        <v>0</v>
        <stp/>
        <stp>BOARD</stp>
        <stp>8324</stp>
        <stp/>
        <stp>買気配数量5</stp>
        <tr r="H288" s="2"/>
      </tp>
      <tp>
        <v>0</v>
        <stp/>
        <stp>BOARD</stp>
        <stp>4324</stp>
        <stp/>
        <stp>買気配数量5</stp>
        <tr r="H94" s="2"/>
      </tp>
      <tp>
        <v>0</v>
        <stp/>
        <stp>BOARD</stp>
        <stp>8324</stp>
        <stp/>
        <stp>買気配数量4</stp>
        <tr r="H288" s="2"/>
      </tp>
      <tp>
        <v>0</v>
        <stp/>
        <stp>BOARD</stp>
        <stp>4324</stp>
        <stp/>
        <stp>買気配数量4</stp>
        <tr r="H94" s="2"/>
      </tp>
      <tp>
        <v>4800</v>
        <stp/>
        <stp>BOARD</stp>
        <stp>8324</stp>
        <stp/>
        <stp>買気配数量9</stp>
        <tr r="H288" s="2"/>
      </tp>
      <tp>
        <v>64900</v>
        <stp/>
        <stp>BOARD</stp>
        <stp>4324</stp>
        <stp/>
        <stp>買気配数量9</stp>
        <tr r="H94" s="2"/>
      </tp>
      <tp>
        <v>1200</v>
        <stp/>
        <stp>BOARD</stp>
        <stp>8324</stp>
        <stp/>
        <stp>買気配数量8</stp>
        <tr r="H288" s="2"/>
      </tp>
      <tp>
        <v>38700</v>
        <stp/>
        <stp>BOARD</stp>
        <stp>4324</stp>
        <stp/>
        <stp>買気配数量8</stp>
        <tr r="H94" s="2"/>
      </tp>
      <tp>
        <v>0</v>
        <stp/>
        <stp>BOARD</stp>
        <stp>8354</stp>
        <stp/>
        <stp>買気配数量3</stp>
        <tr r="H293" s="2"/>
      </tp>
      <tp>
        <v>0</v>
        <stp/>
        <stp>BOARD</stp>
        <stp>8355</stp>
        <stp/>
        <stp>買気配数量2</stp>
        <tr r="H294" s="2"/>
      </tp>
      <tp>
        <v>0</v>
        <stp/>
        <stp>BOARD</stp>
        <stp>8356</stp>
        <stp/>
        <stp>買気配数量1</stp>
        <tr r="H295" s="2"/>
      </tp>
      <tp>
        <v>0</v>
        <stp/>
        <stp>BOARD</stp>
        <stp>8354</stp>
        <stp/>
        <stp>買気配数量2</stp>
        <tr r="H293" s="2"/>
      </tp>
      <tp>
        <v>0</v>
        <stp/>
        <stp>BOARD</stp>
        <stp>8355</stp>
        <stp/>
        <stp>買気配数量3</stp>
        <tr r="H294" s="2"/>
      </tp>
      <tp>
        <v>0</v>
        <stp/>
        <stp>BOARD</stp>
        <stp>8356</stp>
        <stp/>
        <stp>買気配数量0</stp>
        <tr r="H295" s="2"/>
      </tp>
      <tp>
        <v>0</v>
        <stp/>
        <stp>BOARD</stp>
        <stp>8354</stp>
        <stp/>
        <stp>買気配数量1</stp>
        <tr r="H293" s="2"/>
      </tp>
      <tp>
        <v>0</v>
        <stp/>
        <stp>BOARD</stp>
        <stp>8355</stp>
        <stp/>
        <stp>買気配数量0</stp>
        <tr r="H294" s="2"/>
      </tp>
      <tp>
        <v>0</v>
        <stp/>
        <stp>BOARD</stp>
        <stp>8356</stp>
        <stp/>
        <stp>買気配数量3</stp>
        <tr r="H295" s="2"/>
      </tp>
      <tp>
        <v>0</v>
        <stp/>
        <stp>BOARD</stp>
        <stp>8354</stp>
        <stp/>
        <stp>買気配数量0</stp>
        <tr r="H293" s="2"/>
      </tp>
      <tp>
        <v>0</v>
        <stp/>
        <stp>BOARD</stp>
        <stp>8355</stp>
        <stp/>
        <stp>買気配数量1</stp>
        <tr r="H294" s="2"/>
      </tp>
      <tp>
        <v>0</v>
        <stp/>
        <stp>BOARD</stp>
        <stp>8356</stp>
        <stp/>
        <stp>買気配数量2</stp>
        <tr r="H295" s="2"/>
      </tp>
      <tp>
        <v>40000</v>
        <stp/>
        <stp>BOARD</stp>
        <stp>8354</stp>
        <stp/>
        <stp>買気配数量7</stp>
        <tr r="H293" s="2"/>
      </tp>
      <tp>
        <v>1000</v>
        <stp/>
        <stp>BOARD</stp>
        <stp>8355</stp>
        <stp/>
        <stp>買気配数量6</stp>
        <tr r="H294" s="2"/>
      </tp>
      <tp>
        <v>0</v>
        <stp/>
        <stp>BOARD</stp>
        <stp>8356</stp>
        <stp/>
        <stp>買気配数量5</stp>
        <tr r="H295" s="2"/>
      </tp>
      <tp>
        <v>16000</v>
        <stp/>
        <stp>BOARD</stp>
        <stp>8354</stp>
        <stp/>
        <stp>買気配数量6</stp>
        <tr r="H293" s="2"/>
      </tp>
      <tp>
        <v>19000</v>
        <stp/>
        <stp>BOARD</stp>
        <stp>8355</stp>
        <stp/>
        <stp>買気配数量7</stp>
        <tr r="H294" s="2"/>
      </tp>
      <tp>
        <v>0</v>
        <stp/>
        <stp>BOARD</stp>
        <stp>8356</stp>
        <stp/>
        <stp>買気配数量4</stp>
        <tr r="H295" s="2"/>
      </tp>
      <tp>
        <v>0</v>
        <stp/>
        <stp>BOARD</stp>
        <stp>8354</stp>
        <stp/>
        <stp>買気配数量5</stp>
        <tr r="H293" s="2"/>
      </tp>
      <tp>
        <v>0</v>
        <stp/>
        <stp>BOARD</stp>
        <stp>8355</stp>
        <stp/>
        <stp>買気配数量4</stp>
        <tr r="H294" s="2"/>
      </tp>
      <tp>
        <v>3400</v>
        <stp/>
        <stp>BOARD</stp>
        <stp>8356</stp>
        <stp/>
        <stp>買気配数量7</stp>
        <tr r="H295" s="2"/>
      </tp>
      <tp>
        <v>10700</v>
        <stp/>
        <stp>BOARD</stp>
        <stp>8358</stp>
        <stp/>
        <stp>買気配数量9</stp>
        <tr r="H296" s="2"/>
      </tp>
      <tp>
        <v>48700</v>
        <stp/>
        <stp>BOARD</stp>
        <stp>8359</stp>
        <stp/>
        <stp>買気配数量8</stp>
        <tr r="H297" s="2"/>
      </tp>
      <tp>
        <v>0</v>
        <stp/>
        <stp>BOARD</stp>
        <stp>8354</stp>
        <stp/>
        <stp>買気配数量4</stp>
        <tr r="H293" s="2"/>
      </tp>
      <tp>
        <v>0</v>
        <stp/>
        <stp>BOARD</stp>
        <stp>8355</stp>
        <stp/>
        <stp>買気配数量5</stp>
        <tr r="H294" s="2"/>
      </tp>
      <tp>
        <v>600</v>
        <stp/>
        <stp>BOARD</stp>
        <stp>8356</stp>
        <stp/>
        <stp>買気配数量6</stp>
        <tr r="H295" s="2"/>
      </tp>
      <tp>
        <v>4700</v>
        <stp/>
        <stp>BOARD</stp>
        <stp>8358</stp>
        <stp/>
        <stp>買気配数量8</stp>
        <tr r="H296" s="2"/>
      </tp>
      <tp>
        <v>43300</v>
        <stp/>
        <stp>BOARD</stp>
        <stp>8359</stp>
        <stp/>
        <stp>買気配数量9</stp>
        <tr r="H297" s="2"/>
      </tp>
      <tp>
        <v>6500</v>
        <stp/>
        <stp>BOARD</stp>
        <stp>8356</stp>
        <stp/>
        <stp>買気配数量9</stp>
        <tr r="H295" s="2"/>
      </tp>
      <tp>
        <v>3400</v>
        <stp/>
        <stp>BOARD</stp>
        <stp>8358</stp>
        <stp/>
        <stp>買気配数量7</stp>
        <tr r="H296" s="2"/>
      </tp>
      <tp>
        <v>7800</v>
        <stp/>
        <stp>BOARD</stp>
        <stp>8359</stp>
        <stp/>
        <stp>買気配数量6</stp>
        <tr r="H297" s="2"/>
      </tp>
      <tp>
        <v>5700</v>
        <stp/>
        <stp>BOARD</stp>
        <stp>8356</stp>
        <stp/>
        <stp>買気配数量8</stp>
        <tr r="H295" s="2"/>
      </tp>
      <tp>
        <v>6900</v>
        <stp/>
        <stp>BOARD</stp>
        <stp>8358</stp>
        <stp/>
        <stp>買気配数量6</stp>
        <tr r="H296" s="2"/>
      </tp>
      <tp>
        <v>46200</v>
        <stp/>
        <stp>BOARD</stp>
        <stp>8359</stp>
        <stp/>
        <stp>買気配数量7</stp>
        <tr r="H297" s="2"/>
      </tp>
      <tp>
        <v>142000</v>
        <stp/>
        <stp>BOARD</stp>
        <stp>8354</stp>
        <stp/>
        <stp>買気配数量9</stp>
        <tr r="H293" s="2"/>
      </tp>
      <tp>
        <v>35000</v>
        <stp/>
        <stp>BOARD</stp>
        <stp>8355</stp>
        <stp/>
        <stp>買気配数量8</stp>
        <tr r="H294" s="2"/>
      </tp>
      <tp>
        <v>0</v>
        <stp/>
        <stp>BOARD</stp>
        <stp>8358</stp>
        <stp/>
        <stp>買気配数量5</stp>
        <tr r="H296" s="2"/>
      </tp>
      <tp>
        <v>0</v>
        <stp/>
        <stp>BOARD</stp>
        <stp>8359</stp>
        <stp/>
        <stp>買気配数量4</stp>
        <tr r="H297" s="2"/>
      </tp>
      <tp>
        <v>117000</v>
        <stp/>
        <stp>BOARD</stp>
        <stp>8354</stp>
        <stp/>
        <stp>買気配数量8</stp>
        <tr r="H293" s="2"/>
      </tp>
      <tp>
        <v>55000</v>
        <stp/>
        <stp>BOARD</stp>
        <stp>8355</stp>
        <stp/>
        <stp>買気配数量9</stp>
        <tr r="H294" s="2"/>
      </tp>
      <tp>
        <v>0</v>
        <stp/>
        <stp>BOARD</stp>
        <stp>8358</stp>
        <stp/>
        <stp>買気配数量4</stp>
        <tr r="H296" s="2"/>
      </tp>
      <tp>
        <v>0</v>
        <stp/>
        <stp>BOARD</stp>
        <stp>8359</stp>
        <stp/>
        <stp>買気配数量5</stp>
        <tr r="H297" s="2"/>
      </tp>
      <tp>
        <v>0</v>
        <stp/>
        <stp>BOARD</stp>
        <stp>8358</stp>
        <stp/>
        <stp>買気配数量3</stp>
        <tr r="H296" s="2"/>
      </tp>
      <tp>
        <v>0</v>
        <stp/>
        <stp>BOARD</stp>
        <stp>8359</stp>
        <stp/>
        <stp>買気配数量2</stp>
        <tr r="H297" s="2"/>
      </tp>
      <tp>
        <v>0</v>
        <stp/>
        <stp>BOARD</stp>
        <stp>8358</stp>
        <stp/>
        <stp>買気配数量2</stp>
        <tr r="H296" s="2"/>
      </tp>
      <tp>
        <v>0</v>
        <stp/>
        <stp>BOARD</stp>
        <stp>8359</stp>
        <stp/>
        <stp>買気配数量3</stp>
        <tr r="H297" s="2"/>
      </tp>
      <tp>
        <v>0</v>
        <stp/>
        <stp>BOARD</stp>
        <stp>8358</stp>
        <stp/>
        <stp>買気配数量1</stp>
        <tr r="H296" s="2"/>
      </tp>
      <tp>
        <v>0</v>
        <stp/>
        <stp>BOARD</stp>
        <stp>8359</stp>
        <stp/>
        <stp>買気配数量0</stp>
        <tr r="H297" s="2"/>
      </tp>
      <tp>
        <v>0</v>
        <stp/>
        <stp>BOARD</stp>
        <stp>8358</stp>
        <stp/>
        <stp>買気配数量0</stp>
        <tr r="H296" s="2"/>
      </tp>
      <tp>
        <v>0</v>
        <stp/>
        <stp>BOARD</stp>
        <stp>8359</stp>
        <stp/>
        <stp>買気配数量1</stp>
        <tr r="H297" s="2"/>
      </tp>
      <tp>
        <v>600</v>
        <stp/>
        <stp>BOARD</stp>
        <stp>8341</stp>
        <stp/>
        <stp>買気配数量6</stp>
        <tr r="H292" s="2"/>
      </tp>
      <tp>
        <v>1100</v>
        <stp/>
        <stp>BOARD</stp>
        <stp>8341</stp>
        <stp/>
        <stp>買気配数量7</stp>
        <tr r="H292" s="2"/>
      </tp>
      <tp>
        <v>0</v>
        <stp/>
        <stp>BOARD</stp>
        <stp>8341</stp>
        <stp/>
        <stp>買気配数量4</stp>
        <tr r="H292" s="2"/>
      </tp>
      <tp>
        <v>0</v>
        <stp/>
        <stp>BOARD</stp>
        <stp>8341</stp>
        <stp/>
        <stp>買気配数量5</stp>
        <tr r="H292" s="2"/>
      </tp>
      <tp>
        <v>0</v>
        <stp/>
        <stp>BOARD</stp>
        <stp>8341</stp>
        <stp/>
        <stp>買気配数量2</stp>
        <tr r="H292" s="2"/>
      </tp>
      <tp>
        <v>0</v>
        <stp/>
        <stp>BOARD</stp>
        <stp>8341</stp>
        <stp/>
        <stp>買気配数量3</stp>
        <tr r="H292" s="2"/>
      </tp>
      <tp>
        <v>0</v>
        <stp/>
        <stp>BOARD</stp>
        <stp>8341</stp>
        <stp/>
        <stp>買気配数量0</stp>
        <tr r="H292" s="2"/>
      </tp>
      <tp>
        <v>0</v>
        <stp/>
        <stp>BOARD</stp>
        <stp>8341</stp>
        <stp/>
        <stp>買気配数量1</stp>
        <tr r="H292" s="2"/>
      </tp>
      <tp>
        <v>600</v>
        <stp/>
        <stp>BOARD</stp>
        <stp>8341</stp>
        <stp/>
        <stp>買気配数量8</stp>
        <tr r="H292" s="2"/>
      </tp>
      <tp>
        <v>800</v>
        <stp/>
        <stp>BOARD</stp>
        <stp>8341</stp>
        <stp/>
        <stp>買気配数量9</stp>
        <tr r="H292" s="2"/>
      </tp>
      <tp>
        <v>12700</v>
        <stp/>
        <stp>BOARD</stp>
        <stp>6370</stp>
        <stp/>
        <stp>買気配数量7</stp>
        <tr r="H184" s="2"/>
      </tp>
      <tp>
        <v>100</v>
        <stp/>
        <stp>BOARD</stp>
        <stp>2371</stp>
        <stp/>
        <stp>買気配数量6</stp>
        <tr r="H26" s="2"/>
      </tp>
      <tp>
        <v>8000</v>
        <stp/>
        <stp>BOARD</stp>
        <stp>6370</stp>
        <stp/>
        <stp>買気配数量6</stp>
        <tr r="H184" s="2"/>
      </tp>
      <tp>
        <v>9100</v>
        <stp/>
        <stp>BOARD</stp>
        <stp>2371</stp>
        <stp/>
        <stp>買気配数量7</stp>
        <tr r="H26" s="2"/>
      </tp>
      <tp>
        <v>0</v>
        <stp/>
        <stp>BOARD</stp>
        <stp>6370</stp>
        <stp/>
        <stp>買気配数量5</stp>
        <tr r="H184" s="2"/>
      </tp>
      <tp>
        <v>0</v>
        <stp/>
        <stp>BOARD</stp>
        <stp>2371</stp>
        <stp/>
        <stp>買気配数量4</stp>
        <tr r="H26" s="2"/>
      </tp>
      <tp>
        <v>0</v>
        <stp/>
        <stp>BOARD</stp>
        <stp>6370</stp>
        <stp/>
        <stp>買気配数量4</stp>
        <tr r="H184" s="2"/>
      </tp>
      <tp>
        <v>0</v>
        <stp/>
        <stp>BOARD</stp>
        <stp>2371</stp>
        <stp/>
        <stp>買気配数量5</stp>
        <tr r="H26" s="2"/>
      </tp>
      <tp>
        <v>0</v>
        <stp/>
        <stp>BOARD</stp>
        <stp>6370</stp>
        <stp/>
        <stp>買気配数量3</stp>
        <tr r="H184" s="2"/>
      </tp>
      <tp>
        <v>0</v>
        <stp/>
        <stp>BOARD</stp>
        <stp>2371</stp>
        <stp/>
        <stp>買気配数量2</stp>
        <tr r="H26" s="2"/>
      </tp>
      <tp>
        <v>0</v>
        <stp/>
        <stp>BOARD</stp>
        <stp>6370</stp>
        <stp/>
        <stp>買気配数量2</stp>
        <tr r="H184" s="2"/>
      </tp>
      <tp>
        <v>0</v>
        <stp/>
        <stp>BOARD</stp>
        <stp>2371</stp>
        <stp/>
        <stp>買気配数量3</stp>
        <tr r="H26" s="2"/>
      </tp>
      <tp>
        <v>0</v>
        <stp/>
        <stp>BOARD</stp>
        <stp>6370</stp>
        <stp/>
        <stp>買気配数量1</stp>
        <tr r="H184" s="2"/>
      </tp>
      <tp>
        <v>0</v>
        <stp/>
        <stp>BOARD</stp>
        <stp>2371</stp>
        <stp/>
        <stp>買気配数量0</stp>
        <tr r="H26" s="2"/>
      </tp>
      <tp>
        <v>0</v>
        <stp/>
        <stp>BOARD</stp>
        <stp>6370</stp>
        <stp/>
        <stp>買気配数量0</stp>
        <tr r="H184" s="2"/>
      </tp>
      <tp>
        <v>0</v>
        <stp/>
        <stp>BOARD</stp>
        <stp>2371</stp>
        <stp/>
        <stp>買気配数量1</stp>
        <tr r="H26" s="2"/>
      </tp>
      <tp>
        <v>8700</v>
        <stp/>
        <stp>BOARD</stp>
        <stp>6370</stp>
        <stp/>
        <stp>買気配数量9</stp>
        <tr r="H184" s="2"/>
      </tp>
      <tp>
        <v>2300</v>
        <stp/>
        <stp>BOARD</stp>
        <stp>2371</stp>
        <stp/>
        <stp>買気配数量8</stp>
        <tr r="H26" s="2"/>
      </tp>
      <tp>
        <v>13800</v>
        <stp/>
        <stp>BOARD</stp>
        <stp>6370</stp>
        <stp/>
        <stp>買気配数量8</stp>
        <tr r="H184" s="2"/>
      </tp>
      <tp>
        <v>17500</v>
        <stp/>
        <stp>BOARD</stp>
        <stp>2371</stp>
        <stp/>
        <stp>買気配数量9</stp>
        <tr r="H26" s="2"/>
      </tp>
      <tp>
        <v>1400</v>
        <stp/>
        <stp>BOARD</stp>
        <stp>8361</stp>
        <stp/>
        <stp>買気配数量6</stp>
        <tr r="H298" s="2"/>
      </tp>
      <tp>
        <v>0</v>
        <stp/>
        <stp>BOARD</stp>
        <stp>8363</stp>
        <stp/>
        <stp>買気配数量4</stp>
        <tr r="H299" s="2"/>
      </tp>
      <tp>
        <v>0</v>
        <stp/>
        <stp>BOARD</stp>
        <stp>8366</stp>
        <stp/>
        <stp>買気配数量1</stp>
        <tr r="H300" s="2"/>
      </tp>
      <tp>
        <v>0</v>
        <stp/>
        <stp>BOARD</stp>
        <stp>8367</stp>
        <stp/>
        <stp>買気配数量0</stp>
        <tr r="H301" s="2"/>
      </tp>
      <tp>
        <v>15400</v>
        <stp/>
        <stp>BOARD</stp>
        <stp>6361</stp>
        <stp/>
        <stp>買気配数量6</stp>
        <tr r="H182" s="2"/>
      </tp>
      <tp>
        <v>0</v>
        <stp/>
        <stp>BOARD</stp>
        <stp>6366</stp>
        <stp/>
        <stp>買気配数量1</stp>
        <tr r="H183" s="2"/>
      </tp>
      <tp>
        <v>11000</v>
        <stp/>
        <stp>BOARD</stp>
        <stp>8361</stp>
        <stp/>
        <stp>買気配数量7</stp>
        <tr r="H298" s="2"/>
      </tp>
      <tp>
        <v>0</v>
        <stp/>
        <stp>BOARD</stp>
        <stp>8363</stp>
        <stp/>
        <stp>買気配数量5</stp>
        <tr r="H299" s="2"/>
      </tp>
      <tp>
        <v>0</v>
        <stp/>
        <stp>BOARD</stp>
        <stp>8366</stp>
        <stp/>
        <stp>買気配数量0</stp>
        <tr r="H300" s="2"/>
      </tp>
      <tp>
        <v>0</v>
        <stp/>
        <stp>BOARD</stp>
        <stp>8367</stp>
        <stp/>
        <stp>買気配数量1</stp>
        <tr r="H301" s="2"/>
      </tp>
      <tp>
        <v>16200</v>
        <stp/>
        <stp>BOARD</stp>
        <stp>6361</stp>
        <stp/>
        <stp>買気配数量7</stp>
        <tr r="H182" s="2"/>
      </tp>
      <tp>
        <v>0</v>
        <stp/>
        <stp>BOARD</stp>
        <stp>6366</stp>
        <stp/>
        <stp>買気配数量0</stp>
        <tr r="H183" s="2"/>
      </tp>
      <tp>
        <v>0</v>
        <stp/>
        <stp>BOARD</stp>
        <stp>8361</stp>
        <stp/>
        <stp>買気配数量4</stp>
        <tr r="H298" s="2"/>
      </tp>
      <tp>
        <v>900</v>
        <stp/>
        <stp>BOARD</stp>
        <stp>8363</stp>
        <stp/>
        <stp>買気配数量6</stp>
        <tr r="H299" s="2"/>
      </tp>
      <tp>
        <v>0</v>
        <stp/>
        <stp>BOARD</stp>
        <stp>8366</stp>
        <stp/>
        <stp>買気配数量3</stp>
        <tr r="H300" s="2"/>
      </tp>
      <tp>
        <v>0</v>
        <stp/>
        <stp>BOARD</stp>
        <stp>8367</stp>
        <stp/>
        <stp>買気配数量2</stp>
        <tr r="H301" s="2"/>
      </tp>
      <tp>
        <v>0</v>
        <stp/>
        <stp>BOARD</stp>
        <stp>6361</stp>
        <stp/>
        <stp>買気配数量4</stp>
        <tr r="H182" s="2"/>
      </tp>
      <tp>
        <v>0</v>
        <stp/>
        <stp>BOARD</stp>
        <stp>6366</stp>
        <stp/>
        <stp>買気配数量3</stp>
        <tr r="H183" s="2"/>
      </tp>
      <tp>
        <v>0</v>
        <stp/>
        <stp>BOARD</stp>
        <stp>8361</stp>
        <stp/>
        <stp>買気配数量5</stp>
        <tr r="H298" s="2"/>
      </tp>
      <tp>
        <v>800</v>
        <stp/>
        <stp>BOARD</stp>
        <stp>8363</stp>
        <stp/>
        <stp>買気配数量7</stp>
        <tr r="H299" s="2"/>
      </tp>
      <tp>
        <v>0</v>
        <stp/>
        <stp>BOARD</stp>
        <stp>8366</stp>
        <stp/>
        <stp>買気配数量2</stp>
        <tr r="H300" s="2"/>
      </tp>
      <tp>
        <v>0</v>
        <stp/>
        <stp>BOARD</stp>
        <stp>8367</stp>
        <stp/>
        <stp>買気配数量3</stp>
        <tr r="H301" s="2"/>
      </tp>
      <tp>
        <v>0</v>
        <stp/>
        <stp>BOARD</stp>
        <stp>6361</stp>
        <stp/>
        <stp>買気配数量5</stp>
        <tr r="H182" s="2"/>
      </tp>
      <tp>
        <v>0</v>
        <stp/>
        <stp>BOARD</stp>
        <stp>6366</stp>
        <stp/>
        <stp>買気配数量2</stp>
        <tr r="H183" s="2"/>
      </tp>
      <tp>
        <v>0</v>
        <stp/>
        <stp>BOARD</stp>
        <stp>8361</stp>
        <stp/>
        <stp>買気配数量2</stp>
        <tr r="H298" s="2"/>
      </tp>
      <tp>
        <v>0</v>
        <stp/>
        <stp>BOARD</stp>
        <stp>8363</stp>
        <stp/>
        <stp>買気配数量0</stp>
        <tr r="H299" s="2"/>
      </tp>
      <tp>
        <v>0</v>
        <stp/>
        <stp>BOARD</stp>
        <stp>8366</stp>
        <stp/>
        <stp>買気配数量5</stp>
        <tr r="H300" s="2"/>
      </tp>
      <tp>
        <v>0</v>
        <stp/>
        <stp>BOARD</stp>
        <stp>8367</stp>
        <stp/>
        <stp>買気配数量4</stp>
        <tr r="H301" s="2"/>
      </tp>
      <tp>
        <v>0</v>
        <stp/>
        <stp>BOARD</stp>
        <stp>6361</stp>
        <stp/>
        <stp>買気配数量2</stp>
        <tr r="H182" s="2"/>
      </tp>
      <tp>
        <v>0</v>
        <stp/>
        <stp>BOARD</stp>
        <stp>6366</stp>
        <stp/>
        <stp>買気配数量5</stp>
        <tr r="H183" s="2"/>
      </tp>
      <tp>
        <v>0</v>
        <stp/>
        <stp>BOARD</stp>
        <stp>8361</stp>
        <stp/>
        <stp>買気配数量3</stp>
        <tr r="H298" s="2"/>
      </tp>
      <tp>
        <v>0</v>
        <stp/>
        <stp>BOARD</stp>
        <stp>8363</stp>
        <stp/>
        <stp>買気配数量1</stp>
        <tr r="H299" s="2"/>
      </tp>
      <tp>
        <v>0</v>
        <stp/>
        <stp>BOARD</stp>
        <stp>8366</stp>
        <stp/>
        <stp>買気配数量4</stp>
        <tr r="H300" s="2"/>
      </tp>
      <tp>
        <v>0</v>
        <stp/>
        <stp>BOARD</stp>
        <stp>8367</stp>
        <stp/>
        <stp>買気配数量5</stp>
        <tr r="H301" s="2"/>
      </tp>
      <tp>
        <v>0</v>
        <stp/>
        <stp>BOARD</stp>
        <stp>6361</stp>
        <stp/>
        <stp>買気配数量3</stp>
        <tr r="H182" s="2"/>
      </tp>
      <tp>
        <v>0</v>
        <stp/>
        <stp>BOARD</stp>
        <stp>6366</stp>
        <stp/>
        <stp>買気配数量4</stp>
        <tr r="H183" s="2"/>
      </tp>
      <tp>
        <v>0</v>
        <stp/>
        <stp>BOARD</stp>
        <stp>8361</stp>
        <stp/>
        <stp>買気配数量0</stp>
        <tr r="H298" s="2"/>
      </tp>
      <tp>
        <v>0</v>
        <stp/>
        <stp>BOARD</stp>
        <stp>8363</stp>
        <stp/>
        <stp>買気配数量2</stp>
        <tr r="H299" s="2"/>
      </tp>
      <tp>
        <v>20000</v>
        <stp/>
        <stp>BOARD</stp>
        <stp>8366</stp>
        <stp/>
        <stp>買気配数量7</stp>
        <tr r="H300" s="2"/>
      </tp>
      <tp>
        <v>1000</v>
        <stp/>
        <stp>BOARD</stp>
        <stp>8367</stp>
        <stp/>
        <stp>買気配数量6</stp>
        <tr r="H301" s="2"/>
      </tp>
      <tp>
        <v>0</v>
        <stp/>
        <stp>BOARD</stp>
        <stp>6361</stp>
        <stp/>
        <stp>買気配数量0</stp>
        <tr r="H182" s="2"/>
      </tp>
      <tp>
        <v>6600</v>
        <stp/>
        <stp>BOARD</stp>
        <stp>6366</stp>
        <stp/>
        <stp>買気配数量7</stp>
        <tr r="H183" s="2"/>
      </tp>
      <tp>
        <v>0</v>
        <stp/>
        <stp>BOARD</stp>
        <stp>8361</stp>
        <stp/>
        <stp>買気配数量1</stp>
        <tr r="H298" s="2"/>
      </tp>
      <tp>
        <v>0</v>
        <stp/>
        <stp>BOARD</stp>
        <stp>8363</stp>
        <stp/>
        <stp>買気配数量3</stp>
        <tr r="H299" s="2"/>
      </tp>
      <tp>
        <v>10000</v>
        <stp/>
        <stp>BOARD</stp>
        <stp>8366</stp>
        <stp/>
        <stp>買気配数量6</stp>
        <tr r="H300" s="2"/>
      </tp>
      <tp>
        <v>3400</v>
        <stp/>
        <stp>BOARD</stp>
        <stp>8367</stp>
        <stp/>
        <stp>買気配数量7</stp>
        <tr r="H301" s="2"/>
      </tp>
      <tp>
        <v>0</v>
        <stp/>
        <stp>BOARD</stp>
        <stp>6361</stp>
        <stp/>
        <stp>買気配数量1</stp>
        <tr r="H182" s="2"/>
      </tp>
      <tp>
        <v>1000</v>
        <stp/>
        <stp>BOARD</stp>
        <stp>6366</stp>
        <stp/>
        <stp>買気配数量6</stp>
        <tr r="H183" s="2"/>
      </tp>
      <tp>
        <v>32000</v>
        <stp/>
        <stp>BOARD</stp>
        <stp>8366</stp>
        <stp/>
        <stp>買気配数量9</stp>
        <tr r="H300" s="2"/>
      </tp>
      <tp>
        <v>5700</v>
        <stp/>
        <stp>BOARD</stp>
        <stp>8367</stp>
        <stp/>
        <stp>買気配数量8</stp>
        <tr r="H301" s="2"/>
      </tp>
      <tp>
        <v>29800</v>
        <stp/>
        <stp>BOARD</stp>
        <stp>6366</stp>
        <stp/>
        <stp>買気配数量9</stp>
        <tr r="H183" s="2"/>
      </tp>
      <tp>
        <v>32000</v>
        <stp/>
        <stp>BOARD</stp>
        <stp>8366</stp>
        <stp/>
        <stp>買気配数量8</stp>
        <tr r="H300" s="2"/>
      </tp>
      <tp>
        <v>3400</v>
        <stp/>
        <stp>BOARD</stp>
        <stp>8367</stp>
        <stp/>
        <stp>買気配数量9</stp>
        <tr r="H301" s="2"/>
      </tp>
      <tp>
        <v>19700</v>
        <stp/>
        <stp>BOARD</stp>
        <stp>6366</stp>
        <stp/>
        <stp>買気配数量8</stp>
        <tr r="H183" s="2"/>
      </tp>
      <tp>
        <v>1300</v>
        <stp/>
        <stp>BOARD</stp>
        <stp>8363</stp>
        <stp/>
        <stp>買気配数量8</stp>
        <tr r="H299" s="2"/>
      </tp>
      <tp>
        <v>2700</v>
        <stp/>
        <stp>BOARD</stp>
        <stp>8363</stp>
        <stp/>
        <stp>買気配数量9</stp>
        <tr r="H299" s="2"/>
      </tp>
      <tp>
        <v>1200</v>
        <stp/>
        <stp>BOARD</stp>
        <stp>8361</stp>
        <stp/>
        <stp>買気配数量8</stp>
        <tr r="H298" s="2"/>
      </tp>
      <tp>
        <v>10200</v>
        <stp/>
        <stp>BOARD</stp>
        <stp>6361</stp>
        <stp/>
        <stp>買気配数量8</stp>
        <tr r="H182" s="2"/>
      </tp>
      <tp>
        <v>4600</v>
        <stp/>
        <stp>BOARD</stp>
        <stp>8361</stp>
        <stp/>
        <stp>買気配数量9</stp>
        <tr r="H298" s="2"/>
      </tp>
      <tp>
        <v>13400</v>
        <stp/>
        <stp>BOARD</stp>
        <stp>6361</stp>
        <stp/>
        <stp>買気配数量9</stp>
        <tr r="H182" s="2"/>
      </tp>
      <tp>
        <v>0</v>
        <stp/>
        <stp>BOARD</stp>
        <stp>8282</stp>
        <stp/>
        <stp>買気配数量5</stp>
        <tr r="H285" s="2"/>
      </tp>
      <tp>
        <v>0</v>
        <stp/>
        <stp>BOARD</stp>
        <stp>7282</stp>
        <stp/>
        <stp>買気配数量5</stp>
        <tr r="H242" s="2"/>
      </tp>
      <tp>
        <v>0</v>
        <stp/>
        <stp>BOARD</stp>
        <stp>2282</stp>
        <stp/>
        <stp>買気配数量5</stp>
        <tr r="H24" s="2"/>
      </tp>
      <tp>
        <v>0</v>
        <stp/>
        <stp>BOARD</stp>
        <stp>8282</stp>
        <stp/>
        <stp>買気配数量4</stp>
        <tr r="H285" s="2"/>
      </tp>
      <tp>
        <v>0</v>
        <stp/>
        <stp>BOARD</stp>
        <stp>7282</stp>
        <stp/>
        <stp>買気配数量4</stp>
        <tr r="H242" s="2"/>
      </tp>
      <tp>
        <v>0</v>
        <stp/>
        <stp>BOARD</stp>
        <stp>2282</stp>
        <stp/>
        <stp>買気配数量4</stp>
        <tr r="H24" s="2"/>
      </tp>
      <tp>
        <v>18500</v>
        <stp/>
        <stp>BOARD</stp>
        <stp>8282</stp>
        <stp/>
        <stp>買気配数量7</stp>
        <tr r="H285" s="2"/>
      </tp>
      <tp>
        <v>500</v>
        <stp/>
        <stp>BOARD</stp>
        <stp>7282</stp>
        <stp/>
        <stp>買気配数量7</stp>
        <tr r="H242" s="2"/>
      </tp>
      <tp>
        <v>56000</v>
        <stp/>
        <stp>BOARD</stp>
        <stp>2282</stp>
        <stp/>
        <stp>買気配数量7</stp>
        <tr r="H24" s="2"/>
      </tp>
      <tp>
        <v>6600</v>
        <stp/>
        <stp>BOARD</stp>
        <stp>8282</stp>
        <stp/>
        <stp>買気配数量6</stp>
        <tr r="H285" s="2"/>
      </tp>
      <tp>
        <v>2100</v>
        <stp/>
        <stp>BOARD</stp>
        <stp>7282</stp>
        <stp/>
        <stp>買気配数量6</stp>
        <tr r="H242" s="2"/>
      </tp>
      <tp>
        <v>30000</v>
        <stp/>
        <stp>BOARD</stp>
        <stp>2282</stp>
        <stp/>
        <stp>買気配数量6</stp>
        <tr r="H24" s="2"/>
      </tp>
      <tp>
        <v>0</v>
        <stp/>
        <stp>BOARD</stp>
        <stp>8282</stp>
        <stp/>
        <stp>買気配数量1</stp>
        <tr r="H285" s="2"/>
      </tp>
      <tp>
        <v>0</v>
        <stp/>
        <stp>BOARD</stp>
        <stp>7282</stp>
        <stp/>
        <stp>買気配数量1</stp>
        <tr r="H242" s="2"/>
      </tp>
      <tp>
        <v>0</v>
        <stp/>
        <stp>BOARD</stp>
        <stp>2282</stp>
        <stp/>
        <stp>買気配数量1</stp>
        <tr r="H24" s="2"/>
      </tp>
      <tp>
        <v>0</v>
        <stp/>
        <stp>BOARD</stp>
        <stp>8282</stp>
        <stp/>
        <stp>買気配数量0</stp>
        <tr r="H285" s="2"/>
      </tp>
      <tp>
        <v>0</v>
        <stp/>
        <stp>BOARD</stp>
        <stp>7282</stp>
        <stp/>
        <stp>買気配数量0</stp>
        <tr r="H242" s="2"/>
      </tp>
      <tp>
        <v>0</v>
        <stp/>
        <stp>BOARD</stp>
        <stp>2282</stp>
        <stp/>
        <stp>買気配数量0</stp>
        <tr r="H24" s="2"/>
      </tp>
      <tp>
        <v>0</v>
        <stp/>
        <stp>BOARD</stp>
        <stp>8282</stp>
        <stp/>
        <stp>買気配数量3</stp>
        <tr r="H285" s="2"/>
      </tp>
      <tp>
        <v>0</v>
        <stp/>
        <stp>BOARD</stp>
        <stp>7282</stp>
        <stp/>
        <stp>買気配数量3</stp>
        <tr r="H242" s="2"/>
      </tp>
      <tp>
        <v>0</v>
        <stp/>
        <stp>BOARD</stp>
        <stp>2282</stp>
        <stp/>
        <stp>買気配数量3</stp>
        <tr r="H24" s="2"/>
      </tp>
      <tp>
        <v>0</v>
        <stp/>
        <stp>BOARD</stp>
        <stp>8282</stp>
        <stp/>
        <stp>買気配数量2</stp>
        <tr r="H285" s="2"/>
      </tp>
      <tp>
        <v>0</v>
        <stp/>
        <stp>BOARD</stp>
        <stp>7282</stp>
        <stp/>
        <stp>買気配数量2</stp>
        <tr r="H242" s="2"/>
      </tp>
      <tp>
        <v>0</v>
        <stp/>
        <stp>BOARD</stp>
        <stp>2282</stp>
        <stp/>
        <stp>買気配数量2</stp>
        <tr r="H24" s="2"/>
      </tp>
      <tp>
        <v>4300</v>
        <stp/>
        <stp>BOARD</stp>
        <stp>8282</stp>
        <stp/>
        <stp>買気配数量9</stp>
        <tr r="H285" s="2"/>
      </tp>
      <tp>
        <v>600</v>
        <stp/>
        <stp>BOARD</stp>
        <stp>7282</stp>
        <stp/>
        <stp>買気配数量9</stp>
        <tr r="H242" s="2"/>
      </tp>
      <tp>
        <v>33000</v>
        <stp/>
        <stp>BOARD</stp>
        <stp>2282</stp>
        <stp/>
        <stp>買気配数量9</stp>
        <tr r="H24" s="2"/>
      </tp>
      <tp>
        <v>20200</v>
        <stp/>
        <stp>BOARD</stp>
        <stp>8282</stp>
        <stp/>
        <stp>買気配数量8</stp>
        <tr r="H285" s="2"/>
      </tp>
      <tp>
        <v>500</v>
        <stp/>
        <stp>BOARD</stp>
        <stp>7282</stp>
        <stp/>
        <stp>買気配数量8</stp>
        <tr r="H242" s="2"/>
      </tp>
      <tp>
        <v>20000</v>
        <stp/>
        <stp>BOARD</stp>
        <stp>2282</stp>
        <stp/>
        <stp>買気配数量8</stp>
        <tr r="H24" s="2"/>
      </tp>
      <tp>
        <v>1300</v>
        <stp/>
        <stp>BOARD</stp>
        <stp>7211</stp>
        <stp/>
        <stp>買気配数量6</stp>
        <tr r="H232" s="2"/>
      </tp>
      <tp>
        <v>0</v>
        <stp/>
        <stp>BOARD</stp>
        <stp>4217</stp>
        <stp/>
        <stp>買気配数量0</stp>
        <tr r="H91" s="2"/>
      </tp>
      <tp>
        <v>0</v>
        <stp/>
        <stp>BOARD</stp>
        <stp>5214</stp>
        <stp/>
        <stp>買気配数量3</stp>
        <tr r="H139" s="2"/>
      </tp>
      <tp>
        <v>0</v>
        <stp/>
        <stp>BOARD</stp>
        <stp>2212</stp>
        <stp/>
        <stp>買気配数量5</stp>
        <tr r="H19" s="2"/>
      </tp>
      <tp>
        <v>45200</v>
        <stp/>
        <stp>BOARD</stp>
        <stp>7211</stp>
        <stp/>
        <stp>買気配数量7</stp>
        <tr r="H232" s="2"/>
      </tp>
      <tp>
        <v>0</v>
        <stp/>
        <stp>BOARD</stp>
        <stp>4217</stp>
        <stp/>
        <stp>買気配数量1</stp>
        <tr r="H91" s="2"/>
      </tp>
      <tp>
        <v>0</v>
        <stp/>
        <stp>BOARD</stp>
        <stp>5214</stp>
        <stp/>
        <stp>買気配数量2</stp>
        <tr r="H139" s="2"/>
      </tp>
      <tp>
        <v>0</v>
        <stp/>
        <stp>BOARD</stp>
        <stp>2212</stp>
        <stp/>
        <stp>買気配数量4</stp>
        <tr r="H19" s="2"/>
      </tp>
      <tp>
        <v>0</v>
        <stp/>
        <stp>BOARD</stp>
        <stp>7211</stp>
        <stp/>
        <stp>買気配数量4</stp>
        <tr r="H232" s="2"/>
      </tp>
      <tp>
        <v>0</v>
        <stp/>
        <stp>BOARD</stp>
        <stp>4217</stp>
        <stp/>
        <stp>買気配数量2</stp>
        <tr r="H91" s="2"/>
      </tp>
      <tp>
        <v>0</v>
        <stp/>
        <stp>BOARD</stp>
        <stp>5214</stp>
        <stp/>
        <stp>買気配数量1</stp>
        <tr r="H139" s="2"/>
      </tp>
      <tp>
        <v>1000</v>
        <stp/>
        <stp>BOARD</stp>
        <stp>2212</stp>
        <stp/>
        <stp>買気配数量7</stp>
        <tr r="H19" s="2"/>
      </tp>
      <tp>
        <v>0</v>
        <stp/>
        <stp>BOARD</stp>
        <stp>7211</stp>
        <stp/>
        <stp>買気配数量5</stp>
        <tr r="H232" s="2"/>
      </tp>
      <tp>
        <v>0</v>
        <stp/>
        <stp>BOARD</stp>
        <stp>4217</stp>
        <stp/>
        <stp>買気配数量3</stp>
        <tr r="H91" s="2"/>
      </tp>
      <tp>
        <v>0</v>
        <stp/>
        <stp>BOARD</stp>
        <stp>5214</stp>
        <stp/>
        <stp>買気配数量0</stp>
        <tr r="H139" s="2"/>
      </tp>
      <tp>
        <v>1100</v>
        <stp/>
        <stp>BOARD</stp>
        <stp>2212</stp>
        <stp/>
        <stp>買気配数量6</stp>
        <tr r="H19" s="2"/>
      </tp>
      <tp>
        <v>0</v>
        <stp/>
        <stp>BOARD</stp>
        <stp>7211</stp>
        <stp/>
        <stp>買気配数量2</stp>
        <tr r="H232" s="2"/>
      </tp>
      <tp>
        <v>0</v>
        <stp/>
        <stp>BOARD</stp>
        <stp>4217</stp>
        <stp/>
        <stp>買気配数量4</stp>
        <tr r="H91" s="2"/>
      </tp>
      <tp>
        <v>5200</v>
        <stp/>
        <stp>BOARD</stp>
        <stp>5214</stp>
        <stp/>
        <stp>買気配数量7</stp>
        <tr r="H139" s="2"/>
      </tp>
      <tp>
        <v>0</v>
        <stp/>
        <stp>BOARD</stp>
        <stp>2212</stp>
        <stp/>
        <stp>買気配数量1</stp>
        <tr r="H19" s="2"/>
      </tp>
      <tp>
        <v>0</v>
        <stp/>
        <stp>BOARD</stp>
        <stp>7211</stp>
        <stp/>
        <stp>買気配数量3</stp>
        <tr r="H232" s="2"/>
      </tp>
      <tp>
        <v>0</v>
        <stp/>
        <stp>BOARD</stp>
        <stp>4217</stp>
        <stp/>
        <stp>買気配数量5</stp>
        <tr r="H91" s="2"/>
      </tp>
      <tp>
        <v>400</v>
        <stp/>
        <stp>BOARD</stp>
        <stp>5214</stp>
        <stp/>
        <stp>買気配数量6</stp>
        <tr r="H139" s="2"/>
      </tp>
      <tp>
        <v>0</v>
        <stp/>
        <stp>BOARD</stp>
        <stp>2212</stp>
        <stp/>
        <stp>買気配数量0</stp>
        <tr r="H19" s="2"/>
      </tp>
      <tp>
        <v>4300</v>
        <stp/>
        <stp>BOARD</stp>
        <stp>8218</stp>
        <stp/>
        <stp>買気配数量9</stp>
        <tr r="H277" s="2"/>
      </tp>
      <tp>
        <v>6500</v>
        <stp/>
        <stp>BOARD</stp>
        <stp>8219</stp>
        <stp/>
        <stp>買気配数量8</stp>
        <tr r="H278" s="2"/>
      </tp>
      <tp>
        <v>0</v>
        <stp/>
        <stp>BOARD</stp>
        <stp>7211</stp>
        <stp/>
        <stp>買気配数量0</stp>
        <tr r="H232" s="2"/>
      </tp>
      <tp>
        <v>7600</v>
        <stp/>
        <stp>BOARD</stp>
        <stp>4217</stp>
        <stp/>
        <stp>買気配数量6</stp>
        <tr r="H91" s="2"/>
      </tp>
      <tp>
        <v>0</v>
        <stp/>
        <stp>BOARD</stp>
        <stp>5214</stp>
        <stp/>
        <stp>買気配数量5</stp>
        <tr r="H139" s="2"/>
      </tp>
      <tp>
        <v>0</v>
        <stp/>
        <stp>BOARD</stp>
        <stp>2212</stp>
        <stp/>
        <stp>買気配数量3</stp>
        <tr r="H19" s="2"/>
      </tp>
      <tp>
        <v>1600</v>
        <stp/>
        <stp>BOARD</stp>
        <stp>8218</stp>
        <stp/>
        <stp>買気配数量8</stp>
        <tr r="H277" s="2"/>
      </tp>
      <tp>
        <v>2700</v>
        <stp/>
        <stp>BOARD</stp>
        <stp>8219</stp>
        <stp/>
        <stp>買気配数量9</stp>
        <tr r="H278" s="2"/>
      </tp>
      <tp>
        <v>0</v>
        <stp/>
        <stp>BOARD</stp>
        <stp>7211</stp>
        <stp/>
        <stp>買気配数量1</stp>
        <tr r="H232" s="2"/>
      </tp>
      <tp>
        <v>4700</v>
        <stp/>
        <stp>BOARD</stp>
        <stp>4217</stp>
        <stp/>
        <stp>買気配数量7</stp>
        <tr r="H91" s="2"/>
      </tp>
      <tp>
        <v>0</v>
        <stp/>
        <stp>BOARD</stp>
        <stp>5214</stp>
        <stp/>
        <stp>買気配数量4</stp>
        <tr r="H139" s="2"/>
      </tp>
      <tp>
        <v>0</v>
        <stp/>
        <stp>BOARD</stp>
        <stp>2212</stp>
        <stp/>
        <stp>買気配数量2</stp>
        <tr r="H19" s="2"/>
      </tp>
      <tp>
        <v>4000</v>
        <stp/>
        <stp>BOARD</stp>
        <stp>8218</stp>
        <stp/>
        <stp>買気配数量7</stp>
        <tr r="H277" s="2"/>
      </tp>
      <tp>
        <v>5000</v>
        <stp/>
        <stp>BOARD</stp>
        <stp>8219</stp>
        <stp/>
        <stp>買気配数量6</stp>
        <tr r="H278" s="2"/>
      </tp>
      <tp>
        <v>5900</v>
        <stp/>
        <stp>BOARD</stp>
        <stp>4217</stp>
        <stp/>
        <stp>買気配数量8</stp>
        <tr r="H91" s="2"/>
      </tp>
      <tp>
        <v>2000</v>
        <stp/>
        <stp>BOARD</stp>
        <stp>8218</stp>
        <stp/>
        <stp>買気配数量6</stp>
        <tr r="H277" s="2"/>
      </tp>
      <tp>
        <v>5900</v>
        <stp/>
        <stp>BOARD</stp>
        <stp>8219</stp>
        <stp/>
        <stp>買気配数量7</stp>
        <tr r="H278" s="2"/>
      </tp>
      <tp>
        <v>16500</v>
        <stp/>
        <stp>BOARD</stp>
        <stp>4217</stp>
        <stp/>
        <stp>買気配数量9</stp>
        <tr r="H91" s="2"/>
      </tp>
      <tp>
        <v>0</v>
        <stp/>
        <stp>BOARD</stp>
        <stp>8218</stp>
        <stp/>
        <stp>買気配数量5</stp>
        <tr r="H277" s="2"/>
      </tp>
      <tp>
        <v>0</v>
        <stp/>
        <stp>BOARD</stp>
        <stp>8219</stp>
        <stp/>
        <stp>買気配数量4</stp>
        <tr r="H278" s="2"/>
      </tp>
      <tp>
        <v>14100</v>
        <stp/>
        <stp>BOARD</stp>
        <stp>5214</stp>
        <stp/>
        <stp>買気配数量9</stp>
        <tr r="H139" s="2"/>
      </tp>
      <tp>
        <v>0</v>
        <stp/>
        <stp>BOARD</stp>
        <stp>8218</stp>
        <stp/>
        <stp>買気配数量4</stp>
        <tr r="H277" s="2"/>
      </tp>
      <tp>
        <v>0</v>
        <stp/>
        <stp>BOARD</stp>
        <stp>8219</stp>
        <stp/>
        <stp>買気配数量5</stp>
        <tr r="H278" s="2"/>
      </tp>
      <tp>
        <v>6000</v>
        <stp/>
        <stp>BOARD</stp>
        <stp>5214</stp>
        <stp/>
        <stp>買気配数量8</stp>
        <tr r="H139" s="2"/>
      </tp>
      <tp>
        <v>0</v>
        <stp/>
        <stp>BOARD</stp>
        <stp>8218</stp>
        <stp/>
        <stp>買気配数量3</stp>
        <tr r="H277" s="2"/>
      </tp>
      <tp>
        <v>0</v>
        <stp/>
        <stp>BOARD</stp>
        <stp>8219</stp>
        <stp/>
        <stp>買気配数量2</stp>
        <tr r="H278" s="2"/>
      </tp>
      <tp>
        <v>5800</v>
        <stp/>
        <stp>BOARD</stp>
        <stp>2212</stp>
        <stp/>
        <stp>買気配数量9</stp>
        <tr r="H19" s="2"/>
      </tp>
      <tp>
        <v>0</v>
        <stp/>
        <stp>BOARD</stp>
        <stp>8218</stp>
        <stp/>
        <stp>買気配数量2</stp>
        <tr r="H277" s="2"/>
      </tp>
      <tp>
        <v>0</v>
        <stp/>
        <stp>BOARD</stp>
        <stp>8219</stp>
        <stp/>
        <stp>買気配数量3</stp>
        <tr r="H278" s="2"/>
      </tp>
      <tp>
        <v>1800</v>
        <stp/>
        <stp>BOARD</stp>
        <stp>2212</stp>
        <stp/>
        <stp>買気配数量8</stp>
        <tr r="H19" s="2"/>
      </tp>
      <tp>
        <v>0</v>
        <stp/>
        <stp>BOARD</stp>
        <stp>8218</stp>
        <stp/>
        <stp>買気配数量1</stp>
        <tr r="H277" s="2"/>
      </tp>
      <tp>
        <v>0</v>
        <stp/>
        <stp>BOARD</stp>
        <stp>8219</stp>
        <stp/>
        <stp>買気配数量0</stp>
        <tr r="H278" s="2"/>
      </tp>
      <tp>
        <v>87100</v>
        <stp/>
        <stp>BOARD</stp>
        <stp>7211</stp>
        <stp/>
        <stp>買気配数量8</stp>
        <tr r="H232" s="2"/>
      </tp>
      <tp>
        <v>0</v>
        <stp/>
        <stp>BOARD</stp>
        <stp>8218</stp>
        <stp/>
        <stp>買気配数量0</stp>
        <tr r="H277" s="2"/>
      </tp>
      <tp>
        <v>0</v>
        <stp/>
        <stp>BOARD</stp>
        <stp>8219</stp>
        <stp/>
        <stp>買気配数量1</stp>
        <tr r="H278" s="2"/>
      </tp>
      <tp>
        <v>168200</v>
        <stp/>
        <stp>BOARD</stp>
        <stp>7211</stp>
        <stp/>
        <stp>買気配数量9</stp>
        <tr r="H232" s="2"/>
      </tp>
      <tp>
        <v>6100</v>
        <stp/>
        <stp>BOARD</stp>
        <stp>6201</stp>
        <stp/>
        <stp>買気配数量6</stp>
        <tr r="H176" s="2"/>
      </tp>
      <tp>
        <v>0</v>
        <stp/>
        <stp>BOARD</stp>
        <stp>7202</stp>
        <stp/>
        <stp>買気配数量5</stp>
        <tr r="H230" s="2"/>
      </tp>
      <tp>
        <v>0</v>
        <stp/>
        <stp>BOARD</stp>
        <stp>7205</stp>
        <stp/>
        <stp>買気配数量2</stp>
        <tr r="H231" s="2"/>
      </tp>
      <tp>
        <v>0</v>
        <stp/>
        <stp>BOARD</stp>
        <stp>4202</stp>
        <stp/>
        <stp>買気配数量5</stp>
        <tr r="H85" s="2"/>
      </tp>
      <tp>
        <v>0</v>
        <stp/>
        <stp>BOARD</stp>
        <stp>4203</stp>
        <stp/>
        <stp>買気配数量4</stp>
        <tr r="H86" s="2"/>
      </tp>
      <tp>
        <v>0</v>
        <stp/>
        <stp>BOARD</stp>
        <stp>4204</stp>
        <stp/>
        <stp>買気配数量3</stp>
        <tr r="H87" s="2"/>
      </tp>
      <tp>
        <v>0</v>
        <stp/>
        <stp>BOARD</stp>
        <stp>4205</stp>
        <stp/>
        <stp>買気配数量2</stp>
        <tr r="H88" s="2"/>
      </tp>
      <tp>
        <v>0</v>
        <stp/>
        <stp>BOARD</stp>
        <stp>4206</stp>
        <stp/>
        <stp>買気配数量1</stp>
        <tr r="H89" s="2"/>
      </tp>
      <tp>
        <v>0</v>
        <stp/>
        <stp>BOARD</stp>
        <stp>5202</stp>
        <stp/>
        <stp>買気配数量5</stp>
        <tr r="H138" s="2"/>
      </tp>
      <tp>
        <v>0</v>
        <stp/>
        <stp>BOARD</stp>
        <stp>2206</stp>
        <stp/>
        <stp>買気配数量1</stp>
        <tr r="H18" s="2"/>
      </tp>
      <tp>
        <v>13300</v>
        <stp/>
        <stp>BOARD</stp>
        <stp>6201</stp>
        <stp/>
        <stp>買気配数量7</stp>
        <tr r="H176" s="2"/>
      </tp>
      <tp>
        <v>0</v>
        <stp/>
        <stp>BOARD</stp>
        <stp>7202</stp>
        <stp/>
        <stp>買気配数量4</stp>
        <tr r="H230" s="2"/>
      </tp>
      <tp>
        <v>0</v>
        <stp/>
        <stp>BOARD</stp>
        <stp>7205</stp>
        <stp/>
        <stp>買気配数量3</stp>
        <tr r="H231" s="2"/>
      </tp>
      <tp>
        <v>0</v>
        <stp/>
        <stp>BOARD</stp>
        <stp>4202</stp>
        <stp/>
        <stp>買気配数量4</stp>
        <tr r="H85" s="2"/>
      </tp>
      <tp>
        <v>0</v>
        <stp/>
        <stp>BOARD</stp>
        <stp>4203</stp>
        <stp/>
        <stp>買気配数量5</stp>
        <tr r="H86" s="2"/>
      </tp>
      <tp>
        <v>0</v>
        <stp/>
        <stp>BOARD</stp>
        <stp>4204</stp>
        <stp/>
        <stp>買気配数量2</stp>
        <tr r="H87" s="2"/>
      </tp>
      <tp>
        <v>0</v>
        <stp/>
        <stp>BOARD</stp>
        <stp>4205</stp>
        <stp/>
        <stp>買気配数量3</stp>
        <tr r="H88" s="2"/>
      </tp>
      <tp>
        <v>0</v>
        <stp/>
        <stp>BOARD</stp>
        <stp>4206</stp>
        <stp/>
        <stp>買気配数量0</stp>
        <tr r="H89" s="2"/>
      </tp>
      <tp>
        <v>0</v>
        <stp/>
        <stp>BOARD</stp>
        <stp>5202</stp>
        <stp/>
        <stp>買気配数量4</stp>
        <tr r="H138" s="2"/>
      </tp>
      <tp>
        <v>0</v>
        <stp/>
        <stp>BOARD</stp>
        <stp>2206</stp>
        <stp/>
        <stp>買気配数量0</stp>
        <tr r="H18" s="2"/>
      </tp>
      <tp>
        <v>0</v>
        <stp/>
        <stp>BOARD</stp>
        <stp>6201</stp>
        <stp/>
        <stp>買気配数量4</stp>
        <tr r="H176" s="2"/>
      </tp>
      <tp>
        <v>1700</v>
        <stp/>
        <stp>BOARD</stp>
        <stp>7202</stp>
        <stp/>
        <stp>買気配数量7</stp>
        <tr r="H230" s="2"/>
      </tp>
      <tp>
        <v>0</v>
        <stp/>
        <stp>BOARD</stp>
        <stp>7205</stp>
        <stp/>
        <stp>買気配数量0</stp>
        <tr r="H231" s="2"/>
      </tp>
      <tp>
        <v>6700</v>
        <stp/>
        <stp>BOARD</stp>
        <stp>4202</stp>
        <stp/>
        <stp>買気配数量7</stp>
        <tr r="H85" s="2"/>
      </tp>
      <tp>
        <v>16000</v>
        <stp/>
        <stp>BOARD</stp>
        <stp>4203</stp>
        <stp/>
        <stp>買気配数量6</stp>
        <tr r="H86" s="2"/>
      </tp>
      <tp>
        <v>0</v>
        <stp/>
        <stp>BOARD</stp>
        <stp>4204</stp>
        <stp/>
        <stp>買気配数量1</stp>
        <tr r="H87" s="2"/>
      </tp>
      <tp>
        <v>0</v>
        <stp/>
        <stp>BOARD</stp>
        <stp>4205</stp>
        <stp/>
        <stp>買気配数量0</stp>
        <tr r="H88" s="2"/>
      </tp>
      <tp>
        <v>0</v>
        <stp/>
        <stp>BOARD</stp>
        <stp>4206</stp>
        <stp/>
        <stp>買気配数量3</stp>
        <tr r="H89" s="2"/>
      </tp>
      <tp>
        <v>17200</v>
        <stp/>
        <stp>BOARD</stp>
        <stp>5202</stp>
        <stp/>
        <stp>買気配数量7</stp>
        <tr r="H138" s="2"/>
      </tp>
      <tp>
        <v>0</v>
        <stp/>
        <stp>BOARD</stp>
        <stp>2206</stp>
        <stp/>
        <stp>買気配数量3</stp>
        <tr r="H18" s="2"/>
      </tp>
      <tp>
        <v>0</v>
        <stp/>
        <stp>BOARD</stp>
        <stp>6201</stp>
        <stp/>
        <stp>買気配数量5</stp>
        <tr r="H176" s="2"/>
      </tp>
      <tp>
        <v>3500</v>
        <stp/>
        <stp>BOARD</stp>
        <stp>7202</stp>
        <stp/>
        <stp>買気配数量6</stp>
        <tr r="H230" s="2"/>
      </tp>
      <tp>
        <v>0</v>
        <stp/>
        <stp>BOARD</stp>
        <stp>7205</stp>
        <stp/>
        <stp>買気配数量1</stp>
        <tr r="H231" s="2"/>
      </tp>
      <tp>
        <v>1000</v>
        <stp/>
        <stp>BOARD</stp>
        <stp>4202</stp>
        <stp/>
        <stp>買気配数量6</stp>
        <tr r="H85" s="2"/>
      </tp>
      <tp>
        <v>23000</v>
        <stp/>
        <stp>BOARD</stp>
        <stp>4203</stp>
        <stp/>
        <stp>買気配数量7</stp>
        <tr r="H86" s="2"/>
      </tp>
      <tp>
        <v>0</v>
        <stp/>
        <stp>BOARD</stp>
        <stp>4204</stp>
        <stp/>
        <stp>買気配数量0</stp>
        <tr r="H87" s="2"/>
      </tp>
      <tp>
        <v>0</v>
        <stp/>
        <stp>BOARD</stp>
        <stp>4205</stp>
        <stp/>
        <stp>買気配数量1</stp>
        <tr r="H88" s="2"/>
      </tp>
      <tp>
        <v>0</v>
        <stp/>
        <stp>BOARD</stp>
        <stp>4206</stp>
        <stp/>
        <stp>買気配数量2</stp>
        <tr r="H89" s="2"/>
      </tp>
      <tp>
        <v>9400</v>
        <stp/>
        <stp>BOARD</stp>
        <stp>5202</stp>
        <stp/>
        <stp>買気配数量6</stp>
        <tr r="H138" s="2"/>
      </tp>
      <tp>
        <v>0</v>
        <stp/>
        <stp>BOARD</stp>
        <stp>2206</stp>
        <stp/>
        <stp>買気配数量2</stp>
        <tr r="H18" s="2"/>
      </tp>
      <tp>
        <v>0</v>
        <stp/>
        <stp>BOARD</stp>
        <stp>6201</stp>
        <stp/>
        <stp>買気配数量2</stp>
        <tr r="H176" s="2"/>
      </tp>
      <tp>
        <v>0</v>
        <stp/>
        <stp>BOARD</stp>
        <stp>7202</stp>
        <stp/>
        <stp>買気配数量1</stp>
        <tr r="H230" s="2"/>
      </tp>
      <tp>
        <v>400</v>
        <stp/>
        <stp>BOARD</stp>
        <stp>7205</stp>
        <stp/>
        <stp>買気配数量6</stp>
        <tr r="H231" s="2"/>
      </tp>
      <tp>
        <v>0</v>
        <stp/>
        <stp>BOARD</stp>
        <stp>4202</stp>
        <stp/>
        <stp>買気配数量1</stp>
        <tr r="H85" s="2"/>
      </tp>
      <tp>
        <v>0</v>
        <stp/>
        <stp>BOARD</stp>
        <stp>4203</stp>
        <stp/>
        <stp>買気配数量0</stp>
        <tr r="H86" s="2"/>
      </tp>
      <tp>
        <v>1700</v>
        <stp/>
        <stp>BOARD</stp>
        <stp>4204</stp>
        <stp/>
        <stp>買気配数量7</stp>
        <tr r="H87" s="2"/>
      </tp>
      <tp>
        <v>1200</v>
        <stp/>
        <stp>BOARD</stp>
        <stp>4205</stp>
        <stp/>
        <stp>買気配数量6</stp>
        <tr r="H88" s="2"/>
      </tp>
      <tp>
        <v>0</v>
        <stp/>
        <stp>BOARD</stp>
        <stp>4206</stp>
        <stp/>
        <stp>買気配数量5</stp>
        <tr r="H89" s="2"/>
      </tp>
      <tp>
        <v>0</v>
        <stp/>
        <stp>BOARD</stp>
        <stp>5202</stp>
        <stp/>
        <stp>買気配数量1</stp>
        <tr r="H138" s="2"/>
      </tp>
      <tp>
        <v>0</v>
        <stp/>
        <stp>BOARD</stp>
        <stp>2206</stp>
        <stp/>
        <stp>買気配数量5</stp>
        <tr r="H18" s="2"/>
      </tp>
      <tp>
        <v>0</v>
        <stp/>
        <stp>BOARD</stp>
        <stp>6201</stp>
        <stp/>
        <stp>買気配数量3</stp>
        <tr r="H176" s="2"/>
      </tp>
      <tp>
        <v>0</v>
        <stp/>
        <stp>BOARD</stp>
        <stp>7202</stp>
        <stp/>
        <stp>買気配数量0</stp>
        <tr r="H230" s="2"/>
      </tp>
      <tp>
        <v>6600</v>
        <stp/>
        <stp>BOARD</stp>
        <stp>7205</stp>
        <stp/>
        <stp>買気配数量7</stp>
        <tr r="H231" s="2"/>
      </tp>
      <tp>
        <v>0</v>
        <stp/>
        <stp>BOARD</stp>
        <stp>4202</stp>
        <stp/>
        <stp>買気配数量0</stp>
        <tr r="H85" s="2"/>
      </tp>
      <tp>
        <v>0</v>
        <stp/>
        <stp>BOARD</stp>
        <stp>4203</stp>
        <stp/>
        <stp>買気配数量1</stp>
        <tr r="H86" s="2"/>
      </tp>
      <tp>
        <v>1800</v>
        <stp/>
        <stp>BOARD</stp>
        <stp>4204</stp>
        <stp/>
        <stp>買気配数量6</stp>
        <tr r="H87" s="2"/>
      </tp>
      <tp>
        <v>2200</v>
        <stp/>
        <stp>BOARD</stp>
        <stp>4205</stp>
        <stp/>
        <stp>買気配数量7</stp>
        <tr r="H88" s="2"/>
      </tp>
      <tp>
        <v>0</v>
        <stp/>
        <stp>BOARD</stp>
        <stp>4206</stp>
        <stp/>
        <stp>買気配数量4</stp>
        <tr r="H89" s="2"/>
      </tp>
      <tp>
        <v>0</v>
        <stp/>
        <stp>BOARD</stp>
        <stp>5202</stp>
        <stp/>
        <stp>買気配数量0</stp>
        <tr r="H138" s="2"/>
      </tp>
      <tp>
        <v>0</v>
        <stp/>
        <stp>BOARD</stp>
        <stp>2206</stp>
        <stp/>
        <stp>買気配数量4</stp>
        <tr r="H18" s="2"/>
      </tp>
      <tp>
        <v>0</v>
        <stp/>
        <stp>BOARD</stp>
        <stp>6201</stp>
        <stp/>
        <stp>買気配数量0</stp>
        <tr r="H176" s="2"/>
      </tp>
      <tp>
        <v>0</v>
        <stp/>
        <stp>BOARD</stp>
        <stp>7202</stp>
        <stp/>
        <stp>買気配数量3</stp>
        <tr r="H230" s="2"/>
      </tp>
      <tp>
        <v>0</v>
        <stp/>
        <stp>BOARD</stp>
        <stp>7205</stp>
        <stp/>
        <stp>買気配数量4</stp>
        <tr r="H231" s="2"/>
      </tp>
      <tp>
        <v>0</v>
        <stp/>
        <stp>BOARD</stp>
        <stp>4202</stp>
        <stp/>
        <stp>買気配数量3</stp>
        <tr r="H85" s="2"/>
      </tp>
      <tp>
        <v>0</v>
        <stp/>
        <stp>BOARD</stp>
        <stp>4203</stp>
        <stp/>
        <stp>買気配数量2</stp>
        <tr r="H86" s="2"/>
      </tp>
      <tp>
        <v>0</v>
        <stp/>
        <stp>BOARD</stp>
        <stp>4204</stp>
        <stp/>
        <stp>買気配数量5</stp>
        <tr r="H87" s="2"/>
      </tp>
      <tp>
        <v>0</v>
        <stp/>
        <stp>BOARD</stp>
        <stp>4205</stp>
        <stp/>
        <stp>買気配数量4</stp>
        <tr r="H88" s="2"/>
      </tp>
      <tp>
        <v>5400</v>
        <stp/>
        <stp>BOARD</stp>
        <stp>4206</stp>
        <stp/>
        <stp>買気配数量7</stp>
        <tr r="H89" s="2"/>
      </tp>
      <tp>
        <v>19500</v>
        <stp/>
        <stp>BOARD</stp>
        <stp>4208</stp>
        <stp/>
        <stp>買気配数量9</stp>
        <tr r="H90" s="2"/>
      </tp>
      <tp>
        <v>0</v>
        <stp/>
        <stp>BOARD</stp>
        <stp>5202</stp>
        <stp/>
        <stp>買気配数量3</stp>
        <tr r="H138" s="2"/>
      </tp>
      <tp>
        <v>12600</v>
        <stp/>
        <stp>BOARD</stp>
        <stp>2206</stp>
        <stp/>
        <stp>買気配数量7</stp>
        <tr r="H18" s="2"/>
      </tp>
      <tp>
        <v>0</v>
        <stp/>
        <stp>BOARD</stp>
        <stp>6201</stp>
        <stp/>
        <stp>買気配数量1</stp>
        <tr r="H176" s="2"/>
      </tp>
      <tp>
        <v>0</v>
        <stp/>
        <stp>BOARD</stp>
        <stp>7202</stp>
        <stp/>
        <stp>買気配数量2</stp>
        <tr r="H230" s="2"/>
      </tp>
      <tp>
        <v>0</v>
        <stp/>
        <stp>BOARD</stp>
        <stp>7205</stp>
        <stp/>
        <stp>買気配数量5</stp>
        <tr r="H231" s="2"/>
      </tp>
      <tp>
        <v>0</v>
        <stp/>
        <stp>BOARD</stp>
        <stp>4202</stp>
        <stp/>
        <stp>買気配数量2</stp>
        <tr r="H85" s="2"/>
      </tp>
      <tp>
        <v>0</v>
        <stp/>
        <stp>BOARD</stp>
        <stp>4203</stp>
        <stp/>
        <stp>買気配数量3</stp>
        <tr r="H86" s="2"/>
      </tp>
      <tp>
        <v>0</v>
        <stp/>
        <stp>BOARD</stp>
        <stp>4204</stp>
        <stp/>
        <stp>買気配数量4</stp>
        <tr r="H87" s="2"/>
      </tp>
      <tp>
        <v>0</v>
        <stp/>
        <stp>BOARD</stp>
        <stp>4205</stp>
        <stp/>
        <stp>買気配数量5</stp>
        <tr r="H88" s="2"/>
      </tp>
      <tp>
        <v>6100</v>
        <stp/>
        <stp>BOARD</stp>
        <stp>4206</stp>
        <stp/>
        <stp>買気配数量6</stp>
        <tr r="H89" s="2"/>
      </tp>
      <tp>
        <v>29000</v>
        <stp/>
        <stp>BOARD</stp>
        <stp>4208</stp>
        <stp/>
        <stp>買気配数量8</stp>
        <tr r="H90" s="2"/>
      </tp>
      <tp>
        <v>0</v>
        <stp/>
        <stp>BOARD</stp>
        <stp>5202</stp>
        <stp/>
        <stp>買気配数量2</stp>
        <tr r="H138" s="2"/>
      </tp>
      <tp>
        <v>3600</v>
        <stp/>
        <stp>BOARD</stp>
        <stp>2206</stp>
        <stp/>
        <stp>買気配数量6</stp>
        <tr r="H18" s="2"/>
      </tp>
      <tp>
        <v>1500</v>
        <stp/>
        <stp>BOARD</stp>
        <stp>4206</stp>
        <stp/>
        <stp>買気配数量9</stp>
        <tr r="H89" s="2"/>
      </tp>
      <tp>
        <v>24600</v>
        <stp/>
        <stp>BOARD</stp>
        <stp>4208</stp>
        <stp/>
        <stp>買気配数量7</stp>
        <tr r="H90" s="2"/>
      </tp>
      <tp>
        <v>2300</v>
        <stp/>
        <stp>BOARD</stp>
        <stp>2206</stp>
        <stp/>
        <stp>買気配数量9</stp>
        <tr r="H18" s="2"/>
      </tp>
      <tp>
        <v>3200</v>
        <stp/>
        <stp>BOARD</stp>
        <stp>4206</stp>
        <stp/>
        <stp>買気配数量8</stp>
        <tr r="H89" s="2"/>
      </tp>
      <tp>
        <v>16700</v>
        <stp/>
        <stp>BOARD</stp>
        <stp>4208</stp>
        <stp/>
        <stp>買気配数量6</stp>
        <tr r="H90" s="2"/>
      </tp>
      <tp>
        <v>10800</v>
        <stp/>
        <stp>BOARD</stp>
        <stp>2206</stp>
        <stp/>
        <stp>買気配数量8</stp>
        <tr r="H18" s="2"/>
      </tp>
      <tp>
        <v>37500</v>
        <stp/>
        <stp>BOARD</stp>
        <stp>7205</stp>
        <stp/>
        <stp>買気配数量8</stp>
        <tr r="H231" s="2"/>
      </tp>
      <tp>
        <v>6300</v>
        <stp/>
        <stp>BOARD</stp>
        <stp>4204</stp>
        <stp/>
        <stp>買気配数量9</stp>
        <tr r="H87" s="2"/>
      </tp>
      <tp>
        <v>12300</v>
        <stp/>
        <stp>BOARD</stp>
        <stp>4205</stp>
        <stp/>
        <stp>買気配数量8</stp>
        <tr r="H88" s="2"/>
      </tp>
      <tp>
        <v>0</v>
        <stp/>
        <stp>BOARD</stp>
        <stp>4208</stp>
        <stp/>
        <stp>買気配数量5</stp>
        <tr r="H90" s="2"/>
      </tp>
      <tp>
        <v>16200</v>
        <stp/>
        <stp>BOARD</stp>
        <stp>7205</stp>
        <stp/>
        <stp>買気配数量9</stp>
        <tr r="H231" s="2"/>
      </tp>
      <tp>
        <v>17600</v>
        <stp/>
        <stp>BOARD</stp>
        <stp>4204</stp>
        <stp/>
        <stp>買気配数量8</stp>
        <tr r="H87" s="2"/>
      </tp>
      <tp>
        <v>10400</v>
        <stp/>
        <stp>BOARD</stp>
        <stp>4205</stp>
        <stp/>
        <stp>買気配数量9</stp>
        <tr r="H88" s="2"/>
      </tp>
      <tp>
        <v>0</v>
        <stp/>
        <stp>BOARD</stp>
        <stp>4208</stp>
        <stp/>
        <stp>買気配数量4</stp>
        <tr r="H90" s="2"/>
      </tp>
      <tp>
        <v>12700</v>
        <stp/>
        <stp>BOARD</stp>
        <stp>7202</stp>
        <stp/>
        <stp>買気配数量9</stp>
        <tr r="H230" s="2"/>
      </tp>
      <tp>
        <v>17300</v>
        <stp/>
        <stp>BOARD</stp>
        <stp>4202</stp>
        <stp/>
        <stp>買気配数量9</stp>
        <tr r="H85" s="2"/>
      </tp>
      <tp>
        <v>38000</v>
        <stp/>
        <stp>BOARD</stp>
        <stp>4203</stp>
        <stp/>
        <stp>買気配数量8</stp>
        <tr r="H86" s="2"/>
      </tp>
      <tp>
        <v>0</v>
        <stp/>
        <stp>BOARD</stp>
        <stp>4208</stp>
        <stp/>
        <stp>買気配数量3</stp>
        <tr r="H90" s="2"/>
      </tp>
      <tp>
        <v>48700</v>
        <stp/>
        <stp>BOARD</stp>
        <stp>5202</stp>
        <stp/>
        <stp>買気配数量9</stp>
        <tr r="H138" s="2"/>
      </tp>
      <tp>
        <v>3100</v>
        <stp/>
        <stp>BOARD</stp>
        <stp>7202</stp>
        <stp/>
        <stp>買気配数量8</stp>
        <tr r="H230" s="2"/>
      </tp>
      <tp>
        <v>23600</v>
        <stp/>
        <stp>BOARD</stp>
        <stp>4202</stp>
        <stp/>
        <stp>買気配数量8</stp>
        <tr r="H85" s="2"/>
      </tp>
      <tp>
        <v>34000</v>
        <stp/>
        <stp>BOARD</stp>
        <stp>4203</stp>
        <stp/>
        <stp>買気配数量9</stp>
        <tr r="H86" s="2"/>
      </tp>
      <tp>
        <v>0</v>
        <stp/>
        <stp>BOARD</stp>
        <stp>4208</stp>
        <stp/>
        <stp>買気配数量2</stp>
        <tr r="H90" s="2"/>
      </tp>
      <tp>
        <v>27100</v>
        <stp/>
        <stp>BOARD</stp>
        <stp>5202</stp>
        <stp/>
        <stp>買気配数量8</stp>
        <tr r="H138" s="2"/>
      </tp>
      <tp>
        <v>20500</v>
        <stp/>
        <stp>BOARD</stp>
        <stp>6201</stp>
        <stp/>
        <stp>買気配数量8</stp>
        <tr r="H176" s="2"/>
      </tp>
      <tp>
        <v>0</v>
        <stp/>
        <stp>BOARD</stp>
        <stp>4208</stp>
        <stp/>
        <stp>買気配数量1</stp>
        <tr r="H90" s="2"/>
      </tp>
      <tp>
        <v>2900</v>
        <stp/>
        <stp>BOARD</stp>
        <stp>6201</stp>
        <stp/>
        <stp>買気配数量9</stp>
        <tr r="H176" s="2"/>
      </tp>
      <tp>
        <v>0</v>
        <stp/>
        <stp>BOARD</stp>
        <stp>4208</stp>
        <stp/>
        <stp>買気配数量0</stp>
        <tr r="H90" s="2"/>
      </tp>
      <tp>
        <v>0</v>
        <stp/>
        <stp>BOARD</stp>
        <stp>8233</stp>
        <stp/>
        <stp>買気配数量4</stp>
        <tr r="H280" s="2"/>
      </tp>
      <tp>
        <v>100</v>
        <stp/>
        <stp>BOARD</stp>
        <stp>7230</stp>
        <stp/>
        <stp>買気配数量7</stp>
        <tr r="H233" s="2"/>
      </tp>
      <tp>
        <v>0</v>
        <stp/>
        <stp>BOARD</stp>
        <stp>5232</stp>
        <stp/>
        <stp>買気配数量5</stp>
        <tr r="H140" s="2"/>
      </tp>
      <tp>
        <v>0</v>
        <stp/>
        <stp>BOARD</stp>
        <stp>5233</stp>
        <stp/>
        <stp>買気配数量4</stp>
        <tr r="H141" s="2"/>
      </tp>
      <tp>
        <v>1100</v>
        <stp/>
        <stp>BOARD</stp>
        <stp>3231</stp>
        <stp/>
        <stp>買気配数量6</stp>
        <tr r="H55" s="2"/>
      </tp>
      <tp>
        <v>0</v>
        <stp/>
        <stp>BOARD</stp>
        <stp>8233</stp>
        <stp/>
        <stp>買気配数量5</stp>
        <tr r="H280" s="2"/>
      </tp>
      <tp>
        <v>600</v>
        <stp/>
        <stp>BOARD</stp>
        <stp>7230</stp>
        <stp/>
        <stp>買気配数量6</stp>
        <tr r="H233" s="2"/>
      </tp>
      <tp>
        <v>0</v>
        <stp/>
        <stp>BOARD</stp>
        <stp>5232</stp>
        <stp/>
        <stp>買気配数量4</stp>
        <tr r="H140" s="2"/>
      </tp>
      <tp>
        <v>0</v>
        <stp/>
        <stp>BOARD</stp>
        <stp>5233</stp>
        <stp/>
        <stp>買気配数量5</stp>
        <tr r="H141" s="2"/>
      </tp>
      <tp>
        <v>2000</v>
        <stp/>
        <stp>BOARD</stp>
        <stp>3231</stp>
        <stp/>
        <stp>買気配数量7</stp>
        <tr r="H55" s="2"/>
      </tp>
      <tp>
        <v>7000</v>
        <stp/>
        <stp>BOARD</stp>
        <stp>8233</stp>
        <stp/>
        <stp>買気配数量6</stp>
        <tr r="H280" s="2"/>
      </tp>
      <tp>
        <v>0</v>
        <stp/>
        <stp>BOARD</stp>
        <stp>7230</stp>
        <stp/>
        <stp>買気配数量5</stp>
        <tr r="H233" s="2"/>
      </tp>
      <tp>
        <v>120000</v>
        <stp/>
        <stp>BOARD</stp>
        <stp>5232</stp>
        <stp/>
        <stp>買気配数量7</stp>
        <tr r="H140" s="2"/>
      </tp>
      <tp>
        <v>4600</v>
        <stp/>
        <stp>BOARD</stp>
        <stp>5233</stp>
        <stp/>
        <stp>買気配数量6</stp>
        <tr r="H141" s="2"/>
      </tp>
      <tp>
        <v>0</v>
        <stp/>
        <stp>BOARD</stp>
        <stp>3231</stp>
        <stp/>
        <stp>買気配数量4</stp>
        <tr r="H55" s="2"/>
      </tp>
      <tp>
        <v>23000</v>
        <stp/>
        <stp>BOARD</stp>
        <stp>8233</stp>
        <stp/>
        <stp>買気配数量7</stp>
        <tr r="H280" s="2"/>
      </tp>
      <tp>
        <v>0</v>
        <stp/>
        <stp>BOARD</stp>
        <stp>7230</stp>
        <stp/>
        <stp>買気配数量4</stp>
        <tr r="H233" s="2"/>
      </tp>
      <tp>
        <v>15000</v>
        <stp/>
        <stp>BOARD</stp>
        <stp>5232</stp>
        <stp/>
        <stp>買気配数量6</stp>
        <tr r="H140" s="2"/>
      </tp>
      <tp>
        <v>13300</v>
        <stp/>
        <stp>BOARD</stp>
        <stp>5233</stp>
        <stp/>
        <stp>買気配数量7</stp>
        <tr r="H141" s="2"/>
      </tp>
      <tp>
        <v>0</v>
        <stp/>
        <stp>BOARD</stp>
        <stp>3231</stp>
        <stp/>
        <stp>買気配数量5</stp>
        <tr r="H55" s="2"/>
      </tp>
      <tp>
        <v>0</v>
        <stp/>
        <stp>BOARD</stp>
        <stp>8233</stp>
        <stp/>
        <stp>買気配数量0</stp>
        <tr r="H280" s="2"/>
      </tp>
      <tp>
        <v>0</v>
        <stp/>
        <stp>BOARD</stp>
        <stp>7230</stp>
        <stp/>
        <stp>買気配数量3</stp>
        <tr r="H233" s="2"/>
      </tp>
      <tp>
        <v>0</v>
        <stp/>
        <stp>BOARD</stp>
        <stp>5232</stp>
        <stp/>
        <stp>買気配数量1</stp>
        <tr r="H140" s="2"/>
      </tp>
      <tp>
        <v>0</v>
        <stp/>
        <stp>BOARD</stp>
        <stp>5233</stp>
        <stp/>
        <stp>買気配数量0</stp>
        <tr r="H141" s="2"/>
      </tp>
      <tp>
        <v>0</v>
        <stp/>
        <stp>BOARD</stp>
        <stp>3231</stp>
        <stp/>
        <stp>買気配数量2</stp>
        <tr r="H55" s="2"/>
      </tp>
      <tp>
        <v>0</v>
        <stp/>
        <stp>BOARD</stp>
        <stp>8233</stp>
        <stp/>
        <stp>買気配数量1</stp>
        <tr r="H280" s="2"/>
      </tp>
      <tp>
        <v>0</v>
        <stp/>
        <stp>BOARD</stp>
        <stp>7230</stp>
        <stp/>
        <stp>買気配数量2</stp>
        <tr r="H233" s="2"/>
      </tp>
      <tp>
        <v>0</v>
        <stp/>
        <stp>BOARD</stp>
        <stp>5232</stp>
        <stp/>
        <stp>買気配数量0</stp>
        <tr r="H140" s="2"/>
      </tp>
      <tp>
        <v>0</v>
        <stp/>
        <stp>BOARD</stp>
        <stp>5233</stp>
        <stp/>
        <stp>買気配数量1</stp>
        <tr r="H141" s="2"/>
      </tp>
      <tp>
        <v>0</v>
        <stp/>
        <stp>BOARD</stp>
        <stp>3231</stp>
        <stp/>
        <stp>買気配数量3</stp>
        <tr r="H55" s="2"/>
      </tp>
      <tp>
        <v>0</v>
        <stp/>
        <stp>BOARD</stp>
        <stp>8233</stp>
        <stp/>
        <stp>買気配数量2</stp>
        <tr r="H280" s="2"/>
      </tp>
      <tp>
        <v>0</v>
        <stp/>
        <stp>BOARD</stp>
        <stp>7230</stp>
        <stp/>
        <stp>買気配数量1</stp>
        <tr r="H233" s="2"/>
      </tp>
      <tp>
        <v>0</v>
        <stp/>
        <stp>BOARD</stp>
        <stp>5232</stp>
        <stp/>
        <stp>買気配数量3</stp>
        <tr r="H140" s="2"/>
      </tp>
      <tp>
        <v>0</v>
        <stp/>
        <stp>BOARD</stp>
        <stp>5233</stp>
        <stp/>
        <stp>買気配数量2</stp>
        <tr r="H141" s="2"/>
      </tp>
      <tp>
        <v>0</v>
        <stp/>
        <stp>BOARD</stp>
        <stp>3231</stp>
        <stp/>
        <stp>買気配数量0</stp>
        <tr r="H55" s="2"/>
      </tp>
      <tp>
        <v>0</v>
        <stp/>
        <stp>BOARD</stp>
        <stp>8233</stp>
        <stp/>
        <stp>買気配数量3</stp>
        <tr r="H280" s="2"/>
      </tp>
      <tp>
        <v>0</v>
        <stp/>
        <stp>BOARD</stp>
        <stp>7230</stp>
        <stp/>
        <stp>買気配数量0</stp>
        <tr r="H233" s="2"/>
      </tp>
      <tp>
        <v>0</v>
        <stp/>
        <stp>BOARD</stp>
        <stp>5232</stp>
        <stp/>
        <stp>買気配数量2</stp>
        <tr r="H140" s="2"/>
      </tp>
      <tp>
        <v>0</v>
        <stp/>
        <stp>BOARD</stp>
        <stp>5233</stp>
        <stp/>
        <stp>買気配数量3</stp>
        <tr r="H141" s="2"/>
      </tp>
      <tp>
        <v>0</v>
        <stp/>
        <stp>BOARD</stp>
        <stp>3231</stp>
        <stp/>
        <stp>買気配数量1</stp>
        <tr r="H55" s="2"/>
      </tp>
      <tp>
        <v>56000</v>
        <stp/>
        <stp>BOARD</stp>
        <stp>8233</stp>
        <stp/>
        <stp>買気配数量8</stp>
        <tr r="H280" s="2"/>
      </tp>
      <tp>
        <v>39000</v>
        <stp/>
        <stp>BOARD</stp>
        <stp>5232</stp>
        <stp/>
        <stp>買気配数量9</stp>
        <tr r="H140" s="2"/>
      </tp>
      <tp>
        <v>15500</v>
        <stp/>
        <stp>BOARD</stp>
        <stp>5233</stp>
        <stp/>
        <stp>買気配数量8</stp>
        <tr r="H141" s="2"/>
      </tp>
      <tp>
        <v>24000</v>
        <stp/>
        <stp>BOARD</stp>
        <stp>8233</stp>
        <stp/>
        <stp>買気配数量9</stp>
        <tr r="H280" s="2"/>
      </tp>
      <tp>
        <v>160000</v>
        <stp/>
        <stp>BOARD</stp>
        <stp>5232</stp>
        <stp/>
        <stp>買気配数量8</stp>
        <tr r="H140" s="2"/>
      </tp>
      <tp>
        <v>22000</v>
        <stp/>
        <stp>BOARD</stp>
        <stp>5233</stp>
        <stp/>
        <stp>買気配数量9</stp>
        <tr r="H141" s="2"/>
      </tp>
      <tp>
        <v>300</v>
        <stp/>
        <stp>BOARD</stp>
        <stp>7230</stp>
        <stp/>
        <stp>買気配数量9</stp>
        <tr r="H233" s="2"/>
      </tp>
      <tp>
        <v>7300</v>
        <stp/>
        <stp>BOARD</stp>
        <stp>3231</stp>
        <stp/>
        <stp>買気配数量8</stp>
        <tr r="H55" s="2"/>
      </tp>
      <tp>
        <v>700</v>
        <stp/>
        <stp>BOARD</stp>
        <stp>7230</stp>
        <stp/>
        <stp>買気配数量8</stp>
        <tr r="H233" s="2"/>
      </tp>
      <tp>
        <v>4300</v>
        <stp/>
        <stp>BOARD</stp>
        <stp>3231</stp>
        <stp/>
        <stp>買気配数量9</stp>
        <tr r="H55" s="2"/>
      </tp>
      <tp>
        <v>0</v>
        <stp/>
        <stp>BOARD</stp>
        <stp>8227</stp>
        <stp/>
        <stp>買気配数量0</stp>
        <tr r="H279" s="2"/>
      </tp>
      <tp>
        <v>0</v>
        <stp/>
        <stp>BOARD</stp>
        <stp>6222</stp>
        <stp/>
        <stp>買気配数量5</stp>
        <tr r="H177" s="2"/>
      </tp>
      <tp>
        <v>0</v>
        <stp/>
        <stp>BOARD</stp>
        <stp>8227</stp>
        <stp/>
        <stp>買気配数量1</stp>
        <tr r="H279" s="2"/>
      </tp>
      <tp>
        <v>0</v>
        <stp/>
        <stp>BOARD</stp>
        <stp>6222</stp>
        <stp/>
        <stp>買気配数量4</stp>
        <tr r="H177" s="2"/>
      </tp>
      <tp>
        <v>0</v>
        <stp/>
        <stp>BOARD</stp>
        <stp>8227</stp>
        <stp/>
        <stp>買気配数量2</stp>
        <tr r="H279" s="2"/>
      </tp>
      <tp>
        <v>2400</v>
        <stp/>
        <stp>BOARD</stp>
        <stp>6222</stp>
        <stp/>
        <stp>買気配数量7</stp>
        <tr r="H177" s="2"/>
      </tp>
      <tp>
        <v>0</v>
        <stp/>
        <stp>BOARD</stp>
        <stp>8227</stp>
        <stp/>
        <stp>買気配数量3</stp>
        <tr r="H279" s="2"/>
      </tp>
      <tp>
        <v>1300</v>
        <stp/>
        <stp>BOARD</stp>
        <stp>6222</stp>
        <stp/>
        <stp>買気配数量6</stp>
        <tr r="H177" s="2"/>
      </tp>
      <tp>
        <v>0</v>
        <stp/>
        <stp>BOARD</stp>
        <stp>8227</stp>
        <stp/>
        <stp>買気配数量4</stp>
        <tr r="H279" s="2"/>
      </tp>
      <tp>
        <v>0</v>
        <stp/>
        <stp>BOARD</stp>
        <stp>6222</stp>
        <stp/>
        <stp>買気配数量1</stp>
        <tr r="H177" s="2"/>
      </tp>
      <tp>
        <v>0</v>
        <stp/>
        <stp>BOARD</stp>
        <stp>8227</stp>
        <stp/>
        <stp>買気配数量5</stp>
        <tr r="H279" s="2"/>
      </tp>
      <tp>
        <v>0</v>
        <stp/>
        <stp>BOARD</stp>
        <stp>6222</stp>
        <stp/>
        <stp>買気配数量0</stp>
        <tr r="H177" s="2"/>
      </tp>
      <tp>
        <v>3200</v>
        <stp/>
        <stp>BOARD</stp>
        <stp>8227</stp>
        <stp/>
        <stp>買気配数量6</stp>
        <tr r="H279" s="2"/>
      </tp>
      <tp>
        <v>0</v>
        <stp/>
        <stp>BOARD</stp>
        <stp>6222</stp>
        <stp/>
        <stp>買気配数量3</stp>
        <tr r="H177" s="2"/>
      </tp>
      <tp>
        <v>6400</v>
        <stp/>
        <stp>BOARD</stp>
        <stp>8227</stp>
        <stp/>
        <stp>買気配数量7</stp>
        <tr r="H279" s="2"/>
      </tp>
      <tp>
        <v>0</v>
        <stp/>
        <stp>BOARD</stp>
        <stp>6222</stp>
        <stp/>
        <stp>買気配数量2</stp>
        <tr r="H177" s="2"/>
      </tp>
      <tp>
        <v>6100</v>
        <stp/>
        <stp>BOARD</stp>
        <stp>8227</stp>
        <stp/>
        <stp>買気配数量8</stp>
        <tr r="H279" s="2"/>
      </tp>
      <tp>
        <v>4800</v>
        <stp/>
        <stp>BOARD</stp>
        <stp>8227</stp>
        <stp/>
        <stp>買気配数量9</stp>
        <tr r="H279" s="2"/>
      </tp>
      <tp>
        <v>5900</v>
        <stp/>
        <stp>BOARD</stp>
        <stp>6222</stp>
        <stp/>
        <stp>買気配数量9</stp>
        <tr r="H177" s="2"/>
      </tp>
      <tp>
        <v>3200</v>
        <stp/>
        <stp>BOARD</stp>
        <stp>6222</stp>
        <stp/>
        <stp>買気配数量8</stp>
        <tr r="H177" s="2"/>
      </tp>
      <tp>
        <v>0</v>
        <stp/>
        <stp>BOARD</stp>
        <stp>8252</stp>
        <stp/>
        <stp>買気配数量5</stp>
        <tr r="H282" s="2"/>
      </tp>
      <tp>
        <v>0</v>
        <stp/>
        <stp>BOARD</stp>
        <stp>8253</stp>
        <stp/>
        <stp>買気配数量4</stp>
        <tr r="H283" s="2"/>
      </tp>
      <tp>
        <v>1400</v>
        <stp/>
        <stp>BOARD</stp>
        <stp>7251</stp>
        <stp/>
        <stp>買気配数量6</stp>
        <tr r="H235" s="2"/>
      </tp>
      <tp>
        <v>0</v>
        <stp/>
        <stp>BOARD</stp>
        <stp>8252</stp>
        <stp/>
        <stp>買気配数量4</stp>
        <tr r="H282" s="2"/>
      </tp>
      <tp>
        <v>0</v>
        <stp/>
        <stp>BOARD</stp>
        <stp>8253</stp>
        <stp/>
        <stp>買気配数量5</stp>
        <tr r="H283" s="2"/>
      </tp>
      <tp>
        <v>1600</v>
        <stp/>
        <stp>BOARD</stp>
        <stp>7251</stp>
        <stp/>
        <stp>買気配数量7</stp>
        <tr r="H235" s="2"/>
      </tp>
      <tp>
        <v>3500</v>
        <stp/>
        <stp>BOARD</stp>
        <stp>8252</stp>
        <stp/>
        <stp>買気配数量7</stp>
        <tr r="H282" s="2"/>
      </tp>
      <tp>
        <v>1100</v>
        <stp/>
        <stp>BOARD</stp>
        <stp>8253</stp>
        <stp/>
        <stp>買気配数量6</stp>
        <tr r="H283" s="2"/>
      </tp>
      <tp>
        <v>0</v>
        <stp/>
        <stp>BOARD</stp>
        <stp>7251</stp>
        <stp/>
        <stp>買気配数量4</stp>
        <tr r="H235" s="2"/>
      </tp>
      <tp>
        <v>7100</v>
        <stp/>
        <stp>BOARD</stp>
        <stp>8252</stp>
        <stp/>
        <stp>買気配数量6</stp>
        <tr r="H282" s="2"/>
      </tp>
      <tp>
        <v>800</v>
        <stp/>
        <stp>BOARD</stp>
        <stp>8253</stp>
        <stp/>
        <stp>買気配数量7</stp>
        <tr r="H283" s="2"/>
      </tp>
      <tp>
        <v>0</v>
        <stp/>
        <stp>BOARD</stp>
        <stp>7251</stp>
        <stp/>
        <stp>買気配数量5</stp>
        <tr r="H235" s="2"/>
      </tp>
      <tp>
        <v>0</v>
        <stp/>
        <stp>BOARD</stp>
        <stp>8252</stp>
        <stp/>
        <stp>買気配数量1</stp>
        <tr r="H282" s="2"/>
      </tp>
      <tp>
        <v>0</v>
        <stp/>
        <stp>BOARD</stp>
        <stp>8253</stp>
        <stp/>
        <stp>買気配数量0</stp>
        <tr r="H283" s="2"/>
      </tp>
      <tp>
        <v>0</v>
        <stp/>
        <stp>BOARD</stp>
        <stp>7251</stp>
        <stp/>
        <stp>買気配数量2</stp>
        <tr r="H235" s="2"/>
      </tp>
      <tp>
        <v>0</v>
        <stp/>
        <stp>BOARD</stp>
        <stp>8252</stp>
        <stp/>
        <stp>買気配数量0</stp>
        <tr r="H282" s="2"/>
      </tp>
      <tp>
        <v>0</v>
        <stp/>
        <stp>BOARD</stp>
        <stp>8253</stp>
        <stp/>
        <stp>買気配数量1</stp>
        <tr r="H283" s="2"/>
      </tp>
      <tp>
        <v>0</v>
        <stp/>
        <stp>BOARD</stp>
        <stp>7251</stp>
        <stp/>
        <stp>買気配数量3</stp>
        <tr r="H235" s="2"/>
      </tp>
      <tp>
        <v>0</v>
        <stp/>
        <stp>BOARD</stp>
        <stp>8252</stp>
        <stp/>
        <stp>買気配数量3</stp>
        <tr r="H282" s="2"/>
      </tp>
      <tp>
        <v>0</v>
        <stp/>
        <stp>BOARD</stp>
        <stp>8253</stp>
        <stp/>
        <stp>買気配数量2</stp>
        <tr r="H283" s="2"/>
      </tp>
      <tp>
        <v>0</v>
        <stp/>
        <stp>BOARD</stp>
        <stp>7251</stp>
        <stp/>
        <stp>買気配数量0</stp>
        <tr r="H235" s="2"/>
      </tp>
      <tp>
        <v>22500</v>
        <stp/>
        <stp>BOARD</stp>
        <stp>7259</stp>
        <stp/>
        <stp>買気配数量8</stp>
        <tr r="H236" s="2"/>
      </tp>
      <tp>
        <v>0</v>
        <stp/>
        <stp>BOARD</stp>
        <stp>8252</stp>
        <stp/>
        <stp>買気配数量2</stp>
        <tr r="H282" s="2"/>
      </tp>
      <tp>
        <v>0</v>
        <stp/>
        <stp>BOARD</stp>
        <stp>8253</stp>
        <stp/>
        <stp>買気配数量3</stp>
        <tr r="H283" s="2"/>
      </tp>
      <tp>
        <v>0</v>
        <stp/>
        <stp>BOARD</stp>
        <stp>7251</stp>
        <stp/>
        <stp>買気配数量1</stp>
        <tr r="H235" s="2"/>
      </tp>
      <tp>
        <v>8900</v>
        <stp/>
        <stp>BOARD</stp>
        <stp>7259</stp>
        <stp/>
        <stp>買気配数量9</stp>
        <tr r="H236" s="2"/>
      </tp>
      <tp>
        <v>12800</v>
        <stp/>
        <stp>BOARD</stp>
        <stp>7259</stp>
        <stp/>
        <stp>買気配数量6</stp>
        <tr r="H236" s="2"/>
      </tp>
      <tp>
        <v>30100</v>
        <stp/>
        <stp>BOARD</stp>
        <stp>7259</stp>
        <stp/>
        <stp>買気配数量7</stp>
        <tr r="H236" s="2"/>
      </tp>
      <tp>
        <v>0</v>
        <stp/>
        <stp>BOARD</stp>
        <stp>7259</stp>
        <stp/>
        <stp>買気配数量4</stp>
        <tr r="H236" s="2"/>
      </tp>
      <tp>
        <v>0</v>
        <stp/>
        <stp>BOARD</stp>
        <stp>7259</stp>
        <stp/>
        <stp>買気配数量5</stp>
        <tr r="H236" s="2"/>
      </tp>
      <tp>
        <v>11500</v>
        <stp/>
        <stp>BOARD</stp>
        <stp>8252</stp>
        <stp/>
        <stp>買気配数量9</stp>
        <tr r="H282" s="2"/>
      </tp>
      <tp>
        <v>3100</v>
        <stp/>
        <stp>BOARD</stp>
        <stp>8253</stp>
        <stp/>
        <stp>買気配数量8</stp>
        <tr r="H283" s="2"/>
      </tp>
      <tp>
        <v>0</v>
        <stp/>
        <stp>BOARD</stp>
        <stp>7259</stp>
        <stp/>
        <stp>買気配数量2</stp>
        <tr r="H236" s="2"/>
      </tp>
      <tp>
        <v>28200</v>
        <stp/>
        <stp>BOARD</stp>
        <stp>8252</stp>
        <stp/>
        <stp>買気配数量8</stp>
        <tr r="H282" s="2"/>
      </tp>
      <tp>
        <v>9900</v>
        <stp/>
        <stp>BOARD</stp>
        <stp>8253</stp>
        <stp/>
        <stp>買気配数量9</stp>
        <tr r="H283" s="2"/>
      </tp>
      <tp>
        <v>0</v>
        <stp/>
        <stp>BOARD</stp>
        <stp>7259</stp>
        <stp/>
        <stp>買気配数量3</stp>
        <tr r="H236" s="2"/>
      </tp>
      <tp>
        <v>2300</v>
        <stp/>
        <stp>BOARD</stp>
        <stp>7251</stp>
        <stp/>
        <stp>買気配数量8</stp>
        <tr r="H235" s="2"/>
      </tp>
      <tp>
        <v>0</v>
        <stp/>
        <stp>BOARD</stp>
        <stp>7259</stp>
        <stp/>
        <stp>買気配数量0</stp>
        <tr r="H236" s="2"/>
      </tp>
      <tp>
        <v>3400</v>
        <stp/>
        <stp>BOARD</stp>
        <stp>7251</stp>
        <stp/>
        <stp>買気配数量9</stp>
        <tr r="H235" s="2"/>
      </tp>
      <tp>
        <v>0</v>
        <stp/>
        <stp>BOARD</stp>
        <stp>7259</stp>
        <stp/>
        <stp>買気配数量1</stp>
        <tr r="H236" s="2"/>
      </tp>
      <tp>
        <v>0</v>
        <stp/>
        <stp>BOARD</stp>
        <stp>8242</stp>
        <stp/>
        <stp>買気配数量5</stp>
        <tr r="H281" s="2"/>
      </tp>
      <tp>
        <v>2500</v>
        <stp/>
        <stp>BOARD</stp>
        <stp>7240</stp>
        <stp/>
        <stp>買気配数量7</stp>
        <tr r="H234" s="2"/>
      </tp>
      <tp>
        <v>0</v>
        <stp/>
        <stp>BOARD</stp>
        <stp>8242</stp>
        <stp/>
        <stp>買気配数量4</stp>
        <tr r="H281" s="2"/>
      </tp>
      <tp>
        <v>700</v>
        <stp/>
        <stp>BOARD</stp>
        <stp>7240</stp>
        <stp/>
        <stp>買気配数量6</stp>
        <tr r="H234" s="2"/>
      </tp>
      <tp>
        <v>2400</v>
        <stp/>
        <stp>BOARD</stp>
        <stp>8242</stp>
        <stp/>
        <stp>買気配数量7</stp>
        <tr r="H281" s="2"/>
      </tp>
      <tp>
        <v>0</v>
        <stp/>
        <stp>BOARD</stp>
        <stp>7240</stp>
        <stp/>
        <stp>買気配数量5</stp>
        <tr r="H234" s="2"/>
      </tp>
      <tp>
        <v>2900</v>
        <stp/>
        <stp>BOARD</stp>
        <stp>8242</stp>
        <stp/>
        <stp>買気配数量6</stp>
        <tr r="H281" s="2"/>
      </tp>
      <tp>
        <v>0</v>
        <stp/>
        <stp>BOARD</stp>
        <stp>7240</stp>
        <stp/>
        <stp>買気配数量4</stp>
        <tr r="H234" s="2"/>
      </tp>
      <tp>
        <v>0</v>
        <stp/>
        <stp>BOARD</stp>
        <stp>8242</stp>
        <stp/>
        <stp>買気配数量1</stp>
        <tr r="H281" s="2"/>
      </tp>
      <tp>
        <v>0</v>
        <stp/>
        <stp>BOARD</stp>
        <stp>7240</stp>
        <stp/>
        <stp>買気配数量3</stp>
        <tr r="H234" s="2"/>
      </tp>
      <tp>
        <v>0</v>
        <stp/>
        <stp>BOARD</stp>
        <stp>8242</stp>
        <stp/>
        <stp>買気配数量0</stp>
        <tr r="H281" s="2"/>
      </tp>
      <tp>
        <v>0</v>
        <stp/>
        <stp>BOARD</stp>
        <stp>7240</stp>
        <stp/>
        <stp>買気配数量2</stp>
        <tr r="H234" s="2"/>
      </tp>
      <tp>
        <v>0</v>
        <stp/>
        <stp>BOARD</stp>
        <stp>8242</stp>
        <stp/>
        <stp>買気配数量3</stp>
        <tr r="H281" s="2"/>
      </tp>
      <tp>
        <v>0</v>
        <stp/>
        <stp>BOARD</stp>
        <stp>7240</stp>
        <stp/>
        <stp>買気配数量1</stp>
        <tr r="H234" s="2"/>
      </tp>
      <tp>
        <v>0</v>
        <stp/>
        <stp>BOARD</stp>
        <stp>8242</stp>
        <stp/>
        <stp>買気配数量2</stp>
        <tr r="H281" s="2"/>
      </tp>
      <tp>
        <v>0</v>
        <stp/>
        <stp>BOARD</stp>
        <stp>7240</stp>
        <stp/>
        <stp>買気配数量0</stp>
        <tr r="H234" s="2"/>
      </tp>
      <tp>
        <v>2500</v>
        <stp/>
        <stp>BOARD</stp>
        <stp>8242</stp>
        <stp/>
        <stp>買気配数量9</stp>
        <tr r="H281" s="2"/>
      </tp>
      <tp>
        <v>8300</v>
        <stp/>
        <stp>BOARD</stp>
        <stp>8242</stp>
        <stp/>
        <stp>買気配数量8</stp>
        <tr r="H281" s="2"/>
      </tp>
      <tp>
        <v>5100</v>
        <stp/>
        <stp>BOARD</stp>
        <stp>7240</stp>
        <stp/>
        <stp>買気配数量9</stp>
        <tr r="H234" s="2"/>
      </tp>
      <tp>
        <v>6900</v>
        <stp/>
        <stp>BOARD</stp>
        <stp>7240</stp>
        <stp/>
        <stp>買気配数量8</stp>
        <tr r="H234" s="2"/>
      </tp>
      <tp>
        <v>0</v>
        <stp/>
        <stp>BOARD</stp>
        <stp>8273</stp>
        <stp/>
        <stp>買気配数量4</stp>
        <tr r="H284" s="2"/>
      </tp>
      <tp>
        <v>14600</v>
        <stp/>
        <stp>BOARD</stp>
        <stp>7270</stp>
        <stp/>
        <stp>買気配数量7</stp>
        <tr r="H238" s="2"/>
      </tp>
      <tp>
        <v>0</v>
        <stp/>
        <stp>BOARD</stp>
        <stp>7272</stp>
        <stp/>
        <stp>買気配数量5</stp>
        <tr r="H239" s="2"/>
      </tp>
      <tp>
        <v>0</v>
        <stp/>
        <stp>BOARD</stp>
        <stp>7276</stp>
        <stp/>
        <stp>買気配数量1</stp>
        <tr r="H240" s="2"/>
      </tp>
      <tp>
        <v>0</v>
        <stp/>
        <stp>BOARD</stp>
        <stp>4272</stp>
        <stp/>
        <stp>買気配数量5</stp>
        <tr r="H92" s="2"/>
      </tp>
      <tp>
        <v>7400</v>
        <stp/>
        <stp>BOARD</stp>
        <stp>2270</stp>
        <stp/>
        <stp>買気配数量7</stp>
        <tr r="H23" s="2"/>
      </tp>
      <tp>
        <v>0</v>
        <stp/>
        <stp>BOARD</stp>
        <stp>8273</stp>
        <stp/>
        <stp>買気配数量5</stp>
        <tr r="H284" s="2"/>
      </tp>
      <tp>
        <v>34700</v>
        <stp/>
        <stp>BOARD</stp>
        <stp>7270</stp>
        <stp/>
        <stp>買気配数量6</stp>
        <tr r="H238" s="2"/>
      </tp>
      <tp>
        <v>0</v>
        <stp/>
        <stp>BOARD</stp>
        <stp>7272</stp>
        <stp/>
        <stp>買気配数量4</stp>
        <tr r="H239" s="2"/>
      </tp>
      <tp>
        <v>0</v>
        <stp/>
        <stp>BOARD</stp>
        <stp>7276</stp>
        <stp/>
        <stp>買気配数量0</stp>
        <tr r="H240" s="2"/>
      </tp>
      <tp>
        <v>0</v>
        <stp/>
        <stp>BOARD</stp>
        <stp>4272</stp>
        <stp/>
        <stp>買気配数量4</stp>
        <tr r="H92" s="2"/>
      </tp>
      <tp>
        <v>1400</v>
        <stp/>
        <stp>BOARD</stp>
        <stp>2270</stp>
        <stp/>
        <stp>買気配数量6</stp>
        <tr r="H23" s="2"/>
      </tp>
      <tp>
        <v>1000</v>
        <stp/>
        <stp>BOARD</stp>
        <stp>8273</stp>
        <stp/>
        <stp>買気配数量6</stp>
        <tr r="H284" s="2"/>
      </tp>
      <tp>
        <v>0</v>
        <stp/>
        <stp>BOARD</stp>
        <stp>7270</stp>
        <stp/>
        <stp>買気配数量5</stp>
        <tr r="H238" s="2"/>
      </tp>
      <tp>
        <v>38600</v>
        <stp/>
        <stp>BOARD</stp>
        <stp>7272</stp>
        <stp/>
        <stp>買気配数量7</stp>
        <tr r="H239" s="2"/>
      </tp>
      <tp>
        <v>0</v>
        <stp/>
        <stp>BOARD</stp>
        <stp>7276</stp>
        <stp/>
        <stp>買気配数量3</stp>
        <tr r="H240" s="2"/>
      </tp>
      <tp>
        <v>5200</v>
        <stp/>
        <stp>BOARD</stp>
        <stp>4272</stp>
        <stp/>
        <stp>買気配数量7</stp>
        <tr r="H92" s="2"/>
      </tp>
      <tp>
        <v>0</v>
        <stp/>
        <stp>BOARD</stp>
        <stp>2270</stp>
        <stp/>
        <stp>買気配数量5</stp>
        <tr r="H23" s="2"/>
      </tp>
      <tp>
        <v>5700</v>
        <stp/>
        <stp>BOARD</stp>
        <stp>8273</stp>
        <stp/>
        <stp>買気配数量7</stp>
        <tr r="H284" s="2"/>
      </tp>
      <tp>
        <v>0</v>
        <stp/>
        <stp>BOARD</stp>
        <stp>7270</stp>
        <stp/>
        <stp>買気配数量4</stp>
        <tr r="H238" s="2"/>
      </tp>
      <tp>
        <v>4700</v>
        <stp/>
        <stp>BOARD</stp>
        <stp>7272</stp>
        <stp/>
        <stp>買気配数量6</stp>
        <tr r="H239" s="2"/>
      </tp>
      <tp>
        <v>0</v>
        <stp/>
        <stp>BOARD</stp>
        <stp>7276</stp>
        <stp/>
        <stp>買気配数量2</stp>
        <tr r="H240" s="2"/>
      </tp>
      <tp>
        <v>600</v>
        <stp/>
        <stp>BOARD</stp>
        <stp>4272</stp>
        <stp/>
        <stp>買気配数量6</stp>
        <tr r="H92" s="2"/>
      </tp>
      <tp>
        <v>0</v>
        <stp/>
        <stp>BOARD</stp>
        <stp>2270</stp>
        <stp/>
        <stp>買気配数量4</stp>
        <tr r="H23" s="2"/>
      </tp>
      <tp>
        <v>0</v>
        <stp/>
        <stp>BOARD</stp>
        <stp>8273</stp>
        <stp/>
        <stp>買気配数量0</stp>
        <tr r="H284" s="2"/>
      </tp>
      <tp>
        <v>0</v>
        <stp/>
        <stp>BOARD</stp>
        <stp>7270</stp>
        <stp/>
        <stp>買気配数量3</stp>
        <tr r="H238" s="2"/>
      </tp>
      <tp>
        <v>0</v>
        <stp/>
        <stp>BOARD</stp>
        <stp>7272</stp>
        <stp/>
        <stp>買気配数量1</stp>
        <tr r="H239" s="2"/>
      </tp>
      <tp>
        <v>0</v>
        <stp/>
        <stp>BOARD</stp>
        <stp>7276</stp>
        <stp/>
        <stp>買気配数量5</stp>
        <tr r="H240" s="2"/>
      </tp>
      <tp>
        <v>0</v>
        <stp/>
        <stp>BOARD</stp>
        <stp>4272</stp>
        <stp/>
        <stp>買気配数量1</stp>
        <tr r="H92" s="2"/>
      </tp>
      <tp>
        <v>0</v>
        <stp/>
        <stp>BOARD</stp>
        <stp>2270</stp>
        <stp/>
        <stp>買気配数量3</stp>
        <tr r="H23" s="2"/>
      </tp>
      <tp>
        <v>0</v>
        <stp/>
        <stp>BOARD</stp>
        <stp>8273</stp>
        <stp/>
        <stp>買気配数量1</stp>
        <tr r="H284" s="2"/>
      </tp>
      <tp>
        <v>0</v>
        <stp/>
        <stp>BOARD</stp>
        <stp>7270</stp>
        <stp/>
        <stp>買気配数量2</stp>
        <tr r="H238" s="2"/>
      </tp>
      <tp>
        <v>0</v>
        <stp/>
        <stp>BOARD</stp>
        <stp>7272</stp>
        <stp/>
        <stp>買気配数量0</stp>
        <tr r="H239" s="2"/>
      </tp>
      <tp>
        <v>0</v>
        <stp/>
        <stp>BOARD</stp>
        <stp>7276</stp>
        <stp/>
        <stp>買気配数量4</stp>
        <tr r="H240" s="2"/>
      </tp>
      <tp>
        <v>0</v>
        <stp/>
        <stp>BOARD</stp>
        <stp>4272</stp>
        <stp/>
        <stp>買気配数量0</stp>
        <tr r="H92" s="2"/>
      </tp>
      <tp>
        <v>0</v>
        <stp/>
        <stp>BOARD</stp>
        <stp>2270</stp>
        <stp/>
        <stp>買気配数量2</stp>
        <tr r="H23" s="2"/>
      </tp>
      <tp>
        <v>0</v>
        <stp/>
        <stp>BOARD</stp>
        <stp>8273</stp>
        <stp/>
        <stp>買気配数量2</stp>
        <tr r="H284" s="2"/>
      </tp>
      <tp>
        <v>0</v>
        <stp/>
        <stp>BOARD</stp>
        <stp>7270</stp>
        <stp/>
        <stp>買気配数量1</stp>
        <tr r="H238" s="2"/>
      </tp>
      <tp>
        <v>0</v>
        <stp/>
        <stp>BOARD</stp>
        <stp>7272</stp>
        <stp/>
        <stp>買気配数量3</stp>
        <tr r="H239" s="2"/>
      </tp>
      <tp>
        <v>8900</v>
        <stp/>
        <stp>BOARD</stp>
        <stp>7276</stp>
        <stp/>
        <stp>買気配数量7</stp>
        <tr r="H240" s="2"/>
      </tp>
      <tp>
        <v>6500</v>
        <stp/>
        <stp>BOARD</stp>
        <stp>7278</stp>
        <stp/>
        <stp>買気配数量9</stp>
        <tr r="H241" s="2"/>
      </tp>
      <tp>
        <v>0</v>
        <stp/>
        <stp>BOARD</stp>
        <stp>4272</stp>
        <stp/>
        <stp>買気配数量3</stp>
        <tr r="H92" s="2"/>
      </tp>
      <tp>
        <v>0</v>
        <stp/>
        <stp>BOARD</stp>
        <stp>2270</stp>
        <stp/>
        <stp>買気配数量1</stp>
        <tr r="H23" s="2"/>
      </tp>
      <tp>
        <v>0</v>
        <stp/>
        <stp>BOARD</stp>
        <stp>8273</stp>
        <stp/>
        <stp>買気配数量3</stp>
        <tr r="H284" s="2"/>
      </tp>
      <tp>
        <v>0</v>
        <stp/>
        <stp>BOARD</stp>
        <stp>7270</stp>
        <stp/>
        <stp>買気配数量0</stp>
        <tr r="H238" s="2"/>
      </tp>
      <tp>
        <v>0</v>
        <stp/>
        <stp>BOARD</stp>
        <stp>7272</stp>
        <stp/>
        <stp>買気配数量2</stp>
        <tr r="H239" s="2"/>
      </tp>
      <tp>
        <v>5700</v>
        <stp/>
        <stp>BOARD</stp>
        <stp>7276</stp>
        <stp/>
        <stp>買気配数量6</stp>
        <tr r="H240" s="2"/>
      </tp>
      <tp>
        <v>1900</v>
        <stp/>
        <stp>BOARD</stp>
        <stp>7278</stp>
        <stp/>
        <stp>買気配数量8</stp>
        <tr r="H241" s="2"/>
      </tp>
      <tp>
        <v>0</v>
        <stp/>
        <stp>BOARD</stp>
        <stp>4272</stp>
        <stp/>
        <stp>買気配数量2</stp>
        <tr r="H92" s="2"/>
      </tp>
      <tp>
        <v>0</v>
        <stp/>
        <stp>BOARD</stp>
        <stp>2270</stp>
        <stp/>
        <stp>買気配数量0</stp>
        <tr r="H23" s="2"/>
      </tp>
      <tp>
        <v>1600</v>
        <stp/>
        <stp>BOARD</stp>
        <stp>7276</stp>
        <stp/>
        <stp>買気配数量9</stp>
        <tr r="H240" s="2"/>
      </tp>
      <tp>
        <v>3700</v>
        <stp/>
        <stp>BOARD</stp>
        <stp>7278</stp>
        <stp/>
        <stp>買気配数量7</stp>
        <tr r="H241" s="2"/>
      </tp>
      <tp>
        <v>6500</v>
        <stp/>
        <stp>BOARD</stp>
        <stp>7276</stp>
        <stp/>
        <stp>買気配数量8</stp>
        <tr r="H240" s="2"/>
      </tp>
      <tp>
        <v>1900</v>
        <stp/>
        <stp>BOARD</stp>
        <stp>7278</stp>
        <stp/>
        <stp>買気配数量6</stp>
        <tr r="H241" s="2"/>
      </tp>
      <tp>
        <v>0</v>
        <stp/>
        <stp>BOARD</stp>
        <stp>7278</stp>
        <stp/>
        <stp>買気配数量5</stp>
        <tr r="H241" s="2"/>
      </tp>
      <tp>
        <v>0</v>
        <stp/>
        <stp>BOARD</stp>
        <stp>7278</stp>
        <stp/>
        <stp>買気配数量4</stp>
        <tr r="H241" s="2"/>
      </tp>
      <tp>
        <v>7000</v>
        <stp/>
        <stp>BOARD</stp>
        <stp>8273</stp>
        <stp/>
        <stp>買気配数量8</stp>
        <tr r="H284" s="2"/>
      </tp>
      <tp>
        <v>19900</v>
        <stp/>
        <stp>BOARD</stp>
        <stp>7272</stp>
        <stp/>
        <stp>買気配数量9</stp>
        <tr r="H239" s="2"/>
      </tp>
      <tp>
        <v>0</v>
        <stp/>
        <stp>BOARD</stp>
        <stp>7278</stp>
        <stp/>
        <stp>買気配数量3</stp>
        <tr r="H241" s="2"/>
      </tp>
      <tp>
        <v>15300</v>
        <stp/>
        <stp>BOARD</stp>
        <stp>4272</stp>
        <stp/>
        <stp>買気配数量9</stp>
        <tr r="H92" s="2"/>
      </tp>
      <tp>
        <v>3800</v>
        <stp/>
        <stp>BOARD</stp>
        <stp>8273</stp>
        <stp/>
        <stp>買気配数量9</stp>
        <tr r="H284" s="2"/>
      </tp>
      <tp>
        <v>52400</v>
        <stp/>
        <stp>BOARD</stp>
        <stp>7272</stp>
        <stp/>
        <stp>買気配数量8</stp>
        <tr r="H239" s="2"/>
      </tp>
      <tp>
        <v>0</v>
        <stp/>
        <stp>BOARD</stp>
        <stp>7278</stp>
        <stp/>
        <stp>買気配数量2</stp>
        <tr r="H241" s="2"/>
      </tp>
      <tp>
        <v>18700</v>
        <stp/>
        <stp>BOARD</stp>
        <stp>4272</stp>
        <stp/>
        <stp>買気配数量8</stp>
        <tr r="H92" s="2"/>
      </tp>
      <tp>
        <v>26900</v>
        <stp/>
        <stp>BOARD</stp>
        <stp>7270</stp>
        <stp/>
        <stp>買気配数量9</stp>
        <tr r="H238" s="2"/>
      </tp>
      <tp>
        <v>0</v>
        <stp/>
        <stp>BOARD</stp>
        <stp>7278</stp>
        <stp/>
        <stp>買気配数量1</stp>
        <tr r="H241" s="2"/>
      </tp>
      <tp>
        <v>6900</v>
        <stp/>
        <stp>BOARD</stp>
        <stp>2270</stp>
        <stp/>
        <stp>買気配数量9</stp>
        <tr r="H23" s="2"/>
      </tp>
      <tp>
        <v>37900</v>
        <stp/>
        <stp>BOARD</stp>
        <stp>7270</stp>
        <stp/>
        <stp>買気配数量8</stp>
        <tr r="H238" s="2"/>
      </tp>
      <tp>
        <v>0</v>
        <stp/>
        <stp>BOARD</stp>
        <stp>7278</stp>
        <stp/>
        <stp>買気配数量0</stp>
        <tr r="H241" s="2"/>
      </tp>
      <tp>
        <v>8600</v>
        <stp/>
        <stp>BOARD</stp>
        <stp>2270</stp>
        <stp/>
        <stp>買気配数量8</stp>
        <tr r="H23" s="2"/>
      </tp>
      <tp>
        <v>1900</v>
        <stp/>
        <stp>BOARD</stp>
        <stp>7261</stp>
        <stp/>
        <stp>買気配数量6</stp>
        <tr r="H237" s="2"/>
      </tp>
      <tp>
        <v>0</v>
        <stp/>
        <stp>BOARD</stp>
        <stp>2264</stp>
        <stp/>
        <stp>買気配数量3</stp>
        <tr r="H20" s="2"/>
      </tp>
      <tp>
        <v>0</v>
        <stp/>
        <stp>BOARD</stp>
        <stp>2267</stp>
        <stp/>
        <stp>買気配数量0</stp>
        <tr r="H21" s="2"/>
      </tp>
      <tp>
        <v>8000</v>
        <stp/>
        <stp>BOARD</stp>
        <stp>7261</stp>
        <stp/>
        <stp>買気配数量7</stp>
        <tr r="H237" s="2"/>
      </tp>
      <tp>
        <v>0</v>
        <stp/>
        <stp>BOARD</stp>
        <stp>2264</stp>
        <stp/>
        <stp>買気配数量2</stp>
        <tr r="H20" s="2"/>
      </tp>
      <tp>
        <v>0</v>
        <stp/>
        <stp>BOARD</stp>
        <stp>2267</stp>
        <stp/>
        <stp>買気配数量1</stp>
        <tr r="H21" s="2"/>
      </tp>
      <tp>
        <v>0</v>
        <stp/>
        <stp>BOARD</stp>
        <stp>7261</stp>
        <stp/>
        <stp>買気配数量4</stp>
        <tr r="H237" s="2"/>
      </tp>
      <tp>
        <v>0</v>
        <stp/>
        <stp>BOARD</stp>
        <stp>2264</stp>
        <stp/>
        <stp>買気配数量1</stp>
        <tr r="H20" s="2"/>
      </tp>
      <tp>
        <v>0</v>
        <stp/>
        <stp>BOARD</stp>
        <stp>2267</stp>
        <stp/>
        <stp>買気配数量2</stp>
        <tr r="H21" s="2"/>
      </tp>
      <tp>
        <v>0</v>
        <stp/>
        <stp>BOARD</stp>
        <stp>7261</stp>
        <stp/>
        <stp>買気配数量5</stp>
        <tr r="H237" s="2"/>
      </tp>
      <tp>
        <v>0</v>
        <stp/>
        <stp>BOARD</stp>
        <stp>2264</stp>
        <stp/>
        <stp>買気配数量0</stp>
        <tr r="H20" s="2"/>
      </tp>
      <tp>
        <v>0</v>
        <stp/>
        <stp>BOARD</stp>
        <stp>2267</stp>
        <stp/>
        <stp>買気配数量3</stp>
        <tr r="H21" s="2"/>
      </tp>
      <tp>
        <v>0</v>
        <stp/>
        <stp>BOARD</stp>
        <stp>7261</stp>
        <stp/>
        <stp>買気配数量2</stp>
        <tr r="H237" s="2"/>
      </tp>
      <tp>
        <v>9000</v>
        <stp/>
        <stp>BOARD</stp>
        <stp>2264</stp>
        <stp/>
        <stp>買気配数量7</stp>
        <tr r="H20" s="2"/>
      </tp>
      <tp>
        <v>0</v>
        <stp/>
        <stp>BOARD</stp>
        <stp>2267</stp>
        <stp/>
        <stp>買気配数量4</stp>
        <tr r="H21" s="2"/>
      </tp>
      <tp>
        <v>0</v>
        <stp/>
        <stp>BOARD</stp>
        <stp>7261</stp>
        <stp/>
        <stp>買気配数量3</stp>
        <tr r="H237" s="2"/>
      </tp>
      <tp>
        <v>9300</v>
        <stp/>
        <stp>BOARD</stp>
        <stp>2264</stp>
        <stp/>
        <stp>買気配数量6</stp>
        <tr r="H20" s="2"/>
      </tp>
      <tp>
        <v>0</v>
        <stp/>
        <stp>BOARD</stp>
        <stp>2267</stp>
        <stp/>
        <stp>買気配数量5</stp>
        <tr r="H21" s="2"/>
      </tp>
      <tp>
        <v>44400</v>
        <stp/>
        <stp>BOARD</stp>
        <stp>6268</stp>
        <stp/>
        <stp>買気配数量9</stp>
        <tr r="H178" s="2"/>
      </tp>
      <tp>
        <v>0</v>
        <stp/>
        <stp>BOARD</stp>
        <stp>7261</stp>
        <stp/>
        <stp>買気配数量0</stp>
        <tr r="H237" s="2"/>
      </tp>
      <tp>
        <v>0</v>
        <stp/>
        <stp>BOARD</stp>
        <stp>2264</stp>
        <stp/>
        <stp>買気配数量5</stp>
        <tr r="H20" s="2"/>
      </tp>
      <tp>
        <v>7100</v>
        <stp/>
        <stp>BOARD</stp>
        <stp>2267</stp>
        <stp/>
        <stp>買気配数量6</stp>
        <tr r="H21" s="2"/>
      </tp>
      <tp>
        <v>14200</v>
        <stp/>
        <stp>BOARD</stp>
        <stp>2269</stp>
        <stp/>
        <stp>買気配数量8</stp>
        <tr r="H22" s="2"/>
      </tp>
      <tp>
        <v>42300</v>
        <stp/>
        <stp>BOARD</stp>
        <stp>6268</stp>
        <stp/>
        <stp>買気配数量8</stp>
        <tr r="H178" s="2"/>
      </tp>
      <tp>
        <v>0</v>
        <stp/>
        <stp>BOARD</stp>
        <stp>7261</stp>
        <stp/>
        <stp>買気配数量1</stp>
        <tr r="H237" s="2"/>
      </tp>
      <tp>
        <v>0</v>
        <stp/>
        <stp>BOARD</stp>
        <stp>2264</stp>
        <stp/>
        <stp>買気配数量4</stp>
        <tr r="H20" s="2"/>
      </tp>
      <tp>
        <v>11000</v>
        <stp/>
        <stp>BOARD</stp>
        <stp>2267</stp>
        <stp/>
        <stp>買気配数量7</stp>
        <tr r="H21" s="2"/>
      </tp>
      <tp>
        <v>18200</v>
        <stp/>
        <stp>BOARD</stp>
        <stp>2269</stp>
        <stp/>
        <stp>買気配数量9</stp>
        <tr r="H22" s="2"/>
      </tp>
      <tp>
        <v>25100</v>
        <stp/>
        <stp>BOARD</stp>
        <stp>6268</stp>
        <stp/>
        <stp>買気配数量7</stp>
        <tr r="H178" s="2"/>
      </tp>
      <tp>
        <v>9700</v>
        <stp/>
        <stp>BOARD</stp>
        <stp>2267</stp>
        <stp/>
        <stp>買気配数量8</stp>
        <tr r="H21" s="2"/>
      </tp>
      <tp>
        <v>1300</v>
        <stp/>
        <stp>BOARD</stp>
        <stp>2269</stp>
        <stp/>
        <stp>買気配数量6</stp>
        <tr r="H22" s="2"/>
      </tp>
      <tp>
        <v>5000</v>
        <stp/>
        <stp>BOARD</stp>
        <stp>6268</stp>
        <stp/>
        <stp>買気配数量6</stp>
        <tr r="H178" s="2"/>
      </tp>
      <tp>
        <v>1900</v>
        <stp/>
        <stp>BOARD</stp>
        <stp>2267</stp>
        <stp/>
        <stp>買気配数量9</stp>
        <tr r="H21" s="2"/>
      </tp>
      <tp>
        <v>8700</v>
        <stp/>
        <stp>BOARD</stp>
        <stp>2269</stp>
        <stp/>
        <stp>買気配数量7</stp>
        <tr r="H22" s="2"/>
      </tp>
      <tp>
        <v>0</v>
        <stp/>
        <stp>BOARD</stp>
        <stp>6268</stp>
        <stp/>
        <stp>買気配数量5</stp>
        <tr r="H178" s="2"/>
      </tp>
      <tp>
        <v>1300</v>
        <stp/>
        <stp>BOARD</stp>
        <stp>2264</stp>
        <stp/>
        <stp>買気配数量9</stp>
        <tr r="H20" s="2"/>
      </tp>
      <tp>
        <v>0</v>
        <stp/>
        <stp>BOARD</stp>
        <stp>2269</stp>
        <stp/>
        <stp>買気配数量4</stp>
        <tr r="H22" s="2"/>
      </tp>
      <tp>
        <v>0</v>
        <stp/>
        <stp>BOARD</stp>
        <stp>6268</stp>
        <stp/>
        <stp>買気配数量4</stp>
        <tr r="H178" s="2"/>
      </tp>
      <tp>
        <v>8900</v>
        <stp/>
        <stp>BOARD</stp>
        <stp>2264</stp>
        <stp/>
        <stp>買気配数量8</stp>
        <tr r="H20" s="2"/>
      </tp>
      <tp>
        <v>0</v>
        <stp/>
        <stp>BOARD</stp>
        <stp>2269</stp>
        <stp/>
        <stp>買気配数量5</stp>
        <tr r="H22" s="2"/>
      </tp>
      <tp>
        <v>0</v>
        <stp/>
        <stp>BOARD</stp>
        <stp>6268</stp>
        <stp/>
        <stp>買気配数量3</stp>
        <tr r="H178" s="2"/>
      </tp>
      <tp>
        <v>0</v>
        <stp/>
        <stp>BOARD</stp>
        <stp>2269</stp>
        <stp/>
        <stp>買気配数量2</stp>
        <tr r="H22" s="2"/>
      </tp>
      <tp>
        <v>0</v>
        <stp/>
        <stp>BOARD</stp>
        <stp>6268</stp>
        <stp/>
        <stp>買気配数量2</stp>
        <tr r="H178" s="2"/>
      </tp>
      <tp>
        <v>0</v>
        <stp/>
        <stp>BOARD</stp>
        <stp>2269</stp>
        <stp/>
        <stp>買気配数量3</stp>
        <tr r="H22" s="2"/>
      </tp>
      <tp>
        <v>0</v>
        <stp/>
        <stp>BOARD</stp>
        <stp>6268</stp>
        <stp/>
        <stp>買気配数量1</stp>
        <tr r="H178" s="2"/>
      </tp>
      <tp>
        <v>10900</v>
        <stp/>
        <stp>BOARD</stp>
        <stp>7261</stp>
        <stp/>
        <stp>買気配数量8</stp>
        <tr r="H237" s="2"/>
      </tp>
      <tp>
        <v>0</v>
        <stp/>
        <stp>BOARD</stp>
        <stp>2269</stp>
        <stp/>
        <stp>買気配数量0</stp>
        <tr r="H22" s="2"/>
      </tp>
      <tp>
        <v>0</v>
        <stp/>
        <stp>BOARD</stp>
        <stp>6268</stp>
        <stp/>
        <stp>買気配数量0</stp>
        <tr r="H178" s="2"/>
      </tp>
      <tp>
        <v>24300</v>
        <stp/>
        <stp>BOARD</stp>
        <stp>7261</stp>
        <stp/>
        <stp>買気配数量9</stp>
        <tr r="H237" s="2"/>
      </tp>
      <tp>
        <v>0</v>
        <stp/>
        <stp>BOARD</stp>
        <stp>2269</stp>
        <stp/>
        <stp>買気配数量1</stp>
        <tr r="H22" s="2"/>
      </tp>
      <tp>
        <v>0</v>
        <stp/>
        <stp>BOARD</stp>
        <stp>8184</stp>
        <stp/>
        <stp>買気配数量3</stp>
        <tr r="H276" s="2"/>
      </tp>
      <tp>
        <v>0</v>
        <stp/>
        <stp>BOARD</stp>
        <stp>4182</stp>
        <stp/>
        <stp>買気配数量5</stp>
        <tr r="H81" s="2"/>
      </tp>
      <tp>
        <v>0</v>
        <stp/>
        <stp>BOARD</stp>
        <stp>4183</stp>
        <stp/>
        <stp>買気配数量4</stp>
        <tr r="H82" s="2"/>
      </tp>
      <tp>
        <v>0</v>
        <stp/>
        <stp>BOARD</stp>
        <stp>4185</stp>
        <stp/>
        <stp>買気配数量2</stp>
        <tr r="H83" s="2"/>
      </tp>
      <tp>
        <v>0</v>
        <stp/>
        <stp>BOARD</stp>
        <stp>4186</stp>
        <stp/>
        <stp>買気配数量1</stp>
        <tr r="H84" s="2"/>
      </tp>
      <tp>
        <v>0</v>
        <stp/>
        <stp>BOARD</stp>
        <stp>8184</stp>
        <stp/>
        <stp>買気配数量2</stp>
        <tr r="H276" s="2"/>
      </tp>
      <tp>
        <v>0</v>
        <stp/>
        <stp>BOARD</stp>
        <stp>4182</stp>
        <stp/>
        <stp>買気配数量4</stp>
        <tr r="H81" s="2"/>
      </tp>
      <tp>
        <v>0</v>
        <stp/>
        <stp>BOARD</stp>
        <stp>4183</stp>
        <stp/>
        <stp>買気配数量5</stp>
        <tr r="H82" s="2"/>
      </tp>
      <tp>
        <v>0</v>
        <stp/>
        <stp>BOARD</stp>
        <stp>4185</stp>
        <stp/>
        <stp>買気配数量3</stp>
        <tr r="H83" s="2"/>
      </tp>
      <tp>
        <v>0</v>
        <stp/>
        <stp>BOARD</stp>
        <stp>4186</stp>
        <stp/>
        <stp>買気配数量0</stp>
        <tr r="H84" s="2"/>
      </tp>
      <tp>
        <v>0</v>
        <stp/>
        <stp>BOARD</stp>
        <stp>8184</stp>
        <stp/>
        <stp>買気配数量1</stp>
        <tr r="H276" s="2"/>
      </tp>
      <tp>
        <v>19000</v>
        <stp/>
        <stp>BOARD</stp>
        <stp>4182</stp>
        <stp/>
        <stp>買気配数量7</stp>
        <tr r="H81" s="2"/>
      </tp>
      <tp>
        <v>11400</v>
        <stp/>
        <stp>BOARD</stp>
        <stp>4183</stp>
        <stp/>
        <stp>買気配数量6</stp>
        <tr r="H82" s="2"/>
      </tp>
      <tp>
        <v>0</v>
        <stp/>
        <stp>BOARD</stp>
        <stp>4185</stp>
        <stp/>
        <stp>買気配数量0</stp>
        <tr r="H83" s="2"/>
      </tp>
      <tp>
        <v>0</v>
        <stp/>
        <stp>BOARD</stp>
        <stp>4186</stp>
        <stp/>
        <stp>買気配数量3</stp>
        <tr r="H84" s="2"/>
      </tp>
      <tp>
        <v>0</v>
        <stp/>
        <stp>BOARD</stp>
        <stp>8184</stp>
        <stp/>
        <stp>買気配数量0</stp>
        <tr r="H276" s="2"/>
      </tp>
      <tp>
        <v>6200</v>
        <stp/>
        <stp>BOARD</stp>
        <stp>4182</stp>
        <stp/>
        <stp>買気配数量6</stp>
        <tr r="H81" s="2"/>
      </tp>
      <tp>
        <v>34400</v>
        <stp/>
        <stp>BOARD</stp>
        <stp>4183</stp>
        <stp/>
        <stp>買気配数量7</stp>
        <tr r="H82" s="2"/>
      </tp>
      <tp>
        <v>0</v>
        <stp/>
        <stp>BOARD</stp>
        <stp>4185</stp>
        <stp/>
        <stp>買気配数量1</stp>
        <tr r="H83" s="2"/>
      </tp>
      <tp>
        <v>0</v>
        <stp/>
        <stp>BOARD</stp>
        <stp>4186</stp>
        <stp/>
        <stp>買気配数量2</stp>
        <tr r="H84" s="2"/>
      </tp>
      <tp>
        <v>12000</v>
        <stp/>
        <stp>BOARD</stp>
        <stp>8184</stp>
        <stp/>
        <stp>買気配数量7</stp>
        <tr r="H276" s="2"/>
      </tp>
      <tp>
        <v>0</v>
        <stp/>
        <stp>BOARD</stp>
        <stp>4182</stp>
        <stp/>
        <stp>買気配数量1</stp>
        <tr r="H81" s="2"/>
      </tp>
      <tp>
        <v>0</v>
        <stp/>
        <stp>BOARD</stp>
        <stp>4183</stp>
        <stp/>
        <stp>買気配数量0</stp>
        <tr r="H82" s="2"/>
      </tp>
      <tp>
        <v>9900</v>
        <stp/>
        <stp>BOARD</stp>
        <stp>4185</stp>
        <stp/>
        <stp>買気配数量6</stp>
        <tr r="H83" s="2"/>
      </tp>
      <tp>
        <v>0</v>
        <stp/>
        <stp>BOARD</stp>
        <stp>4186</stp>
        <stp/>
        <stp>買気配数量5</stp>
        <tr r="H84" s="2"/>
      </tp>
      <tp>
        <v>4600</v>
        <stp/>
        <stp>BOARD</stp>
        <stp>8184</stp>
        <stp/>
        <stp>買気配数量6</stp>
        <tr r="H276" s="2"/>
      </tp>
      <tp>
        <v>0</v>
        <stp/>
        <stp>BOARD</stp>
        <stp>4182</stp>
        <stp/>
        <stp>買気配数量0</stp>
        <tr r="H81" s="2"/>
      </tp>
      <tp>
        <v>0</v>
        <stp/>
        <stp>BOARD</stp>
        <stp>4183</stp>
        <stp/>
        <stp>買気配数量1</stp>
        <tr r="H82" s="2"/>
      </tp>
      <tp>
        <v>10400</v>
        <stp/>
        <stp>BOARD</stp>
        <stp>4185</stp>
        <stp/>
        <stp>買気配数量7</stp>
        <tr r="H83" s="2"/>
      </tp>
      <tp>
        <v>0</v>
        <stp/>
        <stp>BOARD</stp>
        <stp>4186</stp>
        <stp/>
        <stp>買気配数量4</stp>
        <tr r="H84" s="2"/>
      </tp>
      <tp>
        <v>0</v>
        <stp/>
        <stp>BOARD</stp>
        <stp>8184</stp>
        <stp/>
        <stp>買気配数量5</stp>
        <tr r="H276" s="2"/>
      </tp>
      <tp>
        <v>0</v>
        <stp/>
        <stp>BOARD</stp>
        <stp>4182</stp>
        <stp/>
        <stp>買気配数量3</stp>
        <tr r="H81" s="2"/>
      </tp>
      <tp>
        <v>0</v>
        <stp/>
        <stp>BOARD</stp>
        <stp>4183</stp>
        <stp/>
        <stp>買気配数量2</stp>
        <tr r="H82" s="2"/>
      </tp>
      <tp>
        <v>0</v>
        <stp/>
        <stp>BOARD</stp>
        <stp>4185</stp>
        <stp/>
        <stp>買気配数量4</stp>
        <tr r="H83" s="2"/>
      </tp>
      <tp>
        <v>5100</v>
        <stp/>
        <stp>BOARD</stp>
        <stp>4186</stp>
        <stp/>
        <stp>買気配数量7</stp>
        <tr r="H84" s="2"/>
      </tp>
      <tp>
        <v>0</v>
        <stp/>
        <stp>BOARD</stp>
        <stp>8184</stp>
        <stp/>
        <stp>買気配数量4</stp>
        <tr r="H276" s="2"/>
      </tp>
      <tp>
        <v>0</v>
        <stp/>
        <stp>BOARD</stp>
        <stp>4182</stp>
        <stp/>
        <stp>買気配数量2</stp>
        <tr r="H81" s="2"/>
      </tp>
      <tp>
        <v>0</v>
        <stp/>
        <stp>BOARD</stp>
        <stp>4183</stp>
        <stp/>
        <stp>買気配数量3</stp>
        <tr r="H82" s="2"/>
      </tp>
      <tp>
        <v>0</v>
        <stp/>
        <stp>BOARD</stp>
        <stp>4185</stp>
        <stp/>
        <stp>買気配数量5</stp>
        <tr r="H83" s="2"/>
      </tp>
      <tp>
        <v>8800</v>
        <stp/>
        <stp>BOARD</stp>
        <stp>4186</stp>
        <stp/>
        <stp>買気配数量6</stp>
        <tr r="H84" s="2"/>
      </tp>
      <tp>
        <v>4300</v>
        <stp/>
        <stp>BOARD</stp>
        <stp>4186</stp>
        <stp/>
        <stp>買気配数量9</stp>
        <tr r="H84" s="2"/>
      </tp>
      <tp>
        <v>3200</v>
        <stp/>
        <stp>BOARD</stp>
        <stp>4186</stp>
        <stp/>
        <stp>買気配数量8</stp>
        <tr r="H84" s="2"/>
      </tp>
      <tp>
        <v>6100</v>
        <stp/>
        <stp>BOARD</stp>
        <stp>8184</stp>
        <stp/>
        <stp>買気配数量9</stp>
        <tr r="H276" s="2"/>
      </tp>
      <tp>
        <v>5500</v>
        <stp/>
        <stp>BOARD</stp>
        <stp>4185</stp>
        <stp/>
        <stp>買気配数量8</stp>
        <tr r="H83" s="2"/>
      </tp>
      <tp>
        <v>9200</v>
        <stp/>
        <stp>BOARD</stp>
        <stp>8184</stp>
        <stp/>
        <stp>買気配数量8</stp>
        <tr r="H276" s="2"/>
      </tp>
      <tp>
        <v>12000</v>
        <stp/>
        <stp>BOARD</stp>
        <stp>4185</stp>
        <stp/>
        <stp>買気配数量9</stp>
        <tr r="H83" s="2"/>
      </tp>
      <tp>
        <v>11200</v>
        <stp/>
        <stp>BOARD</stp>
        <stp>4182</stp>
        <stp/>
        <stp>買気配数量9</stp>
        <tr r="H81" s="2"/>
      </tp>
      <tp>
        <v>38400</v>
        <stp/>
        <stp>BOARD</stp>
        <stp>4183</stp>
        <stp/>
        <stp>買気配数量8</stp>
        <tr r="H82" s="2"/>
      </tp>
      <tp>
        <v>26700</v>
        <stp/>
        <stp>BOARD</stp>
        <stp>4182</stp>
        <stp/>
        <stp>買気配数量8</stp>
        <tr r="H81" s="2"/>
      </tp>
      <tp>
        <v>28400</v>
        <stp/>
        <stp>BOARD</stp>
        <stp>4183</stp>
        <stp/>
        <stp>買気配数量9</stp>
        <tr r="H82" s="2"/>
      </tp>
      <tp>
        <v>0</v>
        <stp/>
        <stp>BOARD</stp>
        <stp>8113</stp>
        <stp/>
        <stp>買気配数量4</stp>
        <tr r="H271" s="2"/>
      </tp>
      <tp>
        <v>0</v>
        <stp/>
        <stp>BOARD</stp>
        <stp>6113</stp>
        <stp/>
        <stp>買気配数量4</stp>
        <tr r="H171" s="2"/>
      </tp>
      <tp>
        <v>0</v>
        <stp/>
        <stp>BOARD</stp>
        <stp>4114</stp>
        <stp/>
        <stp>買気配数量3</stp>
        <tr r="H78" s="2"/>
      </tp>
      <tp>
        <v>13800</v>
        <stp/>
        <stp>BOARD</stp>
        <stp>5110</stp>
        <stp/>
        <stp>買気配数量7</stp>
        <tr r="H137" s="2"/>
      </tp>
      <tp>
        <v>0</v>
        <stp/>
        <stp>BOARD</stp>
        <stp>3116</stp>
        <stp/>
        <stp>買気配数量1</stp>
        <tr r="H54" s="2"/>
      </tp>
      <tp>
        <v>0</v>
        <stp/>
        <stp>BOARD</stp>
        <stp>8113</stp>
        <stp/>
        <stp>買気配数量5</stp>
        <tr r="H271" s="2"/>
      </tp>
      <tp>
        <v>0</v>
        <stp/>
        <stp>BOARD</stp>
        <stp>6113</stp>
        <stp/>
        <stp>買気配数量5</stp>
        <tr r="H171" s="2"/>
      </tp>
      <tp>
        <v>0</v>
        <stp/>
        <stp>BOARD</stp>
        <stp>4114</stp>
        <stp/>
        <stp>買気配数量2</stp>
        <tr r="H78" s="2"/>
      </tp>
      <tp>
        <v>1300</v>
        <stp/>
        <stp>BOARD</stp>
        <stp>5110</stp>
        <stp/>
        <stp>買気配数量6</stp>
        <tr r="H137" s="2"/>
      </tp>
      <tp>
        <v>0</v>
        <stp/>
        <stp>BOARD</stp>
        <stp>3116</stp>
        <stp/>
        <stp>買気配数量0</stp>
        <tr r="H54" s="2"/>
      </tp>
      <tp>
        <v>1500</v>
        <stp/>
        <stp>BOARD</stp>
        <stp>8113</stp>
        <stp/>
        <stp>買気配数量6</stp>
        <tr r="H271" s="2"/>
      </tp>
      <tp>
        <v>7900</v>
        <stp/>
        <stp>BOARD</stp>
        <stp>6113</stp>
        <stp/>
        <stp>買気配数量6</stp>
        <tr r="H171" s="2"/>
      </tp>
      <tp>
        <v>0</v>
        <stp/>
        <stp>BOARD</stp>
        <stp>4114</stp>
        <stp/>
        <stp>買気配数量1</stp>
        <tr r="H78" s="2"/>
      </tp>
      <tp>
        <v>0</v>
        <stp/>
        <stp>BOARD</stp>
        <stp>5110</stp>
        <stp/>
        <stp>買気配数量5</stp>
        <tr r="H137" s="2"/>
      </tp>
      <tp>
        <v>0</v>
        <stp/>
        <stp>BOARD</stp>
        <stp>3116</stp>
        <stp/>
        <stp>買気配数量3</stp>
        <tr r="H54" s="2"/>
      </tp>
      <tp>
        <v>4700</v>
        <stp/>
        <stp>BOARD</stp>
        <stp>8113</stp>
        <stp/>
        <stp>買気配数量7</stp>
        <tr r="H271" s="2"/>
      </tp>
      <tp>
        <v>20200</v>
        <stp/>
        <stp>BOARD</stp>
        <stp>6113</stp>
        <stp/>
        <stp>買気配数量7</stp>
        <tr r="H171" s="2"/>
      </tp>
      <tp>
        <v>0</v>
        <stp/>
        <stp>BOARD</stp>
        <stp>4114</stp>
        <stp/>
        <stp>買気配数量0</stp>
        <tr r="H78" s="2"/>
      </tp>
      <tp>
        <v>0</v>
        <stp/>
        <stp>BOARD</stp>
        <stp>5110</stp>
        <stp/>
        <stp>買気配数量4</stp>
        <tr r="H137" s="2"/>
      </tp>
      <tp>
        <v>0</v>
        <stp/>
        <stp>BOARD</stp>
        <stp>3116</stp>
        <stp/>
        <stp>買気配数量2</stp>
        <tr r="H54" s="2"/>
      </tp>
      <tp>
        <v>0</v>
        <stp/>
        <stp>BOARD</stp>
        <stp>8113</stp>
        <stp/>
        <stp>買気配数量0</stp>
        <tr r="H271" s="2"/>
      </tp>
      <tp>
        <v>0</v>
        <stp/>
        <stp>BOARD</stp>
        <stp>6113</stp>
        <stp/>
        <stp>買気配数量0</stp>
        <tr r="H171" s="2"/>
      </tp>
      <tp>
        <v>6000</v>
        <stp/>
        <stp>BOARD</stp>
        <stp>4114</stp>
        <stp/>
        <stp>買気配数量7</stp>
        <tr r="H78" s="2"/>
      </tp>
      <tp>
        <v>0</v>
        <stp/>
        <stp>BOARD</stp>
        <stp>5110</stp>
        <stp/>
        <stp>買気配数量3</stp>
        <tr r="H137" s="2"/>
      </tp>
      <tp>
        <v>0</v>
        <stp/>
        <stp>BOARD</stp>
        <stp>3116</stp>
        <stp/>
        <stp>買気配数量5</stp>
        <tr r="H54" s="2"/>
      </tp>
      <tp>
        <v>0</v>
        <stp/>
        <stp>BOARD</stp>
        <stp>8113</stp>
        <stp/>
        <stp>買気配数量1</stp>
        <tr r="H271" s="2"/>
      </tp>
      <tp>
        <v>0</v>
        <stp/>
        <stp>BOARD</stp>
        <stp>6113</stp>
        <stp/>
        <stp>買気配数量1</stp>
        <tr r="H171" s="2"/>
      </tp>
      <tp>
        <v>1000</v>
        <stp/>
        <stp>BOARD</stp>
        <stp>4114</stp>
        <stp/>
        <stp>買気配数量6</stp>
        <tr r="H78" s="2"/>
      </tp>
      <tp>
        <v>0</v>
        <stp/>
        <stp>BOARD</stp>
        <stp>5110</stp>
        <stp/>
        <stp>買気配数量2</stp>
        <tr r="H137" s="2"/>
      </tp>
      <tp>
        <v>0</v>
        <stp/>
        <stp>BOARD</stp>
        <stp>3116</stp>
        <stp/>
        <stp>買気配数量4</stp>
        <tr r="H54" s="2"/>
      </tp>
      <tp>
        <v>0</v>
        <stp/>
        <stp>BOARD</stp>
        <stp>8113</stp>
        <stp/>
        <stp>買気配数量2</stp>
        <tr r="H271" s="2"/>
      </tp>
      <tp>
        <v>0</v>
        <stp/>
        <stp>BOARD</stp>
        <stp>6113</stp>
        <stp/>
        <stp>買気配数量2</stp>
        <tr r="H171" s="2"/>
      </tp>
      <tp>
        <v>0</v>
        <stp/>
        <stp>BOARD</stp>
        <stp>4114</stp>
        <stp/>
        <stp>買気配数量5</stp>
        <tr r="H78" s="2"/>
      </tp>
      <tp>
        <v>35000</v>
        <stp/>
        <stp>BOARD</stp>
        <stp>4118</stp>
        <stp/>
        <stp>買気配数量9</stp>
        <tr r="H79" s="2"/>
      </tp>
      <tp>
        <v>0</v>
        <stp/>
        <stp>BOARD</stp>
        <stp>5110</stp>
        <stp/>
        <stp>買気配数量1</stp>
        <tr r="H137" s="2"/>
      </tp>
      <tp>
        <v>2400</v>
        <stp/>
        <stp>BOARD</stp>
        <stp>3116</stp>
        <stp/>
        <stp>買気配数量7</stp>
        <tr r="H54" s="2"/>
      </tp>
      <tp>
        <v>0</v>
        <stp/>
        <stp>BOARD</stp>
        <stp>8113</stp>
        <stp/>
        <stp>買気配数量3</stp>
        <tr r="H271" s="2"/>
      </tp>
      <tp>
        <v>0</v>
        <stp/>
        <stp>BOARD</stp>
        <stp>6113</stp>
        <stp/>
        <stp>買気配数量3</stp>
        <tr r="H171" s="2"/>
      </tp>
      <tp>
        <v>0</v>
        <stp/>
        <stp>BOARD</stp>
        <stp>4114</stp>
        <stp/>
        <stp>買気配数量4</stp>
        <tr r="H78" s="2"/>
      </tp>
      <tp>
        <v>15000</v>
        <stp/>
        <stp>BOARD</stp>
        <stp>4118</stp>
        <stp/>
        <stp>買気配数量8</stp>
        <tr r="H79" s="2"/>
      </tp>
      <tp>
        <v>0</v>
        <stp/>
        <stp>BOARD</stp>
        <stp>5110</stp>
        <stp/>
        <stp>買気配数量0</stp>
        <tr r="H137" s="2"/>
      </tp>
      <tp>
        <v>500</v>
        <stp/>
        <stp>BOARD</stp>
        <stp>3116</stp>
        <stp/>
        <stp>買気配数量6</stp>
        <tr r="H54" s="2"/>
      </tp>
      <tp>
        <v>8000</v>
        <stp/>
        <stp>BOARD</stp>
        <stp>4118</stp>
        <stp/>
        <stp>買気配数量7</stp>
        <tr r="H79" s="2"/>
      </tp>
      <tp>
        <v>2000</v>
        <stp/>
        <stp>BOARD</stp>
        <stp>3116</stp>
        <stp/>
        <stp>買気配数量9</stp>
        <tr r="H54" s="2"/>
      </tp>
      <tp>
        <v>5000</v>
        <stp/>
        <stp>BOARD</stp>
        <stp>4118</stp>
        <stp/>
        <stp>買気配数量6</stp>
        <tr r="H79" s="2"/>
      </tp>
      <tp>
        <v>1100</v>
        <stp/>
        <stp>BOARD</stp>
        <stp>3116</stp>
        <stp/>
        <stp>買気配数量8</stp>
        <tr r="H54" s="2"/>
      </tp>
      <tp>
        <v>2700</v>
        <stp/>
        <stp>BOARD</stp>
        <stp>4114</stp>
        <stp/>
        <stp>買気配数量9</stp>
        <tr r="H78" s="2"/>
      </tp>
      <tp>
        <v>0</v>
        <stp/>
        <stp>BOARD</stp>
        <stp>4118</stp>
        <stp/>
        <stp>買気配数量5</stp>
        <tr r="H79" s="2"/>
      </tp>
      <tp>
        <v>6000</v>
        <stp/>
        <stp>BOARD</stp>
        <stp>4114</stp>
        <stp/>
        <stp>買気配数量8</stp>
        <tr r="H78" s="2"/>
      </tp>
      <tp>
        <v>0</v>
        <stp/>
        <stp>BOARD</stp>
        <stp>4118</stp>
        <stp/>
        <stp>買気配数量4</stp>
        <tr r="H79" s="2"/>
      </tp>
      <tp>
        <v>3200</v>
        <stp/>
        <stp>BOARD</stp>
        <stp>8113</stp>
        <stp/>
        <stp>買気配数量8</stp>
        <tr r="H271" s="2"/>
      </tp>
      <tp>
        <v>10100</v>
        <stp/>
        <stp>BOARD</stp>
        <stp>6113</stp>
        <stp/>
        <stp>買気配数量8</stp>
        <tr r="H171" s="2"/>
      </tp>
      <tp>
        <v>0</v>
        <stp/>
        <stp>BOARD</stp>
        <stp>4118</stp>
        <stp/>
        <stp>買気配数量3</stp>
        <tr r="H79" s="2"/>
      </tp>
      <tp>
        <v>18000</v>
        <stp/>
        <stp>BOARD</stp>
        <stp>8113</stp>
        <stp/>
        <stp>買気配数量9</stp>
        <tr r="H271" s="2"/>
      </tp>
      <tp>
        <v>39400</v>
        <stp/>
        <stp>BOARD</stp>
        <stp>6113</stp>
        <stp/>
        <stp>買気配数量9</stp>
        <tr r="H171" s="2"/>
      </tp>
      <tp>
        <v>0</v>
        <stp/>
        <stp>BOARD</stp>
        <stp>4118</stp>
        <stp/>
        <stp>買気配数量2</stp>
        <tr r="H79" s="2"/>
      </tp>
      <tp>
        <v>0</v>
        <stp/>
        <stp>BOARD</stp>
        <stp>4118</stp>
        <stp/>
        <stp>買気配数量1</stp>
        <tr r="H79" s="2"/>
      </tp>
      <tp>
        <v>13700</v>
        <stp/>
        <stp>BOARD</stp>
        <stp>5110</stp>
        <stp/>
        <stp>買気配数量9</stp>
        <tr r="H137" s="2"/>
      </tp>
      <tp>
        <v>0</v>
        <stp/>
        <stp>BOARD</stp>
        <stp>4118</stp>
        <stp/>
        <stp>買気配数量0</stp>
        <tr r="H79" s="2"/>
      </tp>
      <tp>
        <v>23900</v>
        <stp/>
        <stp>BOARD</stp>
        <stp>5110</stp>
        <stp/>
        <stp>買気配数量8</stp>
        <tr r="H137" s="2"/>
      </tp>
      <tp>
        <v>0</v>
        <stp/>
        <stp>BOARD</stp>
        <stp>6103</stp>
        <stp/>
        <stp>買気配数量4</stp>
        <tr r="H170" s="2"/>
      </tp>
      <tp>
        <v>4200</v>
        <stp/>
        <stp>BOARD</stp>
        <stp>5101</stp>
        <stp/>
        <stp>買気配数量6</stp>
        <tr r="H136" s="2"/>
      </tp>
      <tp>
        <v>300</v>
        <stp/>
        <stp>BOARD</stp>
        <stp>3101</stp>
        <stp/>
        <stp>買気配数量6</stp>
        <tr r="H52" s="2"/>
      </tp>
      <tp>
        <v>0</v>
        <stp/>
        <stp>BOARD</stp>
        <stp>3105</stp>
        <stp/>
        <stp>買気配数量2</stp>
        <tr r="H53" s="2"/>
      </tp>
      <tp>
        <v>0</v>
        <stp/>
        <stp>BOARD</stp>
        <stp>6103</stp>
        <stp/>
        <stp>買気配数量5</stp>
        <tr r="H170" s="2"/>
      </tp>
      <tp>
        <v>1300</v>
        <stp/>
        <stp>BOARD</stp>
        <stp>5101</stp>
        <stp/>
        <stp>買気配数量7</stp>
        <tr r="H136" s="2"/>
      </tp>
      <tp>
        <v>5200</v>
        <stp/>
        <stp>BOARD</stp>
        <stp>3101</stp>
        <stp/>
        <stp>買気配数量7</stp>
        <tr r="H52" s="2"/>
      </tp>
      <tp>
        <v>0</v>
        <stp/>
        <stp>BOARD</stp>
        <stp>3105</stp>
        <stp/>
        <stp>買気配数量3</stp>
        <tr r="H53" s="2"/>
      </tp>
      <tp>
        <v>900</v>
        <stp/>
        <stp>BOARD</stp>
        <stp>6103</stp>
        <stp/>
        <stp>買気配数量6</stp>
        <tr r="H170" s="2"/>
      </tp>
      <tp>
        <v>0</v>
        <stp/>
        <stp>BOARD</stp>
        <stp>5101</stp>
        <stp/>
        <stp>買気配数量4</stp>
        <tr r="H136" s="2"/>
      </tp>
      <tp>
        <v>0</v>
        <stp/>
        <stp>BOARD</stp>
        <stp>3101</stp>
        <stp/>
        <stp>買気配数量4</stp>
        <tr r="H52" s="2"/>
      </tp>
      <tp>
        <v>0</v>
        <stp/>
        <stp>BOARD</stp>
        <stp>3105</stp>
        <stp/>
        <stp>買気配数量0</stp>
        <tr r="H53" s="2"/>
      </tp>
      <tp>
        <v>4800</v>
        <stp/>
        <stp>BOARD</stp>
        <stp>6103</stp>
        <stp/>
        <stp>買気配数量7</stp>
        <tr r="H170" s="2"/>
      </tp>
      <tp>
        <v>0</v>
        <stp/>
        <stp>BOARD</stp>
        <stp>5101</stp>
        <stp/>
        <stp>買気配数量5</stp>
        <tr r="H136" s="2"/>
      </tp>
      <tp>
        <v>0</v>
        <stp/>
        <stp>BOARD</stp>
        <stp>3101</stp>
        <stp/>
        <stp>買気配数量5</stp>
        <tr r="H52" s="2"/>
      </tp>
      <tp>
        <v>0</v>
        <stp/>
        <stp>BOARD</stp>
        <stp>3105</stp>
        <stp/>
        <stp>買気配数量1</stp>
        <tr r="H53" s="2"/>
      </tp>
      <tp>
        <v>0</v>
        <stp/>
        <stp>BOARD</stp>
        <stp>6103</stp>
        <stp/>
        <stp>買気配数量0</stp>
        <tr r="H170" s="2"/>
      </tp>
      <tp>
        <v>0</v>
        <stp/>
        <stp>BOARD</stp>
        <stp>5101</stp>
        <stp/>
        <stp>買気配数量2</stp>
        <tr r="H136" s="2"/>
      </tp>
      <tp>
        <v>0</v>
        <stp/>
        <stp>BOARD</stp>
        <stp>3101</stp>
        <stp/>
        <stp>買気配数量2</stp>
        <tr r="H52" s="2"/>
      </tp>
      <tp>
        <v>5000</v>
        <stp/>
        <stp>BOARD</stp>
        <stp>3105</stp>
        <stp/>
        <stp>買気配数量6</stp>
        <tr r="H53" s="2"/>
      </tp>
      <tp>
        <v>0</v>
        <stp/>
        <stp>BOARD</stp>
        <stp>6103</stp>
        <stp/>
        <stp>買気配数量1</stp>
        <tr r="H170" s="2"/>
      </tp>
      <tp>
        <v>0</v>
        <stp/>
        <stp>BOARD</stp>
        <stp>5101</stp>
        <stp/>
        <stp>買気配数量3</stp>
        <tr r="H136" s="2"/>
      </tp>
      <tp>
        <v>0</v>
        <stp/>
        <stp>BOARD</stp>
        <stp>3101</stp>
        <stp/>
        <stp>買気配数量3</stp>
        <tr r="H52" s="2"/>
      </tp>
      <tp>
        <v>7200</v>
        <stp/>
        <stp>BOARD</stp>
        <stp>3105</stp>
        <stp/>
        <stp>買気配数量7</stp>
        <tr r="H53" s="2"/>
      </tp>
      <tp>
        <v>0</v>
        <stp/>
        <stp>BOARD</stp>
        <stp>6103</stp>
        <stp/>
        <stp>買気配数量2</stp>
        <tr r="H170" s="2"/>
      </tp>
      <tp>
        <v>0</v>
        <stp/>
        <stp>BOARD</stp>
        <stp>5101</stp>
        <stp/>
        <stp>買気配数量0</stp>
        <tr r="H136" s="2"/>
      </tp>
      <tp>
        <v>0</v>
        <stp/>
        <stp>BOARD</stp>
        <stp>3101</stp>
        <stp/>
        <stp>買気配数量0</stp>
        <tr r="H52" s="2"/>
      </tp>
      <tp>
        <v>0</v>
        <stp/>
        <stp>BOARD</stp>
        <stp>3105</stp>
        <stp/>
        <stp>買気配数量4</stp>
        <tr r="H53" s="2"/>
      </tp>
      <tp>
        <v>0</v>
        <stp/>
        <stp>BOARD</stp>
        <stp>6103</stp>
        <stp/>
        <stp>買気配数量3</stp>
        <tr r="H170" s="2"/>
      </tp>
      <tp>
        <v>0</v>
        <stp/>
        <stp>BOARD</stp>
        <stp>5101</stp>
        <stp/>
        <stp>買気配数量1</stp>
        <tr r="H136" s="2"/>
      </tp>
      <tp>
        <v>0</v>
        <stp/>
        <stp>BOARD</stp>
        <stp>3101</stp>
        <stp/>
        <stp>買気配数量1</stp>
        <tr r="H52" s="2"/>
      </tp>
      <tp>
        <v>0</v>
        <stp/>
        <stp>BOARD</stp>
        <stp>3105</stp>
        <stp/>
        <stp>買気配数量5</stp>
        <tr r="H53" s="2"/>
      </tp>
      <tp>
        <v>18200</v>
        <stp/>
        <stp>BOARD</stp>
        <stp>3105</stp>
        <stp/>
        <stp>買気配数量8</stp>
        <tr r="H53" s="2"/>
      </tp>
      <tp>
        <v>12900</v>
        <stp/>
        <stp>BOARD</stp>
        <stp>3105</stp>
        <stp/>
        <stp>買気配数量9</stp>
        <tr r="H53" s="2"/>
      </tp>
      <tp>
        <v>7700</v>
        <stp/>
        <stp>BOARD</stp>
        <stp>6103</stp>
        <stp/>
        <stp>買気配数量8</stp>
        <tr r="H170" s="2"/>
      </tp>
      <tp>
        <v>7900</v>
        <stp/>
        <stp>BOARD</stp>
        <stp>6103</stp>
        <stp/>
        <stp>買気配数量9</stp>
        <tr r="H170" s="2"/>
      </tp>
      <tp>
        <v>2000</v>
        <stp/>
        <stp>BOARD</stp>
        <stp>5101</stp>
        <stp/>
        <stp>買気配数量8</stp>
        <tr r="H136" s="2"/>
      </tp>
      <tp>
        <v>5300</v>
        <stp/>
        <stp>BOARD</stp>
        <stp>3101</stp>
        <stp/>
        <stp>買気配数量8</stp>
        <tr r="H52" s="2"/>
      </tp>
      <tp>
        <v>8700</v>
        <stp/>
        <stp>BOARD</stp>
        <stp>5101</stp>
        <stp/>
        <stp>買気配数量9</stp>
        <tr r="H136" s="2"/>
      </tp>
      <tp>
        <v>11900</v>
        <stp/>
        <stp>BOARD</stp>
        <stp>3101</stp>
        <stp/>
        <stp>買気配数量9</stp>
        <tr r="H52" s="2"/>
      </tp>
      <tp>
        <v>2900</v>
        <stp/>
        <stp>BOARD</stp>
        <stp>8130</stp>
        <stp/>
        <stp>買気配数量7</stp>
        <tr r="H273" s="2"/>
      </tp>
      <tp>
        <v>0</v>
        <stp/>
        <stp>BOARD</stp>
        <stp>8136</stp>
        <stp/>
        <stp>買気配数量1</stp>
        <tr r="H274" s="2"/>
      </tp>
      <tp>
        <v>0</v>
        <stp/>
        <stp>BOARD</stp>
        <stp>6136</stp>
        <stp/>
        <stp>買気配数量1</stp>
        <tr r="H172" s="2"/>
      </tp>
      <tp>
        <v>600</v>
        <stp/>
        <stp>BOARD</stp>
        <stp>8130</stp>
        <stp/>
        <stp>買気配数量6</stp>
        <tr r="H273" s="2"/>
      </tp>
      <tp>
        <v>0</v>
        <stp/>
        <stp>BOARD</stp>
        <stp>8136</stp>
        <stp/>
        <stp>買気配数量0</stp>
        <tr r="H274" s="2"/>
      </tp>
      <tp>
        <v>0</v>
        <stp/>
        <stp>BOARD</stp>
        <stp>6136</stp>
        <stp/>
        <stp>買気配数量0</stp>
        <tr r="H172" s="2"/>
      </tp>
      <tp>
        <v>0</v>
        <stp/>
        <stp>BOARD</stp>
        <stp>8130</stp>
        <stp/>
        <stp>買気配数量5</stp>
        <tr r="H273" s="2"/>
      </tp>
      <tp>
        <v>0</v>
        <stp/>
        <stp>BOARD</stp>
        <stp>8136</stp>
        <stp/>
        <stp>買気配数量3</stp>
        <tr r="H274" s="2"/>
      </tp>
      <tp>
        <v>0</v>
        <stp/>
        <stp>BOARD</stp>
        <stp>6136</stp>
        <stp/>
        <stp>買気配数量3</stp>
        <tr r="H172" s="2"/>
      </tp>
      <tp>
        <v>0</v>
        <stp/>
        <stp>BOARD</stp>
        <stp>8130</stp>
        <stp/>
        <stp>買気配数量4</stp>
        <tr r="H273" s="2"/>
      </tp>
      <tp>
        <v>0</v>
        <stp/>
        <stp>BOARD</stp>
        <stp>8136</stp>
        <stp/>
        <stp>買気配数量2</stp>
        <tr r="H274" s="2"/>
      </tp>
      <tp>
        <v>0</v>
        <stp/>
        <stp>BOARD</stp>
        <stp>6136</stp>
        <stp/>
        <stp>買気配数量2</stp>
        <tr r="H172" s="2"/>
      </tp>
      <tp>
        <v>0</v>
        <stp/>
        <stp>BOARD</stp>
        <stp>8130</stp>
        <stp/>
        <stp>買気配数量3</stp>
        <tr r="H273" s="2"/>
      </tp>
      <tp>
        <v>0</v>
        <stp/>
        <stp>BOARD</stp>
        <stp>8136</stp>
        <stp/>
        <stp>買気配数量5</stp>
        <tr r="H274" s="2"/>
      </tp>
      <tp>
        <v>0</v>
        <stp/>
        <stp>BOARD</stp>
        <stp>6136</stp>
        <stp/>
        <stp>買気配数量5</stp>
        <tr r="H172" s="2"/>
      </tp>
      <tp>
        <v>0</v>
        <stp/>
        <stp>BOARD</stp>
        <stp>8130</stp>
        <stp/>
        <stp>買気配数量2</stp>
        <tr r="H273" s="2"/>
      </tp>
      <tp>
        <v>0</v>
        <stp/>
        <stp>BOARD</stp>
        <stp>8136</stp>
        <stp/>
        <stp>買気配数量4</stp>
        <tr r="H274" s="2"/>
      </tp>
      <tp>
        <v>0</v>
        <stp/>
        <stp>BOARD</stp>
        <stp>6136</stp>
        <stp/>
        <stp>買気配数量4</stp>
        <tr r="H172" s="2"/>
      </tp>
      <tp>
        <v>0</v>
        <stp/>
        <stp>BOARD</stp>
        <stp>8130</stp>
        <stp/>
        <stp>買気配数量1</stp>
        <tr r="H273" s="2"/>
      </tp>
      <tp>
        <v>2000</v>
        <stp/>
        <stp>BOARD</stp>
        <stp>8136</stp>
        <stp/>
        <stp>買気配数量7</stp>
        <tr r="H274" s="2"/>
      </tp>
      <tp>
        <v>700</v>
        <stp/>
        <stp>BOARD</stp>
        <stp>6136</stp>
        <stp/>
        <stp>買気配数量7</stp>
        <tr r="H172" s="2"/>
      </tp>
      <tp>
        <v>0</v>
        <stp/>
        <stp>BOARD</stp>
        <stp>8130</stp>
        <stp/>
        <stp>買気配数量0</stp>
        <tr r="H273" s="2"/>
      </tp>
      <tp>
        <v>4200</v>
        <stp/>
        <stp>BOARD</stp>
        <stp>8136</stp>
        <stp/>
        <stp>買気配数量6</stp>
        <tr r="H274" s="2"/>
      </tp>
      <tp>
        <v>4700</v>
        <stp/>
        <stp>BOARD</stp>
        <stp>6136</stp>
        <stp/>
        <stp>買気配数量6</stp>
        <tr r="H172" s="2"/>
      </tp>
      <tp>
        <v>3900</v>
        <stp/>
        <stp>BOARD</stp>
        <stp>8136</stp>
        <stp/>
        <stp>買気配数量9</stp>
        <tr r="H274" s="2"/>
      </tp>
      <tp>
        <v>3000</v>
        <stp/>
        <stp>BOARD</stp>
        <stp>6136</stp>
        <stp/>
        <stp>買気配数量9</stp>
        <tr r="H172" s="2"/>
      </tp>
      <tp>
        <v>15400</v>
        <stp/>
        <stp>BOARD</stp>
        <stp>8136</stp>
        <stp/>
        <stp>買気配数量8</stp>
        <tr r="H274" s="2"/>
      </tp>
      <tp>
        <v>1000</v>
        <stp/>
        <stp>BOARD</stp>
        <stp>6136</stp>
        <stp/>
        <stp>買気配数量8</stp>
        <tr r="H172" s="2"/>
      </tp>
      <tp>
        <v>1700</v>
        <stp/>
        <stp>BOARD</stp>
        <stp>8130</stp>
        <stp/>
        <stp>買気配数量9</stp>
        <tr r="H273" s="2"/>
      </tp>
      <tp>
        <v>4200</v>
        <stp/>
        <stp>BOARD</stp>
        <stp>8130</stp>
        <stp/>
        <stp>買気配数量8</stp>
        <tr r="H273" s="2"/>
      </tp>
      <tp>
        <v>900</v>
        <stp/>
        <stp>BOARD</stp>
        <stp>8129</stp>
        <stp/>
        <stp>買気配数量8</stp>
        <tr r="H272" s="2"/>
      </tp>
      <tp>
        <v>800</v>
        <stp/>
        <stp>BOARD</stp>
        <stp>8129</stp>
        <stp/>
        <stp>買気配数量9</stp>
        <tr r="H272" s="2"/>
      </tp>
      <tp>
        <v>200</v>
        <stp/>
        <stp>BOARD</stp>
        <stp>8129</stp>
        <stp/>
        <stp>買気配数量6</stp>
        <tr r="H272" s="2"/>
      </tp>
      <tp>
        <v>300</v>
        <stp/>
        <stp>BOARD</stp>
        <stp>8129</stp>
        <stp/>
        <stp>買気配数量7</stp>
        <tr r="H272" s="2"/>
      </tp>
      <tp>
        <v>0</v>
        <stp/>
        <stp>BOARD</stp>
        <stp>8129</stp>
        <stp/>
        <stp>買気配数量4</stp>
        <tr r="H272" s="2"/>
      </tp>
      <tp>
        <v>0</v>
        <stp/>
        <stp>BOARD</stp>
        <stp>8129</stp>
        <stp/>
        <stp>買気配数量5</stp>
        <tr r="H272" s="2"/>
      </tp>
      <tp>
        <v>0</v>
        <stp/>
        <stp>BOARD</stp>
        <stp>8129</stp>
        <stp/>
        <stp>買気配数量2</stp>
        <tr r="H272" s="2"/>
      </tp>
      <tp>
        <v>0</v>
        <stp/>
        <stp>BOARD</stp>
        <stp>8129</stp>
        <stp/>
        <stp>買気配数量3</stp>
        <tr r="H272" s="2"/>
      </tp>
      <tp>
        <v>0</v>
        <stp/>
        <stp>BOARD</stp>
        <stp>8129</stp>
        <stp/>
        <stp>買気配数量0</stp>
        <tr r="H272" s="2"/>
      </tp>
      <tp>
        <v>0</v>
        <stp/>
        <stp>BOARD</stp>
        <stp>8129</stp>
        <stp/>
        <stp>買気配数量1</stp>
        <tr r="H272" s="2"/>
      </tp>
      <tp>
        <v>600</v>
        <stp/>
        <stp>BOARD</stp>
        <stp>4151</stp>
        <stp/>
        <stp>買気配数量6</stp>
        <tr r="H80" s="2"/>
      </tp>
      <tp>
        <v>4400</v>
        <stp/>
        <stp>BOARD</stp>
        <stp>4151</stp>
        <stp/>
        <stp>買気配数量7</stp>
        <tr r="H80" s="2"/>
      </tp>
      <tp>
        <v>0</v>
        <stp/>
        <stp>BOARD</stp>
        <stp>4151</stp>
        <stp/>
        <stp>買気配数量4</stp>
        <tr r="H80" s="2"/>
      </tp>
      <tp>
        <v>0</v>
        <stp/>
        <stp>BOARD</stp>
        <stp>4151</stp>
        <stp/>
        <stp>買気配数量5</stp>
        <tr r="H80" s="2"/>
      </tp>
      <tp>
        <v>0</v>
        <stp/>
        <stp>BOARD</stp>
        <stp>4151</stp>
        <stp/>
        <stp>買気配数量2</stp>
        <tr r="H80" s="2"/>
      </tp>
      <tp>
        <v>0</v>
        <stp/>
        <stp>BOARD</stp>
        <stp>4151</stp>
        <stp/>
        <stp>買気配数量3</stp>
        <tr r="H80" s="2"/>
      </tp>
      <tp>
        <v>0</v>
        <stp/>
        <stp>BOARD</stp>
        <stp>4151</stp>
        <stp/>
        <stp>買気配数量0</stp>
        <tr r="H80" s="2"/>
      </tp>
      <tp>
        <v>0</v>
        <stp/>
        <stp>BOARD</stp>
        <stp>4151</stp>
        <stp/>
        <stp>買気配数量1</stp>
        <tr r="H80" s="2"/>
      </tp>
      <tp>
        <v>5800</v>
        <stp/>
        <stp>BOARD</stp>
        <stp>4151</stp>
        <stp/>
        <stp>買気配数量8</stp>
        <tr r="H80" s="2"/>
      </tp>
      <tp>
        <v>23000</v>
        <stp/>
        <stp>BOARD</stp>
        <stp>4151</stp>
        <stp/>
        <stp>買気配数量9</stp>
        <tr r="H80" s="2"/>
      </tp>
      <tp>
        <v>2300</v>
        <stp/>
        <stp>BOARD</stp>
        <stp>8140</stp>
        <stp/>
        <stp>買気配数量7</stp>
        <tr r="H275" s="2"/>
      </tp>
      <tp>
        <v>3200</v>
        <stp/>
        <stp>BOARD</stp>
        <stp>6140</stp>
        <stp/>
        <stp>買気配数量7</stp>
        <tr r="H173" s="2"/>
      </tp>
      <tp>
        <v>6000</v>
        <stp/>
        <stp>BOARD</stp>
        <stp>6141</stp>
        <stp/>
        <stp>買気配数量6</stp>
        <tr r="H174" s="2"/>
      </tp>
      <tp>
        <v>0</v>
        <stp/>
        <stp>BOARD</stp>
        <stp>6146</stp>
        <stp/>
        <stp>買気配数量1</stp>
        <tr r="H175" s="2"/>
      </tp>
      <tp>
        <v>2100</v>
        <stp/>
        <stp>BOARD</stp>
        <stp>8140</stp>
        <stp/>
        <stp>買気配数量6</stp>
        <tr r="H275" s="2"/>
      </tp>
      <tp>
        <v>1800</v>
        <stp/>
        <stp>BOARD</stp>
        <stp>6140</stp>
        <stp/>
        <stp>買気配数量6</stp>
        <tr r="H173" s="2"/>
      </tp>
      <tp>
        <v>8600</v>
        <stp/>
        <stp>BOARD</stp>
        <stp>6141</stp>
        <stp/>
        <stp>買気配数量7</stp>
        <tr r="H174" s="2"/>
      </tp>
      <tp>
        <v>0</v>
        <stp/>
        <stp>BOARD</stp>
        <stp>6146</stp>
        <stp/>
        <stp>買気配数量0</stp>
        <tr r="H175" s="2"/>
      </tp>
      <tp>
        <v>0</v>
        <stp/>
        <stp>BOARD</stp>
        <stp>8140</stp>
        <stp/>
        <stp>買気配数量5</stp>
        <tr r="H275" s="2"/>
      </tp>
      <tp>
        <v>0</v>
        <stp/>
        <stp>BOARD</stp>
        <stp>6140</stp>
        <stp/>
        <stp>買気配数量5</stp>
        <tr r="H173" s="2"/>
      </tp>
      <tp>
        <v>0</v>
        <stp/>
        <stp>BOARD</stp>
        <stp>6141</stp>
        <stp/>
        <stp>買気配数量4</stp>
        <tr r="H174" s="2"/>
      </tp>
      <tp>
        <v>0</v>
        <stp/>
        <stp>BOARD</stp>
        <stp>6146</stp>
        <stp/>
        <stp>買気配数量3</stp>
        <tr r="H175" s="2"/>
      </tp>
      <tp>
        <v>0</v>
        <stp/>
        <stp>BOARD</stp>
        <stp>8140</stp>
        <stp/>
        <stp>買気配数量4</stp>
        <tr r="H275" s="2"/>
      </tp>
      <tp>
        <v>0</v>
        <stp/>
        <stp>BOARD</stp>
        <stp>6140</stp>
        <stp/>
        <stp>買気配数量4</stp>
        <tr r="H173" s="2"/>
      </tp>
      <tp>
        <v>0</v>
        <stp/>
        <stp>BOARD</stp>
        <stp>6141</stp>
        <stp/>
        <stp>買気配数量5</stp>
        <tr r="H174" s="2"/>
      </tp>
      <tp>
        <v>0</v>
        <stp/>
        <stp>BOARD</stp>
        <stp>6146</stp>
        <stp/>
        <stp>買気配数量2</stp>
        <tr r="H175" s="2"/>
      </tp>
      <tp>
        <v>0</v>
        <stp/>
        <stp>BOARD</stp>
        <stp>8140</stp>
        <stp/>
        <stp>買気配数量3</stp>
        <tr r="H275" s="2"/>
      </tp>
      <tp>
        <v>0</v>
        <stp/>
        <stp>BOARD</stp>
        <stp>6140</stp>
        <stp/>
        <stp>買気配数量3</stp>
        <tr r="H173" s="2"/>
      </tp>
      <tp>
        <v>0</v>
        <stp/>
        <stp>BOARD</stp>
        <stp>6141</stp>
        <stp/>
        <stp>買気配数量2</stp>
        <tr r="H174" s="2"/>
      </tp>
      <tp>
        <v>0</v>
        <stp/>
        <stp>BOARD</stp>
        <stp>6146</stp>
        <stp/>
        <stp>買気配数量5</stp>
        <tr r="H175" s="2"/>
      </tp>
      <tp>
        <v>0</v>
        <stp/>
        <stp>BOARD</stp>
        <stp>8140</stp>
        <stp/>
        <stp>買気配数量2</stp>
        <tr r="H275" s="2"/>
      </tp>
      <tp>
        <v>0</v>
        <stp/>
        <stp>BOARD</stp>
        <stp>6140</stp>
        <stp/>
        <stp>買気配数量2</stp>
        <tr r="H173" s="2"/>
      </tp>
      <tp>
        <v>0</v>
        <stp/>
        <stp>BOARD</stp>
        <stp>6141</stp>
        <stp/>
        <stp>買気配数量3</stp>
        <tr r="H174" s="2"/>
      </tp>
      <tp>
        <v>0</v>
        <stp/>
        <stp>BOARD</stp>
        <stp>6146</stp>
        <stp/>
        <stp>買気配数量4</stp>
        <tr r="H175" s="2"/>
      </tp>
      <tp>
        <v>0</v>
        <stp/>
        <stp>BOARD</stp>
        <stp>8140</stp>
        <stp/>
        <stp>買気配数量1</stp>
        <tr r="H275" s="2"/>
      </tp>
      <tp>
        <v>0</v>
        <stp/>
        <stp>BOARD</stp>
        <stp>6140</stp>
        <stp/>
        <stp>買気配数量1</stp>
        <tr r="H173" s="2"/>
      </tp>
      <tp>
        <v>0</v>
        <stp/>
        <stp>BOARD</stp>
        <stp>6141</stp>
        <stp/>
        <stp>買気配数量0</stp>
        <tr r="H174" s="2"/>
      </tp>
      <tp>
        <v>4700</v>
        <stp/>
        <stp>BOARD</stp>
        <stp>6146</stp>
        <stp/>
        <stp>買気配数量7</stp>
        <tr r="H175" s="2"/>
      </tp>
      <tp>
        <v>0</v>
        <stp/>
        <stp>BOARD</stp>
        <stp>8140</stp>
        <stp/>
        <stp>買気配数量0</stp>
        <tr r="H275" s="2"/>
      </tp>
      <tp>
        <v>0</v>
        <stp/>
        <stp>BOARD</stp>
        <stp>6140</stp>
        <stp/>
        <stp>買気配数量0</stp>
        <tr r="H173" s="2"/>
      </tp>
      <tp>
        <v>0</v>
        <stp/>
        <stp>BOARD</stp>
        <stp>6141</stp>
        <stp/>
        <stp>買気配数量1</stp>
        <tr r="H174" s="2"/>
      </tp>
      <tp>
        <v>1100</v>
        <stp/>
        <stp>BOARD</stp>
        <stp>6146</stp>
        <stp/>
        <stp>買気配数量6</stp>
        <tr r="H175" s="2"/>
      </tp>
      <tp>
        <v>1600</v>
        <stp/>
        <stp>BOARD</stp>
        <stp>6146</stp>
        <stp/>
        <stp>買気配数量9</stp>
        <tr r="H175" s="2"/>
      </tp>
      <tp>
        <v>2500</v>
        <stp/>
        <stp>BOARD</stp>
        <stp>6146</stp>
        <stp/>
        <stp>買気配数量8</stp>
        <tr r="H175" s="2"/>
      </tp>
      <tp>
        <v>3400</v>
        <stp/>
        <stp>BOARD</stp>
        <stp>8140</stp>
        <stp/>
        <stp>買気配数量9</stp>
        <tr r="H275" s="2"/>
      </tp>
      <tp>
        <v>5100</v>
        <stp/>
        <stp>BOARD</stp>
        <stp>6140</stp>
        <stp/>
        <stp>買気配数量9</stp>
        <tr r="H173" s="2"/>
      </tp>
      <tp>
        <v>10400</v>
        <stp/>
        <stp>BOARD</stp>
        <stp>6141</stp>
        <stp/>
        <stp>買気配数量8</stp>
        <tr r="H174" s="2"/>
      </tp>
      <tp>
        <v>4900</v>
        <stp/>
        <stp>BOARD</stp>
        <stp>8140</stp>
        <stp/>
        <stp>買気配数量8</stp>
        <tr r="H275" s="2"/>
      </tp>
      <tp>
        <v>7100</v>
        <stp/>
        <stp>BOARD</stp>
        <stp>6140</stp>
        <stp/>
        <stp>買気配数量8</stp>
        <tr r="H173" s="2"/>
      </tp>
      <tp>
        <v>4600</v>
        <stp/>
        <stp>BOARD</stp>
        <stp>6141</stp>
        <stp/>
        <stp>買気配数量9</stp>
        <tr r="H174" s="2"/>
      </tp>
      <tp>
        <v>1200</v>
        <stp/>
        <stp>BOARD</stp>
        <stp>4091</stp>
        <stp/>
        <stp>買気配数量6</stp>
        <tr r="H77" s="2"/>
      </tp>
      <tp>
        <v>1400</v>
        <stp/>
        <stp>BOARD</stp>
        <stp>4091</stp>
        <stp/>
        <stp>買気配数量7</stp>
        <tr r="H77" s="2"/>
      </tp>
      <tp>
        <v>0</v>
        <stp/>
        <stp>BOARD</stp>
        <stp>4091</stp>
        <stp/>
        <stp>買気配数量4</stp>
        <tr r="H77" s="2"/>
      </tp>
      <tp>
        <v>0</v>
        <stp/>
        <stp>BOARD</stp>
        <stp>4091</stp>
        <stp/>
        <stp>買気配数量5</stp>
        <tr r="H77" s="2"/>
      </tp>
      <tp>
        <v>0</v>
        <stp/>
        <stp>BOARD</stp>
        <stp>4091</stp>
        <stp/>
        <stp>買気配数量2</stp>
        <tr r="H77" s="2"/>
      </tp>
      <tp>
        <v>0</v>
        <stp/>
        <stp>BOARD</stp>
        <stp>4091</stp>
        <stp/>
        <stp>買気配数量3</stp>
        <tr r="H77" s="2"/>
      </tp>
      <tp>
        <v>0</v>
        <stp/>
        <stp>BOARD</stp>
        <stp>4091</stp>
        <stp/>
        <stp>買気配数量0</stp>
        <tr r="H77" s="2"/>
      </tp>
      <tp>
        <v>33800</v>
        <stp/>
        <stp>BOARD</stp>
        <stp>3099</stp>
        <stp/>
        <stp>買気配数量8</stp>
        <tr r="H51" s="2"/>
      </tp>
      <tp>
        <v>0</v>
        <stp/>
        <stp>BOARD</stp>
        <stp>4091</stp>
        <stp/>
        <stp>買気配数量1</stp>
        <tr r="H77" s="2"/>
      </tp>
      <tp>
        <v>20700</v>
        <stp/>
        <stp>BOARD</stp>
        <stp>3099</stp>
        <stp/>
        <stp>買気配数量9</stp>
        <tr r="H51" s="2"/>
      </tp>
      <tp>
        <v>3600</v>
        <stp/>
        <stp>BOARD</stp>
        <stp>3099</stp>
        <stp/>
        <stp>買気配数量6</stp>
        <tr r="H51" s="2"/>
      </tp>
      <tp>
        <v>6900</v>
        <stp/>
        <stp>BOARD</stp>
        <stp>3099</stp>
        <stp/>
        <stp>買気配数量7</stp>
        <tr r="H51" s="2"/>
      </tp>
      <tp>
        <v>0</v>
        <stp/>
        <stp>BOARD</stp>
        <stp>3099</stp>
        <stp/>
        <stp>買気配数量4</stp>
        <tr r="H51" s="2"/>
      </tp>
      <tp>
        <v>0</v>
        <stp/>
        <stp>BOARD</stp>
        <stp>3099</stp>
        <stp/>
        <stp>買気配数量5</stp>
        <tr r="H51" s="2"/>
      </tp>
      <tp>
        <v>0</v>
        <stp/>
        <stp>BOARD</stp>
        <stp>3099</stp>
        <stp/>
        <stp>買気配数量2</stp>
        <tr r="H51" s="2"/>
      </tp>
      <tp>
        <v>0</v>
        <stp/>
        <stp>BOARD</stp>
        <stp>3099</stp>
        <stp/>
        <stp>買気配数量3</stp>
        <tr r="H51" s="2"/>
      </tp>
      <tp>
        <v>2500</v>
        <stp/>
        <stp>BOARD</stp>
        <stp>4091</stp>
        <stp/>
        <stp>買気配数量8</stp>
        <tr r="H77" s="2"/>
      </tp>
      <tp>
        <v>0</v>
        <stp/>
        <stp>BOARD</stp>
        <stp>3099</stp>
        <stp/>
        <stp>買気配数量0</stp>
        <tr r="H51" s="2"/>
      </tp>
      <tp>
        <v>8100</v>
        <stp/>
        <stp>BOARD</stp>
        <stp>4091</stp>
        <stp/>
        <stp>買気配数量9</stp>
        <tr r="H77" s="2"/>
      </tp>
      <tp>
        <v>0</v>
        <stp/>
        <stp>BOARD</stp>
        <stp>3099</stp>
        <stp/>
        <stp>買気配数量1</stp>
        <tr r="H51" s="2"/>
      </tp>
      <tp>
        <v>0</v>
        <stp/>
        <stp>BOARD</stp>
        <stp>8086</stp>
        <stp/>
        <stp>買気配数量1</stp>
        <tr r="H270" s="2"/>
      </tp>
      <tp>
        <v>0</v>
        <stp/>
        <stp>BOARD</stp>
        <stp>3086</stp>
        <stp/>
        <stp>買気配数量1</stp>
        <tr r="H49" s="2"/>
      </tp>
      <tp>
        <v>0</v>
        <stp/>
        <stp>BOARD</stp>
        <stp>8086</stp>
        <stp/>
        <stp>買気配数量0</stp>
        <tr r="H270" s="2"/>
      </tp>
      <tp>
        <v>0</v>
        <stp/>
        <stp>BOARD</stp>
        <stp>3086</stp>
        <stp/>
        <stp>買気配数量0</stp>
        <tr r="H49" s="2"/>
      </tp>
      <tp>
        <v>0</v>
        <stp/>
        <stp>BOARD</stp>
        <stp>8086</stp>
        <stp/>
        <stp>買気配数量3</stp>
        <tr r="H270" s="2"/>
      </tp>
      <tp>
        <v>0</v>
        <stp/>
        <stp>BOARD</stp>
        <stp>3086</stp>
        <stp/>
        <stp>買気配数量3</stp>
        <tr r="H49" s="2"/>
      </tp>
      <tp>
        <v>0</v>
        <stp/>
        <stp>BOARD</stp>
        <stp>8086</stp>
        <stp/>
        <stp>買気配数量2</stp>
        <tr r="H270" s="2"/>
      </tp>
      <tp>
        <v>0</v>
        <stp/>
        <stp>BOARD</stp>
        <stp>3086</stp>
        <stp/>
        <stp>買気配数量2</stp>
        <tr r="H49" s="2"/>
      </tp>
      <tp>
        <v>0</v>
        <stp/>
        <stp>BOARD</stp>
        <stp>8086</stp>
        <stp/>
        <stp>買気配数量5</stp>
        <tr r="H270" s="2"/>
      </tp>
      <tp>
        <v>0</v>
        <stp/>
        <stp>BOARD</stp>
        <stp>3086</stp>
        <stp/>
        <stp>買気配数量5</stp>
        <tr r="H49" s="2"/>
      </tp>
      <tp>
        <v>0</v>
        <stp/>
        <stp>BOARD</stp>
        <stp>8086</stp>
        <stp/>
        <stp>買気配数量4</stp>
        <tr r="H270" s="2"/>
      </tp>
      <tp>
        <v>0</v>
        <stp/>
        <stp>BOARD</stp>
        <stp>3086</stp>
        <stp/>
        <stp>買気配数量4</stp>
        <tr r="H49" s="2"/>
      </tp>
      <tp>
        <v>13400</v>
        <stp/>
        <stp>BOARD</stp>
        <stp>8086</stp>
        <stp/>
        <stp>買気配数量7</stp>
        <tr r="H270" s="2"/>
      </tp>
      <tp>
        <v>3600</v>
        <stp/>
        <stp>BOARD</stp>
        <stp>4088</stp>
        <stp/>
        <stp>買気配数量9</stp>
        <tr r="H76" s="2"/>
      </tp>
      <tp>
        <v>2500</v>
        <stp/>
        <stp>BOARD</stp>
        <stp>3086</stp>
        <stp/>
        <stp>買気配数量7</stp>
        <tr r="H49" s="2"/>
      </tp>
      <tp>
        <v>15600</v>
        <stp/>
        <stp>BOARD</stp>
        <stp>3088</stp>
        <stp/>
        <stp>買気配数量9</stp>
        <tr r="H50" s="2"/>
      </tp>
      <tp>
        <v>3100</v>
        <stp/>
        <stp>BOARD</stp>
        <stp>8086</stp>
        <stp/>
        <stp>買気配数量6</stp>
        <tr r="H270" s="2"/>
      </tp>
      <tp>
        <v>3900</v>
        <stp/>
        <stp>BOARD</stp>
        <stp>4088</stp>
        <stp/>
        <stp>買気配数量8</stp>
        <tr r="H76" s="2"/>
      </tp>
      <tp>
        <v>100</v>
        <stp/>
        <stp>BOARD</stp>
        <stp>3086</stp>
        <stp/>
        <stp>買気配数量6</stp>
        <tr r="H49" s="2"/>
      </tp>
      <tp>
        <v>15700</v>
        <stp/>
        <stp>BOARD</stp>
        <stp>3088</stp>
        <stp/>
        <stp>買気配数量8</stp>
        <tr r="H50" s="2"/>
      </tp>
      <tp>
        <v>22200</v>
        <stp/>
        <stp>BOARD</stp>
        <stp>8086</stp>
        <stp/>
        <stp>買気配数量9</stp>
        <tr r="H270" s="2"/>
      </tp>
      <tp>
        <v>3400</v>
        <stp/>
        <stp>BOARD</stp>
        <stp>4088</stp>
        <stp/>
        <stp>買気配数量7</stp>
        <tr r="H76" s="2"/>
      </tp>
      <tp>
        <v>5300</v>
        <stp/>
        <stp>BOARD</stp>
        <stp>3086</stp>
        <stp/>
        <stp>買気配数量9</stp>
        <tr r="H49" s="2"/>
      </tp>
      <tp>
        <v>13700</v>
        <stp/>
        <stp>BOARD</stp>
        <stp>3088</stp>
        <stp/>
        <stp>買気配数量7</stp>
        <tr r="H50" s="2"/>
      </tp>
      <tp>
        <v>15200</v>
        <stp/>
        <stp>BOARD</stp>
        <stp>8086</stp>
        <stp/>
        <stp>買気配数量8</stp>
        <tr r="H270" s="2"/>
      </tp>
      <tp>
        <v>2500</v>
        <stp/>
        <stp>BOARD</stp>
        <stp>4088</stp>
        <stp/>
        <stp>買気配数量6</stp>
        <tr r="H76" s="2"/>
      </tp>
      <tp>
        <v>3200</v>
        <stp/>
        <stp>BOARD</stp>
        <stp>3086</stp>
        <stp/>
        <stp>買気配数量8</stp>
        <tr r="H49" s="2"/>
      </tp>
      <tp>
        <v>5700</v>
        <stp/>
        <stp>BOARD</stp>
        <stp>3088</stp>
        <stp/>
        <stp>買気配数量6</stp>
        <tr r="H50" s="2"/>
      </tp>
      <tp>
        <v>0</v>
        <stp/>
        <stp>BOARD</stp>
        <stp>4088</stp>
        <stp/>
        <stp>買気配数量5</stp>
        <tr r="H76" s="2"/>
      </tp>
      <tp>
        <v>0</v>
        <stp/>
        <stp>BOARD</stp>
        <stp>3088</stp>
        <stp/>
        <stp>買気配数量5</stp>
        <tr r="H50" s="2"/>
      </tp>
      <tp>
        <v>0</v>
        <stp/>
        <stp>BOARD</stp>
        <stp>4088</stp>
        <stp/>
        <stp>買気配数量4</stp>
        <tr r="H76" s="2"/>
      </tp>
      <tp>
        <v>0</v>
        <stp/>
        <stp>BOARD</stp>
        <stp>3088</stp>
        <stp/>
        <stp>買気配数量4</stp>
        <tr r="H50" s="2"/>
      </tp>
      <tp>
        <v>0</v>
        <stp/>
        <stp>BOARD</stp>
        <stp>4088</stp>
        <stp/>
        <stp>買気配数量3</stp>
        <tr r="H76" s="2"/>
      </tp>
      <tp>
        <v>0</v>
        <stp/>
        <stp>BOARD</stp>
        <stp>3088</stp>
        <stp/>
        <stp>買気配数量3</stp>
        <tr r="H50" s="2"/>
      </tp>
      <tp>
        <v>0</v>
        <stp/>
        <stp>BOARD</stp>
        <stp>4088</stp>
        <stp/>
        <stp>買気配数量2</stp>
        <tr r="H76" s="2"/>
      </tp>
      <tp>
        <v>0</v>
        <stp/>
        <stp>BOARD</stp>
        <stp>3088</stp>
        <stp/>
        <stp>買気配数量2</stp>
        <tr r="H50" s="2"/>
      </tp>
      <tp>
        <v>0</v>
        <stp/>
        <stp>BOARD</stp>
        <stp>4088</stp>
        <stp/>
        <stp>買気配数量1</stp>
        <tr r="H76" s="2"/>
      </tp>
      <tp>
        <v>0</v>
        <stp/>
        <stp>BOARD</stp>
        <stp>3088</stp>
        <stp/>
        <stp>買気配数量1</stp>
        <tr r="H50" s="2"/>
      </tp>
      <tp>
        <v>0</v>
        <stp/>
        <stp>BOARD</stp>
        <stp>4088</stp>
        <stp/>
        <stp>買気配数量0</stp>
        <tr r="H76" s="2"/>
      </tp>
      <tp>
        <v>0</v>
        <stp/>
        <stp>BOARD</stp>
        <stp>3088</stp>
        <stp/>
        <stp>買気配数量0</stp>
        <tr r="H50" s="2"/>
      </tp>
      <tp>
        <v>0</v>
        <stp/>
        <stp>BOARD</stp>
        <stp>8012</stp>
        <stp/>
        <stp>買気配数量5</stp>
        <tr r="H263" s="2"/>
      </tp>
      <tp>
        <v>0</v>
        <stp/>
        <stp>BOARD</stp>
        <stp>8015</stp>
        <stp/>
        <stp>買気配数量2</stp>
        <tr r="H264" s="2"/>
      </tp>
      <tp>
        <v>0</v>
        <stp/>
        <stp>BOARD</stp>
        <stp>8016</stp>
        <stp/>
        <stp>買気配数量1</stp>
        <tr r="H265" s="2"/>
      </tp>
      <tp>
        <v>0</v>
        <stp/>
        <stp>BOARD</stp>
        <stp>7012</stp>
        <stp/>
        <stp>買気配数量5</stp>
        <tr r="H228" s="2"/>
      </tp>
      <tp>
        <v>0</v>
        <stp/>
        <stp>BOARD</stp>
        <stp>7013</stp>
        <stp/>
        <stp>買気配数量4</stp>
        <tr r="H229" s="2"/>
      </tp>
      <tp>
        <v>0</v>
        <stp/>
        <stp>BOARD</stp>
        <stp>8012</stp>
        <stp/>
        <stp>買気配数量4</stp>
        <tr r="H263" s="2"/>
      </tp>
      <tp>
        <v>0</v>
        <stp/>
        <stp>BOARD</stp>
        <stp>8015</stp>
        <stp/>
        <stp>買気配数量3</stp>
        <tr r="H264" s="2"/>
      </tp>
      <tp>
        <v>0</v>
        <stp/>
        <stp>BOARD</stp>
        <stp>8016</stp>
        <stp/>
        <stp>買気配数量0</stp>
        <tr r="H265" s="2"/>
      </tp>
      <tp>
        <v>0</v>
        <stp/>
        <stp>BOARD</stp>
        <stp>7012</stp>
        <stp/>
        <stp>買気配数量4</stp>
        <tr r="H228" s="2"/>
      </tp>
      <tp>
        <v>0</v>
        <stp/>
        <stp>BOARD</stp>
        <stp>7013</stp>
        <stp/>
        <stp>買気配数量5</stp>
        <tr r="H229" s="2"/>
      </tp>
      <tp>
        <v>2400</v>
        <stp/>
        <stp>BOARD</stp>
        <stp>8012</stp>
        <stp/>
        <stp>買気配数量7</stp>
        <tr r="H263" s="2"/>
      </tp>
      <tp>
        <v>0</v>
        <stp/>
        <stp>BOARD</stp>
        <stp>8015</stp>
        <stp/>
        <stp>買気配数量0</stp>
        <tr r="H264" s="2"/>
      </tp>
      <tp>
        <v>0</v>
        <stp/>
        <stp>BOARD</stp>
        <stp>8016</stp>
        <stp/>
        <stp>買気配数量3</stp>
        <tr r="H265" s="2"/>
      </tp>
      <tp>
        <v>30000</v>
        <stp/>
        <stp>BOARD</stp>
        <stp>7012</stp>
        <stp/>
        <stp>買気配数量7</stp>
        <tr r="H228" s="2"/>
      </tp>
      <tp>
        <v>17200</v>
        <stp/>
        <stp>BOARD</stp>
        <stp>7013</stp>
        <stp/>
        <stp>買気配数量6</stp>
        <tr r="H229" s="2"/>
      </tp>
      <tp>
        <v>300</v>
        <stp/>
        <stp>BOARD</stp>
        <stp>8012</stp>
        <stp/>
        <stp>買気配数量6</stp>
        <tr r="H263" s="2"/>
      </tp>
      <tp>
        <v>0</v>
        <stp/>
        <stp>BOARD</stp>
        <stp>8015</stp>
        <stp/>
        <stp>買気配数量1</stp>
        <tr r="H264" s="2"/>
      </tp>
      <tp>
        <v>0</v>
        <stp/>
        <stp>BOARD</stp>
        <stp>8016</stp>
        <stp/>
        <stp>買気配数量2</stp>
        <tr r="H265" s="2"/>
      </tp>
      <tp>
        <v>23600</v>
        <stp/>
        <stp>BOARD</stp>
        <stp>7012</stp>
        <stp/>
        <stp>買気配数量6</stp>
        <tr r="H228" s="2"/>
      </tp>
      <tp>
        <v>32300</v>
        <stp/>
        <stp>BOARD</stp>
        <stp>7013</stp>
        <stp/>
        <stp>買気配数量7</stp>
        <tr r="H229" s="2"/>
      </tp>
      <tp>
        <v>0</v>
        <stp/>
        <stp>BOARD</stp>
        <stp>8012</stp>
        <stp/>
        <stp>買気配数量1</stp>
        <tr r="H263" s="2"/>
      </tp>
      <tp>
        <v>2600</v>
        <stp/>
        <stp>BOARD</stp>
        <stp>8015</stp>
        <stp/>
        <stp>買気配数量6</stp>
        <tr r="H264" s="2"/>
      </tp>
      <tp>
        <v>0</v>
        <stp/>
        <stp>BOARD</stp>
        <stp>8016</stp>
        <stp/>
        <stp>買気配数量5</stp>
        <tr r="H265" s="2"/>
      </tp>
      <tp>
        <v>0</v>
        <stp/>
        <stp>BOARD</stp>
        <stp>7012</stp>
        <stp/>
        <stp>買気配数量1</stp>
        <tr r="H228" s="2"/>
      </tp>
      <tp>
        <v>0</v>
        <stp/>
        <stp>BOARD</stp>
        <stp>7013</stp>
        <stp/>
        <stp>買気配数量0</stp>
        <tr r="H229" s="2"/>
      </tp>
      <tp>
        <v>0</v>
        <stp/>
        <stp>BOARD</stp>
        <stp>8012</stp>
        <stp/>
        <stp>買気配数量0</stp>
        <tr r="H263" s="2"/>
      </tp>
      <tp>
        <v>13100</v>
        <stp/>
        <stp>BOARD</stp>
        <stp>8015</stp>
        <stp/>
        <stp>買気配数量7</stp>
        <tr r="H264" s="2"/>
      </tp>
      <tp>
        <v>0</v>
        <stp/>
        <stp>BOARD</stp>
        <stp>8016</stp>
        <stp/>
        <stp>買気配数量4</stp>
        <tr r="H265" s="2"/>
      </tp>
      <tp>
        <v>0</v>
        <stp/>
        <stp>BOARD</stp>
        <stp>7012</stp>
        <stp/>
        <stp>買気配数量0</stp>
        <tr r="H228" s="2"/>
      </tp>
      <tp>
        <v>0</v>
        <stp/>
        <stp>BOARD</stp>
        <stp>7013</stp>
        <stp/>
        <stp>買気配数量1</stp>
        <tr r="H229" s="2"/>
      </tp>
      <tp>
        <v>0</v>
        <stp/>
        <stp>BOARD</stp>
        <stp>8012</stp>
        <stp/>
        <stp>買気配数量3</stp>
        <tr r="H263" s="2"/>
      </tp>
      <tp>
        <v>0</v>
        <stp/>
        <stp>BOARD</stp>
        <stp>8015</stp>
        <stp/>
        <stp>買気配数量4</stp>
        <tr r="H264" s="2"/>
      </tp>
      <tp>
        <v>34400</v>
        <stp/>
        <stp>BOARD</stp>
        <stp>8016</stp>
        <stp/>
        <stp>買気配数量7</stp>
        <tr r="H265" s="2"/>
      </tp>
      <tp>
        <v>0</v>
        <stp/>
        <stp>BOARD</stp>
        <stp>7012</stp>
        <stp/>
        <stp>買気配数量3</stp>
        <tr r="H228" s="2"/>
      </tp>
      <tp>
        <v>0</v>
        <stp/>
        <stp>BOARD</stp>
        <stp>7013</stp>
        <stp/>
        <stp>買気配数量2</stp>
        <tr r="H229" s="2"/>
      </tp>
      <tp>
        <v>28000</v>
        <stp/>
        <stp>BOARD</stp>
        <stp>5019</stp>
        <stp/>
        <stp>買気配数量8</stp>
        <tr r="H135" s="2"/>
      </tp>
      <tp>
        <v>0</v>
        <stp/>
        <stp>BOARD</stp>
        <stp>8012</stp>
        <stp/>
        <stp>買気配数量2</stp>
        <tr r="H263" s="2"/>
      </tp>
      <tp>
        <v>0</v>
        <stp/>
        <stp>BOARD</stp>
        <stp>8015</stp>
        <stp/>
        <stp>買気配数量5</stp>
        <tr r="H264" s="2"/>
      </tp>
      <tp>
        <v>7700</v>
        <stp/>
        <stp>BOARD</stp>
        <stp>8016</stp>
        <stp/>
        <stp>買気配数量6</stp>
        <tr r="H265" s="2"/>
      </tp>
      <tp>
        <v>0</v>
        <stp/>
        <stp>BOARD</stp>
        <stp>7012</stp>
        <stp/>
        <stp>買気配数量2</stp>
        <tr r="H228" s="2"/>
      </tp>
      <tp>
        <v>0</v>
        <stp/>
        <stp>BOARD</stp>
        <stp>7013</stp>
        <stp/>
        <stp>買気配数量3</stp>
        <tr r="H229" s="2"/>
      </tp>
      <tp>
        <v>32800</v>
        <stp/>
        <stp>BOARD</stp>
        <stp>5019</stp>
        <stp/>
        <stp>買気配数量9</stp>
        <tr r="H135" s="2"/>
      </tp>
      <tp>
        <v>25300</v>
        <stp/>
        <stp>BOARD</stp>
        <stp>8016</stp>
        <stp/>
        <stp>買気配数量9</stp>
        <tr r="H265" s="2"/>
      </tp>
      <tp>
        <v>9000</v>
        <stp/>
        <stp>BOARD</stp>
        <stp>5019</stp>
        <stp/>
        <stp>買気配数量6</stp>
        <tr r="H135" s="2"/>
      </tp>
      <tp>
        <v>34000</v>
        <stp/>
        <stp>BOARD</stp>
        <stp>8016</stp>
        <stp/>
        <stp>買気配数量8</stp>
        <tr r="H265" s="2"/>
      </tp>
      <tp>
        <v>12700</v>
        <stp/>
        <stp>BOARD</stp>
        <stp>5019</stp>
        <stp/>
        <stp>買気配数量7</stp>
        <tr r="H135" s="2"/>
      </tp>
      <tp>
        <v>13200</v>
        <stp/>
        <stp>BOARD</stp>
        <stp>8015</stp>
        <stp/>
        <stp>買気配数量8</stp>
        <tr r="H264" s="2"/>
      </tp>
      <tp>
        <v>0</v>
        <stp/>
        <stp>BOARD</stp>
        <stp>5019</stp>
        <stp/>
        <stp>買気配数量4</stp>
        <tr r="H135" s="2"/>
      </tp>
      <tp>
        <v>17500</v>
        <stp/>
        <stp>BOARD</stp>
        <stp>8015</stp>
        <stp/>
        <stp>買気配数量9</stp>
        <tr r="H264" s="2"/>
      </tp>
      <tp>
        <v>0</v>
        <stp/>
        <stp>BOARD</stp>
        <stp>5019</stp>
        <stp/>
        <stp>買気配数量5</stp>
        <tr r="H135" s="2"/>
      </tp>
      <tp>
        <v>5100</v>
        <stp/>
        <stp>BOARD</stp>
        <stp>8012</stp>
        <stp/>
        <stp>買気配数量9</stp>
        <tr r="H263" s="2"/>
      </tp>
      <tp>
        <v>45900</v>
        <stp/>
        <stp>BOARD</stp>
        <stp>7012</stp>
        <stp/>
        <stp>買気配数量9</stp>
        <tr r="H228" s="2"/>
      </tp>
      <tp>
        <v>24500</v>
        <stp/>
        <stp>BOARD</stp>
        <stp>7013</stp>
        <stp/>
        <stp>買気配数量8</stp>
        <tr r="H229" s="2"/>
      </tp>
      <tp>
        <v>0</v>
        <stp/>
        <stp>BOARD</stp>
        <stp>5019</stp>
        <stp/>
        <stp>買気配数量2</stp>
        <tr r="H135" s="2"/>
      </tp>
      <tp>
        <v>2600</v>
        <stp/>
        <stp>BOARD</stp>
        <stp>8012</stp>
        <stp/>
        <stp>買気配数量8</stp>
        <tr r="H263" s="2"/>
      </tp>
      <tp>
        <v>43300</v>
        <stp/>
        <stp>BOARD</stp>
        <stp>7012</stp>
        <stp/>
        <stp>買気配数量8</stp>
        <tr r="H228" s="2"/>
      </tp>
      <tp>
        <v>16100</v>
        <stp/>
        <stp>BOARD</stp>
        <stp>7013</stp>
        <stp/>
        <stp>買気配数量9</stp>
        <tr r="H229" s="2"/>
      </tp>
      <tp>
        <v>0</v>
        <stp/>
        <stp>BOARD</stp>
        <stp>5019</stp>
        <stp/>
        <stp>買気配数量3</stp>
        <tr r="H135" s="2"/>
      </tp>
      <tp>
        <v>0</v>
        <stp/>
        <stp>BOARD</stp>
        <stp>5019</stp>
        <stp/>
        <stp>買気配数量0</stp>
        <tr r="H135" s="2"/>
      </tp>
      <tp>
        <v>0</v>
        <stp/>
        <stp>BOARD</stp>
        <stp>5019</stp>
        <stp/>
        <stp>買気配数量1</stp>
        <tr r="H135" s="2"/>
      </tp>
      <tp>
        <v>0</v>
        <stp/>
        <stp>BOARD</stp>
        <stp>6005</stp>
        <stp/>
        <stp>買気配数量2</stp>
        <tr r="H169" s="2"/>
      </tp>
      <tp>
        <v>0</v>
        <stp/>
        <stp>BOARD</stp>
        <stp>7003</stp>
        <stp/>
        <stp>買気配数量4</stp>
        <tr r="H226" s="2"/>
      </tp>
      <tp>
        <v>0</v>
        <stp/>
        <stp>BOARD</stp>
        <stp>7004</stp>
        <stp/>
        <stp>買気配数量3</stp>
        <tr r="H227" s="2"/>
      </tp>
      <tp>
        <v>0</v>
        <stp/>
        <stp>BOARD</stp>
        <stp>4004</stp>
        <stp/>
        <stp>買気配数量3</stp>
        <tr r="H68" s="2"/>
      </tp>
      <tp>
        <v>0</v>
        <stp/>
        <stp>BOARD</stp>
        <stp>5002</stp>
        <stp/>
        <stp>買気配数量5</stp>
        <tr r="H134" s="2"/>
      </tp>
      <tp>
        <v>0</v>
        <stp/>
        <stp>BOARD</stp>
        <stp>2002</stp>
        <stp/>
        <stp>買気配数量5</stp>
        <tr r="H17" s="2"/>
      </tp>
      <tp>
        <v>0</v>
        <stp/>
        <stp>BOARD</stp>
        <stp>6005</stp>
        <stp/>
        <stp>買気配数量3</stp>
        <tr r="H169" s="2"/>
      </tp>
      <tp>
        <v>0</v>
        <stp/>
        <stp>BOARD</stp>
        <stp>7003</stp>
        <stp/>
        <stp>買気配数量5</stp>
        <tr r="H226" s="2"/>
      </tp>
      <tp>
        <v>0</v>
        <stp/>
        <stp>BOARD</stp>
        <stp>7004</stp>
        <stp/>
        <stp>買気配数量2</stp>
        <tr r="H227" s="2"/>
      </tp>
      <tp>
        <v>0</v>
        <stp/>
        <stp>BOARD</stp>
        <stp>4004</stp>
        <stp/>
        <stp>買気配数量2</stp>
        <tr r="H68" s="2"/>
      </tp>
      <tp>
        <v>0</v>
        <stp/>
        <stp>BOARD</stp>
        <stp>5002</stp>
        <stp/>
        <stp>買気配数量4</stp>
        <tr r="H134" s="2"/>
      </tp>
      <tp>
        <v>0</v>
        <stp/>
        <stp>BOARD</stp>
        <stp>2002</stp>
        <stp/>
        <stp>買気配数量4</stp>
        <tr r="H17" s="2"/>
      </tp>
      <tp>
        <v>0</v>
        <stp/>
        <stp>BOARD</stp>
        <stp>6005</stp>
        <stp/>
        <stp>買気配数量0</stp>
        <tr r="H169" s="2"/>
      </tp>
      <tp>
        <v>2500</v>
        <stp/>
        <stp>BOARD</stp>
        <stp>7003</stp>
        <stp/>
        <stp>買気配数量6</stp>
        <tr r="H226" s="2"/>
      </tp>
      <tp>
        <v>0</v>
        <stp/>
        <stp>BOARD</stp>
        <stp>7004</stp>
        <stp/>
        <stp>買気配数量1</stp>
        <tr r="H227" s="2"/>
      </tp>
      <tp>
        <v>0</v>
        <stp/>
        <stp>BOARD</stp>
        <stp>4004</stp>
        <stp/>
        <stp>買気配数量1</stp>
        <tr r="H68" s="2"/>
      </tp>
      <tp>
        <v>1600</v>
        <stp/>
        <stp>BOARD</stp>
        <stp>5002</stp>
        <stp/>
        <stp>買気配数量7</stp>
        <tr r="H134" s="2"/>
      </tp>
      <tp>
        <v>2900</v>
        <stp/>
        <stp>BOARD</stp>
        <stp>2002</stp>
        <stp/>
        <stp>買気配数量7</stp>
        <tr r="H17" s="2"/>
      </tp>
      <tp>
        <v>0</v>
        <stp/>
        <stp>BOARD</stp>
        <stp>6005</stp>
        <stp/>
        <stp>買気配数量1</stp>
        <tr r="H169" s="2"/>
      </tp>
      <tp>
        <v>7200</v>
        <stp/>
        <stp>BOARD</stp>
        <stp>7003</stp>
        <stp/>
        <stp>買気配数量7</stp>
        <tr r="H226" s="2"/>
      </tp>
      <tp>
        <v>0</v>
        <stp/>
        <stp>BOARD</stp>
        <stp>7004</stp>
        <stp/>
        <stp>買気配数量0</stp>
        <tr r="H227" s="2"/>
      </tp>
      <tp>
        <v>0</v>
        <stp/>
        <stp>BOARD</stp>
        <stp>4004</stp>
        <stp/>
        <stp>買気配数量0</stp>
        <tr r="H68" s="2"/>
      </tp>
      <tp>
        <v>1500</v>
        <stp/>
        <stp>BOARD</stp>
        <stp>5002</stp>
        <stp/>
        <stp>買気配数量6</stp>
        <tr r="H134" s="2"/>
      </tp>
      <tp>
        <v>1500</v>
        <stp/>
        <stp>BOARD</stp>
        <stp>2002</stp>
        <stp/>
        <stp>買気配数量6</stp>
        <tr r="H17" s="2"/>
      </tp>
      <tp>
        <v>6600</v>
        <stp/>
        <stp>BOARD</stp>
        <stp>6005</stp>
        <stp/>
        <stp>買気配数量6</stp>
        <tr r="H169" s="2"/>
      </tp>
      <tp>
        <v>0</v>
        <stp/>
        <stp>BOARD</stp>
        <stp>7003</stp>
        <stp/>
        <stp>買気配数量0</stp>
        <tr r="H226" s="2"/>
      </tp>
      <tp>
        <v>64300</v>
        <stp/>
        <stp>BOARD</stp>
        <stp>7004</stp>
        <stp/>
        <stp>買気配数量7</stp>
        <tr r="H227" s="2"/>
      </tp>
      <tp>
        <v>30400</v>
        <stp/>
        <stp>BOARD</stp>
        <stp>4004</stp>
        <stp/>
        <stp>買気配数量7</stp>
        <tr r="H68" s="2"/>
      </tp>
      <tp>
        <v>0</v>
        <stp/>
        <stp>BOARD</stp>
        <stp>5002</stp>
        <stp/>
        <stp>買気配数量1</stp>
        <tr r="H134" s="2"/>
      </tp>
      <tp>
        <v>0</v>
        <stp/>
        <stp>BOARD</stp>
        <stp>2002</stp>
        <stp/>
        <stp>買気配数量1</stp>
        <tr r="H17" s="2"/>
      </tp>
      <tp>
        <v>10800</v>
        <stp/>
        <stp>BOARD</stp>
        <stp>6005</stp>
        <stp/>
        <stp>買気配数量7</stp>
        <tr r="H169" s="2"/>
      </tp>
      <tp>
        <v>0</v>
        <stp/>
        <stp>BOARD</stp>
        <stp>7003</stp>
        <stp/>
        <stp>買気配数量1</stp>
        <tr r="H226" s="2"/>
      </tp>
      <tp>
        <v>56700</v>
        <stp/>
        <stp>BOARD</stp>
        <stp>7004</stp>
        <stp/>
        <stp>買気配数量6</stp>
        <tr r="H227" s="2"/>
      </tp>
      <tp>
        <v>10000</v>
        <stp/>
        <stp>BOARD</stp>
        <stp>4004</stp>
        <stp/>
        <stp>買気配数量6</stp>
        <tr r="H68" s="2"/>
      </tp>
      <tp>
        <v>0</v>
        <stp/>
        <stp>BOARD</stp>
        <stp>5002</stp>
        <stp/>
        <stp>買気配数量0</stp>
        <tr r="H134" s="2"/>
      </tp>
      <tp>
        <v>0</v>
        <stp/>
        <stp>BOARD</stp>
        <stp>2002</stp>
        <stp/>
        <stp>買気配数量0</stp>
        <tr r="H17" s="2"/>
      </tp>
      <tp>
        <v>0</v>
        <stp/>
        <stp>BOARD</stp>
        <stp>6005</stp>
        <stp/>
        <stp>買気配数量4</stp>
        <tr r="H169" s="2"/>
      </tp>
      <tp>
        <v>0</v>
        <stp/>
        <stp>BOARD</stp>
        <stp>7003</stp>
        <stp/>
        <stp>買気配数量2</stp>
        <tr r="H226" s="2"/>
      </tp>
      <tp>
        <v>0</v>
        <stp/>
        <stp>BOARD</stp>
        <stp>7004</stp>
        <stp/>
        <stp>買気配数量5</stp>
        <tr r="H227" s="2"/>
      </tp>
      <tp>
        <v>0</v>
        <stp/>
        <stp>BOARD</stp>
        <stp>4004</stp>
        <stp/>
        <stp>買気配数量5</stp>
        <tr r="H68" s="2"/>
      </tp>
      <tp>
        <v>0</v>
        <stp/>
        <stp>BOARD</stp>
        <stp>5002</stp>
        <stp/>
        <stp>買気配数量3</stp>
        <tr r="H134" s="2"/>
      </tp>
      <tp>
        <v>0</v>
        <stp/>
        <stp>BOARD</stp>
        <stp>2002</stp>
        <stp/>
        <stp>買気配数量3</stp>
        <tr r="H17" s="2"/>
      </tp>
      <tp>
        <v>0</v>
        <stp/>
        <stp>BOARD</stp>
        <stp>6005</stp>
        <stp/>
        <stp>買気配数量5</stp>
        <tr r="H169" s="2"/>
      </tp>
      <tp>
        <v>0</v>
        <stp/>
        <stp>BOARD</stp>
        <stp>7003</stp>
        <stp/>
        <stp>買気配数量3</stp>
        <tr r="H226" s="2"/>
      </tp>
      <tp>
        <v>0</v>
        <stp/>
        <stp>BOARD</stp>
        <stp>7004</stp>
        <stp/>
        <stp>買気配数量4</stp>
        <tr r="H227" s="2"/>
      </tp>
      <tp>
        <v>0</v>
        <stp/>
        <stp>BOARD</stp>
        <stp>4004</stp>
        <stp/>
        <stp>買気配数量4</stp>
        <tr r="H68" s="2"/>
      </tp>
      <tp>
        <v>0</v>
        <stp/>
        <stp>BOARD</stp>
        <stp>5002</stp>
        <stp/>
        <stp>買気配数量2</stp>
        <tr r="H134" s="2"/>
      </tp>
      <tp>
        <v>0</v>
        <stp/>
        <stp>BOARD</stp>
        <stp>2002</stp>
        <stp/>
        <stp>買気配数量2</stp>
        <tr r="H17" s="2"/>
      </tp>
      <tp>
        <v>10900</v>
        <stp/>
        <stp>BOARD</stp>
        <stp>6005</stp>
        <stp/>
        <stp>買気配数量8</stp>
        <tr r="H169" s="2"/>
      </tp>
      <tp>
        <v>63000</v>
        <stp/>
        <stp>BOARD</stp>
        <stp>7004</stp>
        <stp/>
        <stp>買気配数量9</stp>
        <tr r="H227" s="2"/>
      </tp>
      <tp>
        <v>26100</v>
        <stp/>
        <stp>BOARD</stp>
        <stp>4004</stp>
        <stp/>
        <stp>買気配数量9</stp>
        <tr r="H68" s="2"/>
      </tp>
      <tp>
        <v>8700</v>
        <stp/>
        <stp>BOARD</stp>
        <stp>6005</stp>
        <stp/>
        <stp>買気配数量9</stp>
        <tr r="H169" s="2"/>
      </tp>
      <tp>
        <v>111500</v>
        <stp/>
        <stp>BOARD</stp>
        <stp>7004</stp>
        <stp/>
        <stp>買気配数量8</stp>
        <tr r="H227" s="2"/>
      </tp>
      <tp>
        <v>33600</v>
        <stp/>
        <stp>BOARD</stp>
        <stp>4004</stp>
        <stp/>
        <stp>買気配数量8</stp>
        <tr r="H68" s="2"/>
      </tp>
      <tp>
        <v>1700</v>
        <stp/>
        <stp>BOARD</stp>
        <stp>7003</stp>
        <stp/>
        <stp>買気配数量8</stp>
        <tr r="H226" s="2"/>
      </tp>
      <tp>
        <v>12000</v>
        <stp/>
        <stp>BOARD</stp>
        <stp>5002</stp>
        <stp/>
        <stp>買気配数量9</stp>
        <tr r="H134" s="2"/>
      </tp>
      <tp>
        <v>5500</v>
        <stp/>
        <stp>BOARD</stp>
        <stp>2002</stp>
        <stp/>
        <stp>買気配数量9</stp>
        <tr r="H17" s="2"/>
      </tp>
      <tp>
        <v>8300</v>
        <stp/>
        <stp>BOARD</stp>
        <stp>7003</stp>
        <stp/>
        <stp>買気配数量9</stp>
        <tr r="H226" s="2"/>
      </tp>
      <tp>
        <v>7100</v>
        <stp/>
        <stp>BOARD</stp>
        <stp>5002</stp>
        <stp/>
        <stp>買気配数量8</stp>
        <tr r="H134" s="2"/>
      </tp>
      <tp>
        <v>1000</v>
        <stp/>
        <stp>BOARD</stp>
        <stp>2002</stp>
        <stp/>
        <stp>買気配数量8</stp>
        <tr r="H17" s="2"/>
      </tp>
      <tp>
        <v>0</v>
        <stp/>
        <stp>BOARD</stp>
        <stp>8036</stp>
        <stp/>
        <stp>買気配数量1</stp>
        <tr r="H267" s="2"/>
      </tp>
      <tp>
        <v>0</v>
        <stp/>
        <stp>BOARD</stp>
        <stp>8036</stp>
        <stp/>
        <stp>買気配数量0</stp>
        <tr r="H267" s="2"/>
      </tp>
      <tp>
        <v>0</v>
        <stp/>
        <stp>BOARD</stp>
        <stp>8036</stp>
        <stp/>
        <stp>買気配数量3</stp>
        <tr r="H267" s="2"/>
      </tp>
      <tp>
        <v>0</v>
        <stp/>
        <stp>BOARD</stp>
        <stp>8036</stp>
        <stp/>
        <stp>買気配数量2</stp>
        <tr r="H267" s="2"/>
      </tp>
      <tp>
        <v>0</v>
        <stp/>
        <stp>BOARD</stp>
        <stp>8036</stp>
        <stp/>
        <stp>買気配数量5</stp>
        <tr r="H267" s="2"/>
      </tp>
      <tp>
        <v>0</v>
        <stp/>
        <stp>BOARD</stp>
        <stp>8036</stp>
        <stp/>
        <stp>買気配数量4</stp>
        <tr r="H267" s="2"/>
      </tp>
      <tp>
        <v>21400</v>
        <stp/>
        <stp>BOARD</stp>
        <stp>8036</stp>
        <stp/>
        <stp>買気配数量7</stp>
        <tr r="H267" s="2"/>
      </tp>
      <tp>
        <v>11300</v>
        <stp/>
        <stp>BOARD</stp>
        <stp>8036</stp>
        <stp/>
        <stp>買気配数量6</stp>
        <tr r="H267" s="2"/>
      </tp>
      <tp>
        <v>3600</v>
        <stp/>
        <stp>BOARD</stp>
        <stp>8036</stp>
        <stp/>
        <stp>買気配数量9</stp>
        <tr r="H267" s="2"/>
      </tp>
      <tp>
        <v>4900</v>
        <stp/>
        <stp>BOARD</stp>
        <stp>8036</stp>
        <stp/>
        <stp>買気配数量8</stp>
        <tr r="H267" s="2"/>
      </tp>
      <tp>
        <v>1900</v>
        <stp/>
        <stp>BOARD</stp>
        <stp>4021</stp>
        <stp/>
        <stp>買気配数量6</stp>
        <tr r="H69" s="2"/>
      </tp>
      <tp>
        <v>9600</v>
        <stp/>
        <stp>BOARD</stp>
        <stp>4021</stp>
        <stp/>
        <stp>買気配数量7</stp>
        <tr r="H69" s="2"/>
      </tp>
      <tp>
        <v>0</v>
        <stp/>
        <stp>BOARD</stp>
        <stp>4021</stp>
        <stp/>
        <stp>買気配数量4</stp>
        <tr r="H69" s="2"/>
      </tp>
      <tp>
        <v>0</v>
        <stp/>
        <stp>BOARD</stp>
        <stp>4021</stp>
        <stp/>
        <stp>買気配数量5</stp>
        <tr r="H69" s="2"/>
      </tp>
      <tp>
        <v>0</v>
        <stp/>
        <stp>BOARD</stp>
        <stp>4021</stp>
        <stp/>
        <stp>買気配数量2</stp>
        <tr r="H69" s="2"/>
      </tp>
      <tp>
        <v>0</v>
        <stp/>
        <stp>BOARD</stp>
        <stp>4021</stp>
        <stp/>
        <stp>買気配数量3</stp>
        <tr r="H69" s="2"/>
      </tp>
      <tp>
        <v>15000</v>
        <stp/>
        <stp>BOARD</stp>
        <stp>8028</stp>
        <stp/>
        <stp>買気配数量9</stp>
        <tr r="H266" s="2"/>
      </tp>
      <tp>
        <v>0</v>
        <stp/>
        <stp>BOARD</stp>
        <stp>4021</stp>
        <stp/>
        <stp>買気配数量0</stp>
        <tr r="H69" s="2"/>
      </tp>
      <tp>
        <v>14800</v>
        <stp/>
        <stp>BOARD</stp>
        <stp>8028</stp>
        <stp/>
        <stp>買気配数量8</stp>
        <tr r="H266" s="2"/>
      </tp>
      <tp>
        <v>0</v>
        <stp/>
        <stp>BOARD</stp>
        <stp>4021</stp>
        <stp/>
        <stp>買気配数量1</stp>
        <tr r="H69" s="2"/>
      </tp>
      <tp>
        <v>4100</v>
        <stp/>
        <stp>BOARD</stp>
        <stp>8028</stp>
        <stp/>
        <stp>買気配数量7</stp>
        <tr r="H266" s="2"/>
      </tp>
      <tp>
        <v>100</v>
        <stp/>
        <stp>BOARD</stp>
        <stp>8028</stp>
        <stp/>
        <stp>買気配数量6</stp>
        <tr r="H266" s="2"/>
      </tp>
      <tp>
        <v>0</v>
        <stp/>
        <stp>BOARD</stp>
        <stp>8028</stp>
        <stp/>
        <stp>買気配数量5</stp>
        <tr r="H266" s="2"/>
      </tp>
      <tp>
        <v>0</v>
        <stp/>
        <stp>BOARD</stp>
        <stp>8028</stp>
        <stp/>
        <stp>買気配数量4</stp>
        <tr r="H266" s="2"/>
      </tp>
      <tp>
        <v>0</v>
        <stp/>
        <stp>BOARD</stp>
        <stp>8028</stp>
        <stp/>
        <stp>買気配数量3</stp>
        <tr r="H266" s="2"/>
      </tp>
      <tp>
        <v>0</v>
        <stp/>
        <stp>BOARD</stp>
        <stp>8028</stp>
        <stp/>
        <stp>買気配数量2</stp>
        <tr r="H266" s="2"/>
      </tp>
      <tp>
        <v>0</v>
        <stp/>
        <stp>BOARD</stp>
        <stp>8028</stp>
        <stp/>
        <stp>買気配数量1</stp>
        <tr r="H266" s="2"/>
      </tp>
      <tp>
        <v>15700</v>
        <stp/>
        <stp>BOARD</stp>
        <stp>4021</stp>
        <stp/>
        <stp>買気配数量8</stp>
        <tr r="H69" s="2"/>
      </tp>
      <tp>
        <v>0</v>
        <stp/>
        <stp>BOARD</stp>
        <stp>8028</stp>
        <stp/>
        <stp>買気配数量0</stp>
        <tr r="H266" s="2"/>
      </tp>
      <tp>
        <v>11500</v>
        <stp/>
        <stp>BOARD</stp>
        <stp>4021</stp>
        <stp/>
        <stp>買気配数量9</stp>
        <tr r="H69" s="2"/>
      </tp>
      <tp>
        <v>0</v>
        <stp/>
        <stp>BOARD</stp>
        <stp>4042</stp>
        <stp/>
        <stp>買気配数量5</stp>
        <tr r="H70" s="2"/>
      </tp>
      <tp>
        <v>0</v>
        <stp/>
        <stp>BOARD</stp>
        <stp>4043</stp>
        <stp/>
        <stp>買気配数量4</stp>
        <tr r="H71" s="2"/>
      </tp>
      <tp>
        <v>0</v>
        <stp/>
        <stp>BOARD</stp>
        <stp>4044</stp>
        <stp/>
        <stp>買気配数量3</stp>
        <tr r="H72" s="2"/>
      </tp>
      <tp>
        <v>0</v>
        <stp/>
        <stp>BOARD</stp>
        <stp>4045</stp>
        <stp/>
        <stp>買気配数量2</stp>
        <tr r="H73" s="2"/>
      </tp>
      <tp>
        <v>0</v>
        <stp/>
        <stp>BOARD</stp>
        <stp>4042</stp>
        <stp/>
        <stp>買気配数量4</stp>
        <tr r="H70" s="2"/>
      </tp>
      <tp>
        <v>0</v>
        <stp/>
        <stp>BOARD</stp>
        <stp>4043</stp>
        <stp/>
        <stp>買気配数量5</stp>
        <tr r="H71" s="2"/>
      </tp>
      <tp>
        <v>0</v>
        <stp/>
        <stp>BOARD</stp>
        <stp>4044</stp>
        <stp/>
        <stp>買気配数量2</stp>
        <tr r="H72" s="2"/>
      </tp>
      <tp>
        <v>0</v>
        <stp/>
        <stp>BOARD</stp>
        <stp>4045</stp>
        <stp/>
        <stp>買気配数量3</stp>
        <tr r="H73" s="2"/>
      </tp>
      <tp>
        <v>2200</v>
        <stp/>
        <stp>BOARD</stp>
        <stp>4042</stp>
        <stp/>
        <stp>買気配数量7</stp>
        <tr r="H70" s="2"/>
      </tp>
      <tp>
        <v>500</v>
        <stp/>
        <stp>BOARD</stp>
        <stp>4043</stp>
        <stp/>
        <stp>買気配数量6</stp>
        <tr r="H71" s="2"/>
      </tp>
      <tp>
        <v>0</v>
        <stp/>
        <stp>BOARD</stp>
        <stp>4044</stp>
        <stp/>
        <stp>買気配数量1</stp>
        <tr r="H72" s="2"/>
      </tp>
      <tp>
        <v>0</v>
        <stp/>
        <stp>BOARD</stp>
        <stp>4045</stp>
        <stp/>
        <stp>買気配数量0</stp>
        <tr r="H73" s="2"/>
      </tp>
      <tp>
        <v>500</v>
        <stp/>
        <stp>BOARD</stp>
        <stp>4042</stp>
        <stp/>
        <stp>買気配数量6</stp>
        <tr r="H70" s="2"/>
      </tp>
      <tp>
        <v>6500</v>
        <stp/>
        <stp>BOARD</stp>
        <stp>4043</stp>
        <stp/>
        <stp>買気配数量7</stp>
        <tr r="H71" s="2"/>
      </tp>
      <tp>
        <v>0</v>
        <stp/>
        <stp>BOARD</stp>
        <stp>4044</stp>
        <stp/>
        <stp>買気配数量0</stp>
        <tr r="H72" s="2"/>
      </tp>
      <tp>
        <v>0</v>
        <stp/>
        <stp>BOARD</stp>
        <stp>4045</stp>
        <stp/>
        <stp>買気配数量1</stp>
        <tr r="H73" s="2"/>
      </tp>
      <tp>
        <v>0</v>
        <stp/>
        <stp>BOARD</stp>
        <stp>4042</stp>
        <stp/>
        <stp>買気配数量1</stp>
        <tr r="H70" s="2"/>
      </tp>
      <tp>
        <v>0</v>
        <stp/>
        <stp>BOARD</stp>
        <stp>4043</stp>
        <stp/>
        <stp>買気配数量0</stp>
        <tr r="H71" s="2"/>
      </tp>
      <tp>
        <v>700</v>
        <stp/>
        <stp>BOARD</stp>
        <stp>4044</stp>
        <stp/>
        <stp>買気配数量7</stp>
        <tr r="H72" s="2"/>
      </tp>
      <tp>
        <v>3800</v>
        <stp/>
        <stp>BOARD</stp>
        <stp>4045</stp>
        <stp/>
        <stp>買気配数量6</stp>
        <tr r="H73" s="2"/>
      </tp>
      <tp>
        <v>0</v>
        <stp/>
        <stp>BOARD</stp>
        <stp>4042</stp>
        <stp/>
        <stp>買気配数量0</stp>
        <tr r="H70" s="2"/>
      </tp>
      <tp>
        <v>0</v>
        <stp/>
        <stp>BOARD</stp>
        <stp>4043</stp>
        <stp/>
        <stp>買気配数量1</stp>
        <tr r="H71" s="2"/>
      </tp>
      <tp>
        <v>200</v>
        <stp/>
        <stp>BOARD</stp>
        <stp>4044</stp>
        <stp/>
        <stp>買気配数量6</stp>
        <tr r="H72" s="2"/>
      </tp>
      <tp>
        <v>6900</v>
        <stp/>
        <stp>BOARD</stp>
        <stp>4045</stp>
        <stp/>
        <stp>買気配数量7</stp>
        <tr r="H73" s="2"/>
      </tp>
      <tp>
        <v>0</v>
        <stp/>
        <stp>BOARD</stp>
        <stp>4042</stp>
        <stp/>
        <stp>買気配数量3</stp>
        <tr r="H70" s="2"/>
      </tp>
      <tp>
        <v>0</v>
        <stp/>
        <stp>BOARD</stp>
        <stp>4043</stp>
        <stp/>
        <stp>買気配数量2</stp>
        <tr r="H71" s="2"/>
      </tp>
      <tp>
        <v>0</v>
        <stp/>
        <stp>BOARD</stp>
        <stp>4044</stp>
        <stp/>
        <stp>買気配数量5</stp>
        <tr r="H72" s="2"/>
      </tp>
      <tp>
        <v>0</v>
        <stp/>
        <stp>BOARD</stp>
        <stp>4045</stp>
        <stp/>
        <stp>買気配数量4</stp>
        <tr r="H73" s="2"/>
      </tp>
      <tp>
        <v>0</v>
        <stp/>
        <stp>BOARD</stp>
        <stp>4042</stp>
        <stp/>
        <stp>買気配数量2</stp>
        <tr r="H70" s="2"/>
      </tp>
      <tp>
        <v>0</v>
        <stp/>
        <stp>BOARD</stp>
        <stp>4043</stp>
        <stp/>
        <stp>買気配数量3</stp>
        <tr r="H71" s="2"/>
      </tp>
      <tp>
        <v>0</v>
        <stp/>
        <stp>BOARD</stp>
        <stp>4044</stp>
        <stp/>
        <stp>買気配数量4</stp>
        <tr r="H72" s="2"/>
      </tp>
      <tp>
        <v>0</v>
        <stp/>
        <stp>BOARD</stp>
        <stp>4045</stp>
        <stp/>
        <stp>買気配数量5</stp>
        <tr r="H73" s="2"/>
      </tp>
      <tp>
        <v>700</v>
        <stp/>
        <stp>BOARD</stp>
        <stp>4044</stp>
        <stp/>
        <stp>買気配数量9</stp>
        <tr r="H72" s="2"/>
      </tp>
      <tp>
        <v>4600</v>
        <stp/>
        <stp>BOARD</stp>
        <stp>4045</stp>
        <stp/>
        <stp>買気配数量8</stp>
        <tr r="H73" s="2"/>
      </tp>
      <tp>
        <v>200</v>
        <stp/>
        <stp>BOARD</stp>
        <stp>4044</stp>
        <stp/>
        <stp>買気配数量8</stp>
        <tr r="H72" s="2"/>
      </tp>
      <tp>
        <v>8700</v>
        <stp/>
        <stp>BOARD</stp>
        <stp>4045</stp>
        <stp/>
        <stp>買気配数量9</stp>
        <tr r="H73" s="2"/>
      </tp>
      <tp>
        <v>44300</v>
        <stp/>
        <stp>BOARD</stp>
        <stp>4042</stp>
        <stp/>
        <stp>買気配数量9</stp>
        <tr r="H70" s="2"/>
      </tp>
      <tp>
        <v>18800</v>
        <stp/>
        <stp>BOARD</stp>
        <stp>4043</stp>
        <stp/>
        <stp>買気配数量8</stp>
        <tr r="H71" s="2"/>
      </tp>
      <tp>
        <v>9900</v>
        <stp/>
        <stp>BOARD</stp>
        <stp>4042</stp>
        <stp/>
        <stp>買気配数量8</stp>
        <tr r="H70" s="2"/>
      </tp>
      <tp>
        <v>18200</v>
        <stp/>
        <stp>BOARD</stp>
        <stp>4043</stp>
        <stp/>
        <stp>買気配数量9</stp>
        <tr r="H71" s="2"/>
      </tp>
      <tp>
        <v>4900</v>
        <stp/>
        <stp>BOARD</stp>
        <stp>8078</stp>
        <stp/>
        <stp>買気配数量9</stp>
        <tr r="H269" s="2"/>
      </tp>
      <tp>
        <v>12000</v>
        <stp/>
        <stp>BOARD</stp>
        <stp>8078</stp>
        <stp/>
        <stp>買気配数量8</stp>
        <tr r="H269" s="2"/>
      </tp>
      <tp>
        <v>6800</v>
        <stp/>
        <stp>BOARD</stp>
        <stp>8078</stp>
        <stp/>
        <stp>買気配数量7</stp>
        <tr r="H269" s="2"/>
      </tp>
      <tp>
        <v>300</v>
        <stp/>
        <stp>BOARD</stp>
        <stp>8078</stp>
        <stp/>
        <stp>買気配数量6</stp>
        <tr r="H269" s="2"/>
      </tp>
      <tp>
        <v>0</v>
        <stp/>
        <stp>BOARD</stp>
        <stp>8078</stp>
        <stp/>
        <stp>買気配数量5</stp>
        <tr r="H269" s="2"/>
      </tp>
      <tp>
        <v>0</v>
        <stp/>
        <stp>BOARD</stp>
        <stp>8078</stp>
        <stp/>
        <stp>買気配数量4</stp>
        <tr r="H269" s="2"/>
      </tp>
      <tp>
        <v>0</v>
        <stp/>
        <stp>BOARD</stp>
        <stp>8078</stp>
        <stp/>
        <stp>買気配数量3</stp>
        <tr r="H269" s="2"/>
      </tp>
      <tp>
        <v>0</v>
        <stp/>
        <stp>BOARD</stp>
        <stp>8078</stp>
        <stp/>
        <stp>買気配数量2</stp>
        <tr r="H269" s="2"/>
      </tp>
      <tp>
        <v>0</v>
        <stp/>
        <stp>BOARD</stp>
        <stp>8078</stp>
        <stp/>
        <stp>買気配数量1</stp>
        <tr r="H269" s="2"/>
      </tp>
      <tp>
        <v>0</v>
        <stp/>
        <stp>BOARD</stp>
        <stp>8078</stp>
        <stp/>
        <stp>買気配数量0</stp>
        <tr r="H269" s="2"/>
      </tp>
      <tp>
        <v>500</v>
        <stp/>
        <stp>BOARD</stp>
        <stp>8060</stp>
        <stp/>
        <stp>買気配数量7</stp>
        <tr r="H268" s="2"/>
      </tp>
      <tp>
        <v>2500</v>
        <stp/>
        <stp>BOARD</stp>
        <stp>4061</stp>
        <stp/>
        <stp>買気配数量6</stp>
        <tr r="H74" s="2"/>
      </tp>
      <tp>
        <v>0</v>
        <stp/>
        <stp>BOARD</stp>
        <stp>4062</stp>
        <stp/>
        <stp>買気配数量5</stp>
        <tr r="H75" s="2"/>
      </tp>
      <tp>
        <v>200</v>
        <stp/>
        <stp>BOARD</stp>
        <stp>8060</stp>
        <stp/>
        <stp>買気配数量6</stp>
        <tr r="H268" s="2"/>
      </tp>
      <tp>
        <v>9800</v>
        <stp/>
        <stp>BOARD</stp>
        <stp>4061</stp>
        <stp/>
        <stp>買気配数量7</stp>
        <tr r="H74" s="2"/>
      </tp>
      <tp>
        <v>0</v>
        <stp/>
        <stp>BOARD</stp>
        <stp>4062</stp>
        <stp/>
        <stp>買気配数量4</stp>
        <tr r="H75" s="2"/>
      </tp>
      <tp>
        <v>0</v>
        <stp/>
        <stp>BOARD</stp>
        <stp>8060</stp>
        <stp/>
        <stp>買気配数量5</stp>
        <tr r="H268" s="2"/>
      </tp>
      <tp>
        <v>0</v>
        <stp/>
        <stp>BOARD</stp>
        <stp>4061</stp>
        <stp/>
        <stp>買気配数量4</stp>
        <tr r="H74" s="2"/>
      </tp>
      <tp>
        <v>10600</v>
        <stp/>
        <stp>BOARD</stp>
        <stp>4062</stp>
        <stp/>
        <stp>買気配数量7</stp>
        <tr r="H75" s="2"/>
      </tp>
      <tp>
        <v>0</v>
        <stp/>
        <stp>BOARD</stp>
        <stp>8060</stp>
        <stp/>
        <stp>買気配数量4</stp>
        <tr r="H268" s="2"/>
      </tp>
      <tp>
        <v>0</v>
        <stp/>
        <stp>BOARD</stp>
        <stp>4061</stp>
        <stp/>
        <stp>買気配数量5</stp>
        <tr r="H74" s="2"/>
      </tp>
      <tp>
        <v>14000</v>
        <stp/>
        <stp>BOARD</stp>
        <stp>4062</stp>
        <stp/>
        <stp>買気配数量6</stp>
        <tr r="H75" s="2"/>
      </tp>
      <tp>
        <v>0</v>
        <stp/>
        <stp>BOARD</stp>
        <stp>8060</stp>
        <stp/>
        <stp>買気配数量3</stp>
        <tr r="H268" s="2"/>
      </tp>
      <tp>
        <v>0</v>
        <stp/>
        <stp>BOARD</stp>
        <stp>4061</stp>
        <stp/>
        <stp>買気配数量2</stp>
        <tr r="H74" s="2"/>
      </tp>
      <tp>
        <v>0</v>
        <stp/>
        <stp>BOARD</stp>
        <stp>4062</stp>
        <stp/>
        <stp>買気配数量1</stp>
        <tr r="H75" s="2"/>
      </tp>
      <tp>
        <v>0</v>
        <stp/>
        <stp>BOARD</stp>
        <stp>8060</stp>
        <stp/>
        <stp>買気配数量2</stp>
        <tr r="H268" s="2"/>
      </tp>
      <tp>
        <v>0</v>
        <stp/>
        <stp>BOARD</stp>
        <stp>4061</stp>
        <stp/>
        <stp>買気配数量3</stp>
        <tr r="H74" s="2"/>
      </tp>
      <tp>
        <v>0</v>
        <stp/>
        <stp>BOARD</stp>
        <stp>4062</stp>
        <stp/>
        <stp>買気配数量0</stp>
        <tr r="H75" s="2"/>
      </tp>
      <tp>
        <v>0</v>
        <stp/>
        <stp>BOARD</stp>
        <stp>8060</stp>
        <stp/>
        <stp>買気配数量1</stp>
        <tr r="H268" s="2"/>
      </tp>
      <tp>
        <v>0</v>
        <stp/>
        <stp>BOARD</stp>
        <stp>4061</stp>
        <stp/>
        <stp>買気配数量0</stp>
        <tr r="H74" s="2"/>
      </tp>
      <tp>
        <v>0</v>
        <stp/>
        <stp>BOARD</stp>
        <stp>4062</stp>
        <stp/>
        <stp>買気配数量3</stp>
        <tr r="H75" s="2"/>
      </tp>
      <tp>
        <v>0</v>
        <stp/>
        <stp>BOARD</stp>
        <stp>8060</stp>
        <stp/>
        <stp>買気配数量0</stp>
        <tr r="H268" s="2"/>
      </tp>
      <tp>
        <v>0</v>
        <stp/>
        <stp>BOARD</stp>
        <stp>4061</stp>
        <stp/>
        <stp>買気配数量1</stp>
        <tr r="H74" s="2"/>
      </tp>
      <tp>
        <v>0</v>
        <stp/>
        <stp>BOARD</stp>
        <stp>4062</stp>
        <stp/>
        <stp>買気配数量2</stp>
        <tr r="H75" s="2"/>
      </tp>
      <tp>
        <v>44200</v>
        <stp/>
        <stp>BOARD</stp>
        <stp>4062</stp>
        <stp/>
        <stp>買気配数量9</stp>
        <tr r="H75" s="2"/>
      </tp>
      <tp>
        <v>18300</v>
        <stp/>
        <stp>BOARD</stp>
        <stp>4062</stp>
        <stp/>
        <stp>買気配数量8</stp>
        <tr r="H75" s="2"/>
      </tp>
      <tp>
        <v>1100</v>
        <stp/>
        <stp>BOARD</stp>
        <stp>8060</stp>
        <stp/>
        <stp>買気配数量9</stp>
        <tr r="H268" s="2"/>
      </tp>
      <tp>
        <v>9900</v>
        <stp/>
        <stp>BOARD</stp>
        <stp>4061</stp>
        <stp/>
        <stp>買気配数量8</stp>
        <tr r="H74" s="2"/>
      </tp>
      <tp>
        <v>700</v>
        <stp/>
        <stp>BOARD</stp>
        <stp>8060</stp>
        <stp/>
        <stp>買気配数量8</stp>
        <tr r="H268" s="2"/>
      </tp>
      <tp>
        <v>12800</v>
        <stp/>
        <stp>BOARD</stp>
        <stp>4061</stp>
        <stp/>
        <stp>買気配数量9</stp>
        <tr r="H74" s="2"/>
      </tp>
      <tp>
        <v>0</v>
        <stp/>
        <stp>BOARD</stp>
        <stp>2784</stp>
        <stp/>
        <stp>買気配数量3</stp>
        <tr r="H40" s="2"/>
      </tp>
      <tp>
        <v>0</v>
        <stp/>
        <stp>BOARD</stp>
        <stp>2784</stp>
        <stp/>
        <stp>買気配数量2</stp>
        <tr r="H40" s="2"/>
      </tp>
      <tp>
        <v>0</v>
        <stp/>
        <stp>BOARD</stp>
        <stp>2784</stp>
        <stp/>
        <stp>買気配数量1</stp>
        <tr r="H40" s="2"/>
      </tp>
      <tp>
        <v>0</v>
        <stp/>
        <stp>BOARD</stp>
        <stp>2784</stp>
        <stp/>
        <stp>買気配数量0</stp>
        <tr r="H40" s="2"/>
      </tp>
      <tp>
        <v>1700</v>
        <stp/>
        <stp>BOARD</stp>
        <stp>2784</stp>
        <stp/>
        <stp>買気配数量7</stp>
        <tr r="H40" s="2"/>
      </tp>
      <tp>
        <v>4900</v>
        <stp/>
        <stp>BOARD</stp>
        <stp>2784</stp>
        <stp/>
        <stp>買気配数量6</stp>
        <tr r="H40" s="2"/>
      </tp>
      <tp>
        <v>0</v>
        <stp/>
        <stp>BOARD</stp>
        <stp>2784</stp>
        <stp/>
        <stp>買気配数量5</stp>
        <tr r="H40" s="2"/>
      </tp>
      <tp>
        <v>0</v>
        <stp/>
        <stp>BOARD</stp>
        <stp>2784</stp>
        <stp/>
        <stp>買気配数量4</stp>
        <tr r="H40" s="2"/>
      </tp>
      <tp>
        <v>11600</v>
        <stp/>
        <stp>BOARD</stp>
        <stp>2784</stp>
        <stp/>
        <stp>買気配数量9</stp>
        <tr r="H40" s="2"/>
      </tp>
      <tp>
        <v>5500</v>
        <stp/>
        <stp>BOARD</stp>
        <stp>2784</stp>
        <stp/>
        <stp>買気配数量8</stp>
        <tr r="H40" s="2"/>
      </tp>
      <tp>
        <v>0</v>
        <stp/>
        <stp>BOARD</stp>
        <stp>4716</stp>
        <stp/>
        <stp>買気配数量1</stp>
        <tr r="H126" s="2"/>
      </tp>
      <tp>
        <v>15300</v>
        <stp/>
        <stp>BOARD</stp>
        <stp>5711</stp>
        <stp/>
        <stp>買気配数量6</stp>
        <tr r="H156" s="2"/>
      </tp>
      <tp>
        <v>0</v>
        <stp/>
        <stp>BOARD</stp>
        <stp>5714</stp>
        <stp/>
        <stp>買気配数量3</stp>
        <tr r="H157" s="2"/>
      </tp>
      <tp>
        <v>0</v>
        <stp/>
        <stp>BOARD</stp>
        <stp>4716</stp>
        <stp/>
        <stp>買気配数量0</stp>
        <tr r="H126" s="2"/>
      </tp>
      <tp>
        <v>25400</v>
        <stp/>
        <stp>BOARD</stp>
        <stp>5711</stp>
        <stp/>
        <stp>買気配数量7</stp>
        <tr r="H156" s="2"/>
      </tp>
      <tp>
        <v>0</v>
        <stp/>
        <stp>BOARD</stp>
        <stp>5714</stp>
        <stp/>
        <stp>買気配数量2</stp>
        <tr r="H157" s="2"/>
      </tp>
      <tp>
        <v>0</v>
        <stp/>
        <stp>BOARD</stp>
        <stp>4716</stp>
        <stp/>
        <stp>買気配数量3</stp>
        <tr r="H126" s="2"/>
      </tp>
      <tp>
        <v>0</v>
        <stp/>
        <stp>BOARD</stp>
        <stp>5711</stp>
        <stp/>
        <stp>買気配数量4</stp>
        <tr r="H156" s="2"/>
      </tp>
      <tp>
        <v>0</v>
        <stp/>
        <stp>BOARD</stp>
        <stp>5714</stp>
        <stp/>
        <stp>買気配数量1</stp>
        <tr r="H157" s="2"/>
      </tp>
      <tp>
        <v>0</v>
        <stp/>
        <stp>BOARD</stp>
        <stp>4716</stp>
        <stp/>
        <stp>買気配数量2</stp>
        <tr r="H126" s="2"/>
      </tp>
      <tp>
        <v>0</v>
        <stp/>
        <stp>BOARD</stp>
        <stp>5711</stp>
        <stp/>
        <stp>買気配数量5</stp>
        <tr r="H156" s="2"/>
      </tp>
      <tp>
        <v>0</v>
        <stp/>
        <stp>BOARD</stp>
        <stp>5714</stp>
        <stp/>
        <stp>買気配数量0</stp>
        <tr r="H157" s="2"/>
      </tp>
      <tp>
        <v>0</v>
        <stp/>
        <stp>BOARD</stp>
        <stp>4716</stp>
        <stp/>
        <stp>買気配数量5</stp>
        <tr r="H126" s="2"/>
      </tp>
      <tp>
        <v>0</v>
        <stp/>
        <stp>BOARD</stp>
        <stp>5711</stp>
        <stp/>
        <stp>買気配数量2</stp>
        <tr r="H156" s="2"/>
      </tp>
      <tp>
        <v>3100</v>
        <stp/>
        <stp>BOARD</stp>
        <stp>5714</stp>
        <stp/>
        <stp>買気配数量7</stp>
        <tr r="H157" s="2"/>
      </tp>
      <tp>
        <v>0</v>
        <stp/>
        <stp>BOARD</stp>
        <stp>4716</stp>
        <stp/>
        <stp>買気配数量4</stp>
        <tr r="H126" s="2"/>
      </tp>
      <tp>
        <v>0</v>
        <stp/>
        <stp>BOARD</stp>
        <stp>5711</stp>
        <stp/>
        <stp>買気配数量3</stp>
        <tr r="H156" s="2"/>
      </tp>
      <tp>
        <v>2500</v>
        <stp/>
        <stp>BOARD</stp>
        <stp>5714</stp>
        <stp/>
        <stp>買気配数量6</stp>
        <tr r="H157" s="2"/>
      </tp>
      <tp>
        <v>4200</v>
        <stp/>
        <stp>BOARD</stp>
        <stp>4716</stp>
        <stp/>
        <stp>買気配数量7</stp>
        <tr r="H126" s="2"/>
      </tp>
      <tp>
        <v>0</v>
        <stp/>
        <stp>BOARD</stp>
        <stp>5711</stp>
        <stp/>
        <stp>買気配数量0</stp>
        <tr r="H156" s="2"/>
      </tp>
      <tp>
        <v>0</v>
        <stp/>
        <stp>BOARD</stp>
        <stp>5714</stp>
        <stp/>
        <stp>買気配数量5</stp>
        <tr r="H157" s="2"/>
      </tp>
      <tp>
        <v>7100</v>
        <stp/>
        <stp>BOARD</stp>
        <stp>4716</stp>
        <stp/>
        <stp>買気配数量6</stp>
        <tr r="H126" s="2"/>
      </tp>
      <tp>
        <v>0</v>
        <stp/>
        <stp>BOARD</stp>
        <stp>5711</stp>
        <stp/>
        <stp>買気配数量1</stp>
        <tr r="H156" s="2"/>
      </tp>
      <tp>
        <v>0</v>
        <stp/>
        <stp>BOARD</stp>
        <stp>5714</stp>
        <stp/>
        <stp>買気配数量4</stp>
        <tr r="H157" s="2"/>
      </tp>
      <tp>
        <v>5800</v>
        <stp/>
        <stp>BOARD</stp>
        <stp>4716</stp>
        <stp/>
        <stp>買気配数量9</stp>
        <tr r="H126" s="2"/>
      </tp>
      <tp>
        <v>7400</v>
        <stp/>
        <stp>BOARD</stp>
        <stp>4716</stp>
        <stp/>
        <stp>買気配数量8</stp>
        <tr r="H126" s="2"/>
      </tp>
      <tp>
        <v>7900</v>
        <stp/>
        <stp>BOARD</stp>
        <stp>5714</stp>
        <stp/>
        <stp>買気配数量9</stp>
        <tr r="H157" s="2"/>
      </tp>
      <tp>
        <v>11600</v>
        <stp/>
        <stp>BOARD</stp>
        <stp>5714</stp>
        <stp/>
        <stp>買気配数量8</stp>
        <tr r="H157" s="2"/>
      </tp>
      <tp>
        <v>31200</v>
        <stp/>
        <stp>BOARD</stp>
        <stp>5711</stp>
        <stp/>
        <stp>買気配数量8</stp>
        <tr r="H156" s="2"/>
      </tp>
      <tp>
        <v>18600</v>
        <stp/>
        <stp>BOARD</stp>
        <stp>5711</stp>
        <stp/>
        <stp>買気配数量9</stp>
        <tr r="H156" s="2"/>
      </tp>
      <tp>
        <v>0</v>
        <stp/>
        <stp>BOARD</stp>
        <stp>6703</stp>
        <stp/>
        <stp>買気配数量4</stp>
        <tr r="H205" s="2"/>
      </tp>
      <tp>
        <v>100</v>
        <stp/>
        <stp>BOARD</stp>
        <stp>7701</stp>
        <stp/>
        <stp>買気配数量6</stp>
        <tr r="H250" s="2"/>
      </tp>
      <tp>
        <v>0</v>
        <stp/>
        <stp>BOARD</stp>
        <stp>4704</stp>
        <stp/>
        <stp>買気配数量3</stp>
        <tr r="H125" s="2"/>
      </tp>
      <tp>
        <v>0</v>
        <stp/>
        <stp>BOARD</stp>
        <stp>5706</stp>
        <stp/>
        <stp>買気配数量1</stp>
        <tr r="H155" s="2"/>
      </tp>
      <tp>
        <v>0</v>
        <stp/>
        <stp>BOARD</stp>
        <stp>6703</stp>
        <stp/>
        <stp>買気配数量5</stp>
        <tr r="H205" s="2"/>
      </tp>
      <tp>
        <v>1500</v>
        <stp/>
        <stp>BOARD</stp>
        <stp>7701</stp>
        <stp/>
        <stp>買気配数量7</stp>
        <tr r="H250" s="2"/>
      </tp>
      <tp>
        <v>0</v>
        <stp/>
        <stp>BOARD</stp>
        <stp>4704</stp>
        <stp/>
        <stp>買気配数量2</stp>
        <tr r="H125" s="2"/>
      </tp>
      <tp>
        <v>0</v>
        <stp/>
        <stp>BOARD</stp>
        <stp>5706</stp>
        <stp/>
        <stp>買気配数量0</stp>
        <tr r="H155" s="2"/>
      </tp>
      <tp>
        <v>400</v>
        <stp/>
        <stp>BOARD</stp>
        <stp>6703</stp>
        <stp/>
        <stp>買気配数量6</stp>
        <tr r="H205" s="2"/>
      </tp>
      <tp>
        <v>0</v>
        <stp/>
        <stp>BOARD</stp>
        <stp>7701</stp>
        <stp/>
        <stp>買気配数量4</stp>
        <tr r="H250" s="2"/>
      </tp>
      <tp>
        <v>0</v>
        <stp/>
        <stp>BOARD</stp>
        <stp>4704</stp>
        <stp/>
        <stp>買気配数量1</stp>
        <tr r="H125" s="2"/>
      </tp>
      <tp>
        <v>0</v>
        <stp/>
        <stp>BOARD</stp>
        <stp>5706</stp>
        <stp/>
        <stp>買気配数量3</stp>
        <tr r="H155" s="2"/>
      </tp>
      <tp>
        <v>3100</v>
        <stp/>
        <stp>BOARD</stp>
        <stp>6703</stp>
        <stp/>
        <stp>買気配数量7</stp>
        <tr r="H205" s="2"/>
      </tp>
      <tp>
        <v>0</v>
        <stp/>
        <stp>BOARD</stp>
        <stp>7701</stp>
        <stp/>
        <stp>買気配数量5</stp>
        <tr r="H250" s="2"/>
      </tp>
      <tp>
        <v>0</v>
        <stp/>
        <stp>BOARD</stp>
        <stp>4704</stp>
        <stp/>
        <stp>買気配数量0</stp>
        <tr r="H125" s="2"/>
      </tp>
      <tp>
        <v>0</v>
        <stp/>
        <stp>BOARD</stp>
        <stp>5706</stp>
        <stp/>
        <stp>買気配数量2</stp>
        <tr r="H155" s="2"/>
      </tp>
      <tp>
        <v>0</v>
        <stp/>
        <stp>BOARD</stp>
        <stp>6703</stp>
        <stp/>
        <stp>買気配数量0</stp>
        <tr r="H205" s="2"/>
      </tp>
      <tp>
        <v>0</v>
        <stp/>
        <stp>BOARD</stp>
        <stp>7701</stp>
        <stp/>
        <stp>買気配数量2</stp>
        <tr r="H250" s="2"/>
      </tp>
      <tp>
        <v>23900</v>
        <stp/>
        <stp>BOARD</stp>
        <stp>4704</stp>
        <stp/>
        <stp>買気配数量7</stp>
        <tr r="H125" s="2"/>
      </tp>
      <tp>
        <v>0</v>
        <stp/>
        <stp>BOARD</stp>
        <stp>5706</stp>
        <stp/>
        <stp>買気配数量5</stp>
        <tr r="H155" s="2"/>
      </tp>
      <tp>
        <v>0</v>
        <stp/>
        <stp>BOARD</stp>
        <stp>6703</stp>
        <stp/>
        <stp>買気配数量1</stp>
        <tr r="H205" s="2"/>
      </tp>
      <tp>
        <v>0</v>
        <stp/>
        <stp>BOARD</stp>
        <stp>7701</stp>
        <stp/>
        <stp>買気配数量3</stp>
        <tr r="H250" s="2"/>
      </tp>
      <tp>
        <v>8500</v>
        <stp/>
        <stp>BOARD</stp>
        <stp>4704</stp>
        <stp/>
        <stp>買気配数量6</stp>
        <tr r="H125" s="2"/>
      </tp>
      <tp>
        <v>0</v>
        <stp/>
        <stp>BOARD</stp>
        <stp>5706</stp>
        <stp/>
        <stp>買気配数量4</stp>
        <tr r="H155" s="2"/>
      </tp>
      <tp>
        <v>0</v>
        <stp/>
        <stp>BOARD</stp>
        <stp>6703</stp>
        <stp/>
        <stp>買気配数量2</stp>
        <tr r="H205" s="2"/>
      </tp>
      <tp>
        <v>0</v>
        <stp/>
        <stp>BOARD</stp>
        <stp>7701</stp>
        <stp/>
        <stp>買気配数量0</stp>
        <tr r="H250" s="2"/>
      </tp>
      <tp>
        <v>0</v>
        <stp/>
        <stp>BOARD</stp>
        <stp>4704</stp>
        <stp/>
        <stp>買気配数量5</stp>
        <tr r="H125" s="2"/>
      </tp>
      <tp>
        <v>11200</v>
        <stp/>
        <stp>BOARD</stp>
        <stp>5706</stp>
        <stp/>
        <stp>買気配数量7</stp>
        <tr r="H155" s="2"/>
      </tp>
      <tp>
        <v>0</v>
        <stp/>
        <stp>BOARD</stp>
        <stp>6703</stp>
        <stp/>
        <stp>買気配数量3</stp>
        <tr r="H205" s="2"/>
      </tp>
      <tp>
        <v>0</v>
        <stp/>
        <stp>BOARD</stp>
        <stp>7701</stp>
        <stp/>
        <stp>買気配数量1</stp>
        <tr r="H250" s="2"/>
      </tp>
      <tp>
        <v>0</v>
        <stp/>
        <stp>BOARD</stp>
        <stp>4704</stp>
        <stp/>
        <stp>買気配数量4</stp>
        <tr r="H125" s="2"/>
      </tp>
      <tp>
        <v>2000</v>
        <stp/>
        <stp>BOARD</stp>
        <stp>5706</stp>
        <stp/>
        <stp>買気配数量6</stp>
        <tr r="H155" s="2"/>
      </tp>
      <tp>
        <v>27500</v>
        <stp/>
        <stp>BOARD</stp>
        <stp>5706</stp>
        <stp/>
        <stp>買気配数量9</stp>
        <tr r="H155" s="2"/>
      </tp>
      <tp>
        <v>29100</v>
        <stp/>
        <stp>BOARD</stp>
        <stp>5706</stp>
        <stp/>
        <stp>買気配数量8</stp>
        <tr r="H155" s="2"/>
      </tp>
      <tp>
        <v>2500</v>
        <stp/>
        <stp>BOARD</stp>
        <stp>4704</stp>
        <stp/>
        <stp>買気配数量9</stp>
        <tr r="H125" s="2"/>
      </tp>
      <tp>
        <v>22700</v>
        <stp/>
        <stp>BOARD</stp>
        <stp>4704</stp>
        <stp/>
        <stp>買気配数量8</stp>
        <tr r="H125" s="2"/>
      </tp>
      <tp>
        <v>14600</v>
        <stp/>
        <stp>BOARD</stp>
        <stp>6703</stp>
        <stp/>
        <stp>買気配数量8</stp>
        <tr r="H205" s="2"/>
      </tp>
      <tp>
        <v>15300</v>
        <stp/>
        <stp>BOARD</stp>
        <stp>6703</stp>
        <stp/>
        <stp>買気配数量9</stp>
        <tr r="H205" s="2"/>
      </tp>
      <tp>
        <v>6400</v>
        <stp/>
        <stp>BOARD</stp>
        <stp>7701</stp>
        <stp/>
        <stp>買気配数量8</stp>
        <tr r="H250" s="2"/>
      </tp>
      <tp>
        <v>3600</v>
        <stp/>
        <stp>BOARD</stp>
        <stp>7701</stp>
        <stp/>
        <stp>買気配数量9</stp>
        <tr r="H250" s="2"/>
      </tp>
      <tp>
        <v>0</v>
        <stp/>
        <stp>BOARD</stp>
        <stp>7733</stp>
        <stp/>
        <stp>買気配数量4</stp>
        <tr r="H252" s="2"/>
      </tp>
      <tp>
        <v>0</v>
        <stp/>
        <stp>BOARD</stp>
        <stp>7735</stp>
        <stp/>
        <stp>買気配数量2</stp>
        <tr r="H253" s="2"/>
      </tp>
      <tp>
        <v>0</v>
        <stp/>
        <stp>BOARD</stp>
        <stp>4732</stp>
        <stp/>
        <stp>買気配数量5</stp>
        <tr r="H127" s="2"/>
      </tp>
      <tp>
        <v>2100</v>
        <stp/>
        <stp>BOARD</stp>
        <stp>2730</stp>
        <stp/>
        <stp>買気配数量7</stp>
        <tr r="H38" s="2"/>
      </tp>
      <tp>
        <v>0</v>
        <stp/>
        <stp>BOARD</stp>
        <stp>7733</stp>
        <stp/>
        <stp>買気配数量5</stp>
        <tr r="H252" s="2"/>
      </tp>
      <tp>
        <v>0</v>
        <stp/>
        <stp>BOARD</stp>
        <stp>7735</stp>
        <stp/>
        <stp>買気配数量3</stp>
        <tr r="H253" s="2"/>
      </tp>
      <tp>
        <v>0</v>
        <stp/>
        <stp>BOARD</stp>
        <stp>4732</stp>
        <stp/>
        <stp>買気配数量4</stp>
        <tr r="H127" s="2"/>
      </tp>
      <tp>
        <v>500</v>
        <stp/>
        <stp>BOARD</stp>
        <stp>2730</stp>
        <stp/>
        <stp>買気配数量6</stp>
        <tr r="H38" s="2"/>
      </tp>
      <tp>
        <v>31600</v>
        <stp/>
        <stp>BOARD</stp>
        <stp>7733</stp>
        <stp/>
        <stp>買気配数量6</stp>
        <tr r="H252" s="2"/>
      </tp>
      <tp>
        <v>0</v>
        <stp/>
        <stp>BOARD</stp>
        <stp>7735</stp>
        <stp/>
        <stp>買気配数量0</stp>
        <tr r="H253" s="2"/>
      </tp>
      <tp>
        <v>9000</v>
        <stp/>
        <stp>BOARD</stp>
        <stp>4732</stp>
        <stp/>
        <stp>買気配数量7</stp>
        <tr r="H127" s="2"/>
      </tp>
      <tp>
        <v>0</v>
        <stp/>
        <stp>BOARD</stp>
        <stp>2730</stp>
        <stp/>
        <stp>買気配数量5</stp>
        <tr r="H38" s="2"/>
      </tp>
      <tp>
        <v>23400</v>
        <stp/>
        <stp>BOARD</stp>
        <stp>7733</stp>
        <stp/>
        <stp>買気配数量7</stp>
        <tr r="H252" s="2"/>
      </tp>
      <tp>
        <v>0</v>
        <stp/>
        <stp>BOARD</stp>
        <stp>7735</stp>
        <stp/>
        <stp>買気配数量1</stp>
        <tr r="H253" s="2"/>
      </tp>
      <tp>
        <v>2600</v>
        <stp/>
        <stp>BOARD</stp>
        <stp>4732</stp>
        <stp/>
        <stp>買気配数量6</stp>
        <tr r="H127" s="2"/>
      </tp>
      <tp>
        <v>0</v>
        <stp/>
        <stp>BOARD</stp>
        <stp>2730</stp>
        <stp/>
        <stp>買気配数量4</stp>
        <tr r="H38" s="2"/>
      </tp>
      <tp>
        <v>0</v>
        <stp/>
        <stp>BOARD</stp>
        <stp>7733</stp>
        <stp/>
        <stp>買気配数量0</stp>
        <tr r="H252" s="2"/>
      </tp>
      <tp>
        <v>3900</v>
        <stp/>
        <stp>BOARD</stp>
        <stp>7735</stp>
        <stp/>
        <stp>買気配数量6</stp>
        <tr r="H253" s="2"/>
      </tp>
      <tp>
        <v>0</v>
        <stp/>
        <stp>BOARD</stp>
        <stp>4732</stp>
        <stp/>
        <stp>買気配数量1</stp>
        <tr r="H127" s="2"/>
      </tp>
      <tp>
        <v>0</v>
        <stp/>
        <stp>BOARD</stp>
        <stp>2730</stp>
        <stp/>
        <stp>買気配数量3</stp>
        <tr r="H38" s="2"/>
      </tp>
      <tp>
        <v>0</v>
        <stp/>
        <stp>BOARD</stp>
        <stp>7733</stp>
        <stp/>
        <stp>買気配数量1</stp>
        <tr r="H252" s="2"/>
      </tp>
      <tp>
        <v>5900</v>
        <stp/>
        <stp>BOARD</stp>
        <stp>7735</stp>
        <stp/>
        <stp>買気配数量7</stp>
        <tr r="H253" s="2"/>
      </tp>
      <tp>
        <v>0</v>
        <stp/>
        <stp>BOARD</stp>
        <stp>4732</stp>
        <stp/>
        <stp>買気配数量0</stp>
        <tr r="H127" s="2"/>
      </tp>
      <tp>
        <v>0</v>
        <stp/>
        <stp>BOARD</stp>
        <stp>2730</stp>
        <stp/>
        <stp>買気配数量2</stp>
        <tr r="H38" s="2"/>
      </tp>
      <tp>
        <v>0</v>
        <stp/>
        <stp>BOARD</stp>
        <stp>7733</stp>
        <stp/>
        <stp>買気配数量2</stp>
        <tr r="H252" s="2"/>
      </tp>
      <tp>
        <v>0</v>
        <stp/>
        <stp>BOARD</stp>
        <stp>7735</stp>
        <stp/>
        <stp>買気配数量4</stp>
        <tr r="H253" s="2"/>
      </tp>
      <tp>
        <v>0</v>
        <stp/>
        <stp>BOARD</stp>
        <stp>4732</stp>
        <stp/>
        <stp>買気配数量3</stp>
        <tr r="H127" s="2"/>
      </tp>
      <tp>
        <v>6800</v>
        <stp/>
        <stp>BOARD</stp>
        <stp>4739</stp>
        <stp/>
        <stp>買気配数量8</stp>
        <tr r="H128" s="2"/>
      </tp>
      <tp>
        <v>0</v>
        <stp/>
        <stp>BOARD</stp>
        <stp>2730</stp>
        <stp/>
        <stp>買気配数量1</stp>
        <tr r="H38" s="2"/>
      </tp>
      <tp>
        <v>0</v>
        <stp/>
        <stp>BOARD</stp>
        <stp>7733</stp>
        <stp/>
        <stp>買気配数量3</stp>
        <tr r="H252" s="2"/>
      </tp>
      <tp>
        <v>0</v>
        <stp/>
        <stp>BOARD</stp>
        <stp>7735</stp>
        <stp/>
        <stp>買気配数量5</stp>
        <tr r="H253" s="2"/>
      </tp>
      <tp>
        <v>0</v>
        <stp/>
        <stp>BOARD</stp>
        <stp>4732</stp>
        <stp/>
        <stp>買気配数量2</stp>
        <tr r="H127" s="2"/>
      </tp>
      <tp>
        <v>11000</v>
        <stp/>
        <stp>BOARD</stp>
        <stp>4739</stp>
        <stp/>
        <stp>買気配数量9</stp>
        <tr r="H128" s="2"/>
      </tp>
      <tp>
        <v>0</v>
        <stp/>
        <stp>BOARD</stp>
        <stp>2730</stp>
        <stp/>
        <stp>買気配数量0</stp>
        <tr r="H38" s="2"/>
      </tp>
      <tp>
        <v>2200</v>
        <stp/>
        <stp>BOARD</stp>
        <stp>4739</stp>
        <stp/>
        <stp>買気配数量6</stp>
        <tr r="H128" s="2"/>
      </tp>
      <tp>
        <v>6600</v>
        <stp/>
        <stp>BOARD</stp>
        <stp>4739</stp>
        <stp/>
        <stp>買気配数量7</stp>
        <tr r="H128" s="2"/>
      </tp>
      <tp>
        <v>11200</v>
        <stp/>
        <stp>BOARD</stp>
        <stp>7735</stp>
        <stp/>
        <stp>買気配数量8</stp>
        <tr r="H253" s="2"/>
      </tp>
      <tp>
        <v>0</v>
        <stp/>
        <stp>BOARD</stp>
        <stp>4739</stp>
        <stp/>
        <stp>買気配数量4</stp>
        <tr r="H128" s="2"/>
      </tp>
      <tp>
        <v>15600</v>
        <stp/>
        <stp>BOARD</stp>
        <stp>7735</stp>
        <stp/>
        <stp>買気配数量9</stp>
        <tr r="H253" s="2"/>
      </tp>
      <tp>
        <v>0</v>
        <stp/>
        <stp>BOARD</stp>
        <stp>4739</stp>
        <stp/>
        <stp>買気配数量5</stp>
        <tr r="H128" s="2"/>
      </tp>
      <tp>
        <v>19800</v>
        <stp/>
        <stp>BOARD</stp>
        <stp>7733</stp>
        <stp/>
        <stp>買気配数量8</stp>
        <tr r="H252" s="2"/>
      </tp>
      <tp>
        <v>8000</v>
        <stp/>
        <stp>BOARD</stp>
        <stp>4732</stp>
        <stp/>
        <stp>買気配数量9</stp>
        <tr r="H127" s="2"/>
      </tp>
      <tp>
        <v>0</v>
        <stp/>
        <stp>BOARD</stp>
        <stp>4739</stp>
        <stp/>
        <stp>買気配数量2</stp>
        <tr r="H128" s="2"/>
      </tp>
      <tp>
        <v>13800</v>
        <stp/>
        <stp>BOARD</stp>
        <stp>7733</stp>
        <stp/>
        <stp>買気配数量9</stp>
        <tr r="H252" s="2"/>
      </tp>
      <tp>
        <v>7000</v>
        <stp/>
        <stp>BOARD</stp>
        <stp>4732</stp>
        <stp/>
        <stp>買気配数量8</stp>
        <tr r="H127" s="2"/>
      </tp>
      <tp>
        <v>0</v>
        <stp/>
        <stp>BOARD</stp>
        <stp>4739</stp>
        <stp/>
        <stp>買気配数量3</stp>
        <tr r="H128" s="2"/>
      </tp>
      <tp>
        <v>0</v>
        <stp/>
        <stp>BOARD</stp>
        <stp>4739</stp>
        <stp/>
        <stp>買気配数量0</stp>
        <tr r="H128" s="2"/>
      </tp>
      <tp>
        <v>14800</v>
        <stp/>
        <stp>BOARD</stp>
        <stp>2730</stp>
        <stp/>
        <stp>買気配数量9</stp>
        <tr r="H38" s="2"/>
      </tp>
      <tp>
        <v>0</v>
        <stp/>
        <stp>BOARD</stp>
        <stp>4739</stp>
        <stp/>
        <stp>買気配数量1</stp>
        <tr r="H128" s="2"/>
      </tp>
      <tp>
        <v>3000</v>
        <stp/>
        <stp>BOARD</stp>
        <stp>2730</stp>
        <stp/>
        <stp>買気配数量8</stp>
        <tr r="H38" s="2"/>
      </tp>
      <tp>
        <v>0</v>
        <stp/>
        <stp>BOARD</stp>
        <stp>6724</stp>
        <stp/>
        <stp>買気配数量3</stp>
        <tr r="H206" s="2"/>
      </tp>
      <tp>
        <v>0</v>
        <stp/>
        <stp>BOARD</stp>
        <stp>5726</stp>
        <stp/>
        <stp>買気配数量1</stp>
        <tr r="H158" s="2"/>
      </tp>
      <tp>
        <v>0</v>
        <stp/>
        <stp>BOARD</stp>
        <stp>5727</stp>
        <stp/>
        <stp>買気配数量0</stp>
        <tr r="H159" s="2"/>
      </tp>
      <tp>
        <v>4300</v>
        <stp/>
        <stp>BOARD</stp>
        <stp>1721</stp>
        <stp/>
        <stp>買気配数量6</stp>
        <tr r="H4" s="2"/>
      </tp>
      <tp>
        <v>0</v>
        <stp/>
        <stp>BOARD</stp>
        <stp>6724</stp>
        <stp/>
        <stp>買気配数量2</stp>
        <tr r="H206" s="2"/>
      </tp>
      <tp>
        <v>0</v>
        <stp/>
        <stp>BOARD</stp>
        <stp>5726</stp>
        <stp/>
        <stp>買気配数量0</stp>
        <tr r="H158" s="2"/>
      </tp>
      <tp>
        <v>0</v>
        <stp/>
        <stp>BOARD</stp>
        <stp>5727</stp>
        <stp/>
        <stp>買気配数量1</stp>
        <tr r="H159" s="2"/>
      </tp>
      <tp>
        <v>10400</v>
        <stp/>
        <stp>BOARD</stp>
        <stp>1721</stp>
        <stp/>
        <stp>買気配数量7</stp>
        <tr r="H4" s="2"/>
      </tp>
      <tp>
        <v>0</v>
        <stp/>
        <stp>BOARD</stp>
        <stp>6724</stp>
        <stp/>
        <stp>買気配数量1</stp>
        <tr r="H206" s="2"/>
      </tp>
      <tp>
        <v>0</v>
        <stp/>
        <stp>BOARD</stp>
        <stp>5726</stp>
        <stp/>
        <stp>買気配数量3</stp>
        <tr r="H158" s="2"/>
      </tp>
      <tp>
        <v>0</v>
        <stp/>
        <stp>BOARD</stp>
        <stp>5727</stp>
        <stp/>
        <stp>買気配数量2</stp>
        <tr r="H159" s="2"/>
      </tp>
      <tp>
        <v>0</v>
        <stp/>
        <stp>BOARD</stp>
        <stp>1721</stp>
        <stp/>
        <stp>買気配数量4</stp>
        <tr r="H4" s="2"/>
      </tp>
      <tp>
        <v>0</v>
        <stp/>
        <stp>BOARD</stp>
        <stp>6724</stp>
        <stp/>
        <stp>買気配数量0</stp>
        <tr r="H206" s="2"/>
      </tp>
      <tp>
        <v>0</v>
        <stp/>
        <stp>BOARD</stp>
        <stp>5726</stp>
        <stp/>
        <stp>買気配数量2</stp>
        <tr r="H158" s="2"/>
      </tp>
      <tp>
        <v>0</v>
        <stp/>
        <stp>BOARD</stp>
        <stp>5727</stp>
        <stp/>
        <stp>買気配数量3</stp>
        <tr r="H159" s="2"/>
      </tp>
      <tp>
        <v>0</v>
        <stp/>
        <stp>BOARD</stp>
        <stp>1721</stp>
        <stp/>
        <stp>買気配数量5</stp>
        <tr r="H4" s="2"/>
      </tp>
      <tp>
        <v>1300</v>
        <stp/>
        <stp>BOARD</stp>
        <stp>6724</stp>
        <stp/>
        <stp>買気配数量7</stp>
        <tr r="H206" s="2"/>
      </tp>
      <tp>
        <v>0</v>
        <stp/>
        <stp>BOARD</stp>
        <stp>5726</stp>
        <stp/>
        <stp>買気配数量5</stp>
        <tr r="H158" s="2"/>
      </tp>
      <tp>
        <v>0</v>
        <stp/>
        <stp>BOARD</stp>
        <stp>5727</stp>
        <stp/>
        <stp>買気配数量4</stp>
        <tr r="H159" s="2"/>
      </tp>
      <tp>
        <v>0</v>
        <stp/>
        <stp>BOARD</stp>
        <stp>1721</stp>
        <stp/>
        <stp>買気配数量2</stp>
        <tr r="H4" s="2"/>
      </tp>
      <tp>
        <v>1100</v>
        <stp/>
        <stp>BOARD</stp>
        <stp>6724</stp>
        <stp/>
        <stp>買気配数量6</stp>
        <tr r="H206" s="2"/>
      </tp>
      <tp>
        <v>0</v>
        <stp/>
        <stp>BOARD</stp>
        <stp>5726</stp>
        <stp/>
        <stp>買気配数量4</stp>
        <tr r="H158" s="2"/>
      </tp>
      <tp>
        <v>0</v>
        <stp/>
        <stp>BOARD</stp>
        <stp>5727</stp>
        <stp/>
        <stp>買気配数量5</stp>
        <tr r="H159" s="2"/>
      </tp>
      <tp>
        <v>0</v>
        <stp/>
        <stp>BOARD</stp>
        <stp>1721</stp>
        <stp/>
        <stp>買気配数量3</stp>
        <tr r="H4" s="2"/>
      </tp>
      <tp>
        <v>0</v>
        <stp/>
        <stp>BOARD</stp>
        <stp>6724</stp>
        <stp/>
        <stp>買気配数量5</stp>
        <tr r="H206" s="2"/>
      </tp>
      <tp>
        <v>17900</v>
        <stp/>
        <stp>BOARD</stp>
        <stp>6728</stp>
        <stp/>
        <stp>買気配数量9</stp>
        <tr r="H207" s="2"/>
      </tp>
      <tp>
        <v>7400</v>
        <stp/>
        <stp>BOARD</stp>
        <stp>7729</stp>
        <stp/>
        <stp>買気配数量8</stp>
        <tr r="H251" s="2"/>
      </tp>
      <tp>
        <v>200</v>
        <stp/>
        <stp>BOARD</stp>
        <stp>5726</stp>
        <stp/>
        <stp>買気配数量7</stp>
        <tr r="H158" s="2"/>
      </tp>
      <tp>
        <v>3400</v>
        <stp/>
        <stp>BOARD</stp>
        <stp>5727</stp>
        <stp/>
        <stp>買気配数量6</stp>
        <tr r="H159" s="2"/>
      </tp>
      <tp>
        <v>0</v>
        <stp/>
        <stp>BOARD</stp>
        <stp>1721</stp>
        <stp/>
        <stp>買気配数量0</stp>
        <tr r="H4" s="2"/>
      </tp>
      <tp>
        <v>0</v>
        <stp/>
        <stp>BOARD</stp>
        <stp>6724</stp>
        <stp/>
        <stp>買気配数量4</stp>
        <tr r="H206" s="2"/>
      </tp>
      <tp>
        <v>14400</v>
        <stp/>
        <stp>BOARD</stp>
        <stp>6728</stp>
        <stp/>
        <stp>買気配数量8</stp>
        <tr r="H207" s="2"/>
      </tp>
      <tp>
        <v>8000</v>
        <stp/>
        <stp>BOARD</stp>
        <stp>7729</stp>
        <stp/>
        <stp>買気配数量9</stp>
        <tr r="H251" s="2"/>
      </tp>
      <tp>
        <v>200</v>
        <stp/>
        <stp>BOARD</stp>
        <stp>5726</stp>
        <stp/>
        <stp>買気配数量6</stp>
        <tr r="H158" s="2"/>
      </tp>
      <tp>
        <v>2300</v>
        <stp/>
        <stp>BOARD</stp>
        <stp>5727</stp>
        <stp/>
        <stp>買気配数量7</stp>
        <tr r="H159" s="2"/>
      </tp>
      <tp>
        <v>0</v>
        <stp/>
        <stp>BOARD</stp>
        <stp>1721</stp>
        <stp/>
        <stp>買気配数量1</stp>
        <tr r="H4" s="2"/>
      </tp>
      <tp>
        <v>6400</v>
        <stp/>
        <stp>BOARD</stp>
        <stp>6728</stp>
        <stp/>
        <stp>買気配数量7</stp>
        <tr r="H207" s="2"/>
      </tp>
      <tp>
        <v>6500</v>
        <stp/>
        <stp>BOARD</stp>
        <stp>7729</stp>
        <stp/>
        <stp>買気配数量6</stp>
        <tr r="H251" s="2"/>
      </tp>
      <tp>
        <v>500</v>
        <stp/>
        <stp>BOARD</stp>
        <stp>5726</stp>
        <stp/>
        <stp>買気配数量9</stp>
        <tr r="H158" s="2"/>
      </tp>
      <tp>
        <v>6500</v>
        <stp/>
        <stp>BOARD</stp>
        <stp>5727</stp>
        <stp/>
        <stp>買気配数量8</stp>
        <tr r="H159" s="2"/>
      </tp>
      <tp>
        <v>600</v>
        <stp/>
        <stp>BOARD</stp>
        <stp>6728</stp>
        <stp/>
        <stp>買気配数量6</stp>
        <tr r="H207" s="2"/>
      </tp>
      <tp>
        <v>6100</v>
        <stp/>
        <stp>BOARD</stp>
        <stp>7729</stp>
        <stp/>
        <stp>買気配数量7</stp>
        <tr r="H251" s="2"/>
      </tp>
      <tp>
        <v>700</v>
        <stp/>
        <stp>BOARD</stp>
        <stp>5726</stp>
        <stp/>
        <stp>買気配数量8</stp>
        <tr r="H158" s="2"/>
      </tp>
      <tp>
        <v>500</v>
        <stp/>
        <stp>BOARD</stp>
        <stp>5727</stp>
        <stp/>
        <stp>買気配数量9</stp>
        <tr r="H159" s="2"/>
      </tp>
      <tp>
        <v>10100</v>
        <stp/>
        <stp>BOARD</stp>
        <stp>6724</stp>
        <stp/>
        <stp>買気配数量9</stp>
        <tr r="H206" s="2"/>
      </tp>
      <tp>
        <v>0</v>
        <stp/>
        <stp>BOARD</stp>
        <stp>6728</stp>
        <stp/>
        <stp>買気配数量5</stp>
        <tr r="H207" s="2"/>
      </tp>
      <tp>
        <v>0</v>
        <stp/>
        <stp>BOARD</stp>
        <stp>7729</stp>
        <stp/>
        <stp>買気配数量4</stp>
        <tr r="H251" s="2"/>
      </tp>
      <tp>
        <v>1800</v>
        <stp/>
        <stp>BOARD</stp>
        <stp>6724</stp>
        <stp/>
        <stp>買気配数量8</stp>
        <tr r="H206" s="2"/>
      </tp>
      <tp>
        <v>0</v>
        <stp/>
        <stp>BOARD</stp>
        <stp>6728</stp>
        <stp/>
        <stp>買気配数量4</stp>
        <tr r="H207" s="2"/>
      </tp>
      <tp>
        <v>0</v>
        <stp/>
        <stp>BOARD</stp>
        <stp>7729</stp>
        <stp/>
        <stp>買気配数量5</stp>
        <tr r="H251" s="2"/>
      </tp>
      <tp>
        <v>0</v>
        <stp/>
        <stp>BOARD</stp>
        <stp>6728</stp>
        <stp/>
        <stp>買気配数量3</stp>
        <tr r="H207" s="2"/>
      </tp>
      <tp>
        <v>0</v>
        <stp/>
        <stp>BOARD</stp>
        <stp>7729</stp>
        <stp/>
        <stp>買気配数量2</stp>
        <tr r="H251" s="2"/>
      </tp>
      <tp>
        <v>0</v>
        <stp/>
        <stp>BOARD</stp>
        <stp>6728</stp>
        <stp/>
        <stp>買気配数量2</stp>
        <tr r="H207" s="2"/>
      </tp>
      <tp>
        <v>0</v>
        <stp/>
        <stp>BOARD</stp>
        <stp>7729</stp>
        <stp/>
        <stp>買気配数量3</stp>
        <tr r="H251" s="2"/>
      </tp>
      <tp>
        <v>0</v>
        <stp/>
        <stp>BOARD</stp>
        <stp>6728</stp>
        <stp/>
        <stp>買気配数量1</stp>
        <tr r="H207" s="2"/>
      </tp>
      <tp>
        <v>0</v>
        <stp/>
        <stp>BOARD</stp>
        <stp>7729</stp>
        <stp/>
        <stp>買気配数量0</stp>
        <tr r="H251" s="2"/>
      </tp>
      <tp>
        <v>24400</v>
        <stp/>
        <stp>BOARD</stp>
        <stp>1721</stp>
        <stp/>
        <stp>買気配数量8</stp>
        <tr r="H4" s="2"/>
      </tp>
      <tp>
        <v>0</v>
        <stp/>
        <stp>BOARD</stp>
        <stp>6728</stp>
        <stp/>
        <stp>買気配数量0</stp>
        <tr r="H207" s="2"/>
      </tp>
      <tp>
        <v>0</v>
        <stp/>
        <stp>BOARD</stp>
        <stp>7729</stp>
        <stp/>
        <stp>買気配数量1</stp>
        <tr r="H251" s="2"/>
      </tp>
      <tp>
        <v>26500</v>
        <stp/>
        <stp>BOARD</stp>
        <stp>1721</stp>
        <stp/>
        <stp>買気配数量9</stp>
        <tr r="H4" s="2"/>
      </tp>
      <tp>
        <v>0</v>
        <stp/>
        <stp>BOARD</stp>
        <stp>6754</stp>
        <stp/>
        <stp>買気配数量3</stp>
        <tr r="H208" s="2"/>
      </tp>
      <tp>
        <v>0</v>
        <stp/>
        <stp>BOARD</stp>
        <stp>6754</stp>
        <stp/>
        <stp>買気配数量2</stp>
        <tr r="H208" s="2"/>
      </tp>
      <tp>
        <v>0</v>
        <stp/>
        <stp>BOARD</stp>
        <stp>6754</stp>
        <stp/>
        <stp>買気配数量1</stp>
        <tr r="H208" s="2"/>
      </tp>
      <tp>
        <v>0</v>
        <stp/>
        <stp>BOARD</stp>
        <stp>6754</stp>
        <stp/>
        <stp>買気配数量0</stp>
        <tr r="H208" s="2"/>
      </tp>
      <tp>
        <v>15300</v>
        <stp/>
        <stp>BOARD</stp>
        <stp>6754</stp>
        <stp/>
        <stp>買気配数量7</stp>
        <tr r="H208" s="2"/>
      </tp>
      <tp>
        <v>2000</v>
        <stp/>
        <stp>BOARD</stp>
        <stp>6754</stp>
        <stp/>
        <stp>買気配数量6</stp>
        <tr r="H208" s="2"/>
      </tp>
      <tp>
        <v>0</v>
        <stp/>
        <stp>BOARD</stp>
        <stp>6754</stp>
        <stp/>
        <stp>買気配数量5</stp>
        <tr r="H208" s="2"/>
      </tp>
      <tp>
        <v>0</v>
        <stp/>
        <stp>BOARD</stp>
        <stp>6754</stp>
        <stp/>
        <stp>買気配数量4</stp>
        <tr r="H208" s="2"/>
      </tp>
      <tp>
        <v>30600</v>
        <stp/>
        <stp>BOARD</stp>
        <stp>6754</stp>
        <stp/>
        <stp>買気配数量9</stp>
        <tr r="H208" s="2"/>
      </tp>
      <tp>
        <v>9700</v>
        <stp/>
        <stp>BOARD</stp>
        <stp>6754</stp>
        <stp/>
        <stp>買気配数量8</stp>
        <tr r="H208" s="2"/>
      </tp>
      <tp>
        <v>17900</v>
        <stp/>
        <stp>BOARD</stp>
        <stp>6770</stp>
        <stp/>
        <stp>買気配数量7</stp>
        <tr r="H209" s="2"/>
      </tp>
      <tp>
        <v>0</v>
        <stp/>
        <stp>BOARD</stp>
        <stp>6773</stp>
        <stp/>
        <stp>買気配数量4</stp>
        <tr r="H210" s="2"/>
      </tp>
      <tp>
        <v>2200</v>
        <stp/>
        <stp>BOARD</stp>
        <stp>6770</stp>
        <stp/>
        <stp>買気配数量6</stp>
        <tr r="H209" s="2"/>
      </tp>
      <tp>
        <v>0</v>
        <stp/>
        <stp>BOARD</stp>
        <stp>6773</stp>
        <stp/>
        <stp>買気配数量5</stp>
        <tr r="H210" s="2"/>
      </tp>
      <tp>
        <v>0</v>
        <stp/>
        <stp>BOARD</stp>
        <stp>6770</stp>
        <stp/>
        <stp>買気配数量5</stp>
        <tr r="H209" s="2"/>
      </tp>
      <tp>
        <v>421500</v>
        <stp/>
        <stp>BOARD</stp>
        <stp>6773</stp>
        <stp/>
        <stp>買気配数量6</stp>
        <tr r="H210" s="2"/>
      </tp>
      <tp>
        <v>0</v>
        <stp/>
        <stp>BOARD</stp>
        <stp>6770</stp>
        <stp/>
        <stp>買気配数量4</stp>
        <tr r="H209" s="2"/>
      </tp>
      <tp>
        <v>429600</v>
        <stp/>
        <stp>BOARD</stp>
        <stp>6773</stp>
        <stp/>
        <stp>買気配数量7</stp>
        <tr r="H210" s="2"/>
      </tp>
      <tp>
        <v>0</v>
        <stp/>
        <stp>BOARD</stp>
        <stp>6770</stp>
        <stp/>
        <stp>買気配数量3</stp>
        <tr r="H209" s="2"/>
      </tp>
      <tp>
        <v>0</v>
        <stp/>
        <stp>BOARD</stp>
        <stp>6773</stp>
        <stp/>
        <stp>買気配数量0</stp>
        <tr r="H210" s="2"/>
      </tp>
      <tp>
        <v>0</v>
        <stp/>
        <stp>BOARD</stp>
        <stp>6770</stp>
        <stp/>
        <stp>買気配数量2</stp>
        <tr r="H209" s="2"/>
      </tp>
      <tp>
        <v>0</v>
        <stp/>
        <stp>BOARD</stp>
        <stp>6773</stp>
        <stp/>
        <stp>買気配数量1</stp>
        <tr r="H210" s="2"/>
      </tp>
      <tp>
        <v>0</v>
        <stp/>
        <stp>BOARD</stp>
        <stp>6770</stp>
        <stp/>
        <stp>買気配数量1</stp>
        <tr r="H209" s="2"/>
      </tp>
      <tp>
        <v>0</v>
        <stp/>
        <stp>BOARD</stp>
        <stp>6773</stp>
        <stp/>
        <stp>買気配数量2</stp>
        <tr r="H210" s="2"/>
      </tp>
      <tp>
        <v>0</v>
        <stp/>
        <stp>BOARD</stp>
        <stp>6770</stp>
        <stp/>
        <stp>買気配数量0</stp>
        <tr r="H209" s="2"/>
      </tp>
      <tp>
        <v>0</v>
        <stp/>
        <stp>BOARD</stp>
        <stp>6773</stp>
        <stp/>
        <stp>買気配数量3</stp>
        <tr r="H210" s="2"/>
      </tp>
      <tp>
        <v>354300</v>
        <stp/>
        <stp>BOARD</stp>
        <stp>6773</stp>
        <stp/>
        <stp>買気配数量8</stp>
        <tr r="H210" s="2"/>
      </tp>
      <tp>
        <v>274000</v>
        <stp/>
        <stp>BOARD</stp>
        <stp>6773</stp>
        <stp/>
        <stp>買気配数量9</stp>
        <tr r="H210" s="2"/>
      </tp>
      <tp>
        <v>80300</v>
        <stp/>
        <stp>BOARD</stp>
        <stp>6770</stp>
        <stp/>
        <stp>買気配数量9</stp>
        <tr r="H209" s="2"/>
      </tp>
      <tp>
        <v>76000</v>
        <stp/>
        <stp>BOARD</stp>
        <stp>6770</stp>
        <stp/>
        <stp>買気配数量8</stp>
        <tr r="H209" s="2"/>
      </tp>
      <tp>
        <v>0</v>
        <stp/>
        <stp>BOARD</stp>
        <stp>7762</stp>
        <stp/>
        <stp>買気配数量5</stp>
        <tr r="H254" s="2"/>
      </tp>
      <tp>
        <v>0</v>
        <stp/>
        <stp>BOARD</stp>
        <stp>7762</stp>
        <stp/>
        <stp>買気配数量4</stp>
        <tr r="H254" s="2"/>
      </tp>
      <tp>
        <v>61100</v>
        <stp/>
        <stp>BOARD</stp>
        <stp>7762</stp>
        <stp/>
        <stp>買気配数量7</stp>
        <tr r="H254" s="2"/>
      </tp>
      <tp>
        <v>48500</v>
        <stp/>
        <stp>BOARD</stp>
        <stp>7762</stp>
        <stp/>
        <stp>買気配数量6</stp>
        <tr r="H254" s="2"/>
      </tp>
      <tp>
        <v>0</v>
        <stp/>
        <stp>BOARD</stp>
        <stp>7762</stp>
        <stp/>
        <stp>買気配数量1</stp>
        <tr r="H254" s="2"/>
      </tp>
      <tp>
        <v>0</v>
        <stp/>
        <stp>BOARD</stp>
        <stp>7762</stp>
        <stp/>
        <stp>買気配数量0</stp>
        <tr r="H254" s="2"/>
      </tp>
      <tp>
        <v>0</v>
        <stp/>
        <stp>BOARD</stp>
        <stp>7762</stp>
        <stp/>
        <stp>買気配数量3</stp>
        <tr r="H254" s="2"/>
      </tp>
      <tp>
        <v>7100</v>
        <stp/>
        <stp>BOARD</stp>
        <stp>4768</stp>
        <stp/>
        <stp>買気配数量9</stp>
        <tr r="H129" s="2"/>
      </tp>
      <tp>
        <v>281500</v>
        <stp/>
        <stp>BOARD</stp>
        <stp>2768</stp>
        <stp/>
        <stp>買気配数量9</stp>
        <tr r="H39" s="2"/>
      </tp>
      <tp>
        <v>0</v>
        <stp/>
        <stp>BOARD</stp>
        <stp>7762</stp>
        <stp/>
        <stp>買気配数量2</stp>
        <tr r="H254" s="2"/>
      </tp>
      <tp>
        <v>5200</v>
        <stp/>
        <stp>BOARD</stp>
        <stp>4768</stp>
        <stp/>
        <stp>買気配数量8</stp>
        <tr r="H129" s="2"/>
      </tp>
      <tp>
        <v>491000</v>
        <stp/>
        <stp>BOARD</stp>
        <stp>2768</stp>
        <stp/>
        <stp>買気配数量8</stp>
        <tr r="H39" s="2"/>
      </tp>
      <tp>
        <v>4900</v>
        <stp/>
        <stp>BOARD</stp>
        <stp>4768</stp>
        <stp/>
        <stp>買気配数量7</stp>
        <tr r="H129" s="2"/>
      </tp>
      <tp>
        <v>535700</v>
        <stp/>
        <stp>BOARD</stp>
        <stp>2768</stp>
        <stp/>
        <stp>買気配数量7</stp>
        <tr r="H39" s="2"/>
      </tp>
      <tp>
        <v>200</v>
        <stp/>
        <stp>BOARD</stp>
        <stp>4768</stp>
        <stp/>
        <stp>買気配数量6</stp>
        <tr r="H129" s="2"/>
      </tp>
      <tp>
        <v>464500</v>
        <stp/>
        <stp>BOARD</stp>
        <stp>2768</stp>
        <stp/>
        <stp>買気配数量6</stp>
        <tr r="H39" s="2"/>
      </tp>
      <tp>
        <v>0</v>
        <stp/>
        <stp>BOARD</stp>
        <stp>4768</stp>
        <stp/>
        <stp>買気配数量5</stp>
        <tr r="H129" s="2"/>
      </tp>
      <tp>
        <v>0</v>
        <stp/>
        <stp>BOARD</stp>
        <stp>2768</stp>
        <stp/>
        <stp>買気配数量5</stp>
        <tr r="H39" s="2"/>
      </tp>
      <tp>
        <v>0</v>
        <stp/>
        <stp>BOARD</stp>
        <stp>4768</stp>
        <stp/>
        <stp>買気配数量4</stp>
        <tr r="H129" s="2"/>
      </tp>
      <tp>
        <v>0</v>
        <stp/>
        <stp>BOARD</stp>
        <stp>2768</stp>
        <stp/>
        <stp>買気配数量4</stp>
        <tr r="H39" s="2"/>
      </tp>
      <tp>
        <v>25000</v>
        <stp/>
        <stp>BOARD</stp>
        <stp>7762</stp>
        <stp/>
        <stp>買気配数量9</stp>
        <tr r="H254" s="2"/>
      </tp>
      <tp>
        <v>0</v>
        <stp/>
        <stp>BOARD</stp>
        <stp>4768</stp>
        <stp/>
        <stp>買気配数量3</stp>
        <tr r="H129" s="2"/>
      </tp>
      <tp>
        <v>0</v>
        <stp/>
        <stp>BOARD</stp>
        <stp>2768</stp>
        <stp/>
        <stp>買気配数量3</stp>
        <tr r="H39" s="2"/>
      </tp>
      <tp>
        <v>46200</v>
        <stp/>
        <stp>BOARD</stp>
        <stp>7762</stp>
        <stp/>
        <stp>買気配数量8</stp>
        <tr r="H254" s="2"/>
      </tp>
      <tp>
        <v>0</v>
        <stp/>
        <stp>BOARD</stp>
        <stp>4768</stp>
        <stp/>
        <stp>買気配数量2</stp>
        <tr r="H129" s="2"/>
      </tp>
      <tp>
        <v>0</v>
        <stp/>
        <stp>BOARD</stp>
        <stp>2768</stp>
        <stp/>
        <stp>買気配数量2</stp>
        <tr r="H39" s="2"/>
      </tp>
      <tp>
        <v>0</v>
        <stp/>
        <stp>BOARD</stp>
        <stp>4768</stp>
        <stp/>
        <stp>買気配数量1</stp>
        <tr r="H129" s="2"/>
      </tp>
      <tp>
        <v>0</v>
        <stp/>
        <stp>BOARD</stp>
        <stp>2768</stp>
        <stp/>
        <stp>買気配数量1</stp>
        <tr r="H39" s="2"/>
      </tp>
      <tp>
        <v>0</v>
        <stp/>
        <stp>BOARD</stp>
        <stp>4768</stp>
        <stp/>
        <stp>買気配数量0</stp>
        <tr r="H129" s="2"/>
      </tp>
      <tp>
        <v>0</v>
        <stp/>
        <stp>BOARD</stp>
        <stp>2768</stp>
        <stp/>
        <stp>買気配数量0</stp>
        <tr r="H39" s="2"/>
      </tp>
      <tp>
        <v>0</v>
        <stp/>
        <stp>BOARD</stp>
        <stp>4684</stp>
        <stp/>
        <stp>買気配数量3</stp>
        <tr r="H123" s="2"/>
      </tp>
      <tp>
        <v>0</v>
        <stp/>
        <stp>BOARD</stp>
        <stp>2685</stp>
        <stp/>
        <stp>買気配数量2</stp>
        <tr r="H37" s="2"/>
      </tp>
      <tp>
        <v>0</v>
        <stp/>
        <stp>BOARD</stp>
        <stp>4684</stp>
        <stp/>
        <stp>買気配数量2</stp>
        <tr r="H123" s="2"/>
      </tp>
      <tp>
        <v>0</v>
        <stp/>
        <stp>BOARD</stp>
        <stp>2685</stp>
        <stp/>
        <stp>買気配数量3</stp>
        <tr r="H37" s="2"/>
      </tp>
      <tp>
        <v>0</v>
        <stp/>
        <stp>BOARD</stp>
        <stp>4684</stp>
        <stp/>
        <stp>買気配数量1</stp>
        <tr r="H123" s="2"/>
      </tp>
      <tp>
        <v>0</v>
        <stp/>
        <stp>BOARD</stp>
        <stp>2685</stp>
        <stp/>
        <stp>買気配数量0</stp>
        <tr r="H37" s="2"/>
      </tp>
      <tp>
        <v>0</v>
        <stp/>
        <stp>BOARD</stp>
        <stp>4684</stp>
        <stp/>
        <stp>買気配数量0</stp>
        <tr r="H123" s="2"/>
      </tp>
      <tp>
        <v>0</v>
        <stp/>
        <stp>BOARD</stp>
        <stp>2685</stp>
        <stp/>
        <stp>買気配数量1</stp>
        <tr r="H37" s="2"/>
      </tp>
      <tp>
        <v>600</v>
        <stp/>
        <stp>BOARD</stp>
        <stp>4684</stp>
        <stp/>
        <stp>買気配数量7</stp>
        <tr r="H123" s="2"/>
      </tp>
      <tp>
        <v>6500</v>
        <stp/>
        <stp>BOARD</stp>
        <stp>2685</stp>
        <stp/>
        <stp>買気配数量6</stp>
        <tr r="H37" s="2"/>
      </tp>
      <tp>
        <v>2900</v>
        <stp/>
        <stp>BOARD</stp>
        <stp>4684</stp>
        <stp/>
        <stp>買気配数量6</stp>
        <tr r="H123" s="2"/>
      </tp>
      <tp>
        <v>1000</v>
        <stp/>
        <stp>BOARD</stp>
        <stp>2685</stp>
        <stp/>
        <stp>買気配数量7</stp>
        <tr r="H37" s="2"/>
      </tp>
      <tp>
        <v>0</v>
        <stp/>
        <stp>BOARD</stp>
        <stp>4684</stp>
        <stp/>
        <stp>買気配数量5</stp>
        <tr r="H123" s="2"/>
      </tp>
      <tp>
        <v>133800</v>
        <stp/>
        <stp>BOARD</stp>
        <stp>4689</stp>
        <stp/>
        <stp>買気配数量8</stp>
        <tr r="H124" s="2"/>
      </tp>
      <tp>
        <v>0</v>
        <stp/>
        <stp>BOARD</stp>
        <stp>2685</stp>
        <stp/>
        <stp>買気配数量4</stp>
        <tr r="H37" s="2"/>
      </tp>
      <tp>
        <v>0</v>
        <stp/>
        <stp>BOARD</stp>
        <stp>4684</stp>
        <stp/>
        <stp>買気配数量4</stp>
        <tr r="H123" s="2"/>
      </tp>
      <tp>
        <v>77800</v>
        <stp/>
        <stp>BOARD</stp>
        <stp>4689</stp>
        <stp/>
        <stp>買気配数量9</stp>
        <tr r="H124" s="2"/>
      </tp>
      <tp>
        <v>0</v>
        <stp/>
        <stp>BOARD</stp>
        <stp>2685</stp>
        <stp/>
        <stp>買気配数量5</stp>
        <tr r="H37" s="2"/>
      </tp>
      <tp>
        <v>217400</v>
        <stp/>
        <stp>BOARD</stp>
        <stp>4689</stp>
        <stp/>
        <stp>買気配数量6</stp>
        <tr r="H124" s="2"/>
      </tp>
      <tp>
        <v>450400</v>
        <stp/>
        <stp>BOARD</stp>
        <stp>4689</stp>
        <stp/>
        <stp>買気配数量7</stp>
        <tr r="H124" s="2"/>
      </tp>
      <tp>
        <v>300</v>
        <stp/>
        <stp>BOARD</stp>
        <stp>4684</stp>
        <stp/>
        <stp>買気配数量9</stp>
        <tr r="H123" s="2"/>
      </tp>
      <tp>
        <v>0</v>
        <stp/>
        <stp>BOARD</stp>
        <stp>4689</stp>
        <stp/>
        <stp>買気配数量4</stp>
        <tr r="H124" s="2"/>
      </tp>
      <tp>
        <v>2100</v>
        <stp/>
        <stp>BOARD</stp>
        <stp>2685</stp>
        <stp/>
        <stp>買気配数量8</stp>
        <tr r="H37" s="2"/>
      </tp>
      <tp>
        <v>1500</v>
        <stp/>
        <stp>BOARD</stp>
        <stp>4684</stp>
        <stp/>
        <stp>買気配数量8</stp>
        <tr r="H123" s="2"/>
      </tp>
      <tp>
        <v>0</v>
        <stp/>
        <stp>BOARD</stp>
        <stp>4689</stp>
        <stp/>
        <stp>買気配数量5</stp>
        <tr r="H124" s="2"/>
      </tp>
      <tp>
        <v>10800</v>
        <stp/>
        <stp>BOARD</stp>
        <stp>2685</stp>
        <stp/>
        <stp>買気配数量9</stp>
        <tr r="H37" s="2"/>
      </tp>
      <tp>
        <v>0</v>
        <stp/>
        <stp>BOARD</stp>
        <stp>4689</stp>
        <stp/>
        <stp>買気配数量2</stp>
        <tr r="H124" s="2"/>
      </tp>
      <tp>
        <v>0</v>
        <stp/>
        <stp>BOARD</stp>
        <stp>4689</stp>
        <stp/>
        <stp>買気配数量3</stp>
        <tr r="H124" s="2"/>
      </tp>
      <tp>
        <v>0</v>
        <stp/>
        <stp>BOARD</stp>
        <stp>4689</stp>
        <stp/>
        <stp>買気配数量0</stp>
        <tr r="H124" s="2"/>
      </tp>
      <tp>
        <v>0</v>
        <stp/>
        <stp>BOARD</stp>
        <stp>4689</stp>
        <stp/>
        <stp>買気配数量1</stp>
        <tr r="H124" s="2"/>
      </tp>
      <tp>
        <v>0</v>
        <stp/>
        <stp>BOARD</stp>
        <stp>4612</stp>
        <stp/>
        <stp>買気配数量5</stp>
        <tr r="H116" s="2"/>
      </tp>
      <tp>
        <v>0</v>
        <stp/>
        <stp>BOARD</stp>
        <stp>4613</stp>
        <stp/>
        <stp>買気配数量4</stp>
        <tr r="H117" s="2"/>
      </tp>
      <tp>
        <v>0</v>
        <stp/>
        <stp>BOARD</stp>
        <stp>4612</stp>
        <stp/>
        <stp>買気配数量4</stp>
        <tr r="H116" s="2"/>
      </tp>
      <tp>
        <v>0</v>
        <stp/>
        <stp>BOARD</stp>
        <stp>4613</stp>
        <stp/>
        <stp>買気配数量5</stp>
        <tr r="H117" s="2"/>
      </tp>
      <tp>
        <v>4300</v>
        <stp/>
        <stp>BOARD</stp>
        <stp>4612</stp>
        <stp/>
        <stp>買気配数量7</stp>
        <tr r="H116" s="2"/>
      </tp>
      <tp>
        <v>600</v>
        <stp/>
        <stp>BOARD</stp>
        <stp>4613</stp>
        <stp/>
        <stp>買気配数量6</stp>
        <tr r="H117" s="2"/>
      </tp>
      <tp>
        <v>3300</v>
        <stp/>
        <stp>BOARD</stp>
        <stp>4612</stp>
        <stp/>
        <stp>買気配数量6</stp>
        <tr r="H116" s="2"/>
      </tp>
      <tp>
        <v>1800</v>
        <stp/>
        <stp>BOARD</stp>
        <stp>4613</stp>
        <stp/>
        <stp>買気配数量7</stp>
        <tr r="H117" s="2"/>
      </tp>
      <tp>
        <v>0</v>
        <stp/>
        <stp>BOARD</stp>
        <stp>4612</stp>
        <stp/>
        <stp>買気配数量1</stp>
        <tr r="H116" s="2"/>
      </tp>
      <tp>
        <v>0</v>
        <stp/>
        <stp>BOARD</stp>
        <stp>4613</stp>
        <stp/>
        <stp>買気配数量0</stp>
        <tr r="H117" s="2"/>
      </tp>
      <tp>
        <v>0</v>
        <stp/>
        <stp>BOARD</stp>
        <stp>4612</stp>
        <stp/>
        <stp>買気配数量0</stp>
        <tr r="H116" s="2"/>
      </tp>
      <tp>
        <v>0</v>
        <stp/>
        <stp>BOARD</stp>
        <stp>4613</stp>
        <stp/>
        <stp>買気配数量1</stp>
        <tr r="H117" s="2"/>
      </tp>
      <tp>
        <v>0</v>
        <stp/>
        <stp>BOARD</stp>
        <stp>4612</stp>
        <stp/>
        <stp>買気配数量3</stp>
        <tr r="H116" s="2"/>
      </tp>
      <tp>
        <v>0</v>
        <stp/>
        <stp>BOARD</stp>
        <stp>4613</stp>
        <stp/>
        <stp>買気配数量2</stp>
        <tr r="H117" s="2"/>
      </tp>
      <tp>
        <v>0</v>
        <stp/>
        <stp>BOARD</stp>
        <stp>4612</stp>
        <stp/>
        <stp>買気配数量2</stp>
        <tr r="H116" s="2"/>
      </tp>
      <tp>
        <v>0</v>
        <stp/>
        <stp>BOARD</stp>
        <stp>4613</stp>
        <stp/>
        <stp>買気配数量3</stp>
        <tr r="H117" s="2"/>
      </tp>
      <tp>
        <v>6900</v>
        <stp/>
        <stp>BOARD</stp>
        <stp>4612</stp>
        <stp/>
        <stp>買気配数量9</stp>
        <tr r="H116" s="2"/>
      </tp>
      <tp>
        <v>1300</v>
        <stp/>
        <stp>BOARD</stp>
        <stp>4613</stp>
        <stp/>
        <stp>買気配数量8</stp>
        <tr r="H117" s="2"/>
      </tp>
      <tp>
        <v>19900</v>
        <stp/>
        <stp>BOARD</stp>
        <stp>4612</stp>
        <stp/>
        <stp>買気配数量8</stp>
        <tr r="H116" s="2"/>
      </tp>
      <tp>
        <v>1000</v>
        <stp/>
        <stp>BOARD</stp>
        <stp>4613</stp>
        <stp/>
        <stp>買気配数量9</stp>
        <tr r="H117" s="2"/>
      </tp>
      <tp>
        <v>0</v>
        <stp/>
        <stp>BOARD</stp>
        <stp>2607</stp>
        <stp/>
        <stp>買気配数量0</stp>
        <tr r="H34" s="2"/>
      </tp>
      <tp>
        <v>0</v>
        <stp/>
        <stp>BOARD</stp>
        <stp>2607</stp>
        <stp/>
        <stp>買気配数量1</stp>
        <tr r="H34" s="2"/>
      </tp>
      <tp>
        <v>0</v>
        <stp/>
        <stp>BOARD</stp>
        <stp>2607</stp>
        <stp/>
        <stp>買気配数量2</stp>
        <tr r="H34" s="2"/>
      </tp>
      <tp>
        <v>0</v>
        <stp/>
        <stp>BOARD</stp>
        <stp>2607</stp>
        <stp/>
        <stp>買気配数量3</stp>
        <tr r="H34" s="2"/>
      </tp>
      <tp>
        <v>0</v>
        <stp/>
        <stp>BOARD</stp>
        <stp>2607</stp>
        <stp/>
        <stp>買気配数量4</stp>
        <tr r="H34" s="2"/>
      </tp>
      <tp>
        <v>0</v>
        <stp/>
        <stp>BOARD</stp>
        <stp>2607</stp>
        <stp/>
        <stp>買気配数量5</stp>
        <tr r="H34" s="2"/>
      </tp>
      <tp>
        <v>1500</v>
        <stp/>
        <stp>BOARD</stp>
        <stp>2607</stp>
        <stp/>
        <stp>買気配数量6</stp>
        <tr r="H34" s="2"/>
      </tp>
      <tp>
        <v>24200</v>
        <stp/>
        <stp>BOARD</stp>
        <stp>3608</stp>
        <stp/>
        <stp>買気配数量9</stp>
        <tr r="H61" s="2"/>
      </tp>
      <tp>
        <v>6700</v>
        <stp/>
        <stp>BOARD</stp>
        <stp>2607</stp>
        <stp/>
        <stp>買気配数量7</stp>
        <tr r="H34" s="2"/>
      </tp>
      <tp>
        <v>16200</v>
        <stp/>
        <stp>BOARD</stp>
        <stp>3608</stp>
        <stp/>
        <stp>買気配数量8</stp>
        <tr r="H61" s="2"/>
      </tp>
      <tp>
        <v>11100</v>
        <stp/>
        <stp>BOARD</stp>
        <stp>2607</stp>
        <stp/>
        <stp>買気配数量8</stp>
        <tr r="H34" s="2"/>
      </tp>
      <tp>
        <v>5900</v>
        <stp/>
        <stp>BOARD</stp>
        <stp>3608</stp>
        <stp/>
        <stp>買気配数量7</stp>
        <tr r="H61" s="2"/>
      </tp>
      <tp>
        <v>5000</v>
        <stp/>
        <stp>BOARD</stp>
        <stp>2607</stp>
        <stp/>
        <stp>買気配数量9</stp>
        <tr r="H34" s="2"/>
      </tp>
      <tp>
        <v>2600</v>
        <stp/>
        <stp>BOARD</stp>
        <stp>3608</stp>
        <stp/>
        <stp>買気配数量6</stp>
        <tr r="H61" s="2"/>
      </tp>
      <tp>
        <v>0</v>
        <stp/>
        <stp>BOARD</stp>
        <stp>3608</stp>
        <stp/>
        <stp>買気配数量5</stp>
        <tr r="H61" s="2"/>
      </tp>
      <tp>
        <v>0</v>
        <stp/>
        <stp>BOARD</stp>
        <stp>3608</stp>
        <stp/>
        <stp>買気配数量4</stp>
        <tr r="H61" s="2"/>
      </tp>
      <tp>
        <v>0</v>
        <stp/>
        <stp>BOARD</stp>
        <stp>3608</stp>
        <stp/>
        <stp>買気配数量3</stp>
        <tr r="H61" s="2"/>
      </tp>
      <tp>
        <v>0</v>
        <stp/>
        <stp>BOARD</stp>
        <stp>3608</stp>
        <stp/>
        <stp>買気配数量2</stp>
        <tr r="H61" s="2"/>
      </tp>
      <tp>
        <v>0</v>
        <stp/>
        <stp>BOARD</stp>
        <stp>3608</stp>
        <stp/>
        <stp>買気配数量1</stp>
        <tr r="H61" s="2"/>
      </tp>
      <tp>
        <v>0</v>
        <stp/>
        <stp>BOARD</stp>
        <stp>3608</stp>
        <stp/>
        <stp>買気配数量0</stp>
        <tr r="H61" s="2"/>
      </tp>
      <tp>
        <v>2600</v>
        <stp/>
        <stp>BOARD</stp>
        <stp>4631</stp>
        <stp/>
        <stp>買気配数量6</stp>
        <tr r="H118" s="2"/>
      </tp>
      <tp>
        <v>1000</v>
        <stp/>
        <stp>BOARD</stp>
        <stp>5631</stp>
        <stp/>
        <stp>買気配数量6</stp>
        <tr r="H154" s="2"/>
      </tp>
      <tp>
        <v>0</v>
        <stp/>
        <stp>BOARD</stp>
        <stp>3632</stp>
        <stp/>
        <stp>買気配数量5</stp>
        <tr r="H63" s="2"/>
      </tp>
      <tp>
        <v>9500</v>
        <stp/>
        <stp>BOARD</stp>
        <stp>4631</stp>
        <stp/>
        <stp>買気配数量7</stp>
        <tr r="H118" s="2"/>
      </tp>
      <tp>
        <v>4000</v>
        <stp/>
        <stp>BOARD</stp>
        <stp>5631</stp>
        <stp/>
        <stp>買気配数量7</stp>
        <tr r="H154" s="2"/>
      </tp>
      <tp>
        <v>0</v>
        <stp/>
        <stp>BOARD</stp>
        <stp>3632</stp>
        <stp/>
        <stp>買気配数量4</stp>
        <tr r="H63" s="2"/>
      </tp>
      <tp>
        <v>0</v>
        <stp/>
        <stp>BOARD</stp>
        <stp>4631</stp>
        <stp/>
        <stp>買気配数量4</stp>
        <tr r="H118" s="2"/>
      </tp>
      <tp>
        <v>0</v>
        <stp/>
        <stp>BOARD</stp>
        <stp>5631</stp>
        <stp/>
        <stp>買気配数量4</stp>
        <tr r="H154" s="2"/>
      </tp>
      <tp>
        <v>68400</v>
        <stp/>
        <stp>BOARD</stp>
        <stp>3632</stp>
        <stp/>
        <stp>買気配数量7</stp>
        <tr r="H63" s="2"/>
      </tp>
      <tp>
        <v>0</v>
        <stp/>
        <stp>BOARD</stp>
        <stp>4631</stp>
        <stp/>
        <stp>買気配数量5</stp>
        <tr r="H118" s="2"/>
      </tp>
      <tp>
        <v>0</v>
        <stp/>
        <stp>BOARD</stp>
        <stp>5631</stp>
        <stp/>
        <stp>買気配数量5</stp>
        <tr r="H154" s="2"/>
      </tp>
      <tp>
        <v>54000</v>
        <stp/>
        <stp>BOARD</stp>
        <stp>3632</stp>
        <stp/>
        <stp>買気配数量6</stp>
        <tr r="H63" s="2"/>
      </tp>
      <tp>
        <v>0</v>
        <stp/>
        <stp>BOARD</stp>
        <stp>4631</stp>
        <stp/>
        <stp>買気配数量2</stp>
        <tr r="H118" s="2"/>
      </tp>
      <tp>
        <v>0</v>
        <stp/>
        <stp>BOARD</stp>
        <stp>5631</stp>
        <stp/>
        <stp>買気配数量2</stp>
        <tr r="H154" s="2"/>
      </tp>
      <tp>
        <v>0</v>
        <stp/>
        <stp>BOARD</stp>
        <stp>3632</stp>
        <stp/>
        <stp>買気配数量1</stp>
        <tr r="H63" s="2"/>
      </tp>
      <tp>
        <v>0</v>
        <stp/>
        <stp>BOARD</stp>
        <stp>4631</stp>
        <stp/>
        <stp>買気配数量3</stp>
        <tr r="H118" s="2"/>
      </tp>
      <tp>
        <v>0</v>
        <stp/>
        <stp>BOARD</stp>
        <stp>5631</stp>
        <stp/>
        <stp>買気配数量3</stp>
        <tr r="H154" s="2"/>
      </tp>
      <tp>
        <v>0</v>
        <stp/>
        <stp>BOARD</stp>
        <stp>3632</stp>
        <stp/>
        <stp>買気配数量0</stp>
        <tr r="H63" s="2"/>
      </tp>
      <tp>
        <v>0</v>
        <stp/>
        <stp>BOARD</stp>
        <stp>4631</stp>
        <stp/>
        <stp>買気配数量0</stp>
        <tr r="H118" s="2"/>
      </tp>
      <tp>
        <v>0</v>
        <stp/>
        <stp>BOARD</stp>
        <stp>5631</stp>
        <stp/>
        <stp>買気配数量0</stp>
        <tr r="H154" s="2"/>
      </tp>
      <tp>
        <v>0</v>
        <stp/>
        <stp>BOARD</stp>
        <stp>3632</stp>
        <stp/>
        <stp>買気配数量3</stp>
        <tr r="H63" s="2"/>
      </tp>
      <tp>
        <v>0</v>
        <stp/>
        <stp>BOARD</stp>
        <stp>4631</stp>
        <stp/>
        <stp>買気配数量1</stp>
        <tr r="H118" s="2"/>
      </tp>
      <tp>
        <v>0</v>
        <stp/>
        <stp>BOARD</stp>
        <stp>5631</stp>
        <stp/>
        <stp>買気配数量1</stp>
        <tr r="H154" s="2"/>
      </tp>
      <tp>
        <v>0</v>
        <stp/>
        <stp>BOARD</stp>
        <stp>3632</stp>
        <stp/>
        <stp>買気配数量2</stp>
        <tr r="H63" s="2"/>
      </tp>
      <tp>
        <v>50000</v>
        <stp/>
        <stp>BOARD</stp>
        <stp>3632</stp>
        <stp/>
        <stp>買気配数量9</stp>
        <tr r="H63" s="2"/>
      </tp>
      <tp>
        <v>109900</v>
        <stp/>
        <stp>BOARD</stp>
        <stp>3632</stp>
        <stp/>
        <stp>買気配数量8</stp>
        <tr r="H63" s="2"/>
      </tp>
      <tp>
        <v>12200</v>
        <stp/>
        <stp>BOARD</stp>
        <stp>4631</stp>
        <stp/>
        <stp>買気配数量8</stp>
        <tr r="H118" s="2"/>
      </tp>
      <tp>
        <v>9300</v>
        <stp/>
        <stp>BOARD</stp>
        <stp>5631</stp>
        <stp/>
        <stp>買気配数量8</stp>
        <tr r="H154" s="2"/>
      </tp>
      <tp>
        <v>9500</v>
        <stp/>
        <stp>BOARD</stp>
        <stp>4631</stp>
        <stp/>
        <stp>買気配数量9</stp>
        <tr r="H118" s="2"/>
      </tp>
      <tp>
        <v>20300</v>
        <stp/>
        <stp>BOARD</stp>
        <stp>5631</stp>
        <stp/>
        <stp>買気配数量9</stp>
        <tr r="H154" s="2"/>
      </tp>
      <tp>
        <v>0</v>
        <stp/>
        <stp>BOARD</stp>
        <stp>3626</stp>
        <stp/>
        <stp>買気配数量1</stp>
        <tr r="H62" s="2"/>
      </tp>
      <tp>
        <v>0</v>
        <stp/>
        <stp>BOARD</stp>
        <stp>3626</stp>
        <stp/>
        <stp>買気配数量0</stp>
        <tr r="H62" s="2"/>
      </tp>
      <tp>
        <v>0</v>
        <stp/>
        <stp>BOARD</stp>
        <stp>3626</stp>
        <stp/>
        <stp>買気配数量3</stp>
        <tr r="H62" s="2"/>
      </tp>
      <tp>
        <v>0</v>
        <stp/>
        <stp>BOARD</stp>
        <stp>3626</stp>
        <stp/>
        <stp>買気配数量2</stp>
        <tr r="H62" s="2"/>
      </tp>
      <tp>
        <v>0</v>
        <stp/>
        <stp>BOARD</stp>
        <stp>3626</stp>
        <stp/>
        <stp>買気配数量5</stp>
        <tr r="H62" s="2"/>
      </tp>
      <tp>
        <v>0</v>
        <stp/>
        <stp>BOARD</stp>
        <stp>3626</stp>
        <stp/>
        <stp>買気配数量4</stp>
        <tr r="H62" s="2"/>
      </tp>
      <tp>
        <v>5800</v>
        <stp/>
        <stp>BOARD</stp>
        <stp>3626</stp>
        <stp/>
        <stp>買気配数量7</stp>
        <tr r="H62" s="2"/>
      </tp>
      <tp>
        <v>1300</v>
        <stp/>
        <stp>BOARD</stp>
        <stp>3626</stp>
        <stp/>
        <stp>買気配数量6</stp>
        <tr r="H62" s="2"/>
      </tp>
      <tp>
        <v>8500</v>
        <stp/>
        <stp>BOARD</stp>
        <stp>3626</stp>
        <stp/>
        <stp>買気配数量9</stp>
        <tr r="H62" s="2"/>
      </tp>
      <tp>
        <v>9100</v>
        <stp/>
        <stp>BOARD</stp>
        <stp>3626</stp>
        <stp/>
        <stp>買気配数量8</stp>
        <tr r="H62" s="2"/>
      </tp>
      <tp>
        <v>15200</v>
        <stp/>
        <stp>BOARD</stp>
        <stp>2651</stp>
        <stp/>
        <stp>買気配数量6</stp>
        <tr r="C16" s="4"/>
        <tr r="H35" s="2"/>
      </tp>
      <tp>
        <v>31600</v>
        <stp/>
        <stp>BOARD</stp>
        <stp>2651</stp>
        <stp/>
        <stp>買気配数量7</stp>
        <tr r="C17" s="4"/>
        <tr r="H35" s="2"/>
      </tp>
      <tp>
        <v>0</v>
        <stp/>
        <stp>BOARD</stp>
        <stp>2651</stp>
        <stp/>
        <stp>買気配数量4</stp>
        <tr r="C14" s="4"/>
        <tr r="H35" s="2"/>
      </tp>
      <tp>
        <v>0</v>
        <stp/>
        <stp>BOARD</stp>
        <stp>2651</stp>
        <stp/>
        <stp>買気配数量5</stp>
        <tr r="C15" s="4"/>
        <tr r="H35" s="2"/>
      </tp>
      <tp>
        <v>0</v>
        <stp/>
        <stp>BOARD</stp>
        <stp>2651</stp>
        <stp/>
        <stp>買気配数量2</stp>
        <tr r="C12" s="4"/>
        <tr r="H35" s="2"/>
      </tp>
      <tp>
        <v>0</v>
        <stp/>
        <stp>BOARD</stp>
        <stp>2651</stp>
        <stp/>
        <stp>買気配数量3</stp>
        <tr r="C13" s="4"/>
        <tr r="H35" s="2"/>
      </tp>
      <tp>
        <v>0</v>
        <stp/>
        <stp>BOARD</stp>
        <stp>2651</stp>
        <stp/>
        <stp>買気配数量0</stp>
        <tr r="C10" s="4"/>
        <tr r="H35" s="2"/>
      </tp>
      <tp>
        <v>0</v>
        <stp/>
        <stp>BOARD</stp>
        <stp>2651</stp>
        <stp/>
        <stp>買気配数量1</stp>
        <tr r="C11" s="4"/>
        <tr r="H35" s="2"/>
      </tp>
      <tp>
        <v>66100</v>
        <stp/>
        <stp>BOARD</stp>
        <stp>2651</stp>
        <stp/>
        <stp>買気配数量8</stp>
        <tr r="C18" s="4"/>
        <tr r="H35" s="2"/>
      </tp>
      <tp>
        <v>89400</v>
        <stp/>
        <stp>BOARD</stp>
        <stp>2651</stp>
        <stp/>
        <stp>買気配数量9</stp>
        <tr r="C19" s="4"/>
        <tr r="H35" s="2"/>
      </tp>
      <tp>
        <v>0</v>
        <stp/>
        <stp>BOARD</stp>
        <stp>6645</stp>
        <stp/>
        <stp>買気配数量2</stp>
        <tr r="H203" s="2"/>
      </tp>
      <tp>
        <v>0</v>
        <stp/>
        <stp>BOARD</stp>
        <stp>6645</stp>
        <stp/>
        <stp>買気配数量3</stp>
        <tr r="H203" s="2"/>
      </tp>
      <tp>
        <v>0</v>
        <stp/>
        <stp>BOARD</stp>
        <stp>6645</stp>
        <stp/>
        <stp>買気配数量0</stp>
        <tr r="H203" s="2"/>
      </tp>
      <tp>
        <v>0</v>
        <stp/>
        <stp>BOARD</stp>
        <stp>6645</stp>
        <stp/>
        <stp>買気配数量1</stp>
        <tr r="H203" s="2"/>
      </tp>
      <tp>
        <v>15600</v>
        <stp/>
        <stp>BOARD</stp>
        <stp>6645</stp>
        <stp/>
        <stp>買気配数量6</stp>
        <tr r="H203" s="2"/>
      </tp>
      <tp>
        <v>14100</v>
        <stp/>
        <stp>BOARD</stp>
        <stp>6645</stp>
        <stp/>
        <stp>買気配数量7</stp>
        <tr r="H203" s="2"/>
      </tp>
      <tp>
        <v>0</v>
        <stp/>
        <stp>BOARD</stp>
        <stp>6645</stp>
        <stp/>
        <stp>買気配数量4</stp>
        <tr r="H203" s="2"/>
      </tp>
      <tp>
        <v>2700</v>
        <stp/>
        <stp>BOARD</stp>
        <stp>7649</stp>
        <stp/>
        <stp>買気配数量8</stp>
        <tr r="H249" s="2"/>
      </tp>
      <tp>
        <v>0</v>
        <stp/>
        <stp>BOARD</stp>
        <stp>6645</stp>
        <stp/>
        <stp>買気配数量5</stp>
        <tr r="H203" s="2"/>
      </tp>
      <tp>
        <v>6000</v>
        <stp/>
        <stp>BOARD</stp>
        <stp>7649</stp>
        <stp/>
        <stp>買気配数量9</stp>
        <tr r="H249" s="2"/>
      </tp>
      <tp>
        <v>9200</v>
        <stp/>
        <stp>BOARD</stp>
        <stp>7649</stp>
        <stp/>
        <stp>買気配数量6</stp>
        <tr r="H249" s="2"/>
      </tp>
      <tp>
        <v>11400</v>
        <stp/>
        <stp>BOARD</stp>
        <stp>7649</stp>
        <stp/>
        <stp>買気配数量7</stp>
        <tr r="H249" s="2"/>
      </tp>
      <tp>
        <v>29800</v>
        <stp/>
        <stp>BOARD</stp>
        <stp>6645</stp>
        <stp/>
        <stp>買気配数量8</stp>
        <tr r="H203" s="2"/>
      </tp>
      <tp>
        <v>0</v>
        <stp/>
        <stp>BOARD</stp>
        <stp>7649</stp>
        <stp/>
        <stp>買気配数量4</stp>
        <tr r="H249" s="2"/>
      </tp>
      <tp>
        <v>30600</v>
        <stp/>
        <stp>BOARD</stp>
        <stp>6645</stp>
        <stp/>
        <stp>買気配数量9</stp>
        <tr r="H203" s="2"/>
      </tp>
      <tp>
        <v>0</v>
        <stp/>
        <stp>BOARD</stp>
        <stp>7649</stp>
        <stp/>
        <stp>買気配数量5</stp>
        <tr r="H249" s="2"/>
      </tp>
      <tp>
        <v>0</v>
        <stp/>
        <stp>BOARD</stp>
        <stp>7649</stp>
        <stp/>
        <stp>買気配数量2</stp>
        <tr r="H249" s="2"/>
      </tp>
      <tp>
        <v>0</v>
        <stp/>
        <stp>BOARD</stp>
        <stp>7649</stp>
        <stp/>
        <stp>買気配数量3</stp>
        <tr r="H249" s="2"/>
      </tp>
      <tp>
        <v>0</v>
        <stp/>
        <stp>BOARD</stp>
        <stp>7649</stp>
        <stp/>
        <stp>買気配数量0</stp>
        <tr r="H249" s="2"/>
      </tp>
      <tp>
        <v>0</v>
        <stp/>
        <stp>BOARD</stp>
        <stp>7649</stp>
        <stp/>
        <stp>買気配数量1</stp>
        <tr r="H249" s="2"/>
      </tp>
      <tp>
        <v>0</v>
        <stp/>
        <stp>BOARD</stp>
        <stp>6674</stp>
        <stp/>
        <stp>買気配数量3</stp>
        <tr r="H204" s="2"/>
      </tp>
      <tp>
        <v>0</v>
        <stp/>
        <stp>BOARD</stp>
        <stp>4676</stp>
        <stp/>
        <stp>買気配数量1</stp>
        <tr r="H122" s="2"/>
      </tp>
      <tp>
        <v>9000</v>
        <stp/>
        <stp>BOARD</stp>
        <stp>2670</stp>
        <stp/>
        <stp>買気配数量7</stp>
        <tr r="H36" s="2"/>
      </tp>
      <tp>
        <v>0</v>
        <stp/>
        <stp>BOARD</stp>
        <stp>6674</stp>
        <stp/>
        <stp>買気配数量2</stp>
        <tr r="H204" s="2"/>
      </tp>
      <tp>
        <v>0</v>
        <stp/>
        <stp>BOARD</stp>
        <stp>4676</stp>
        <stp/>
        <stp>買気配数量0</stp>
        <tr r="H122" s="2"/>
      </tp>
      <tp>
        <v>5100</v>
        <stp/>
        <stp>BOARD</stp>
        <stp>2670</stp>
        <stp/>
        <stp>買気配数量6</stp>
        <tr r="H36" s="2"/>
      </tp>
      <tp>
        <v>0</v>
        <stp/>
        <stp>BOARD</stp>
        <stp>6674</stp>
        <stp/>
        <stp>買気配数量1</stp>
        <tr r="H204" s="2"/>
      </tp>
      <tp>
        <v>0</v>
        <stp/>
        <stp>BOARD</stp>
        <stp>4676</stp>
        <stp/>
        <stp>買気配数量3</stp>
        <tr r="H122" s="2"/>
      </tp>
      <tp>
        <v>0</v>
        <stp/>
        <stp>BOARD</stp>
        <stp>2670</stp>
        <stp/>
        <stp>買気配数量5</stp>
        <tr r="H36" s="2"/>
      </tp>
      <tp>
        <v>0</v>
        <stp/>
        <stp>BOARD</stp>
        <stp>6674</stp>
        <stp/>
        <stp>買気配数量0</stp>
        <tr r="H204" s="2"/>
      </tp>
      <tp>
        <v>0</v>
        <stp/>
        <stp>BOARD</stp>
        <stp>4676</stp>
        <stp/>
        <stp>買気配数量2</stp>
        <tr r="H122" s="2"/>
      </tp>
      <tp>
        <v>0</v>
        <stp/>
        <stp>BOARD</stp>
        <stp>2670</stp>
        <stp/>
        <stp>買気配数量4</stp>
        <tr r="H36" s="2"/>
      </tp>
      <tp>
        <v>50000</v>
        <stp/>
        <stp>BOARD</stp>
        <stp>6674</stp>
        <stp/>
        <stp>買気配数量7</stp>
        <tr r="H204" s="2"/>
      </tp>
      <tp>
        <v>0</v>
        <stp/>
        <stp>BOARD</stp>
        <stp>4676</stp>
        <stp/>
        <stp>買気配数量5</stp>
        <tr r="H122" s="2"/>
      </tp>
      <tp>
        <v>0</v>
        <stp/>
        <stp>BOARD</stp>
        <stp>2670</stp>
        <stp/>
        <stp>買気配数量3</stp>
        <tr r="H36" s="2"/>
      </tp>
      <tp>
        <v>17000</v>
        <stp/>
        <stp>BOARD</stp>
        <stp>6674</stp>
        <stp/>
        <stp>買気配数量6</stp>
        <tr r="H204" s="2"/>
      </tp>
      <tp>
        <v>0</v>
        <stp/>
        <stp>BOARD</stp>
        <stp>4676</stp>
        <stp/>
        <stp>買気配数量4</stp>
        <tr r="H122" s="2"/>
      </tp>
      <tp>
        <v>0</v>
        <stp/>
        <stp>BOARD</stp>
        <stp>2670</stp>
        <stp/>
        <stp>買気配数量2</stp>
        <tr r="H36" s="2"/>
      </tp>
      <tp>
        <v>0</v>
        <stp/>
        <stp>BOARD</stp>
        <stp>6674</stp>
        <stp/>
        <stp>買気配数量5</stp>
        <tr r="H204" s="2"/>
      </tp>
      <tp>
        <v>2800</v>
        <stp/>
        <stp>BOARD</stp>
        <stp>4676</stp>
        <stp/>
        <stp>買気配数量7</stp>
        <tr r="H122" s="2"/>
      </tp>
      <tp>
        <v>0</v>
        <stp/>
        <stp>BOARD</stp>
        <stp>2670</stp>
        <stp/>
        <stp>買気配数量1</stp>
        <tr r="H36" s="2"/>
      </tp>
      <tp>
        <v>0</v>
        <stp/>
        <stp>BOARD</stp>
        <stp>6674</stp>
        <stp/>
        <stp>買気配数量4</stp>
        <tr r="H204" s="2"/>
      </tp>
      <tp>
        <v>1400</v>
        <stp/>
        <stp>BOARD</stp>
        <stp>4676</stp>
        <stp/>
        <stp>買気配数量6</stp>
        <tr r="H122" s="2"/>
      </tp>
      <tp>
        <v>0</v>
        <stp/>
        <stp>BOARD</stp>
        <stp>2670</stp>
        <stp/>
        <stp>買気配数量0</stp>
        <tr r="H36" s="2"/>
      </tp>
      <tp>
        <v>11700</v>
        <stp/>
        <stp>BOARD</stp>
        <stp>4676</stp>
        <stp/>
        <stp>買気配数量9</stp>
        <tr r="H122" s="2"/>
      </tp>
      <tp>
        <v>6600</v>
        <stp/>
        <stp>BOARD</stp>
        <stp>4676</stp>
        <stp/>
        <stp>買気配数量8</stp>
        <tr r="H122" s="2"/>
      </tp>
      <tp>
        <v>176000</v>
        <stp/>
        <stp>BOARD</stp>
        <stp>6674</stp>
        <stp/>
        <stp>買気配数量9</stp>
        <tr r="H204" s="2"/>
      </tp>
      <tp>
        <v>119000</v>
        <stp/>
        <stp>BOARD</stp>
        <stp>6674</stp>
        <stp/>
        <stp>買気配数量8</stp>
        <tr r="H204" s="2"/>
      </tp>
      <tp>
        <v>6500</v>
        <stp/>
        <stp>BOARD</stp>
        <stp>2670</stp>
        <stp/>
        <stp>買気配数量9</stp>
        <tr r="H36" s="2"/>
      </tp>
      <tp>
        <v>12100</v>
        <stp/>
        <stp>BOARD</stp>
        <stp>2670</stp>
        <stp/>
        <stp>買気配数量8</stp>
        <tr r="H36" s="2"/>
      </tp>
      <tp>
        <v>4200</v>
        <stp/>
        <stp>BOARD</stp>
        <stp>4661</stp>
        <stp/>
        <stp>買気配数量6</stp>
        <tr r="H119" s="2"/>
      </tp>
      <tp>
        <v>0</v>
        <stp/>
        <stp>BOARD</stp>
        <stp>4665</stp>
        <stp/>
        <stp>買気配数量2</stp>
        <tr r="H120" s="2"/>
      </tp>
      <tp>
        <v>0</v>
        <stp/>
        <stp>BOARD</stp>
        <stp>4666</stp>
        <stp/>
        <stp>買気配数量1</stp>
        <tr r="H121" s="2"/>
      </tp>
      <tp>
        <v>0</v>
        <stp/>
        <stp>BOARD</stp>
        <stp>1662</stp>
        <stp/>
        <stp>買気配数量5</stp>
        <tr r="H3" s="2"/>
      </tp>
      <tp>
        <v>3700</v>
        <stp/>
        <stp>BOARD</stp>
        <stp>4661</stp>
        <stp/>
        <stp>買気配数量7</stp>
        <tr r="H119" s="2"/>
      </tp>
      <tp>
        <v>0</v>
        <stp/>
        <stp>BOARD</stp>
        <stp>4665</stp>
        <stp/>
        <stp>買気配数量3</stp>
        <tr r="H120" s="2"/>
      </tp>
      <tp>
        <v>0</v>
        <stp/>
        <stp>BOARD</stp>
        <stp>4666</stp>
        <stp/>
        <stp>買気配数量0</stp>
        <tr r="H121" s="2"/>
      </tp>
      <tp>
        <v>0</v>
        <stp/>
        <stp>BOARD</stp>
        <stp>1662</stp>
        <stp/>
        <stp>買気配数量4</stp>
        <tr r="H3" s="2"/>
      </tp>
      <tp>
        <v>0</v>
        <stp/>
        <stp>BOARD</stp>
        <stp>4661</stp>
        <stp/>
        <stp>買気配数量4</stp>
        <tr r="H119" s="2"/>
      </tp>
      <tp>
        <v>0</v>
        <stp/>
        <stp>BOARD</stp>
        <stp>4665</stp>
        <stp/>
        <stp>買気配数量0</stp>
        <tr r="H120" s="2"/>
      </tp>
      <tp>
        <v>0</v>
        <stp/>
        <stp>BOARD</stp>
        <stp>4666</stp>
        <stp/>
        <stp>買気配数量3</stp>
        <tr r="H121" s="2"/>
      </tp>
      <tp>
        <v>3200</v>
        <stp/>
        <stp>BOARD</stp>
        <stp>1662</stp>
        <stp/>
        <stp>買気配数量7</stp>
        <tr r="H3" s="2"/>
      </tp>
      <tp>
        <v>0</v>
        <stp/>
        <stp>BOARD</stp>
        <stp>4661</stp>
        <stp/>
        <stp>買気配数量5</stp>
        <tr r="H119" s="2"/>
      </tp>
      <tp>
        <v>0</v>
        <stp/>
        <stp>BOARD</stp>
        <stp>4665</stp>
        <stp/>
        <stp>買気配数量1</stp>
        <tr r="H120" s="2"/>
      </tp>
      <tp>
        <v>0</v>
        <stp/>
        <stp>BOARD</stp>
        <stp>4666</stp>
        <stp/>
        <stp>買気配数量2</stp>
        <tr r="H121" s="2"/>
      </tp>
      <tp>
        <v>9000</v>
        <stp/>
        <stp>BOARD</stp>
        <stp>1662</stp>
        <stp/>
        <stp>買気配数量6</stp>
        <tr r="H3" s="2"/>
      </tp>
      <tp>
        <v>0</v>
        <stp/>
        <stp>BOARD</stp>
        <stp>4661</stp>
        <stp/>
        <stp>買気配数量2</stp>
        <tr r="H119" s="2"/>
      </tp>
      <tp>
        <v>600</v>
        <stp/>
        <stp>BOARD</stp>
        <stp>4665</stp>
        <stp/>
        <stp>買気配数量6</stp>
        <tr r="H120" s="2"/>
      </tp>
      <tp>
        <v>0</v>
        <stp/>
        <stp>BOARD</stp>
        <stp>4666</stp>
        <stp/>
        <stp>買気配数量5</stp>
        <tr r="H121" s="2"/>
      </tp>
      <tp>
        <v>0</v>
        <stp/>
        <stp>BOARD</stp>
        <stp>1662</stp>
        <stp/>
        <stp>買気配数量1</stp>
        <tr r="H3" s="2"/>
      </tp>
      <tp>
        <v>0</v>
        <stp/>
        <stp>BOARD</stp>
        <stp>4661</stp>
        <stp/>
        <stp>買気配数量3</stp>
        <tr r="H119" s="2"/>
      </tp>
      <tp>
        <v>900</v>
        <stp/>
        <stp>BOARD</stp>
        <stp>4665</stp>
        <stp/>
        <stp>買気配数量7</stp>
        <tr r="H120" s="2"/>
      </tp>
      <tp>
        <v>0</v>
        <stp/>
        <stp>BOARD</stp>
        <stp>4666</stp>
        <stp/>
        <stp>買気配数量4</stp>
        <tr r="H121" s="2"/>
      </tp>
      <tp>
        <v>0</v>
        <stp/>
        <stp>BOARD</stp>
        <stp>1662</stp>
        <stp/>
        <stp>買気配数量0</stp>
        <tr r="H3" s="2"/>
      </tp>
      <tp>
        <v>0</v>
        <stp/>
        <stp>BOARD</stp>
        <stp>4661</stp>
        <stp/>
        <stp>買気配数量0</stp>
        <tr r="H119" s="2"/>
      </tp>
      <tp>
        <v>0</v>
        <stp/>
        <stp>BOARD</stp>
        <stp>4665</stp>
        <stp/>
        <stp>買気配数量4</stp>
        <tr r="H120" s="2"/>
      </tp>
      <tp>
        <v>1600</v>
        <stp/>
        <stp>BOARD</stp>
        <stp>4666</stp>
        <stp/>
        <stp>買気配数量7</stp>
        <tr r="H121" s="2"/>
      </tp>
      <tp>
        <v>0</v>
        <stp/>
        <stp>BOARD</stp>
        <stp>1662</stp>
        <stp/>
        <stp>買気配数量3</stp>
        <tr r="H3" s="2"/>
      </tp>
      <tp>
        <v>0</v>
        <stp/>
        <stp>BOARD</stp>
        <stp>4661</stp>
        <stp/>
        <stp>買気配数量1</stp>
        <tr r="H119" s="2"/>
      </tp>
      <tp>
        <v>0</v>
        <stp/>
        <stp>BOARD</stp>
        <stp>4665</stp>
        <stp/>
        <stp>買気配数量5</stp>
        <tr r="H120" s="2"/>
      </tp>
      <tp>
        <v>4900</v>
        <stp/>
        <stp>BOARD</stp>
        <stp>4666</stp>
        <stp/>
        <stp>買気配数量6</stp>
        <tr r="H121" s="2"/>
      </tp>
      <tp>
        <v>0</v>
        <stp/>
        <stp>BOARD</stp>
        <stp>1662</stp>
        <stp/>
        <stp>買気配数量2</stp>
        <tr r="H3" s="2"/>
      </tp>
      <tp>
        <v>12500</v>
        <stp/>
        <stp>BOARD</stp>
        <stp>4666</stp>
        <stp/>
        <stp>買気配数量9</stp>
        <tr r="H121" s="2"/>
      </tp>
      <tp>
        <v>10900</v>
        <stp/>
        <stp>BOARD</stp>
        <stp>4666</stp>
        <stp/>
        <stp>買気配数量8</stp>
        <tr r="H121" s="2"/>
      </tp>
      <tp>
        <v>2700</v>
        <stp/>
        <stp>BOARD</stp>
        <stp>4665</stp>
        <stp/>
        <stp>買気配数量8</stp>
        <tr r="H120" s="2"/>
      </tp>
      <tp>
        <v>1200</v>
        <stp/>
        <stp>BOARD</stp>
        <stp>4665</stp>
        <stp/>
        <stp>買気配数量9</stp>
        <tr r="H120" s="2"/>
      </tp>
      <tp>
        <v>8400</v>
        <stp/>
        <stp>BOARD</stp>
        <stp>1662</stp>
        <stp/>
        <stp>買気配数量9</stp>
        <tr r="H3" s="2"/>
      </tp>
      <tp>
        <v>11100</v>
        <stp/>
        <stp>BOARD</stp>
        <stp>1662</stp>
        <stp/>
        <stp>買気配数量8</stp>
        <tr r="H3" s="2"/>
      </tp>
      <tp>
        <v>2200</v>
        <stp/>
        <stp>BOARD</stp>
        <stp>4661</stp>
        <stp/>
        <stp>買気配数量8</stp>
        <tr r="H119" s="2"/>
      </tp>
      <tp>
        <v>6400</v>
        <stp/>
        <stp>BOARD</stp>
        <stp>4661</stp>
        <stp/>
        <stp>買気配数量9</stp>
        <tr r="H119" s="2"/>
      </tp>
      <tp>
        <v>0</v>
        <stp/>
        <stp>BOARD</stp>
        <stp>6592</stp>
        <stp/>
        <stp>買気配数量5</stp>
        <tr r="H202" s="2"/>
      </tp>
      <tp>
        <v>0</v>
        <stp/>
        <stp>BOARD</stp>
        <stp>2593</stp>
        <stp/>
        <stp>買気配数量4</stp>
        <tr r="H33" s="2"/>
      </tp>
      <tp>
        <v>2100</v>
        <stp/>
        <stp>BOARD</stp>
        <stp>3591</stp>
        <stp/>
        <stp>買気配数量6</stp>
        <tr r="H60" s="2"/>
      </tp>
      <tp>
        <v>0</v>
        <stp/>
        <stp>BOARD</stp>
        <stp>6592</stp>
        <stp/>
        <stp>買気配数量4</stp>
        <tr r="H202" s="2"/>
      </tp>
      <tp>
        <v>0</v>
        <stp/>
        <stp>BOARD</stp>
        <stp>2593</stp>
        <stp/>
        <stp>買気配数量5</stp>
        <tr r="H33" s="2"/>
      </tp>
      <tp>
        <v>6900</v>
        <stp/>
        <stp>BOARD</stp>
        <stp>3591</stp>
        <stp/>
        <stp>買気配数量7</stp>
        <tr r="H60" s="2"/>
      </tp>
      <tp>
        <v>4500</v>
        <stp/>
        <stp>BOARD</stp>
        <stp>6592</stp>
        <stp/>
        <stp>買気配数量7</stp>
        <tr r="H202" s="2"/>
      </tp>
      <tp>
        <v>4300</v>
        <stp/>
        <stp>BOARD</stp>
        <stp>2593</stp>
        <stp/>
        <stp>買気配数量6</stp>
        <tr r="H33" s="2"/>
      </tp>
      <tp>
        <v>0</v>
        <stp/>
        <stp>BOARD</stp>
        <stp>3591</stp>
        <stp/>
        <stp>買気配数量4</stp>
        <tr r="H60" s="2"/>
      </tp>
      <tp>
        <v>200</v>
        <stp/>
        <stp>BOARD</stp>
        <stp>6592</stp>
        <stp/>
        <stp>買気配数量6</stp>
        <tr r="H202" s="2"/>
      </tp>
      <tp>
        <v>7200</v>
        <stp/>
        <stp>BOARD</stp>
        <stp>2593</stp>
        <stp/>
        <stp>買気配数量7</stp>
        <tr r="H33" s="2"/>
      </tp>
      <tp>
        <v>0</v>
        <stp/>
        <stp>BOARD</stp>
        <stp>3591</stp>
        <stp/>
        <stp>買気配数量5</stp>
        <tr r="H60" s="2"/>
      </tp>
      <tp>
        <v>0</v>
        <stp/>
        <stp>BOARD</stp>
        <stp>6592</stp>
        <stp/>
        <stp>買気配数量1</stp>
        <tr r="H202" s="2"/>
      </tp>
      <tp>
        <v>0</v>
        <stp/>
        <stp>BOARD</stp>
        <stp>2593</stp>
        <stp/>
        <stp>買気配数量0</stp>
        <tr r="H33" s="2"/>
      </tp>
      <tp>
        <v>0</v>
        <stp/>
        <stp>BOARD</stp>
        <stp>3591</stp>
        <stp/>
        <stp>買気配数量2</stp>
        <tr r="H60" s="2"/>
      </tp>
      <tp>
        <v>0</v>
        <stp/>
        <stp>BOARD</stp>
        <stp>6592</stp>
        <stp/>
        <stp>買気配数量0</stp>
        <tr r="H202" s="2"/>
      </tp>
      <tp>
        <v>0</v>
        <stp/>
        <stp>BOARD</stp>
        <stp>2593</stp>
        <stp/>
        <stp>買気配数量1</stp>
        <tr r="H33" s="2"/>
      </tp>
      <tp>
        <v>0</v>
        <stp/>
        <stp>BOARD</stp>
        <stp>3591</stp>
        <stp/>
        <stp>買気配数量3</stp>
        <tr r="H60" s="2"/>
      </tp>
      <tp>
        <v>0</v>
        <stp/>
        <stp>BOARD</stp>
        <stp>6592</stp>
        <stp/>
        <stp>買気配数量3</stp>
        <tr r="H202" s="2"/>
      </tp>
      <tp>
        <v>0</v>
        <stp/>
        <stp>BOARD</stp>
        <stp>2593</stp>
        <stp/>
        <stp>買気配数量2</stp>
        <tr r="H33" s="2"/>
      </tp>
      <tp>
        <v>0</v>
        <stp/>
        <stp>BOARD</stp>
        <stp>3591</stp>
        <stp/>
        <stp>買気配数量0</stp>
        <tr r="H60" s="2"/>
      </tp>
      <tp>
        <v>0</v>
        <stp/>
        <stp>BOARD</stp>
        <stp>6592</stp>
        <stp/>
        <stp>買気配数量2</stp>
        <tr r="H202" s="2"/>
      </tp>
      <tp>
        <v>0</v>
        <stp/>
        <stp>BOARD</stp>
        <stp>2593</stp>
        <stp/>
        <stp>買気配数量3</stp>
        <tr r="H33" s="2"/>
      </tp>
      <tp>
        <v>0</v>
        <stp/>
        <stp>BOARD</stp>
        <stp>3591</stp>
        <stp/>
        <stp>買気配数量1</stp>
        <tr r="H60" s="2"/>
      </tp>
      <tp>
        <v>10900</v>
        <stp/>
        <stp>BOARD</stp>
        <stp>6592</stp>
        <stp/>
        <stp>買気配数量9</stp>
        <tr r="H202" s="2"/>
      </tp>
      <tp>
        <v>11000</v>
        <stp/>
        <stp>BOARD</stp>
        <stp>2593</stp>
        <stp/>
        <stp>買気配数量8</stp>
        <tr r="H33" s="2"/>
      </tp>
      <tp>
        <v>9400</v>
        <stp/>
        <stp>BOARD</stp>
        <stp>6592</stp>
        <stp/>
        <stp>買気配数量8</stp>
        <tr r="H202" s="2"/>
      </tp>
      <tp>
        <v>8000</v>
        <stp/>
        <stp>BOARD</stp>
        <stp>2593</stp>
        <stp/>
        <stp>買気配数量9</stp>
        <tr r="H33" s="2"/>
      </tp>
      <tp>
        <v>2900</v>
        <stp/>
        <stp>BOARD</stp>
        <stp>3591</stp>
        <stp/>
        <stp>買気配数量8</stp>
        <tr r="H60" s="2"/>
      </tp>
      <tp>
        <v>4700</v>
        <stp/>
        <stp>BOARD</stp>
        <stp>3591</stp>
        <stp/>
        <stp>買気配数量9</stp>
        <tr r="H60" s="2"/>
      </tp>
      <tp>
        <v>0</v>
        <stp/>
        <stp>BOARD</stp>
        <stp>6586</stp>
        <stp/>
        <stp>買気配数量1</stp>
        <tr r="H200" s="2"/>
      </tp>
      <tp>
        <v>800</v>
        <stp/>
        <stp>BOARD</stp>
        <stp>4581</stp>
        <stp/>
        <stp>買気配数量6</stp>
        <tr r="H115" s="2"/>
      </tp>
      <tp>
        <v>0</v>
        <stp/>
        <stp>BOARD</stp>
        <stp>6586</stp>
        <stp/>
        <stp>買気配数量0</stp>
        <tr r="H200" s="2"/>
      </tp>
      <tp>
        <v>2100</v>
        <stp/>
        <stp>BOARD</stp>
        <stp>4581</stp>
        <stp/>
        <stp>買気配数量7</stp>
        <tr r="H115" s="2"/>
      </tp>
      <tp>
        <v>0</v>
        <stp/>
        <stp>BOARD</stp>
        <stp>6586</stp>
        <stp/>
        <stp>買気配数量3</stp>
        <tr r="H200" s="2"/>
      </tp>
      <tp>
        <v>0</v>
        <stp/>
        <stp>BOARD</stp>
        <stp>4581</stp>
        <stp/>
        <stp>買気配数量4</stp>
        <tr r="H115" s="2"/>
      </tp>
      <tp>
        <v>0</v>
        <stp/>
        <stp>BOARD</stp>
        <stp>6586</stp>
        <stp/>
        <stp>買気配数量2</stp>
        <tr r="H200" s="2"/>
      </tp>
      <tp>
        <v>0</v>
        <stp/>
        <stp>BOARD</stp>
        <stp>4581</stp>
        <stp/>
        <stp>買気配数量5</stp>
        <tr r="H115" s="2"/>
      </tp>
      <tp>
        <v>0</v>
        <stp/>
        <stp>BOARD</stp>
        <stp>6586</stp>
        <stp/>
        <stp>買気配数量5</stp>
        <tr r="H200" s="2"/>
      </tp>
      <tp>
        <v>0</v>
        <stp/>
        <stp>BOARD</stp>
        <stp>4581</stp>
        <stp/>
        <stp>買気配数量2</stp>
        <tr r="H115" s="2"/>
      </tp>
      <tp>
        <v>0</v>
        <stp/>
        <stp>BOARD</stp>
        <stp>6586</stp>
        <stp/>
        <stp>買気配数量4</stp>
        <tr r="H200" s="2"/>
      </tp>
      <tp>
        <v>0</v>
        <stp/>
        <stp>BOARD</stp>
        <stp>4581</stp>
        <stp/>
        <stp>買気配数量3</stp>
        <tr r="H115" s="2"/>
      </tp>
      <tp>
        <v>17200</v>
        <stp/>
        <stp>BOARD</stp>
        <stp>6586</stp>
        <stp/>
        <stp>買気配数量7</stp>
        <tr r="H200" s="2"/>
      </tp>
      <tp>
        <v>22000</v>
        <stp/>
        <stp>BOARD</stp>
        <stp>6588</stp>
        <stp/>
        <stp>買気配数量9</stp>
        <tr r="H201" s="2"/>
      </tp>
      <tp>
        <v>0</v>
        <stp/>
        <stp>BOARD</stp>
        <stp>4581</stp>
        <stp/>
        <stp>買気配数量0</stp>
        <tr r="H115" s="2"/>
      </tp>
      <tp>
        <v>7700</v>
        <stp/>
        <stp>BOARD</stp>
        <stp>6586</stp>
        <stp/>
        <stp>買気配数量6</stp>
        <tr r="H200" s="2"/>
      </tp>
      <tp>
        <v>53000</v>
        <stp/>
        <stp>BOARD</stp>
        <stp>6588</stp>
        <stp/>
        <stp>買気配数量8</stp>
        <tr r="H201" s="2"/>
      </tp>
      <tp>
        <v>0</v>
        <stp/>
        <stp>BOARD</stp>
        <stp>4581</stp>
        <stp/>
        <stp>買気配数量1</stp>
        <tr r="H115" s="2"/>
      </tp>
      <tp>
        <v>13300</v>
        <stp/>
        <stp>BOARD</stp>
        <stp>6586</stp>
        <stp/>
        <stp>買気配数量9</stp>
        <tr r="H200" s="2"/>
      </tp>
      <tp>
        <v>43000</v>
        <stp/>
        <stp>BOARD</stp>
        <stp>6588</stp>
        <stp/>
        <stp>買気配数量7</stp>
        <tr r="H201" s="2"/>
      </tp>
      <tp>
        <v>18300</v>
        <stp/>
        <stp>BOARD</stp>
        <stp>6586</stp>
        <stp/>
        <stp>買気配数量8</stp>
        <tr r="H200" s="2"/>
      </tp>
      <tp>
        <v>40000</v>
        <stp/>
        <stp>BOARD</stp>
        <stp>6588</stp>
        <stp/>
        <stp>買気配数量6</stp>
        <tr r="H201" s="2"/>
      </tp>
      <tp>
        <v>0</v>
        <stp/>
        <stp>BOARD</stp>
        <stp>6588</stp>
        <stp/>
        <stp>買気配数量5</stp>
        <tr r="H201" s="2"/>
      </tp>
      <tp>
        <v>0</v>
        <stp/>
        <stp>BOARD</stp>
        <stp>6588</stp>
        <stp/>
        <stp>買気配数量4</stp>
        <tr r="H201" s="2"/>
      </tp>
      <tp>
        <v>0</v>
        <stp/>
        <stp>BOARD</stp>
        <stp>6588</stp>
        <stp/>
        <stp>買気配数量3</stp>
        <tr r="H201" s="2"/>
      </tp>
      <tp>
        <v>0</v>
        <stp/>
        <stp>BOARD</stp>
        <stp>6588</stp>
        <stp/>
        <stp>買気配数量2</stp>
        <tr r="H201" s="2"/>
      </tp>
      <tp>
        <v>0</v>
        <stp/>
        <stp>BOARD</stp>
        <stp>6588</stp>
        <stp/>
        <stp>買気配数量1</stp>
        <tr r="H201" s="2"/>
      </tp>
      <tp>
        <v>3600</v>
        <stp/>
        <stp>BOARD</stp>
        <stp>4581</stp>
        <stp/>
        <stp>買気配数量8</stp>
        <tr r="H115" s="2"/>
      </tp>
      <tp>
        <v>0</v>
        <stp/>
        <stp>BOARD</stp>
        <stp>6588</stp>
        <stp/>
        <stp>買気配数量0</stp>
        <tr r="H201" s="2"/>
      </tp>
      <tp>
        <v>3800</v>
        <stp/>
        <stp>BOARD</stp>
        <stp>4581</stp>
        <stp/>
        <stp>買気配数量9</stp>
        <tr r="H115" s="2"/>
      </tp>
      <tp>
        <v>12200</v>
        <stp/>
        <stp>BOARD</stp>
        <stp>7518</stp>
        <stp/>
        <stp>買気配数量9</stp>
        <tr r="H246" s="2"/>
      </tp>
      <tp>
        <v>32000</v>
        <stp/>
        <stp>BOARD</stp>
        <stp>4519</stp>
        <stp/>
        <stp>買気配数量8</stp>
        <tr r="H100" s="2"/>
      </tp>
      <tp>
        <v>6500</v>
        <stp/>
        <stp>BOARD</stp>
        <stp>7518</stp>
        <stp/>
        <stp>買気配数量8</stp>
        <tr r="H246" s="2"/>
      </tp>
      <tp>
        <v>7100</v>
        <stp/>
        <stp>BOARD</stp>
        <stp>4519</stp>
        <stp/>
        <stp>買気配数量9</stp>
        <tr r="H100" s="2"/>
      </tp>
      <tp>
        <v>2100</v>
        <stp/>
        <stp>BOARD</stp>
        <stp>7518</stp>
        <stp/>
        <stp>買気配数量7</stp>
        <tr r="H246" s="2"/>
      </tp>
      <tp>
        <v>14100</v>
        <stp/>
        <stp>BOARD</stp>
        <stp>4519</stp>
        <stp/>
        <stp>買気配数量6</stp>
        <tr r="H100" s="2"/>
      </tp>
      <tp>
        <v>1200</v>
        <stp/>
        <stp>BOARD</stp>
        <stp>7518</stp>
        <stp/>
        <stp>買気配数量6</stp>
        <tr r="H246" s="2"/>
      </tp>
      <tp>
        <v>22900</v>
        <stp/>
        <stp>BOARD</stp>
        <stp>4519</stp>
        <stp/>
        <stp>買気配数量7</stp>
        <tr r="H100" s="2"/>
      </tp>
      <tp>
        <v>0</v>
        <stp/>
        <stp>BOARD</stp>
        <stp>7518</stp>
        <stp/>
        <stp>買気配数量5</stp>
        <tr r="H246" s="2"/>
      </tp>
      <tp>
        <v>0</v>
        <stp/>
        <stp>BOARD</stp>
        <stp>4519</stp>
        <stp/>
        <stp>買気配数量4</stp>
        <tr r="H100" s="2"/>
      </tp>
      <tp>
        <v>0</v>
        <stp/>
        <stp>BOARD</stp>
        <stp>7518</stp>
        <stp/>
        <stp>買気配数量4</stp>
        <tr r="H246" s="2"/>
      </tp>
      <tp>
        <v>0</v>
        <stp/>
        <stp>BOARD</stp>
        <stp>4519</stp>
        <stp/>
        <stp>買気配数量5</stp>
        <tr r="H100" s="2"/>
      </tp>
      <tp>
        <v>0</v>
        <stp/>
        <stp>BOARD</stp>
        <stp>7518</stp>
        <stp/>
        <stp>買気配数量3</stp>
        <tr r="H246" s="2"/>
      </tp>
      <tp>
        <v>0</v>
        <stp/>
        <stp>BOARD</stp>
        <stp>4519</stp>
        <stp/>
        <stp>買気配数量2</stp>
        <tr r="H100" s="2"/>
      </tp>
      <tp>
        <v>0</v>
        <stp/>
        <stp>BOARD</stp>
        <stp>7518</stp>
        <stp/>
        <stp>買気配数量2</stp>
        <tr r="H246" s="2"/>
      </tp>
      <tp>
        <v>0</v>
        <stp/>
        <stp>BOARD</stp>
        <stp>4519</stp>
        <stp/>
        <stp>買気配数量3</stp>
        <tr r="H100" s="2"/>
      </tp>
      <tp>
        <v>0</v>
        <stp/>
        <stp>BOARD</stp>
        <stp>7518</stp>
        <stp/>
        <stp>買気配数量1</stp>
        <tr r="H246" s="2"/>
      </tp>
      <tp>
        <v>0</v>
        <stp/>
        <stp>BOARD</stp>
        <stp>4519</stp>
        <stp/>
        <stp>買気配数量0</stp>
        <tr r="H100" s="2"/>
      </tp>
      <tp>
        <v>0</v>
        <stp/>
        <stp>BOARD</stp>
        <stp>7518</stp>
        <stp/>
        <stp>買気配数量0</stp>
        <tr r="H246" s="2"/>
      </tp>
      <tp>
        <v>0</v>
        <stp/>
        <stp>BOARD</stp>
        <stp>4519</stp>
        <stp/>
        <stp>買気配数量1</stp>
        <tr r="H100" s="2"/>
      </tp>
      <tp>
        <v>0</v>
        <stp/>
        <stp>BOARD</stp>
        <stp>6504</stp>
        <stp/>
        <stp>買気配数量3</stp>
        <tr r="H197" s="2"/>
      </tp>
      <tp>
        <v>0</v>
        <stp/>
        <stp>BOARD</stp>
        <stp>6506</stp>
        <stp/>
        <stp>買気配数量1</stp>
        <tr r="H198" s="2"/>
      </tp>
      <tp>
        <v>0</v>
        <stp/>
        <stp>BOARD</stp>
        <stp>4506</stp>
        <stp/>
        <stp>買気配数量1</stp>
        <tr r="H97" s="2"/>
      </tp>
      <tp>
        <v>0</v>
        <stp/>
        <stp>BOARD</stp>
        <stp>4507</stp>
        <stp/>
        <stp>買気配数量0</stp>
        <tr r="H98" s="2"/>
      </tp>
      <tp>
        <v>9100</v>
        <stp/>
        <stp>BOARD</stp>
        <stp>2501</stp>
        <stp/>
        <stp>買気配数量6</stp>
        <tr r="H29" s="2"/>
      </tp>
      <tp>
        <v>0</v>
        <stp/>
        <stp>BOARD</stp>
        <stp>2502</stp>
        <stp/>
        <stp>買気配数量5</stp>
        <tr r="H30" s="2"/>
      </tp>
      <tp>
        <v>0</v>
        <stp/>
        <stp>BOARD</stp>
        <stp>6504</stp>
        <stp/>
        <stp>買気配数量2</stp>
        <tr r="H197" s="2"/>
      </tp>
      <tp>
        <v>0</v>
        <stp/>
        <stp>BOARD</stp>
        <stp>6506</stp>
        <stp/>
        <stp>買気配数量0</stp>
        <tr r="H198" s="2"/>
      </tp>
      <tp>
        <v>0</v>
        <stp/>
        <stp>BOARD</stp>
        <stp>4506</stp>
        <stp/>
        <stp>買気配数量0</stp>
        <tr r="H97" s="2"/>
      </tp>
      <tp>
        <v>0</v>
        <stp/>
        <stp>BOARD</stp>
        <stp>4507</stp>
        <stp/>
        <stp>買気配数量1</stp>
        <tr r="H98" s="2"/>
      </tp>
      <tp>
        <v>13700</v>
        <stp/>
        <stp>BOARD</stp>
        <stp>2501</stp>
        <stp/>
        <stp>買気配数量7</stp>
        <tr r="H29" s="2"/>
      </tp>
      <tp>
        <v>0</v>
        <stp/>
        <stp>BOARD</stp>
        <stp>2502</stp>
        <stp/>
        <stp>買気配数量4</stp>
        <tr r="H30" s="2"/>
      </tp>
      <tp>
        <v>0</v>
        <stp/>
        <stp>BOARD</stp>
        <stp>6504</stp>
        <stp/>
        <stp>買気配数量1</stp>
        <tr r="H197" s="2"/>
      </tp>
      <tp>
        <v>0</v>
        <stp/>
        <stp>BOARD</stp>
        <stp>6506</stp>
        <stp/>
        <stp>買気配数量3</stp>
        <tr r="H198" s="2"/>
      </tp>
      <tp>
        <v>0</v>
        <stp/>
        <stp>BOARD</stp>
        <stp>4506</stp>
        <stp/>
        <stp>買気配数量3</stp>
        <tr r="H97" s="2"/>
      </tp>
      <tp>
        <v>0</v>
        <stp/>
        <stp>BOARD</stp>
        <stp>4507</stp>
        <stp/>
        <stp>買気配数量2</stp>
        <tr r="H98" s="2"/>
      </tp>
      <tp>
        <v>0</v>
        <stp/>
        <stp>BOARD</stp>
        <stp>2501</stp>
        <stp/>
        <stp>買気配数量4</stp>
        <tr r="H29" s="2"/>
      </tp>
      <tp>
        <v>600</v>
        <stp/>
        <stp>BOARD</stp>
        <stp>2502</stp>
        <stp/>
        <stp>買気配数量7</stp>
        <tr r="H30" s="2"/>
      </tp>
      <tp>
        <v>0</v>
        <stp/>
        <stp>BOARD</stp>
        <stp>6504</stp>
        <stp/>
        <stp>買気配数量0</stp>
        <tr r="H197" s="2"/>
      </tp>
      <tp>
        <v>0</v>
        <stp/>
        <stp>BOARD</stp>
        <stp>6506</stp>
        <stp/>
        <stp>買気配数量2</stp>
        <tr r="H198" s="2"/>
      </tp>
      <tp>
        <v>0</v>
        <stp/>
        <stp>BOARD</stp>
        <stp>4506</stp>
        <stp/>
        <stp>買気配数量2</stp>
        <tr r="H97" s="2"/>
      </tp>
      <tp>
        <v>0</v>
        <stp/>
        <stp>BOARD</stp>
        <stp>4507</stp>
        <stp/>
        <stp>買気配数量3</stp>
        <tr r="H98" s="2"/>
      </tp>
      <tp>
        <v>0</v>
        <stp/>
        <stp>BOARD</stp>
        <stp>2501</stp>
        <stp/>
        <stp>買気配数量5</stp>
        <tr r="H29" s="2"/>
      </tp>
      <tp>
        <v>2500</v>
        <stp/>
        <stp>BOARD</stp>
        <stp>2502</stp>
        <stp/>
        <stp>買気配数量6</stp>
        <tr r="H30" s="2"/>
      </tp>
      <tp>
        <v>78000</v>
        <stp/>
        <stp>BOARD</stp>
        <stp>6504</stp>
        <stp/>
        <stp>買気配数量7</stp>
        <tr r="H197" s="2"/>
      </tp>
      <tp>
        <v>0</v>
        <stp/>
        <stp>BOARD</stp>
        <stp>6506</stp>
        <stp/>
        <stp>買気配数量5</stp>
        <tr r="H198" s="2"/>
      </tp>
      <tp>
        <v>0</v>
        <stp/>
        <stp>BOARD</stp>
        <stp>4506</stp>
        <stp/>
        <stp>買気配数量5</stp>
        <tr r="H97" s="2"/>
      </tp>
      <tp>
        <v>0</v>
        <stp/>
        <stp>BOARD</stp>
        <stp>4507</stp>
        <stp/>
        <stp>買気配数量4</stp>
        <tr r="H98" s="2"/>
      </tp>
      <tp>
        <v>0</v>
        <stp/>
        <stp>BOARD</stp>
        <stp>2501</stp>
        <stp/>
        <stp>買気配数量2</stp>
        <tr r="H29" s="2"/>
      </tp>
      <tp>
        <v>0</v>
        <stp/>
        <stp>BOARD</stp>
        <stp>2502</stp>
        <stp/>
        <stp>買気配数量1</stp>
        <tr r="H30" s="2"/>
      </tp>
      <tp>
        <v>83000</v>
        <stp/>
        <stp>BOARD</stp>
        <stp>6504</stp>
        <stp/>
        <stp>買気配数量6</stp>
        <tr r="H197" s="2"/>
      </tp>
      <tp>
        <v>0</v>
        <stp/>
        <stp>BOARD</stp>
        <stp>6506</stp>
        <stp/>
        <stp>買気配数量4</stp>
        <tr r="H198" s="2"/>
      </tp>
      <tp>
        <v>0</v>
        <stp/>
        <stp>BOARD</stp>
        <stp>4506</stp>
        <stp/>
        <stp>買気配数量4</stp>
        <tr r="H97" s="2"/>
      </tp>
      <tp>
        <v>0</v>
        <stp/>
        <stp>BOARD</stp>
        <stp>4507</stp>
        <stp/>
        <stp>買気配数量5</stp>
        <tr r="H98" s="2"/>
      </tp>
      <tp>
        <v>0</v>
        <stp/>
        <stp>BOARD</stp>
        <stp>2501</stp>
        <stp/>
        <stp>買気配数量3</stp>
        <tr r="H29" s="2"/>
      </tp>
      <tp>
        <v>0</v>
        <stp/>
        <stp>BOARD</stp>
        <stp>2502</stp>
        <stp/>
        <stp>買気配数量0</stp>
        <tr r="H30" s="2"/>
      </tp>
      <tp>
        <v>0</v>
        <stp/>
        <stp>BOARD</stp>
        <stp>6504</stp>
        <stp/>
        <stp>買気配数量5</stp>
        <tr r="H197" s="2"/>
      </tp>
      <tp>
        <v>83400</v>
        <stp/>
        <stp>BOARD</stp>
        <stp>6506</stp>
        <stp/>
        <stp>買気配数量7</stp>
        <tr r="H198" s="2"/>
      </tp>
      <tp>
        <v>54000</v>
        <stp/>
        <stp>BOARD</stp>
        <stp>6508</stp>
        <stp/>
        <stp>買気配数量9</stp>
        <tr r="H199" s="2"/>
      </tp>
      <tp>
        <v>18400</v>
        <stp/>
        <stp>BOARD</stp>
        <stp>4506</stp>
        <stp/>
        <stp>買気配数量7</stp>
        <tr r="H97" s="2"/>
      </tp>
      <tp>
        <v>200</v>
        <stp/>
        <stp>BOARD</stp>
        <stp>4507</stp>
        <stp/>
        <stp>買気配数量6</stp>
        <tr r="H98" s="2"/>
      </tp>
      <tp>
        <v>12000</v>
        <stp/>
        <stp>BOARD</stp>
        <stp>4508</stp>
        <stp/>
        <stp>買気配数量9</stp>
        <tr r="H99" s="2"/>
      </tp>
      <tp>
        <v>0</v>
        <stp/>
        <stp>BOARD</stp>
        <stp>2501</stp>
        <stp/>
        <stp>買気配数量0</stp>
        <tr r="H29" s="2"/>
      </tp>
      <tp>
        <v>0</v>
        <stp/>
        <stp>BOARD</stp>
        <stp>2502</stp>
        <stp/>
        <stp>買気配数量3</stp>
        <tr r="H30" s="2"/>
      </tp>
      <tp>
        <v>0</v>
        <stp/>
        <stp>BOARD</stp>
        <stp>6504</stp>
        <stp/>
        <stp>買気配数量4</stp>
        <tr r="H197" s="2"/>
      </tp>
      <tp>
        <v>43400</v>
        <stp/>
        <stp>BOARD</stp>
        <stp>6506</stp>
        <stp/>
        <stp>買気配数量6</stp>
        <tr r="H198" s="2"/>
      </tp>
      <tp>
        <v>49000</v>
        <stp/>
        <stp>BOARD</stp>
        <stp>6508</stp>
        <stp/>
        <stp>買気配数量8</stp>
        <tr r="H199" s="2"/>
      </tp>
      <tp>
        <v>5000</v>
        <stp/>
        <stp>BOARD</stp>
        <stp>4506</stp>
        <stp/>
        <stp>買気配数量6</stp>
        <tr r="H97" s="2"/>
      </tp>
      <tp>
        <v>400</v>
        <stp/>
        <stp>BOARD</stp>
        <stp>4507</stp>
        <stp/>
        <stp>買気配数量7</stp>
        <tr r="H98" s="2"/>
      </tp>
      <tp>
        <v>9900</v>
        <stp/>
        <stp>BOARD</stp>
        <stp>4508</stp>
        <stp/>
        <stp>買気配数量8</stp>
        <tr r="H99" s="2"/>
      </tp>
      <tp>
        <v>0</v>
        <stp/>
        <stp>BOARD</stp>
        <stp>2501</stp>
        <stp/>
        <stp>買気配数量1</stp>
        <tr r="H29" s="2"/>
      </tp>
      <tp>
        <v>0</v>
        <stp/>
        <stp>BOARD</stp>
        <stp>2502</stp>
        <stp/>
        <stp>買気配数量2</stp>
        <tr r="H30" s="2"/>
      </tp>
      <tp>
        <v>20000</v>
        <stp/>
        <stp>BOARD</stp>
        <stp>6506</stp>
        <stp/>
        <stp>買気配数量9</stp>
        <tr r="H198" s="2"/>
      </tp>
      <tp>
        <v>69000</v>
        <stp/>
        <stp>BOARD</stp>
        <stp>6508</stp>
        <stp/>
        <stp>買気配数量7</stp>
        <tr r="H199" s="2"/>
      </tp>
      <tp>
        <v>12000</v>
        <stp/>
        <stp>BOARD</stp>
        <stp>4506</stp>
        <stp/>
        <stp>買気配数量9</stp>
        <tr r="H97" s="2"/>
      </tp>
      <tp>
        <v>600</v>
        <stp/>
        <stp>BOARD</stp>
        <stp>4507</stp>
        <stp/>
        <stp>買気配数量8</stp>
        <tr r="H98" s="2"/>
      </tp>
      <tp>
        <v>2800</v>
        <stp/>
        <stp>BOARD</stp>
        <stp>4508</stp>
        <stp/>
        <stp>買気配数量7</stp>
        <tr r="H99" s="2"/>
      </tp>
      <tp>
        <v>94800</v>
        <stp/>
        <stp>BOARD</stp>
        <stp>6506</stp>
        <stp/>
        <stp>買気配数量8</stp>
        <tr r="H198" s="2"/>
      </tp>
      <tp>
        <v>62000</v>
        <stp/>
        <stp>BOARD</stp>
        <stp>6508</stp>
        <stp/>
        <stp>買気配数量6</stp>
        <tr r="H199" s="2"/>
      </tp>
      <tp>
        <v>26500</v>
        <stp/>
        <stp>BOARD</stp>
        <stp>4506</stp>
        <stp/>
        <stp>買気配数量8</stp>
        <tr r="H97" s="2"/>
      </tp>
      <tp>
        <v>400</v>
        <stp/>
        <stp>BOARD</stp>
        <stp>4507</stp>
        <stp/>
        <stp>買気配数量9</stp>
        <tr r="H98" s="2"/>
      </tp>
      <tp>
        <v>2000</v>
        <stp/>
        <stp>BOARD</stp>
        <stp>4508</stp>
        <stp/>
        <stp>買気配数量6</stp>
        <tr r="H99" s="2"/>
      </tp>
      <tp>
        <v>146000</v>
        <stp/>
        <stp>BOARD</stp>
        <stp>6504</stp>
        <stp/>
        <stp>買気配数量9</stp>
        <tr r="H197" s="2"/>
      </tp>
      <tp>
        <v>0</v>
        <stp/>
        <stp>BOARD</stp>
        <stp>6508</stp>
        <stp/>
        <stp>買気配数量5</stp>
        <tr r="H199" s="2"/>
      </tp>
      <tp>
        <v>0</v>
        <stp/>
        <stp>BOARD</stp>
        <stp>4508</stp>
        <stp/>
        <stp>買気配数量5</stp>
        <tr r="H99" s="2"/>
      </tp>
      <tp>
        <v>82000</v>
        <stp/>
        <stp>BOARD</stp>
        <stp>6504</stp>
        <stp/>
        <stp>買気配数量8</stp>
        <tr r="H197" s="2"/>
      </tp>
      <tp>
        <v>0</v>
        <stp/>
        <stp>BOARD</stp>
        <stp>6508</stp>
        <stp/>
        <stp>買気配数量4</stp>
        <tr r="H199" s="2"/>
      </tp>
      <tp>
        <v>0</v>
        <stp/>
        <stp>BOARD</stp>
        <stp>4508</stp>
        <stp/>
        <stp>買気配数量4</stp>
        <tr r="H99" s="2"/>
      </tp>
      <tp>
        <v>0</v>
        <stp/>
        <stp>BOARD</stp>
        <stp>6508</stp>
        <stp/>
        <stp>買気配数量3</stp>
        <tr r="H199" s="2"/>
      </tp>
      <tp>
        <v>0</v>
        <stp/>
        <stp>BOARD</stp>
        <stp>4508</stp>
        <stp/>
        <stp>買気配数量3</stp>
        <tr r="H99" s="2"/>
      </tp>
      <tp>
        <v>600</v>
        <stp/>
        <stp>BOARD</stp>
        <stp>2502</stp>
        <stp/>
        <stp>買気配数量9</stp>
        <tr r="H30" s="2"/>
      </tp>
      <tp>
        <v>0</v>
        <stp/>
        <stp>BOARD</stp>
        <stp>6508</stp>
        <stp/>
        <stp>買気配数量2</stp>
        <tr r="H199" s="2"/>
      </tp>
      <tp>
        <v>0</v>
        <stp/>
        <stp>BOARD</stp>
        <stp>4508</stp>
        <stp/>
        <stp>買気配数量2</stp>
        <tr r="H99" s="2"/>
      </tp>
      <tp>
        <v>600</v>
        <stp/>
        <stp>BOARD</stp>
        <stp>2502</stp>
        <stp/>
        <stp>買気配数量8</stp>
        <tr r="H30" s="2"/>
      </tp>
      <tp>
        <v>0</v>
        <stp/>
        <stp>BOARD</stp>
        <stp>6508</stp>
        <stp/>
        <stp>買気配数量1</stp>
        <tr r="H199" s="2"/>
      </tp>
      <tp>
        <v>0</v>
        <stp/>
        <stp>BOARD</stp>
        <stp>4508</stp>
        <stp/>
        <stp>買気配数量1</stp>
        <tr r="H99" s="2"/>
      </tp>
      <tp>
        <v>11100</v>
        <stp/>
        <stp>BOARD</stp>
        <stp>2501</stp>
        <stp/>
        <stp>買気配数量8</stp>
        <tr r="H29" s="2"/>
      </tp>
      <tp>
        <v>0</v>
        <stp/>
        <stp>BOARD</stp>
        <stp>6508</stp>
        <stp/>
        <stp>買気配数量0</stp>
        <tr r="H199" s="2"/>
      </tp>
      <tp>
        <v>0</v>
        <stp/>
        <stp>BOARD</stp>
        <stp>4508</stp>
        <stp/>
        <stp>買気配数量0</stp>
        <tr r="H99" s="2"/>
      </tp>
      <tp>
        <v>7200</v>
        <stp/>
        <stp>BOARD</stp>
        <stp>2501</stp>
        <stp/>
        <stp>買気配数量9</stp>
        <tr r="H29" s="2"/>
      </tp>
      <tp>
        <v>0</v>
        <stp/>
        <stp>BOARD</stp>
        <stp>7532</stp>
        <stp/>
        <stp>買気配数量5</stp>
        <tr r="H247" s="2"/>
      </tp>
      <tp>
        <v>9000</v>
        <stp/>
        <stp>BOARD</stp>
        <stp>4530</stp>
        <stp/>
        <stp>買気配数量7</stp>
        <tr r="H104" s="2"/>
      </tp>
      <tp>
        <v>0</v>
        <stp/>
        <stp>BOARD</stp>
        <stp>4534</stp>
        <stp/>
        <stp>買気配数量3</stp>
        <tr r="H105" s="2"/>
      </tp>
      <tp>
        <v>0</v>
        <stp/>
        <stp>BOARD</stp>
        <stp>4536</stp>
        <stp/>
        <stp>買気配数量1</stp>
        <tr r="H106" s="2"/>
      </tp>
      <tp>
        <v>1300</v>
        <stp/>
        <stp>BOARD</stp>
        <stp>2531</stp>
        <stp/>
        <stp>買気配数量6</stp>
        <tr r="H31" s="2"/>
      </tp>
      <tp>
        <v>0</v>
        <stp/>
        <stp>BOARD</stp>
        <stp>7532</stp>
        <stp/>
        <stp>買気配数量4</stp>
        <tr r="H247" s="2"/>
      </tp>
      <tp>
        <v>2800</v>
        <stp/>
        <stp>BOARD</stp>
        <stp>4530</stp>
        <stp/>
        <stp>買気配数量6</stp>
        <tr r="H104" s="2"/>
      </tp>
      <tp>
        <v>0</v>
        <stp/>
        <stp>BOARD</stp>
        <stp>4534</stp>
        <stp/>
        <stp>買気配数量2</stp>
        <tr r="H105" s="2"/>
      </tp>
      <tp>
        <v>0</v>
        <stp/>
        <stp>BOARD</stp>
        <stp>4536</stp>
        <stp/>
        <stp>買気配数量0</stp>
        <tr r="H106" s="2"/>
      </tp>
      <tp>
        <v>9600</v>
        <stp/>
        <stp>BOARD</stp>
        <stp>2531</stp>
        <stp/>
        <stp>買気配数量7</stp>
        <tr r="H31" s="2"/>
      </tp>
      <tp>
        <v>7600</v>
        <stp/>
        <stp>BOARD</stp>
        <stp>7532</stp>
        <stp/>
        <stp>買気配数量7</stp>
        <tr r="H247" s="2"/>
      </tp>
      <tp>
        <v>0</v>
        <stp/>
        <stp>BOARD</stp>
        <stp>4530</stp>
        <stp/>
        <stp>買気配数量5</stp>
        <tr r="H104" s="2"/>
      </tp>
      <tp>
        <v>0</v>
        <stp/>
        <stp>BOARD</stp>
        <stp>4534</stp>
        <stp/>
        <stp>買気配数量1</stp>
        <tr r="H105" s="2"/>
      </tp>
      <tp>
        <v>0</v>
        <stp/>
        <stp>BOARD</stp>
        <stp>4536</stp>
        <stp/>
        <stp>買気配数量3</stp>
        <tr r="H106" s="2"/>
      </tp>
      <tp>
        <v>0</v>
        <stp/>
        <stp>BOARD</stp>
        <stp>2531</stp>
        <stp/>
        <stp>買気配数量4</stp>
        <tr r="H31" s="2"/>
      </tp>
      <tp>
        <v>2300</v>
        <stp/>
        <stp>BOARD</stp>
        <stp>7532</stp>
        <stp/>
        <stp>買気配数量6</stp>
        <tr r="H247" s="2"/>
      </tp>
      <tp>
        <v>0</v>
        <stp/>
        <stp>BOARD</stp>
        <stp>4530</stp>
        <stp/>
        <stp>買気配数量4</stp>
        <tr r="H104" s="2"/>
      </tp>
      <tp>
        <v>0</v>
        <stp/>
        <stp>BOARD</stp>
        <stp>4534</stp>
        <stp/>
        <stp>買気配数量0</stp>
        <tr r="H105" s="2"/>
      </tp>
      <tp>
        <v>0</v>
        <stp/>
        <stp>BOARD</stp>
        <stp>4536</stp>
        <stp/>
        <stp>買気配数量2</stp>
        <tr r="H106" s="2"/>
      </tp>
      <tp>
        <v>0</v>
        <stp/>
        <stp>BOARD</stp>
        <stp>2531</stp>
        <stp/>
        <stp>買気配数量5</stp>
        <tr r="H31" s="2"/>
      </tp>
      <tp>
        <v>0</v>
        <stp/>
        <stp>BOARD</stp>
        <stp>7532</stp>
        <stp/>
        <stp>買気配数量1</stp>
        <tr r="H247" s="2"/>
      </tp>
      <tp>
        <v>0</v>
        <stp/>
        <stp>BOARD</stp>
        <stp>4530</stp>
        <stp/>
        <stp>買気配数量3</stp>
        <tr r="H104" s="2"/>
      </tp>
      <tp>
        <v>1500</v>
        <stp/>
        <stp>BOARD</stp>
        <stp>4534</stp>
        <stp/>
        <stp>買気配数量7</stp>
        <tr r="H105" s="2"/>
      </tp>
      <tp>
        <v>0</v>
        <stp/>
        <stp>BOARD</stp>
        <stp>4536</stp>
        <stp/>
        <stp>買気配数量5</stp>
        <tr r="H106" s="2"/>
      </tp>
      <tp>
        <v>0</v>
        <stp/>
        <stp>BOARD</stp>
        <stp>2531</stp>
        <stp/>
        <stp>買気配数量2</stp>
        <tr r="H31" s="2"/>
      </tp>
      <tp>
        <v>0</v>
        <stp/>
        <stp>BOARD</stp>
        <stp>7532</stp>
        <stp/>
        <stp>買気配数量0</stp>
        <tr r="H247" s="2"/>
      </tp>
      <tp>
        <v>0</v>
        <stp/>
        <stp>BOARD</stp>
        <stp>4530</stp>
        <stp/>
        <stp>買気配数量2</stp>
        <tr r="H104" s="2"/>
      </tp>
      <tp>
        <v>600</v>
        <stp/>
        <stp>BOARD</stp>
        <stp>4534</stp>
        <stp/>
        <stp>買気配数量6</stp>
        <tr r="H105" s="2"/>
      </tp>
      <tp>
        <v>0</v>
        <stp/>
        <stp>BOARD</stp>
        <stp>4536</stp>
        <stp/>
        <stp>買気配数量4</stp>
        <tr r="H106" s="2"/>
      </tp>
      <tp>
        <v>0</v>
        <stp/>
        <stp>BOARD</stp>
        <stp>2531</stp>
        <stp/>
        <stp>買気配数量3</stp>
        <tr r="H31" s="2"/>
      </tp>
      <tp>
        <v>0</v>
        <stp/>
        <stp>BOARD</stp>
        <stp>7532</stp>
        <stp/>
        <stp>買気配数量3</stp>
        <tr r="H247" s="2"/>
      </tp>
      <tp>
        <v>0</v>
        <stp/>
        <stp>BOARD</stp>
        <stp>4530</stp>
        <stp/>
        <stp>買気配数量1</stp>
        <tr r="H104" s="2"/>
      </tp>
      <tp>
        <v>0</v>
        <stp/>
        <stp>BOARD</stp>
        <stp>4534</stp>
        <stp/>
        <stp>買気配数量5</stp>
        <tr r="H105" s="2"/>
      </tp>
      <tp>
        <v>3500</v>
        <stp/>
        <stp>BOARD</stp>
        <stp>4536</stp>
        <stp/>
        <stp>買気配数量7</stp>
        <tr r="H106" s="2"/>
      </tp>
      <tp>
        <v>0</v>
        <stp/>
        <stp>BOARD</stp>
        <stp>2531</stp>
        <stp/>
        <stp>買気配数量0</stp>
        <tr r="H31" s="2"/>
      </tp>
      <tp>
        <v>0</v>
        <stp/>
        <stp>BOARD</stp>
        <stp>7532</stp>
        <stp/>
        <stp>買気配数量2</stp>
        <tr r="H247" s="2"/>
      </tp>
      <tp>
        <v>0</v>
        <stp/>
        <stp>BOARD</stp>
        <stp>4530</stp>
        <stp/>
        <stp>買気配数量0</stp>
        <tr r="H104" s="2"/>
      </tp>
      <tp>
        <v>0</v>
        <stp/>
        <stp>BOARD</stp>
        <stp>4534</stp>
        <stp/>
        <stp>買気配数量4</stp>
        <tr r="H105" s="2"/>
      </tp>
      <tp>
        <v>1000</v>
        <stp/>
        <stp>BOARD</stp>
        <stp>4536</stp>
        <stp/>
        <stp>買気配数量6</stp>
        <tr r="H106" s="2"/>
      </tp>
      <tp>
        <v>0</v>
        <stp/>
        <stp>BOARD</stp>
        <stp>2531</stp>
        <stp/>
        <stp>買気配数量1</stp>
        <tr r="H31" s="2"/>
      </tp>
      <tp>
        <v>6400</v>
        <stp/>
        <stp>BOARD</stp>
        <stp>4536</stp>
        <stp/>
        <stp>買気配数量9</stp>
        <tr r="H106" s="2"/>
      </tp>
      <tp>
        <v>12500</v>
        <stp/>
        <stp>BOARD</stp>
        <stp>4536</stp>
        <stp/>
        <stp>買気配数量8</stp>
        <tr r="H106" s="2"/>
      </tp>
      <tp>
        <v>2300</v>
        <stp/>
        <stp>BOARD</stp>
        <stp>4534</stp>
        <stp/>
        <stp>買気配数量9</stp>
        <tr r="H105" s="2"/>
      </tp>
      <tp>
        <v>1400</v>
        <stp/>
        <stp>BOARD</stp>
        <stp>4534</stp>
        <stp/>
        <stp>買気配数量8</stp>
        <tr r="H105" s="2"/>
      </tp>
      <tp>
        <v>17300</v>
        <stp/>
        <stp>BOARD</stp>
        <stp>7532</stp>
        <stp/>
        <stp>買気配数量9</stp>
        <tr r="H247" s="2"/>
      </tp>
      <tp>
        <v>18500</v>
        <stp/>
        <stp>BOARD</stp>
        <stp>7532</stp>
        <stp/>
        <stp>買気配数量8</stp>
        <tr r="H247" s="2"/>
      </tp>
      <tp>
        <v>4100</v>
        <stp/>
        <stp>BOARD</stp>
        <stp>4530</stp>
        <stp/>
        <stp>買気配数量9</stp>
        <tr r="H104" s="2"/>
      </tp>
      <tp>
        <v>3900</v>
        <stp/>
        <stp>BOARD</stp>
        <stp>2531</stp>
        <stp/>
        <stp>買気配数量8</stp>
        <tr r="H31" s="2"/>
      </tp>
      <tp>
        <v>3500</v>
        <stp/>
        <stp>BOARD</stp>
        <stp>4530</stp>
        <stp/>
        <stp>買気配数量8</stp>
        <tr r="H104" s="2"/>
      </tp>
      <tp>
        <v>6400</v>
        <stp/>
        <stp>BOARD</stp>
        <stp>2531</stp>
        <stp/>
        <stp>買気配数量9</stp>
        <tr r="H31" s="2"/>
      </tp>
      <tp>
        <v>6300</v>
        <stp/>
        <stp>BOARD</stp>
        <stp>4521</stp>
        <stp/>
        <stp>買気配数量6</stp>
        <tr r="H101" s="2"/>
      </tp>
      <tp>
        <v>0</v>
        <stp/>
        <stp>BOARD</stp>
        <stp>4527</stp>
        <stp/>
        <stp>買気配数量0</stp>
        <tr r="H102" s="2"/>
      </tp>
      <tp>
        <v>6400</v>
        <stp/>
        <stp>BOARD</stp>
        <stp>4521</stp>
        <stp/>
        <stp>買気配数量7</stp>
        <tr r="H101" s="2"/>
      </tp>
      <tp>
        <v>0</v>
        <stp/>
        <stp>BOARD</stp>
        <stp>4527</stp>
        <stp/>
        <stp>買気配数量1</stp>
        <tr r="H102" s="2"/>
      </tp>
      <tp>
        <v>0</v>
        <stp/>
        <stp>BOARD</stp>
        <stp>4521</stp>
        <stp/>
        <stp>買気配数量4</stp>
        <tr r="H101" s="2"/>
      </tp>
      <tp>
        <v>0</v>
        <stp/>
        <stp>BOARD</stp>
        <stp>4527</stp>
        <stp/>
        <stp>買気配数量2</stp>
        <tr r="H102" s="2"/>
      </tp>
      <tp>
        <v>0</v>
        <stp/>
        <stp>BOARD</stp>
        <stp>4521</stp>
        <stp/>
        <stp>買気配数量5</stp>
        <tr r="H101" s="2"/>
      </tp>
      <tp>
        <v>0</v>
        <stp/>
        <stp>BOARD</stp>
        <stp>4527</stp>
        <stp/>
        <stp>買気配数量3</stp>
        <tr r="H102" s="2"/>
      </tp>
      <tp>
        <v>0</v>
        <stp/>
        <stp>BOARD</stp>
        <stp>4521</stp>
        <stp/>
        <stp>買気配数量2</stp>
        <tr r="H101" s="2"/>
      </tp>
      <tp>
        <v>0</v>
        <stp/>
        <stp>BOARD</stp>
        <stp>4527</stp>
        <stp/>
        <stp>買気配数量4</stp>
        <tr r="H102" s="2"/>
      </tp>
      <tp>
        <v>0</v>
        <stp/>
        <stp>BOARD</stp>
        <stp>4521</stp>
        <stp/>
        <stp>買気配数量3</stp>
        <tr r="H101" s="2"/>
      </tp>
      <tp>
        <v>0</v>
        <stp/>
        <stp>BOARD</stp>
        <stp>4527</stp>
        <stp/>
        <stp>買気配数量5</stp>
        <tr r="H102" s="2"/>
      </tp>
      <tp>
        <v>0</v>
        <stp/>
        <stp>BOARD</stp>
        <stp>4521</stp>
        <stp/>
        <stp>買気配数量0</stp>
        <tr r="H101" s="2"/>
      </tp>
      <tp>
        <v>1000</v>
        <stp/>
        <stp>BOARD</stp>
        <stp>4527</stp>
        <stp/>
        <stp>買気配数量6</stp>
        <tr r="H102" s="2"/>
      </tp>
      <tp>
        <v>10600</v>
        <stp/>
        <stp>BOARD</stp>
        <stp>4528</stp>
        <stp/>
        <stp>買気配数量9</stp>
        <tr r="H103" s="2"/>
      </tp>
      <tp>
        <v>0</v>
        <stp/>
        <stp>BOARD</stp>
        <stp>4521</stp>
        <stp/>
        <stp>買気配数量1</stp>
        <tr r="H101" s="2"/>
      </tp>
      <tp>
        <v>5300</v>
        <stp/>
        <stp>BOARD</stp>
        <stp>4527</stp>
        <stp/>
        <stp>買気配数量7</stp>
        <tr r="H102" s="2"/>
      </tp>
      <tp>
        <v>1500</v>
        <stp/>
        <stp>BOARD</stp>
        <stp>4528</stp>
        <stp/>
        <stp>買気配数量8</stp>
        <tr r="H103" s="2"/>
      </tp>
      <tp>
        <v>13300</v>
        <stp/>
        <stp>BOARD</stp>
        <stp>4527</stp>
        <stp/>
        <stp>買気配数量8</stp>
        <tr r="H102" s="2"/>
      </tp>
      <tp>
        <v>2200</v>
        <stp/>
        <stp>BOARD</stp>
        <stp>4528</stp>
        <stp/>
        <stp>買気配数量7</stp>
        <tr r="H103" s="2"/>
      </tp>
      <tp>
        <v>4200</v>
        <stp/>
        <stp>BOARD</stp>
        <stp>4527</stp>
        <stp/>
        <stp>買気配数量9</stp>
        <tr r="H102" s="2"/>
      </tp>
      <tp>
        <v>2000</v>
        <stp/>
        <stp>BOARD</stp>
        <stp>4528</stp>
        <stp/>
        <stp>買気配数量6</stp>
        <tr r="H103" s="2"/>
      </tp>
      <tp>
        <v>0</v>
        <stp/>
        <stp>BOARD</stp>
        <stp>4528</stp>
        <stp/>
        <stp>買気配数量5</stp>
        <tr r="H103" s="2"/>
      </tp>
      <tp>
        <v>0</v>
        <stp/>
        <stp>BOARD</stp>
        <stp>4528</stp>
        <stp/>
        <stp>買気配数量4</stp>
        <tr r="H103" s="2"/>
      </tp>
      <tp>
        <v>0</v>
        <stp/>
        <stp>BOARD</stp>
        <stp>4528</stp>
        <stp/>
        <stp>買気配数量3</stp>
        <tr r="H103" s="2"/>
      </tp>
      <tp>
        <v>0</v>
        <stp/>
        <stp>BOARD</stp>
        <stp>4528</stp>
        <stp/>
        <stp>買気配数量2</stp>
        <tr r="H103" s="2"/>
      </tp>
      <tp>
        <v>3200</v>
        <stp/>
        <stp>BOARD</stp>
        <stp>4521</stp>
        <stp/>
        <stp>買気配数量8</stp>
        <tr r="H101" s="2"/>
      </tp>
      <tp>
        <v>0</v>
        <stp/>
        <stp>BOARD</stp>
        <stp>4528</stp>
        <stp/>
        <stp>買気配数量1</stp>
        <tr r="H103" s="2"/>
      </tp>
      <tp>
        <v>7100</v>
        <stp/>
        <stp>BOARD</stp>
        <stp>4521</stp>
        <stp/>
        <stp>買気配数量9</stp>
        <tr r="H101" s="2"/>
      </tp>
      <tp>
        <v>0</v>
        <stp/>
        <stp>BOARD</stp>
        <stp>4528</stp>
        <stp/>
        <stp>買気配数量0</stp>
        <tr r="H103" s="2"/>
      </tp>
      <tp>
        <v>8400</v>
        <stp/>
        <stp>BOARD</stp>
        <stp>7550</stp>
        <stp/>
        <stp>買気配数量7</stp>
        <tr r="H248" s="2"/>
      </tp>
      <tp>
        <v>0</v>
        <stp/>
        <stp>BOARD</stp>
        <stp>4555</stp>
        <stp/>
        <stp>買気配数量2</stp>
        <tr r="H112" s="2"/>
      </tp>
      <tp>
        <v>1600</v>
        <stp/>
        <stp>BOARD</stp>
        <stp>7550</stp>
        <stp/>
        <stp>買気配数量6</stp>
        <tr r="H248" s="2"/>
      </tp>
      <tp>
        <v>0</v>
        <stp/>
        <stp>BOARD</stp>
        <stp>4555</stp>
        <stp/>
        <stp>買気配数量3</stp>
        <tr r="H112" s="2"/>
      </tp>
      <tp>
        <v>0</v>
        <stp/>
        <stp>BOARD</stp>
        <stp>7550</stp>
        <stp/>
        <stp>買気配数量5</stp>
        <tr r="H248" s="2"/>
      </tp>
      <tp>
        <v>0</v>
        <stp/>
        <stp>BOARD</stp>
        <stp>4555</stp>
        <stp/>
        <stp>買気配数量0</stp>
        <tr r="H112" s="2"/>
      </tp>
      <tp>
        <v>0</v>
        <stp/>
        <stp>BOARD</stp>
        <stp>7550</stp>
        <stp/>
        <stp>買気配数量4</stp>
        <tr r="H248" s="2"/>
      </tp>
      <tp>
        <v>0</v>
        <stp/>
        <stp>BOARD</stp>
        <stp>4555</stp>
        <stp/>
        <stp>買気配数量1</stp>
        <tr r="H112" s="2"/>
      </tp>
      <tp>
        <v>0</v>
        <stp/>
        <stp>BOARD</stp>
        <stp>7550</stp>
        <stp/>
        <stp>買気配数量3</stp>
        <tr r="H248" s="2"/>
      </tp>
      <tp>
        <v>200</v>
        <stp/>
        <stp>BOARD</stp>
        <stp>4555</stp>
        <stp/>
        <stp>買気配数量6</stp>
        <tr r="H112" s="2"/>
      </tp>
      <tp>
        <v>0</v>
        <stp/>
        <stp>BOARD</stp>
        <stp>7550</stp>
        <stp/>
        <stp>買気配数量2</stp>
        <tr r="H248" s="2"/>
      </tp>
      <tp>
        <v>12500</v>
        <stp/>
        <stp>BOARD</stp>
        <stp>4555</stp>
        <stp/>
        <stp>買気配数量7</stp>
        <tr r="H112" s="2"/>
      </tp>
      <tp>
        <v>0</v>
        <stp/>
        <stp>BOARD</stp>
        <stp>7550</stp>
        <stp/>
        <stp>買気配数量1</stp>
        <tr r="H248" s="2"/>
      </tp>
      <tp>
        <v>0</v>
        <stp/>
        <stp>BOARD</stp>
        <stp>4555</stp>
        <stp/>
        <stp>買気配数量4</stp>
        <tr r="H112" s="2"/>
      </tp>
      <tp>
        <v>0</v>
        <stp/>
        <stp>BOARD</stp>
        <stp>7550</stp>
        <stp/>
        <stp>買気配数量0</stp>
        <tr r="H248" s="2"/>
      </tp>
      <tp>
        <v>0</v>
        <stp/>
        <stp>BOARD</stp>
        <stp>4555</stp>
        <stp/>
        <stp>買気配数量5</stp>
        <tr r="H112" s="2"/>
      </tp>
      <tp>
        <v>14900</v>
        <stp/>
        <stp>BOARD</stp>
        <stp>4555</stp>
        <stp/>
        <stp>買気配数量8</stp>
        <tr r="H112" s="2"/>
      </tp>
      <tp>
        <v>16700</v>
        <stp/>
        <stp>BOARD</stp>
        <stp>4555</stp>
        <stp/>
        <stp>買気配数量9</stp>
        <tr r="H112" s="2"/>
      </tp>
      <tp>
        <v>8600</v>
        <stp/>
        <stp>BOARD</stp>
        <stp>7550</stp>
        <stp/>
        <stp>買気配数量9</stp>
        <tr r="H248" s="2"/>
      </tp>
      <tp>
        <v>9600</v>
        <stp/>
        <stp>BOARD</stp>
        <stp>7550</stp>
        <stp/>
        <stp>買気配数量8</stp>
        <tr r="H248" s="2"/>
      </tp>
      <tp>
        <v>6600</v>
        <stp/>
        <stp>BOARD</stp>
        <stp>4540</stp>
        <stp/>
        <stp>買気配数量7</stp>
        <tr r="H107" s="2"/>
      </tp>
      <tp>
        <v>600</v>
        <stp/>
        <stp>BOARD</stp>
        <stp>4541</stp>
        <stp/>
        <stp>買気配数量6</stp>
        <tr r="H108" s="2"/>
      </tp>
      <tp>
        <v>0</v>
        <stp/>
        <stp>BOARD</stp>
        <stp>4543</stp>
        <stp/>
        <stp>買気配数量4</stp>
        <tr r="H109" s="2"/>
      </tp>
      <tp>
        <v>0</v>
        <stp/>
        <stp>BOARD</stp>
        <stp>4544</stp>
        <stp/>
        <stp>買気配数量3</stp>
        <tr r="H110" s="2"/>
      </tp>
      <tp>
        <v>0</v>
        <stp/>
        <stp>BOARD</stp>
        <stp>4547</stp>
        <stp/>
        <stp>買気配数量0</stp>
        <tr r="H111" s="2"/>
      </tp>
      <tp>
        <v>100</v>
        <stp/>
        <stp>BOARD</stp>
        <stp>5541</stp>
        <stp/>
        <stp>買気配数量6</stp>
        <tr r="H153" s="2"/>
      </tp>
      <tp>
        <v>1100</v>
        <stp/>
        <stp>BOARD</stp>
        <stp>4540</stp>
        <stp/>
        <stp>買気配数量6</stp>
        <tr r="H107" s="2"/>
      </tp>
      <tp>
        <v>1800</v>
        <stp/>
        <stp>BOARD</stp>
        <stp>4541</stp>
        <stp/>
        <stp>買気配数量7</stp>
        <tr r="H108" s="2"/>
      </tp>
      <tp>
        <v>0</v>
        <stp/>
        <stp>BOARD</stp>
        <stp>4543</stp>
        <stp/>
        <stp>買気配数量5</stp>
        <tr r="H109" s="2"/>
      </tp>
      <tp>
        <v>0</v>
        <stp/>
        <stp>BOARD</stp>
        <stp>4544</stp>
        <stp/>
        <stp>買気配数量2</stp>
        <tr r="H110" s="2"/>
      </tp>
      <tp>
        <v>0</v>
        <stp/>
        <stp>BOARD</stp>
        <stp>4547</stp>
        <stp/>
        <stp>買気配数量1</stp>
        <tr r="H111" s="2"/>
      </tp>
      <tp>
        <v>300</v>
        <stp/>
        <stp>BOARD</stp>
        <stp>5541</stp>
        <stp/>
        <stp>買気配数量7</stp>
        <tr r="H153" s="2"/>
      </tp>
      <tp>
        <v>0</v>
        <stp/>
        <stp>BOARD</stp>
        <stp>4540</stp>
        <stp/>
        <stp>買気配数量5</stp>
        <tr r="H107" s="2"/>
      </tp>
      <tp>
        <v>0</v>
        <stp/>
        <stp>BOARD</stp>
        <stp>4541</stp>
        <stp/>
        <stp>買気配数量4</stp>
        <tr r="H108" s="2"/>
      </tp>
      <tp>
        <v>15800</v>
        <stp/>
        <stp>BOARD</stp>
        <stp>4543</stp>
        <stp/>
        <stp>買気配数量6</stp>
        <tr r="H109" s="2"/>
      </tp>
      <tp>
        <v>0</v>
        <stp/>
        <stp>BOARD</stp>
        <stp>4544</stp>
        <stp/>
        <stp>買気配数量1</stp>
        <tr r="H110" s="2"/>
      </tp>
      <tp>
        <v>0</v>
        <stp/>
        <stp>BOARD</stp>
        <stp>4547</stp>
        <stp/>
        <stp>買気配数量2</stp>
        <tr r="H111" s="2"/>
      </tp>
      <tp>
        <v>0</v>
        <stp/>
        <stp>BOARD</stp>
        <stp>5541</stp>
        <stp/>
        <stp>買気配数量4</stp>
        <tr r="H153" s="2"/>
      </tp>
      <tp>
        <v>0</v>
        <stp/>
        <stp>BOARD</stp>
        <stp>4540</stp>
        <stp/>
        <stp>買気配数量4</stp>
        <tr r="H107" s="2"/>
      </tp>
      <tp>
        <v>0</v>
        <stp/>
        <stp>BOARD</stp>
        <stp>4541</stp>
        <stp/>
        <stp>買気配数量5</stp>
        <tr r="H108" s="2"/>
      </tp>
      <tp>
        <v>43700</v>
        <stp/>
        <stp>BOARD</stp>
        <stp>4543</stp>
        <stp/>
        <stp>買気配数量7</stp>
        <tr r="H109" s="2"/>
      </tp>
      <tp>
        <v>0</v>
        <stp/>
        <stp>BOARD</stp>
        <stp>4544</stp>
        <stp/>
        <stp>買気配数量0</stp>
        <tr r="H110" s="2"/>
      </tp>
      <tp>
        <v>0</v>
        <stp/>
        <stp>BOARD</stp>
        <stp>4547</stp>
        <stp/>
        <stp>買気配数量3</stp>
        <tr r="H111" s="2"/>
      </tp>
      <tp>
        <v>0</v>
        <stp/>
        <stp>BOARD</stp>
        <stp>5541</stp>
        <stp/>
        <stp>買気配数量5</stp>
        <tr r="H153" s="2"/>
      </tp>
      <tp>
        <v>0</v>
        <stp/>
        <stp>BOARD</stp>
        <stp>4540</stp>
        <stp/>
        <stp>買気配数量3</stp>
        <tr r="H107" s="2"/>
      </tp>
      <tp>
        <v>0</v>
        <stp/>
        <stp>BOARD</stp>
        <stp>4541</stp>
        <stp/>
        <stp>買気配数量2</stp>
        <tr r="H108" s="2"/>
      </tp>
      <tp>
        <v>0</v>
        <stp/>
        <stp>BOARD</stp>
        <stp>4543</stp>
        <stp/>
        <stp>買気配数量0</stp>
        <tr r="H109" s="2"/>
      </tp>
      <tp>
        <v>6300</v>
        <stp/>
        <stp>BOARD</stp>
        <stp>4544</stp>
        <stp/>
        <stp>買気配数量7</stp>
        <tr r="H110" s="2"/>
      </tp>
      <tp>
        <v>0</v>
        <stp/>
        <stp>BOARD</stp>
        <stp>4547</stp>
        <stp/>
        <stp>買気配数量4</stp>
        <tr r="H111" s="2"/>
      </tp>
      <tp>
        <v>0</v>
        <stp/>
        <stp>BOARD</stp>
        <stp>5541</stp>
        <stp/>
        <stp>買気配数量2</stp>
        <tr r="H153" s="2"/>
      </tp>
      <tp>
        <v>0</v>
        <stp/>
        <stp>BOARD</stp>
        <stp>4540</stp>
        <stp/>
        <stp>買気配数量2</stp>
        <tr r="H107" s="2"/>
      </tp>
      <tp>
        <v>0</v>
        <stp/>
        <stp>BOARD</stp>
        <stp>4541</stp>
        <stp/>
        <stp>買気配数量3</stp>
        <tr r="H108" s="2"/>
      </tp>
      <tp>
        <v>0</v>
        <stp/>
        <stp>BOARD</stp>
        <stp>4543</stp>
        <stp/>
        <stp>買気配数量1</stp>
        <tr r="H109" s="2"/>
      </tp>
      <tp>
        <v>7500</v>
        <stp/>
        <stp>BOARD</stp>
        <stp>4544</stp>
        <stp/>
        <stp>買気配数量6</stp>
        <tr r="H110" s="2"/>
      </tp>
      <tp>
        <v>0</v>
        <stp/>
        <stp>BOARD</stp>
        <stp>4547</stp>
        <stp/>
        <stp>買気配数量5</stp>
        <tr r="H111" s="2"/>
      </tp>
      <tp>
        <v>0</v>
        <stp/>
        <stp>BOARD</stp>
        <stp>5541</stp>
        <stp/>
        <stp>買気配数量3</stp>
        <tr r="H153" s="2"/>
      </tp>
      <tp>
        <v>0</v>
        <stp/>
        <stp>BOARD</stp>
        <stp>4540</stp>
        <stp/>
        <stp>買気配数量1</stp>
        <tr r="H107" s="2"/>
      </tp>
      <tp>
        <v>0</v>
        <stp/>
        <stp>BOARD</stp>
        <stp>4541</stp>
        <stp/>
        <stp>買気配数量0</stp>
        <tr r="H108" s="2"/>
      </tp>
      <tp>
        <v>0</v>
        <stp/>
        <stp>BOARD</stp>
        <stp>4543</stp>
        <stp/>
        <stp>買気配数量2</stp>
        <tr r="H109" s="2"/>
      </tp>
      <tp>
        <v>0</v>
        <stp/>
        <stp>BOARD</stp>
        <stp>4544</stp>
        <stp/>
        <stp>買気配数量5</stp>
        <tr r="H110" s="2"/>
      </tp>
      <tp>
        <v>1100</v>
        <stp/>
        <stp>BOARD</stp>
        <stp>4547</stp>
        <stp/>
        <stp>買気配数量6</stp>
        <tr r="H111" s="2"/>
      </tp>
      <tp>
        <v>0</v>
        <stp/>
        <stp>BOARD</stp>
        <stp>5541</stp>
        <stp/>
        <stp>買気配数量0</stp>
        <tr r="H153" s="2"/>
      </tp>
      <tp>
        <v>0</v>
        <stp/>
        <stp>BOARD</stp>
        <stp>4540</stp>
        <stp/>
        <stp>買気配数量0</stp>
        <tr r="H107" s="2"/>
      </tp>
      <tp>
        <v>0</v>
        <stp/>
        <stp>BOARD</stp>
        <stp>4541</stp>
        <stp/>
        <stp>買気配数量1</stp>
        <tr r="H108" s="2"/>
      </tp>
      <tp>
        <v>0</v>
        <stp/>
        <stp>BOARD</stp>
        <stp>4543</stp>
        <stp/>
        <stp>買気配数量3</stp>
        <tr r="H109" s="2"/>
      </tp>
      <tp>
        <v>0</v>
        <stp/>
        <stp>BOARD</stp>
        <stp>4544</stp>
        <stp/>
        <stp>買気配数量4</stp>
        <tr r="H110" s="2"/>
      </tp>
      <tp>
        <v>3700</v>
        <stp/>
        <stp>BOARD</stp>
        <stp>4547</stp>
        <stp/>
        <stp>買気配数量7</stp>
        <tr r="H111" s="2"/>
      </tp>
      <tp>
        <v>0</v>
        <stp/>
        <stp>BOARD</stp>
        <stp>5541</stp>
        <stp/>
        <stp>買気配数量1</stp>
        <tr r="H153" s="2"/>
      </tp>
      <tp>
        <v>2100</v>
        <stp/>
        <stp>BOARD</stp>
        <stp>4547</stp>
        <stp/>
        <stp>買気配数量8</stp>
        <tr r="H111" s="2"/>
      </tp>
      <tp>
        <v>2800</v>
        <stp/>
        <stp>BOARD</stp>
        <stp>4547</stp>
        <stp/>
        <stp>買気配数量9</stp>
        <tr r="H111" s="2"/>
      </tp>
      <tp>
        <v>3700</v>
        <stp/>
        <stp>BOARD</stp>
        <stp>4544</stp>
        <stp/>
        <stp>買気配数量9</stp>
        <tr r="H110" s="2"/>
      </tp>
      <tp>
        <v>5700</v>
        <stp/>
        <stp>BOARD</stp>
        <stp>4544</stp>
        <stp/>
        <stp>買気配数量8</stp>
        <tr r="H110" s="2"/>
      </tp>
      <tp>
        <v>40100</v>
        <stp/>
        <stp>BOARD</stp>
        <stp>4543</stp>
        <stp/>
        <stp>買気配数量8</stp>
        <tr r="H109" s="2"/>
      </tp>
      <tp>
        <v>9500</v>
        <stp/>
        <stp>BOARD</stp>
        <stp>4543</stp>
        <stp/>
        <stp>買気配数量9</stp>
        <tr r="H109" s="2"/>
      </tp>
      <tp>
        <v>13200</v>
        <stp/>
        <stp>BOARD</stp>
        <stp>4540</stp>
        <stp/>
        <stp>買気配数量9</stp>
        <tr r="H107" s="2"/>
      </tp>
      <tp>
        <v>3100</v>
        <stp/>
        <stp>BOARD</stp>
        <stp>4541</stp>
        <stp/>
        <stp>買気配数量8</stp>
        <tr r="H108" s="2"/>
      </tp>
      <tp>
        <v>2700</v>
        <stp/>
        <stp>BOARD</stp>
        <stp>5541</stp>
        <stp/>
        <stp>買気配数量8</stp>
        <tr r="H153" s="2"/>
      </tp>
      <tp>
        <v>10700</v>
        <stp/>
        <stp>BOARD</stp>
        <stp>4540</stp>
        <stp/>
        <stp>買気配数量8</stp>
        <tr r="H107" s="2"/>
      </tp>
      <tp>
        <v>3100</v>
        <stp/>
        <stp>BOARD</stp>
        <stp>4541</stp>
        <stp/>
        <stp>買気配数量9</stp>
        <tr r="H108" s="2"/>
      </tp>
      <tp>
        <v>6700</v>
        <stp/>
        <stp>BOARD</stp>
        <stp>5541</stp>
        <stp/>
        <stp>買気配数量9</stp>
        <tr r="H153" s="2"/>
      </tp>
      <tp>
        <v>1100</v>
        <stp/>
        <stp>BOARD</stp>
        <stp>4578</stp>
        <stp/>
        <stp>買気配数量9</stp>
        <tr r="H114" s="2"/>
      </tp>
      <tp>
        <v>17300</v>
        <stp/>
        <stp>BOARD</stp>
        <stp>2579</stp>
        <stp/>
        <stp>買気配数量8</stp>
        <tr r="H32" s="2"/>
      </tp>
      <tp>
        <v>2300</v>
        <stp/>
        <stp>BOARD</stp>
        <stp>4578</stp>
        <stp/>
        <stp>買気配数量8</stp>
        <tr r="H114" s="2"/>
      </tp>
      <tp>
        <v>6700</v>
        <stp/>
        <stp>BOARD</stp>
        <stp>2579</stp>
        <stp/>
        <stp>買気配数量9</stp>
        <tr r="H32" s="2"/>
      </tp>
      <tp>
        <v>1600</v>
        <stp/>
        <stp>BOARD</stp>
        <stp>4578</stp>
        <stp/>
        <stp>買気配数量7</stp>
        <tr r="H114" s="2"/>
      </tp>
      <tp>
        <v>5200</v>
        <stp/>
        <stp>BOARD</stp>
        <stp>2579</stp>
        <stp/>
        <stp>買気配数量6</stp>
        <tr r="H32" s="2"/>
      </tp>
      <tp>
        <v>500</v>
        <stp/>
        <stp>BOARD</stp>
        <stp>4578</stp>
        <stp/>
        <stp>買気配数量6</stp>
        <tr r="H114" s="2"/>
      </tp>
      <tp>
        <v>9500</v>
        <stp/>
        <stp>BOARD</stp>
        <stp>2579</stp>
        <stp/>
        <stp>買気配数量7</stp>
        <tr r="H32" s="2"/>
      </tp>
      <tp>
        <v>0</v>
        <stp/>
        <stp>BOARD</stp>
        <stp>4578</stp>
        <stp/>
        <stp>買気配数量5</stp>
        <tr r="H114" s="2"/>
      </tp>
      <tp>
        <v>0</v>
        <stp/>
        <stp>BOARD</stp>
        <stp>2579</stp>
        <stp/>
        <stp>買気配数量4</stp>
        <tr r="H32" s="2"/>
      </tp>
      <tp>
        <v>0</v>
        <stp/>
        <stp>BOARD</stp>
        <stp>4578</stp>
        <stp/>
        <stp>買気配数量4</stp>
        <tr r="H114" s="2"/>
      </tp>
      <tp>
        <v>0</v>
        <stp/>
        <stp>BOARD</stp>
        <stp>2579</stp>
        <stp/>
        <stp>買気配数量5</stp>
        <tr r="H32" s="2"/>
      </tp>
      <tp>
        <v>0</v>
        <stp/>
        <stp>BOARD</stp>
        <stp>4578</stp>
        <stp/>
        <stp>買気配数量3</stp>
        <tr r="H114" s="2"/>
      </tp>
      <tp>
        <v>0</v>
        <stp/>
        <stp>BOARD</stp>
        <stp>2579</stp>
        <stp/>
        <stp>買気配数量2</stp>
        <tr r="H32" s="2"/>
      </tp>
      <tp>
        <v>0</v>
        <stp/>
        <stp>BOARD</stp>
        <stp>4578</stp>
        <stp/>
        <stp>買気配数量2</stp>
        <tr r="H114" s="2"/>
      </tp>
      <tp>
        <v>0</v>
        <stp/>
        <stp>BOARD</stp>
        <stp>2579</stp>
        <stp/>
        <stp>買気配数量3</stp>
        <tr r="H32" s="2"/>
      </tp>
      <tp>
        <v>0</v>
        <stp/>
        <stp>BOARD</stp>
        <stp>4578</stp>
        <stp/>
        <stp>買気配数量1</stp>
        <tr r="H114" s="2"/>
      </tp>
      <tp>
        <v>0</v>
        <stp/>
        <stp>BOARD</stp>
        <stp>2579</stp>
        <stp/>
        <stp>買気配数量0</stp>
        <tr r="H32" s="2"/>
      </tp>
      <tp>
        <v>0</v>
        <stp/>
        <stp>BOARD</stp>
        <stp>4578</stp>
        <stp/>
        <stp>買気配数量0</stp>
        <tr r="H114" s="2"/>
      </tp>
      <tp>
        <v>0</v>
        <stp/>
        <stp>BOARD</stp>
        <stp>2579</stp>
        <stp/>
        <stp>買気配数量1</stp>
        <tr r="H32" s="2"/>
      </tp>
      <tp>
        <v>800</v>
        <stp/>
        <stp>BOARD</stp>
        <stp>4569</stp>
        <stp/>
        <stp>買気配数量8</stp>
        <tr r="H113" s="2"/>
      </tp>
      <tp>
        <v>2400</v>
        <stp/>
        <stp>BOARD</stp>
        <stp>4569</stp>
        <stp/>
        <stp>買気配数量9</stp>
        <tr r="H113" s="2"/>
      </tp>
      <tp>
        <v>400</v>
        <stp/>
        <stp>BOARD</stp>
        <stp>4569</stp>
        <stp/>
        <stp>買気配数量6</stp>
        <tr r="H113" s="2"/>
      </tp>
      <tp>
        <v>600</v>
        <stp/>
        <stp>BOARD</stp>
        <stp>4569</stp>
        <stp/>
        <stp>買気配数量7</stp>
        <tr r="H113" s="2"/>
      </tp>
      <tp>
        <v>0</v>
        <stp/>
        <stp>BOARD</stp>
        <stp>4569</stp>
        <stp/>
        <stp>買気配数量4</stp>
        <tr r="H113" s="2"/>
      </tp>
      <tp>
        <v>0</v>
        <stp/>
        <stp>BOARD</stp>
        <stp>4569</stp>
        <stp/>
        <stp>買気配数量5</stp>
        <tr r="H113" s="2"/>
      </tp>
      <tp>
        <v>0</v>
        <stp/>
        <stp>BOARD</stp>
        <stp>4569</stp>
        <stp/>
        <stp>買気配数量2</stp>
        <tr r="H113" s="2"/>
      </tp>
      <tp>
        <v>0</v>
        <stp/>
        <stp>BOARD</stp>
        <stp>4569</stp>
        <stp/>
        <stp>買気配数量3</stp>
        <tr r="H113" s="2"/>
      </tp>
      <tp>
        <v>0</v>
        <stp/>
        <stp>BOARD</stp>
        <stp>4569</stp>
        <stp/>
        <stp>買気配数量0</stp>
        <tr r="H113" s="2"/>
      </tp>
      <tp>
        <v>0</v>
        <stp/>
        <stp>BOARD</stp>
        <stp>4569</stp>
        <stp/>
        <stp>買気配数量1</stp>
        <tr r="H113" s="2"/>
      </tp>
      <tp>
        <v>600</v>
        <stp/>
        <stp>BOARD</stp>
        <stp>6481</stp>
        <stp/>
        <stp>買気配数量6</stp>
        <tr r="H196" s="2"/>
      </tp>
      <tp>
        <v>0</v>
        <stp/>
        <stp>BOARD</stp>
        <stp>5482</stp>
        <stp/>
        <stp>買気配数量5</stp>
        <tr r="H151" s="2"/>
      </tp>
      <tp>
        <v>0</v>
        <stp/>
        <stp>BOARD</stp>
        <stp>5486</stp>
        <stp/>
        <stp>買気配数量1</stp>
        <tr r="H152" s="2"/>
      </tp>
      <tp>
        <v>3000</v>
        <stp/>
        <stp>BOARD</stp>
        <stp>6481</stp>
        <stp/>
        <stp>買気配数量7</stp>
        <tr r="H196" s="2"/>
      </tp>
      <tp>
        <v>0</v>
        <stp/>
        <stp>BOARD</stp>
        <stp>5482</stp>
        <stp/>
        <stp>買気配数量4</stp>
        <tr r="H151" s="2"/>
      </tp>
      <tp>
        <v>0</v>
        <stp/>
        <stp>BOARD</stp>
        <stp>5486</stp>
        <stp/>
        <stp>買気配数量0</stp>
        <tr r="H152" s="2"/>
      </tp>
      <tp>
        <v>0</v>
        <stp/>
        <stp>BOARD</stp>
        <stp>6481</stp>
        <stp/>
        <stp>買気配数量4</stp>
        <tr r="H196" s="2"/>
      </tp>
      <tp>
        <v>1200</v>
        <stp/>
        <stp>BOARD</stp>
        <stp>5482</stp>
        <stp/>
        <stp>買気配数量7</stp>
        <tr r="H151" s="2"/>
      </tp>
      <tp>
        <v>0</v>
        <stp/>
        <stp>BOARD</stp>
        <stp>5486</stp>
        <stp/>
        <stp>買気配数量3</stp>
        <tr r="H152" s="2"/>
      </tp>
      <tp>
        <v>0</v>
        <stp/>
        <stp>BOARD</stp>
        <stp>6481</stp>
        <stp/>
        <stp>買気配数量5</stp>
        <tr r="H196" s="2"/>
      </tp>
      <tp>
        <v>1900</v>
        <stp/>
        <stp>BOARD</stp>
        <stp>5482</stp>
        <stp/>
        <stp>買気配数量6</stp>
        <tr r="H151" s="2"/>
      </tp>
      <tp>
        <v>0</v>
        <stp/>
        <stp>BOARD</stp>
        <stp>5486</stp>
        <stp/>
        <stp>買気配数量2</stp>
        <tr r="H152" s="2"/>
      </tp>
      <tp>
        <v>0</v>
        <stp/>
        <stp>BOARD</stp>
        <stp>6481</stp>
        <stp/>
        <stp>買気配数量2</stp>
        <tr r="H196" s="2"/>
      </tp>
      <tp>
        <v>0</v>
        <stp/>
        <stp>BOARD</stp>
        <stp>5482</stp>
        <stp/>
        <stp>買気配数量1</stp>
        <tr r="H151" s="2"/>
      </tp>
      <tp>
        <v>0</v>
        <stp/>
        <stp>BOARD</stp>
        <stp>5486</stp>
        <stp/>
        <stp>買気配数量5</stp>
        <tr r="H152" s="2"/>
      </tp>
      <tp>
        <v>0</v>
        <stp/>
        <stp>BOARD</stp>
        <stp>6481</stp>
        <stp/>
        <stp>買気配数量3</stp>
        <tr r="H196" s="2"/>
      </tp>
      <tp>
        <v>0</v>
        <stp/>
        <stp>BOARD</stp>
        <stp>5482</stp>
        <stp/>
        <stp>買気配数量0</stp>
        <tr r="H151" s="2"/>
      </tp>
      <tp>
        <v>0</v>
        <stp/>
        <stp>BOARD</stp>
        <stp>5486</stp>
        <stp/>
        <stp>買気配数量4</stp>
        <tr r="H152" s="2"/>
      </tp>
      <tp>
        <v>0</v>
        <stp/>
        <stp>BOARD</stp>
        <stp>6481</stp>
        <stp/>
        <stp>買気配数量0</stp>
        <tr r="H196" s="2"/>
      </tp>
      <tp>
        <v>0</v>
        <stp/>
        <stp>BOARD</stp>
        <stp>5482</stp>
        <stp/>
        <stp>買気配数量3</stp>
        <tr r="H151" s="2"/>
      </tp>
      <tp>
        <v>20400</v>
        <stp/>
        <stp>BOARD</stp>
        <stp>5486</stp>
        <stp/>
        <stp>買気配数量7</stp>
        <tr r="H152" s="2"/>
      </tp>
      <tp>
        <v>0</v>
        <stp/>
        <stp>BOARD</stp>
        <stp>6481</stp>
        <stp/>
        <stp>買気配数量1</stp>
        <tr r="H196" s="2"/>
      </tp>
      <tp>
        <v>0</v>
        <stp/>
        <stp>BOARD</stp>
        <stp>5482</stp>
        <stp/>
        <stp>買気配数量2</stp>
        <tr r="H151" s="2"/>
      </tp>
      <tp>
        <v>24100</v>
        <stp/>
        <stp>BOARD</stp>
        <stp>5486</stp>
        <stp/>
        <stp>買気配数量6</stp>
        <tr r="H152" s="2"/>
      </tp>
      <tp>
        <v>26600</v>
        <stp/>
        <stp>BOARD</stp>
        <stp>5486</stp>
        <stp/>
        <stp>買気配数量9</stp>
        <tr r="H152" s="2"/>
      </tp>
      <tp>
        <v>12500</v>
        <stp/>
        <stp>BOARD</stp>
        <stp>5486</stp>
        <stp/>
        <stp>買気配数量8</stp>
        <tr r="H152" s="2"/>
      </tp>
      <tp>
        <v>3700</v>
        <stp/>
        <stp>BOARD</stp>
        <stp>5482</stp>
        <stp/>
        <stp>買気配数量9</stp>
        <tr r="H151" s="2"/>
      </tp>
      <tp>
        <v>1700</v>
        <stp/>
        <stp>BOARD</stp>
        <stp>5482</stp>
        <stp/>
        <stp>買気配数量8</stp>
        <tr r="H151" s="2"/>
      </tp>
      <tp>
        <v>17100</v>
        <stp/>
        <stp>BOARD</stp>
        <stp>6481</stp>
        <stp/>
        <stp>買気配数量8</stp>
        <tr r="H196" s="2"/>
      </tp>
      <tp>
        <v>14000</v>
        <stp/>
        <stp>BOARD</stp>
        <stp>6481</stp>
        <stp/>
        <stp>買気配数量9</stp>
        <tr r="H196" s="2"/>
      </tp>
      <tp>
        <v>0</v>
        <stp/>
        <stp>BOARD</stp>
        <stp>6417</stp>
        <stp/>
        <stp>買気配数量0</stp>
        <tr r="H186" s="2"/>
      </tp>
      <tp>
        <v>0</v>
        <stp/>
        <stp>BOARD</stp>
        <stp>6417</stp>
        <stp/>
        <stp>買気配数量1</stp>
        <tr r="H186" s="2"/>
      </tp>
      <tp>
        <v>0</v>
        <stp/>
        <stp>BOARD</stp>
        <stp>6417</stp>
        <stp/>
        <stp>買気配数量2</stp>
        <tr r="H186" s="2"/>
      </tp>
      <tp>
        <v>0</v>
        <stp/>
        <stp>BOARD</stp>
        <stp>6417</stp>
        <stp/>
        <stp>買気配数量3</stp>
        <tr r="H186" s="2"/>
      </tp>
      <tp>
        <v>0</v>
        <stp/>
        <stp>BOARD</stp>
        <stp>6417</stp>
        <stp/>
        <stp>買気配数量4</stp>
        <tr r="H186" s="2"/>
      </tp>
      <tp>
        <v>0</v>
        <stp/>
        <stp>BOARD</stp>
        <stp>6417</stp>
        <stp/>
        <stp>買気配数量5</stp>
        <tr r="H186" s="2"/>
      </tp>
      <tp>
        <v>4600</v>
        <stp/>
        <stp>BOARD</stp>
        <stp>6417</stp>
        <stp/>
        <stp>買気配数量6</stp>
        <tr r="H186" s="2"/>
      </tp>
      <tp>
        <v>47800</v>
        <stp/>
        <stp>BOARD</stp>
        <stp>6417</stp>
        <stp/>
        <stp>買気配数量7</stp>
        <tr r="H186" s="2"/>
      </tp>
      <tp>
        <v>22400</v>
        <stp/>
        <stp>BOARD</stp>
        <stp>6417</stp>
        <stp/>
        <stp>買気配数量8</stp>
        <tr r="H186" s="2"/>
      </tp>
      <tp>
        <v>21000</v>
        <stp/>
        <stp>BOARD</stp>
        <stp>6417</stp>
        <stp/>
        <stp>買気配数量9</stp>
        <tr r="H186" s="2"/>
      </tp>
      <tp>
        <v>2100</v>
        <stp/>
        <stp>BOARD</stp>
        <stp>4401</stp>
        <stp/>
        <stp>買気配数量6</stp>
        <tr r="H95" s="2"/>
      </tp>
      <tp>
        <v>0</v>
        <stp/>
        <stp>BOARD</stp>
        <stp>4403</stp>
        <stp/>
        <stp>買気配数量4</stp>
        <tr r="H96" s="2"/>
      </tp>
      <tp>
        <v>700</v>
        <stp/>
        <stp>BOARD</stp>
        <stp>3401</stp>
        <stp/>
        <stp>買気配数量6</stp>
        <tr r="H57" s="2"/>
      </tp>
      <tp>
        <v>0</v>
        <stp/>
        <stp>BOARD</stp>
        <stp>3405</stp>
        <stp/>
        <stp>買気配数量2</stp>
        <tr r="H58" s="2"/>
      </tp>
      <tp>
        <v>1300</v>
        <stp/>
        <stp>BOARD</stp>
        <stp>4401</stp>
        <stp/>
        <stp>買気配数量7</stp>
        <tr r="H95" s="2"/>
      </tp>
      <tp>
        <v>0</v>
        <stp/>
        <stp>BOARD</stp>
        <stp>4403</stp>
        <stp/>
        <stp>買気配数量5</stp>
        <tr r="H96" s="2"/>
      </tp>
      <tp>
        <v>2000</v>
        <stp/>
        <stp>BOARD</stp>
        <stp>3401</stp>
        <stp/>
        <stp>買気配数量7</stp>
        <tr r="H57" s="2"/>
      </tp>
      <tp>
        <v>0</v>
        <stp/>
        <stp>BOARD</stp>
        <stp>3405</stp>
        <stp/>
        <stp>買気配数量3</stp>
        <tr r="H58" s="2"/>
      </tp>
      <tp>
        <v>0</v>
        <stp/>
        <stp>BOARD</stp>
        <stp>4401</stp>
        <stp/>
        <stp>買気配数量4</stp>
        <tr r="H95" s="2"/>
      </tp>
      <tp>
        <v>400</v>
        <stp/>
        <stp>BOARD</stp>
        <stp>4403</stp>
        <stp/>
        <stp>買気配数量6</stp>
        <tr r="H96" s="2"/>
      </tp>
      <tp>
        <v>0</v>
        <stp/>
        <stp>BOARD</stp>
        <stp>3401</stp>
        <stp/>
        <stp>買気配数量4</stp>
        <tr r="H57" s="2"/>
      </tp>
      <tp>
        <v>0</v>
        <stp/>
        <stp>BOARD</stp>
        <stp>3405</stp>
        <stp/>
        <stp>買気配数量0</stp>
        <tr r="H58" s="2"/>
      </tp>
      <tp>
        <v>0</v>
        <stp/>
        <stp>BOARD</stp>
        <stp>4401</stp>
        <stp/>
        <stp>買気配数量5</stp>
        <tr r="H95" s="2"/>
      </tp>
      <tp>
        <v>1100</v>
        <stp/>
        <stp>BOARD</stp>
        <stp>4403</stp>
        <stp/>
        <stp>買気配数量7</stp>
        <tr r="H96" s="2"/>
      </tp>
      <tp>
        <v>0</v>
        <stp/>
        <stp>BOARD</stp>
        <stp>3401</stp>
        <stp/>
        <stp>買気配数量5</stp>
        <tr r="H57" s="2"/>
      </tp>
      <tp>
        <v>0</v>
        <stp/>
        <stp>BOARD</stp>
        <stp>3405</stp>
        <stp/>
        <stp>買気配数量1</stp>
        <tr r="H58" s="2"/>
      </tp>
      <tp>
        <v>0</v>
        <stp/>
        <stp>BOARD</stp>
        <stp>4401</stp>
        <stp/>
        <stp>買気配数量2</stp>
        <tr r="H95" s="2"/>
      </tp>
      <tp>
        <v>0</v>
        <stp/>
        <stp>BOARD</stp>
        <stp>4403</stp>
        <stp/>
        <stp>買気配数量0</stp>
        <tr r="H96" s="2"/>
      </tp>
      <tp>
        <v>0</v>
        <stp/>
        <stp>BOARD</stp>
        <stp>3401</stp>
        <stp/>
        <stp>買気配数量2</stp>
        <tr r="H57" s="2"/>
      </tp>
      <tp>
        <v>2300</v>
        <stp/>
        <stp>BOARD</stp>
        <stp>3405</stp>
        <stp/>
        <stp>買気配数量6</stp>
        <tr r="H58" s="2"/>
      </tp>
      <tp>
        <v>0</v>
        <stp/>
        <stp>BOARD</stp>
        <stp>4401</stp>
        <stp/>
        <stp>買気配数量3</stp>
        <tr r="H95" s="2"/>
      </tp>
      <tp>
        <v>0</v>
        <stp/>
        <stp>BOARD</stp>
        <stp>4403</stp>
        <stp/>
        <stp>買気配数量1</stp>
        <tr r="H96" s="2"/>
      </tp>
      <tp>
        <v>0</v>
        <stp/>
        <stp>BOARD</stp>
        <stp>3401</stp>
        <stp/>
        <stp>買気配数量3</stp>
        <tr r="H57" s="2"/>
      </tp>
      <tp>
        <v>15200</v>
        <stp/>
        <stp>BOARD</stp>
        <stp>3405</stp>
        <stp/>
        <stp>買気配数量7</stp>
        <tr r="H58" s="2"/>
      </tp>
      <tp>
        <v>0</v>
        <stp/>
        <stp>BOARD</stp>
        <stp>4401</stp>
        <stp/>
        <stp>買気配数量0</stp>
        <tr r="H95" s="2"/>
      </tp>
      <tp>
        <v>0</v>
        <stp/>
        <stp>BOARD</stp>
        <stp>4403</stp>
        <stp/>
        <stp>買気配数量2</stp>
        <tr r="H96" s="2"/>
      </tp>
      <tp>
        <v>0</v>
        <stp/>
        <stp>BOARD</stp>
        <stp>3401</stp>
        <stp/>
        <stp>買気配数量0</stp>
        <tr r="H57" s="2"/>
      </tp>
      <tp>
        <v>0</v>
        <stp/>
        <stp>BOARD</stp>
        <stp>3405</stp>
        <stp/>
        <stp>買気配数量4</stp>
        <tr r="H58" s="2"/>
      </tp>
      <tp>
        <v>0</v>
        <stp/>
        <stp>BOARD</stp>
        <stp>4401</stp>
        <stp/>
        <stp>買気配数量1</stp>
        <tr r="H95" s="2"/>
      </tp>
      <tp>
        <v>0</v>
        <stp/>
        <stp>BOARD</stp>
        <stp>4403</stp>
        <stp/>
        <stp>買気配数量3</stp>
        <tr r="H96" s="2"/>
      </tp>
      <tp>
        <v>0</v>
        <stp/>
        <stp>BOARD</stp>
        <stp>3401</stp>
        <stp/>
        <stp>買気配数量1</stp>
        <tr r="H57" s="2"/>
      </tp>
      <tp>
        <v>0</v>
        <stp/>
        <stp>BOARD</stp>
        <stp>3405</stp>
        <stp/>
        <stp>買気配数量5</stp>
        <tr r="H58" s="2"/>
      </tp>
      <tp>
        <v>11000</v>
        <stp/>
        <stp>BOARD</stp>
        <stp>3405</stp>
        <stp/>
        <stp>買気配数量8</stp>
        <tr r="H58" s="2"/>
      </tp>
      <tp>
        <v>7000</v>
        <stp/>
        <stp>BOARD</stp>
        <stp>3405</stp>
        <stp/>
        <stp>買気配数量9</stp>
        <tr r="H58" s="2"/>
      </tp>
      <tp>
        <v>6600</v>
        <stp/>
        <stp>BOARD</stp>
        <stp>4403</stp>
        <stp/>
        <stp>買気配数量8</stp>
        <tr r="H96" s="2"/>
      </tp>
      <tp>
        <v>2100</v>
        <stp/>
        <stp>BOARD</stp>
        <stp>4403</stp>
        <stp/>
        <stp>買気配数量9</stp>
        <tr r="H96" s="2"/>
      </tp>
      <tp>
        <v>10200</v>
        <stp/>
        <stp>BOARD</stp>
        <stp>4401</stp>
        <stp/>
        <stp>買気配数量8</stp>
        <tr r="H95" s="2"/>
      </tp>
      <tp>
        <v>3500</v>
        <stp/>
        <stp>BOARD</stp>
        <stp>3401</stp>
        <stp/>
        <stp>買気配数量8</stp>
        <tr r="H57" s="2"/>
      </tp>
      <tp>
        <v>4000</v>
        <stp/>
        <stp>BOARD</stp>
        <stp>4401</stp>
        <stp/>
        <stp>買気配数量9</stp>
        <tr r="H95" s="2"/>
      </tp>
      <tp>
        <v>8800</v>
        <stp/>
        <stp>BOARD</stp>
        <stp>3401</stp>
        <stp/>
        <stp>買気配数量9</stp>
        <tr r="H57" s="2"/>
      </tp>
      <tp>
        <v>0</v>
        <stp/>
        <stp>BOARD</stp>
        <stp>2432</stp>
        <stp/>
        <stp>買気配数量5</stp>
        <tr r="H27" s="2"/>
      </tp>
      <tp>
        <v>0</v>
        <stp/>
        <stp>BOARD</stp>
        <stp>2433</stp>
        <stp/>
        <stp>買気配数量4</stp>
        <tr r="H28" s="2"/>
      </tp>
      <tp>
        <v>0</v>
        <stp/>
        <stp>BOARD</stp>
        <stp>3436</stp>
        <stp/>
        <stp>買気配数量1</stp>
        <tr r="H59" s="2"/>
      </tp>
      <tp>
        <v>0</v>
        <stp/>
        <stp>BOARD</stp>
        <stp>2432</stp>
        <stp/>
        <stp>買気配数量4</stp>
        <tr r="H27" s="2"/>
      </tp>
      <tp>
        <v>0</v>
        <stp/>
        <stp>BOARD</stp>
        <stp>2433</stp>
        <stp/>
        <stp>買気配数量5</stp>
        <tr r="H28" s="2"/>
      </tp>
      <tp>
        <v>0</v>
        <stp/>
        <stp>BOARD</stp>
        <stp>3436</stp>
        <stp/>
        <stp>買気配数量0</stp>
        <tr r="H59" s="2"/>
      </tp>
      <tp>
        <v>1100</v>
        <stp/>
        <stp>BOARD</stp>
        <stp>2432</stp>
        <stp/>
        <stp>買気配数量7</stp>
        <tr r="H27" s="2"/>
      </tp>
      <tp>
        <v>4100</v>
        <stp/>
        <stp>BOARD</stp>
        <stp>2433</stp>
        <stp/>
        <stp>買気配数量6</stp>
        <tr r="H28" s="2"/>
      </tp>
      <tp>
        <v>0</v>
        <stp/>
        <stp>BOARD</stp>
        <stp>3436</stp>
        <stp/>
        <stp>買気配数量3</stp>
        <tr r="H59" s="2"/>
      </tp>
      <tp>
        <v>500</v>
        <stp/>
        <stp>BOARD</stp>
        <stp>2432</stp>
        <stp/>
        <stp>買気配数量6</stp>
        <tr r="H27" s="2"/>
      </tp>
      <tp>
        <v>12800</v>
        <stp/>
        <stp>BOARD</stp>
        <stp>2433</stp>
        <stp/>
        <stp>買気配数量7</stp>
        <tr r="H28" s="2"/>
      </tp>
      <tp>
        <v>0</v>
        <stp/>
        <stp>BOARD</stp>
        <stp>3436</stp>
        <stp/>
        <stp>買気配数量2</stp>
        <tr r="H59" s="2"/>
      </tp>
      <tp>
        <v>0</v>
        <stp/>
        <stp>BOARD</stp>
        <stp>2432</stp>
        <stp/>
        <stp>買気配数量1</stp>
        <tr r="H27" s="2"/>
      </tp>
      <tp>
        <v>0</v>
        <stp/>
        <stp>BOARD</stp>
        <stp>2433</stp>
        <stp/>
        <stp>買気配数量0</stp>
        <tr r="H28" s="2"/>
      </tp>
      <tp>
        <v>0</v>
        <stp/>
        <stp>BOARD</stp>
        <stp>3436</stp>
        <stp/>
        <stp>買気配数量5</stp>
        <tr r="H59" s="2"/>
      </tp>
      <tp>
        <v>0</v>
        <stp/>
        <stp>BOARD</stp>
        <stp>2432</stp>
        <stp/>
        <stp>買気配数量0</stp>
        <tr r="H27" s="2"/>
      </tp>
      <tp>
        <v>0</v>
        <stp/>
        <stp>BOARD</stp>
        <stp>2433</stp>
        <stp/>
        <stp>買気配数量1</stp>
        <tr r="H28" s="2"/>
      </tp>
      <tp>
        <v>0</v>
        <stp/>
        <stp>BOARD</stp>
        <stp>3436</stp>
        <stp/>
        <stp>買気配数量4</stp>
        <tr r="H59" s="2"/>
      </tp>
      <tp>
        <v>0</v>
        <stp/>
        <stp>BOARD</stp>
        <stp>2432</stp>
        <stp/>
        <stp>買気配数量3</stp>
        <tr r="H27" s="2"/>
      </tp>
      <tp>
        <v>0</v>
        <stp/>
        <stp>BOARD</stp>
        <stp>2433</stp>
        <stp/>
        <stp>買気配数量2</stp>
        <tr r="H28" s="2"/>
      </tp>
      <tp>
        <v>58500</v>
        <stp/>
        <stp>BOARD</stp>
        <stp>3436</stp>
        <stp/>
        <stp>買気配数量7</stp>
        <tr r="H59" s="2"/>
      </tp>
      <tp>
        <v>0</v>
        <stp/>
        <stp>BOARD</stp>
        <stp>2432</stp>
        <stp/>
        <stp>買気配数量2</stp>
        <tr r="H27" s="2"/>
      </tp>
      <tp>
        <v>0</v>
        <stp/>
        <stp>BOARD</stp>
        <stp>2433</stp>
        <stp/>
        <stp>買気配数量3</stp>
        <tr r="H28" s="2"/>
      </tp>
      <tp>
        <v>18100</v>
        <stp/>
        <stp>BOARD</stp>
        <stp>3436</stp>
        <stp/>
        <stp>買気配数量6</stp>
        <tr r="H59" s="2"/>
      </tp>
      <tp>
        <v>94400</v>
        <stp/>
        <stp>BOARD</stp>
        <stp>3436</stp>
        <stp/>
        <stp>買気配数量9</stp>
        <tr r="H59" s="2"/>
      </tp>
      <tp>
        <v>129100</v>
        <stp/>
        <stp>BOARD</stp>
        <stp>3436</stp>
        <stp/>
        <stp>買気配数量8</stp>
        <tr r="H59" s="2"/>
      </tp>
      <tp>
        <v>9100</v>
        <stp/>
        <stp>BOARD</stp>
        <stp>2432</stp>
        <stp/>
        <stp>買気配数量9</stp>
        <tr r="H27" s="2"/>
      </tp>
      <tp>
        <v>9800</v>
        <stp/>
        <stp>BOARD</stp>
        <stp>2433</stp>
        <stp/>
        <stp>買気配数量8</stp>
        <tr r="H28" s="2"/>
      </tp>
      <tp>
        <v>2600</v>
        <stp/>
        <stp>BOARD</stp>
        <stp>2432</stp>
        <stp/>
        <stp>買気配数量8</stp>
        <tr r="H27" s="2"/>
      </tp>
      <tp>
        <v>27200</v>
        <stp/>
        <stp>BOARD</stp>
        <stp>2433</stp>
        <stp/>
        <stp>買気配数量9</stp>
        <tr r="H28" s="2"/>
      </tp>
      <tp>
        <v>0</v>
        <stp/>
        <stp>BOARD</stp>
        <stp>5423</stp>
        <stp/>
        <stp>買気配数量4</stp>
        <tr r="H146" s="2"/>
      </tp>
      <tp>
        <v>0</v>
        <stp/>
        <stp>BOARD</stp>
        <stp>5423</stp>
        <stp/>
        <stp>買気配数量5</stp>
        <tr r="H146" s="2"/>
      </tp>
      <tp>
        <v>2300</v>
        <stp/>
        <stp>BOARD</stp>
        <stp>5423</stp>
        <stp/>
        <stp>買気配数量6</stp>
        <tr r="H146" s="2"/>
      </tp>
      <tp>
        <v>8800</v>
        <stp/>
        <stp>BOARD</stp>
        <stp>5423</stp>
        <stp/>
        <stp>買気配数量7</stp>
        <tr r="H146" s="2"/>
      </tp>
      <tp>
        <v>0</v>
        <stp/>
        <stp>BOARD</stp>
        <stp>5423</stp>
        <stp/>
        <stp>買気配数量0</stp>
        <tr r="H146" s="2"/>
      </tp>
      <tp>
        <v>0</v>
        <stp/>
        <stp>BOARD</stp>
        <stp>5423</stp>
        <stp/>
        <stp>買気配数量1</stp>
        <tr r="H146" s="2"/>
      </tp>
      <tp>
        <v>0</v>
        <stp/>
        <stp>BOARD</stp>
        <stp>5423</stp>
        <stp/>
        <stp>買気配数量2</stp>
        <tr r="H146" s="2"/>
      </tp>
      <tp>
        <v>0</v>
        <stp/>
        <stp>BOARD</stp>
        <stp>5423</stp>
        <stp/>
        <stp>買気配数量3</stp>
        <tr r="H146" s="2"/>
      </tp>
      <tp>
        <v>10000</v>
        <stp/>
        <stp>BOARD</stp>
        <stp>5423</stp>
        <stp/>
        <stp>買気配数量8</stp>
        <tr r="H146" s="2"/>
      </tp>
      <tp>
        <v>31300</v>
        <stp/>
        <stp>BOARD</stp>
        <stp>5423</stp>
        <stp/>
        <stp>買気配数量9</stp>
        <tr r="H146" s="2"/>
      </tp>
      <tp>
        <v>0</v>
        <stp/>
        <stp>BOARD</stp>
        <stp>6457</stp>
        <stp/>
        <stp>買気配数量0</stp>
        <tr r="H188" s="2"/>
      </tp>
      <tp>
        <v>0</v>
        <stp/>
        <stp>BOARD</stp>
        <stp>7453</stp>
        <stp/>
        <stp>買気配数量4</stp>
        <tr r="H244" s="2"/>
      </tp>
      <tp>
        <v>1700</v>
        <stp/>
        <stp>BOARD</stp>
        <stp>5451</stp>
        <stp/>
        <stp>買気配数量6</stp>
        <tr r="H148" s="2"/>
      </tp>
      <tp>
        <v>0</v>
        <stp/>
        <stp>BOARD</stp>
        <stp>6457</stp>
        <stp/>
        <stp>買気配数量1</stp>
        <tr r="H188" s="2"/>
      </tp>
      <tp>
        <v>0</v>
        <stp/>
        <stp>BOARD</stp>
        <stp>7453</stp>
        <stp/>
        <stp>買気配数量5</stp>
        <tr r="H244" s="2"/>
      </tp>
      <tp>
        <v>2400</v>
        <stp/>
        <stp>BOARD</stp>
        <stp>5451</stp>
        <stp/>
        <stp>買気配数量7</stp>
        <tr r="H148" s="2"/>
      </tp>
      <tp>
        <v>0</v>
        <stp/>
        <stp>BOARD</stp>
        <stp>6457</stp>
        <stp/>
        <stp>買気配数量2</stp>
        <tr r="H188" s="2"/>
      </tp>
      <tp>
        <v>100</v>
        <stp/>
        <stp>BOARD</stp>
        <stp>7453</stp>
        <stp/>
        <stp>買気配数量6</stp>
        <tr r="H244" s="2"/>
      </tp>
      <tp>
        <v>0</v>
        <stp/>
        <stp>BOARD</stp>
        <stp>5451</stp>
        <stp/>
        <stp>買気配数量4</stp>
        <tr r="H148" s="2"/>
      </tp>
      <tp>
        <v>0</v>
        <stp/>
        <stp>BOARD</stp>
        <stp>6457</stp>
        <stp/>
        <stp>買気配数量3</stp>
        <tr r="H188" s="2"/>
      </tp>
      <tp>
        <v>4500</v>
        <stp/>
        <stp>BOARD</stp>
        <stp>7453</stp>
        <stp/>
        <stp>買気配数量7</stp>
        <tr r="H244" s="2"/>
      </tp>
      <tp>
        <v>0</v>
        <stp/>
        <stp>BOARD</stp>
        <stp>5451</stp>
        <stp/>
        <stp>買気配数量5</stp>
        <tr r="H148" s="2"/>
      </tp>
      <tp>
        <v>0</v>
        <stp/>
        <stp>BOARD</stp>
        <stp>6457</stp>
        <stp/>
        <stp>買気配数量4</stp>
        <tr r="H188" s="2"/>
      </tp>
      <tp>
        <v>0</v>
        <stp/>
        <stp>BOARD</stp>
        <stp>7453</stp>
        <stp/>
        <stp>買気配数量0</stp>
        <tr r="H244" s="2"/>
      </tp>
      <tp>
        <v>0</v>
        <stp/>
        <stp>BOARD</stp>
        <stp>5451</stp>
        <stp/>
        <stp>買気配数量2</stp>
        <tr r="H148" s="2"/>
      </tp>
      <tp>
        <v>0</v>
        <stp/>
        <stp>BOARD</stp>
        <stp>6457</stp>
        <stp/>
        <stp>買気配数量5</stp>
        <tr r="H188" s="2"/>
      </tp>
      <tp>
        <v>0</v>
        <stp/>
        <stp>BOARD</stp>
        <stp>7453</stp>
        <stp/>
        <stp>買気配数量1</stp>
        <tr r="H244" s="2"/>
      </tp>
      <tp>
        <v>0</v>
        <stp/>
        <stp>BOARD</stp>
        <stp>5451</stp>
        <stp/>
        <stp>買気配数量3</stp>
        <tr r="H148" s="2"/>
      </tp>
      <tp>
        <v>7200</v>
        <stp/>
        <stp>BOARD</stp>
        <stp>6457</stp>
        <stp/>
        <stp>買気配数量6</stp>
        <tr r="H188" s="2"/>
      </tp>
      <tp>
        <v>0</v>
        <stp/>
        <stp>BOARD</stp>
        <stp>7453</stp>
        <stp/>
        <stp>買気配数量2</stp>
        <tr r="H244" s="2"/>
      </tp>
      <tp>
        <v>7500</v>
        <stp/>
        <stp>BOARD</stp>
        <stp>7459</stp>
        <stp/>
        <stp>買気配数量8</stp>
        <tr r="H245" s="2"/>
      </tp>
      <tp>
        <v>0</v>
        <stp/>
        <stp>BOARD</stp>
        <stp>5451</stp>
        <stp/>
        <stp>買気配数量0</stp>
        <tr r="H148" s="2"/>
      </tp>
      <tp>
        <v>8500</v>
        <stp/>
        <stp>BOARD</stp>
        <stp>6457</stp>
        <stp/>
        <stp>買気配数量7</stp>
        <tr r="H188" s="2"/>
      </tp>
      <tp>
        <v>0</v>
        <stp/>
        <stp>BOARD</stp>
        <stp>7453</stp>
        <stp/>
        <stp>買気配数量3</stp>
        <tr r="H244" s="2"/>
      </tp>
      <tp>
        <v>16300</v>
        <stp/>
        <stp>BOARD</stp>
        <stp>7459</stp>
        <stp/>
        <stp>買気配数量9</stp>
        <tr r="H245" s="2"/>
      </tp>
      <tp>
        <v>0</v>
        <stp/>
        <stp>BOARD</stp>
        <stp>5451</stp>
        <stp/>
        <stp>買気配数量1</stp>
        <tr r="H148" s="2"/>
      </tp>
      <tp>
        <v>4000</v>
        <stp/>
        <stp>BOARD</stp>
        <stp>6457</stp>
        <stp/>
        <stp>買気配数量8</stp>
        <tr r="H188" s="2"/>
      </tp>
      <tp>
        <v>2000</v>
        <stp/>
        <stp>BOARD</stp>
        <stp>7459</stp>
        <stp/>
        <stp>買気配数量6</stp>
        <tr r="H245" s="2"/>
      </tp>
      <tp>
        <v>5400</v>
        <stp/>
        <stp>BOARD</stp>
        <stp>6457</stp>
        <stp/>
        <stp>買気配数量9</stp>
        <tr r="H188" s="2"/>
      </tp>
      <tp>
        <v>7100</v>
        <stp/>
        <stp>BOARD</stp>
        <stp>7459</stp>
        <stp/>
        <stp>買気配数量7</stp>
        <tr r="H245" s="2"/>
      </tp>
      <tp>
        <v>0</v>
        <stp/>
        <stp>BOARD</stp>
        <stp>7459</stp>
        <stp/>
        <stp>買気配数量4</stp>
        <tr r="H245" s="2"/>
      </tp>
      <tp>
        <v>0</v>
        <stp/>
        <stp>BOARD</stp>
        <stp>7459</stp>
        <stp/>
        <stp>買気配数量5</stp>
        <tr r="H245" s="2"/>
      </tp>
      <tp>
        <v>5500</v>
        <stp/>
        <stp>BOARD</stp>
        <stp>7453</stp>
        <stp/>
        <stp>買気配数量8</stp>
        <tr r="H244" s="2"/>
      </tp>
      <tp>
        <v>0</v>
        <stp/>
        <stp>BOARD</stp>
        <stp>7459</stp>
        <stp/>
        <stp>買気配数量2</stp>
        <tr r="H245" s="2"/>
      </tp>
      <tp>
        <v>2800</v>
        <stp/>
        <stp>BOARD</stp>
        <stp>7453</stp>
        <stp/>
        <stp>買気配数量9</stp>
        <tr r="H244" s="2"/>
      </tp>
      <tp>
        <v>0</v>
        <stp/>
        <stp>BOARD</stp>
        <stp>7459</stp>
        <stp/>
        <stp>買気配数量3</stp>
        <tr r="H245" s="2"/>
      </tp>
      <tp>
        <v>0</v>
        <stp/>
        <stp>BOARD</stp>
        <stp>7459</stp>
        <stp/>
        <stp>買気配数量0</stp>
        <tr r="H245" s="2"/>
      </tp>
      <tp>
        <v>5500</v>
        <stp/>
        <stp>BOARD</stp>
        <stp>5451</stp>
        <stp/>
        <stp>買気配数量8</stp>
        <tr r="H148" s="2"/>
      </tp>
      <tp>
        <v>0</v>
        <stp/>
        <stp>BOARD</stp>
        <stp>7459</stp>
        <stp/>
        <stp>買気配数量1</stp>
        <tr r="H245" s="2"/>
      </tp>
      <tp>
        <v>6100</v>
        <stp/>
        <stp>BOARD</stp>
        <stp>5451</stp>
        <stp/>
        <stp>買気配数量9</stp>
        <tr r="H148" s="2"/>
      </tp>
      <tp>
        <v>0</v>
        <stp/>
        <stp>BOARD</stp>
        <stp>5444</stp>
        <stp/>
        <stp>買気配数量3</stp>
        <tr r="H147" s="2"/>
      </tp>
      <tp>
        <v>0</v>
        <stp/>
        <stp>BOARD</stp>
        <stp>5444</stp>
        <stp/>
        <stp>買気配数量2</stp>
        <tr r="H147" s="2"/>
      </tp>
      <tp>
        <v>0</v>
        <stp/>
        <stp>BOARD</stp>
        <stp>5444</stp>
        <stp/>
        <stp>買気配数量1</stp>
        <tr r="H147" s="2"/>
      </tp>
      <tp>
        <v>0</v>
        <stp/>
        <stp>BOARD</stp>
        <stp>5444</stp>
        <stp/>
        <stp>買気配数量0</stp>
        <tr r="H147" s="2"/>
      </tp>
      <tp>
        <v>4100</v>
        <stp/>
        <stp>BOARD</stp>
        <stp>5444</stp>
        <stp/>
        <stp>買気配数量7</stp>
        <tr r="H147" s="2"/>
      </tp>
      <tp>
        <v>800</v>
        <stp/>
        <stp>BOARD</stp>
        <stp>5444</stp>
        <stp/>
        <stp>買気配数量6</stp>
        <tr r="H147" s="2"/>
      </tp>
      <tp>
        <v>5200</v>
        <stp/>
        <stp>BOARD</stp>
        <stp>6448</stp>
        <stp/>
        <stp>買気配数量9</stp>
        <tr r="H187" s="2"/>
      </tp>
      <tp>
        <v>0</v>
        <stp/>
        <stp>BOARD</stp>
        <stp>5444</stp>
        <stp/>
        <stp>買気配数量5</stp>
        <tr r="H147" s="2"/>
      </tp>
      <tp>
        <v>2200</v>
        <stp/>
        <stp>BOARD</stp>
        <stp>6448</stp>
        <stp/>
        <stp>買気配数量8</stp>
        <tr r="H187" s="2"/>
      </tp>
      <tp>
        <v>0</v>
        <stp/>
        <stp>BOARD</stp>
        <stp>5444</stp>
        <stp/>
        <stp>買気配数量4</stp>
        <tr r="H147" s="2"/>
      </tp>
      <tp>
        <v>6900</v>
        <stp/>
        <stp>BOARD</stp>
        <stp>6448</stp>
        <stp/>
        <stp>買気配数量7</stp>
        <tr r="H187" s="2"/>
      </tp>
      <tp>
        <v>1400</v>
        <stp/>
        <stp>BOARD</stp>
        <stp>6448</stp>
        <stp/>
        <stp>買気配数量6</stp>
        <tr r="H187" s="2"/>
      </tp>
      <tp>
        <v>0</v>
        <stp/>
        <stp>BOARD</stp>
        <stp>6448</stp>
        <stp/>
        <stp>買気配数量5</stp>
        <tr r="H187" s="2"/>
      </tp>
      <tp>
        <v>13200</v>
        <stp/>
        <stp>BOARD</stp>
        <stp>5444</stp>
        <stp/>
        <stp>買気配数量9</stp>
        <tr r="H147" s="2"/>
      </tp>
      <tp>
        <v>0</v>
        <stp/>
        <stp>BOARD</stp>
        <stp>6448</stp>
        <stp/>
        <stp>買気配数量4</stp>
        <tr r="H187" s="2"/>
      </tp>
      <tp>
        <v>8100</v>
        <stp/>
        <stp>BOARD</stp>
        <stp>5444</stp>
        <stp/>
        <stp>買気配数量8</stp>
        <tr r="H147" s="2"/>
      </tp>
      <tp>
        <v>0</v>
        <stp/>
        <stp>BOARD</stp>
        <stp>6448</stp>
        <stp/>
        <stp>買気配数量3</stp>
        <tr r="H187" s="2"/>
      </tp>
      <tp>
        <v>0</v>
        <stp/>
        <stp>BOARD</stp>
        <stp>6448</stp>
        <stp/>
        <stp>買気配数量2</stp>
        <tr r="H187" s="2"/>
      </tp>
      <tp>
        <v>0</v>
        <stp/>
        <stp>BOARD</stp>
        <stp>6448</stp>
        <stp/>
        <stp>買気配数量1</stp>
        <tr r="H187" s="2"/>
      </tp>
      <tp>
        <v>0</v>
        <stp/>
        <stp>BOARD</stp>
        <stp>6448</stp>
        <stp/>
        <stp>買気配数量0</stp>
        <tr r="H187" s="2"/>
      </tp>
      <tp>
        <v>12500</v>
        <stp/>
        <stp>BOARD</stp>
        <stp>6471</stp>
        <stp/>
        <stp>買気配数量6</stp>
        <tr r="H191" s="2"/>
      </tp>
      <tp>
        <v>0</v>
        <stp/>
        <stp>BOARD</stp>
        <stp>6472</stp>
        <stp/>
        <stp>買気配数量5</stp>
        <tr r="H192" s="2"/>
      </tp>
      <tp>
        <v>0</v>
        <stp/>
        <stp>BOARD</stp>
        <stp>6473</stp>
        <stp/>
        <stp>買気配数量4</stp>
        <tr r="H193" s="2"/>
      </tp>
      <tp>
        <v>0</v>
        <stp/>
        <stp>BOARD</stp>
        <stp>6474</stp>
        <stp/>
        <stp>買気配数量3</stp>
        <tr r="H194" s="2"/>
      </tp>
      <tp>
        <v>5900</v>
        <stp/>
        <stp>BOARD</stp>
        <stp>5471</stp>
        <stp/>
        <stp>買気配数量6</stp>
        <tr r="H150" s="2"/>
      </tp>
      <tp>
        <v>18900</v>
        <stp/>
        <stp>BOARD</stp>
        <stp>6471</stp>
        <stp/>
        <stp>買気配数量7</stp>
        <tr r="H191" s="2"/>
      </tp>
      <tp>
        <v>0</v>
        <stp/>
        <stp>BOARD</stp>
        <stp>6472</stp>
        <stp/>
        <stp>買気配数量4</stp>
        <tr r="H192" s="2"/>
      </tp>
      <tp>
        <v>0</v>
        <stp/>
        <stp>BOARD</stp>
        <stp>6473</stp>
        <stp/>
        <stp>買気配数量5</stp>
        <tr r="H193" s="2"/>
      </tp>
      <tp>
        <v>0</v>
        <stp/>
        <stp>BOARD</stp>
        <stp>6474</stp>
        <stp/>
        <stp>買気配数量2</stp>
        <tr r="H194" s="2"/>
      </tp>
      <tp>
        <v>5400</v>
        <stp/>
        <stp>BOARD</stp>
        <stp>5471</stp>
        <stp/>
        <stp>買気配数量7</stp>
        <tr r="H150" s="2"/>
      </tp>
      <tp>
        <v>0</v>
        <stp/>
        <stp>BOARD</stp>
        <stp>6471</stp>
        <stp/>
        <stp>買気配数量4</stp>
        <tr r="H191" s="2"/>
      </tp>
      <tp>
        <v>26600</v>
        <stp/>
        <stp>BOARD</stp>
        <stp>6472</stp>
        <stp/>
        <stp>買気配数量7</stp>
        <tr r="H192" s="2"/>
      </tp>
      <tp>
        <v>2800</v>
        <stp/>
        <stp>BOARD</stp>
        <stp>6473</stp>
        <stp/>
        <stp>買気配数量6</stp>
        <tr r="H193" s="2"/>
      </tp>
      <tp>
        <v>0</v>
        <stp/>
        <stp>BOARD</stp>
        <stp>6474</stp>
        <stp/>
        <stp>買気配数量1</stp>
        <tr r="H194" s="2"/>
      </tp>
      <tp>
        <v>0</v>
        <stp/>
        <stp>BOARD</stp>
        <stp>5471</stp>
        <stp/>
        <stp>買気配数量4</stp>
        <tr r="H150" s="2"/>
      </tp>
      <tp>
        <v>0</v>
        <stp/>
        <stp>BOARD</stp>
        <stp>6471</stp>
        <stp/>
        <stp>買気配数量5</stp>
        <tr r="H191" s="2"/>
      </tp>
      <tp>
        <v>11000</v>
        <stp/>
        <stp>BOARD</stp>
        <stp>6472</stp>
        <stp/>
        <stp>買気配数量6</stp>
        <tr r="H192" s="2"/>
      </tp>
      <tp>
        <v>26300</v>
        <stp/>
        <stp>BOARD</stp>
        <stp>6473</stp>
        <stp/>
        <stp>買気配数量7</stp>
        <tr r="H193" s="2"/>
      </tp>
      <tp>
        <v>0</v>
        <stp/>
        <stp>BOARD</stp>
        <stp>6474</stp>
        <stp/>
        <stp>買気配数量0</stp>
        <tr r="H194" s="2"/>
      </tp>
      <tp>
        <v>0</v>
        <stp/>
        <stp>BOARD</stp>
        <stp>5471</stp>
        <stp/>
        <stp>買気配数量5</stp>
        <tr r="H150" s="2"/>
      </tp>
      <tp>
        <v>0</v>
        <stp/>
        <stp>BOARD</stp>
        <stp>6471</stp>
        <stp/>
        <stp>買気配数量2</stp>
        <tr r="H191" s="2"/>
      </tp>
      <tp>
        <v>0</v>
        <stp/>
        <stp>BOARD</stp>
        <stp>6472</stp>
        <stp/>
        <stp>買気配数量1</stp>
        <tr r="H192" s="2"/>
      </tp>
      <tp>
        <v>0</v>
        <stp/>
        <stp>BOARD</stp>
        <stp>6473</stp>
        <stp/>
        <stp>買気配数量0</stp>
        <tr r="H193" s="2"/>
      </tp>
      <tp>
        <v>22000</v>
        <stp/>
        <stp>BOARD</stp>
        <stp>6474</stp>
        <stp/>
        <stp>買気配数量7</stp>
        <tr r="H194" s="2"/>
      </tp>
      <tp>
        <v>0</v>
        <stp/>
        <stp>BOARD</stp>
        <stp>5471</stp>
        <stp/>
        <stp>買気配数量2</stp>
        <tr r="H150" s="2"/>
      </tp>
      <tp>
        <v>0</v>
        <stp/>
        <stp>BOARD</stp>
        <stp>6471</stp>
        <stp/>
        <stp>買気配数量3</stp>
        <tr r="H191" s="2"/>
      </tp>
      <tp>
        <v>0</v>
        <stp/>
        <stp>BOARD</stp>
        <stp>6472</stp>
        <stp/>
        <stp>買気配数量0</stp>
        <tr r="H192" s="2"/>
      </tp>
      <tp>
        <v>0</v>
        <stp/>
        <stp>BOARD</stp>
        <stp>6473</stp>
        <stp/>
        <stp>買気配数量1</stp>
        <tr r="H193" s="2"/>
      </tp>
      <tp>
        <v>9000</v>
        <stp/>
        <stp>BOARD</stp>
        <stp>6474</stp>
        <stp/>
        <stp>買気配数量6</stp>
        <tr r="H194" s="2"/>
      </tp>
      <tp>
        <v>0</v>
        <stp/>
        <stp>BOARD</stp>
        <stp>5471</stp>
        <stp/>
        <stp>買気配数量3</stp>
        <tr r="H150" s="2"/>
      </tp>
      <tp>
        <v>0</v>
        <stp/>
        <stp>BOARD</stp>
        <stp>6471</stp>
        <stp/>
        <stp>買気配数量0</stp>
        <tr r="H191" s="2"/>
      </tp>
      <tp>
        <v>0</v>
        <stp/>
        <stp>BOARD</stp>
        <stp>6472</stp>
        <stp/>
        <stp>買気配数量3</stp>
        <tr r="H192" s="2"/>
      </tp>
      <tp>
        <v>0</v>
        <stp/>
        <stp>BOARD</stp>
        <stp>6473</stp>
        <stp/>
        <stp>買気配数量2</stp>
        <tr r="H193" s="2"/>
      </tp>
      <tp>
        <v>0</v>
        <stp/>
        <stp>BOARD</stp>
        <stp>6474</stp>
        <stp/>
        <stp>買気配数量5</stp>
        <tr r="H194" s="2"/>
      </tp>
      <tp>
        <v>15400</v>
        <stp/>
        <stp>BOARD</stp>
        <stp>6479</stp>
        <stp/>
        <stp>買気配数量8</stp>
        <tr r="H195" s="2"/>
      </tp>
      <tp>
        <v>0</v>
        <stp/>
        <stp>BOARD</stp>
        <stp>5471</stp>
        <stp/>
        <stp>買気配数量0</stp>
        <tr r="H150" s="2"/>
      </tp>
      <tp>
        <v>0</v>
        <stp/>
        <stp>BOARD</stp>
        <stp>6471</stp>
        <stp/>
        <stp>買気配数量1</stp>
        <tr r="H191" s="2"/>
      </tp>
      <tp>
        <v>0</v>
        <stp/>
        <stp>BOARD</stp>
        <stp>6472</stp>
        <stp/>
        <stp>買気配数量2</stp>
        <tr r="H192" s="2"/>
      </tp>
      <tp>
        <v>0</v>
        <stp/>
        <stp>BOARD</stp>
        <stp>6473</stp>
        <stp/>
        <stp>買気配数量3</stp>
        <tr r="H193" s="2"/>
      </tp>
      <tp>
        <v>0</v>
        <stp/>
        <stp>BOARD</stp>
        <stp>6474</stp>
        <stp/>
        <stp>買気配数量4</stp>
        <tr r="H194" s="2"/>
      </tp>
      <tp>
        <v>14400</v>
        <stp/>
        <stp>BOARD</stp>
        <stp>6479</stp>
        <stp/>
        <stp>買気配数量9</stp>
        <tr r="H195" s="2"/>
      </tp>
      <tp>
        <v>0</v>
        <stp/>
        <stp>BOARD</stp>
        <stp>5471</stp>
        <stp/>
        <stp>買気配数量1</stp>
        <tr r="H150" s="2"/>
      </tp>
      <tp>
        <v>2300</v>
        <stp/>
        <stp>BOARD</stp>
        <stp>6479</stp>
        <stp/>
        <stp>買気配数量6</stp>
        <tr r="H195" s="2"/>
      </tp>
      <tp>
        <v>8200</v>
        <stp/>
        <stp>BOARD</stp>
        <stp>6479</stp>
        <stp/>
        <stp>買気配数量7</stp>
        <tr r="H195" s="2"/>
      </tp>
      <tp>
        <v>58000</v>
        <stp/>
        <stp>BOARD</stp>
        <stp>6474</stp>
        <stp/>
        <stp>買気配数量9</stp>
        <tr r="H194" s="2"/>
      </tp>
      <tp>
        <v>0</v>
        <stp/>
        <stp>BOARD</stp>
        <stp>6479</stp>
        <stp/>
        <stp>買気配数量4</stp>
        <tr r="H195" s="2"/>
      </tp>
      <tp>
        <v>63000</v>
        <stp/>
        <stp>BOARD</stp>
        <stp>6474</stp>
        <stp/>
        <stp>買気配数量8</stp>
        <tr r="H194" s="2"/>
      </tp>
      <tp>
        <v>0</v>
        <stp/>
        <stp>BOARD</stp>
        <stp>6479</stp>
        <stp/>
        <stp>買気配数量5</stp>
        <tr r="H195" s="2"/>
      </tp>
      <tp>
        <v>180900</v>
        <stp/>
        <stp>BOARD</stp>
        <stp>6472</stp>
        <stp/>
        <stp>買気配数量9</stp>
        <tr r="H192" s="2"/>
      </tp>
      <tp>
        <v>7400</v>
        <stp/>
        <stp>BOARD</stp>
        <stp>6473</stp>
        <stp/>
        <stp>買気配数量8</stp>
        <tr r="H193" s="2"/>
      </tp>
      <tp>
        <v>0</v>
        <stp/>
        <stp>BOARD</stp>
        <stp>6479</stp>
        <stp/>
        <stp>買気配数量2</stp>
        <tr r="H195" s="2"/>
      </tp>
      <tp>
        <v>91600</v>
        <stp/>
        <stp>BOARD</stp>
        <stp>6472</stp>
        <stp/>
        <stp>買気配数量8</stp>
        <tr r="H192" s="2"/>
      </tp>
      <tp>
        <v>23700</v>
        <stp/>
        <stp>BOARD</stp>
        <stp>6473</stp>
        <stp/>
        <stp>買気配数量9</stp>
        <tr r="H193" s="2"/>
      </tp>
      <tp>
        <v>0</v>
        <stp/>
        <stp>BOARD</stp>
        <stp>6479</stp>
        <stp/>
        <stp>買気配数量3</stp>
        <tr r="H195" s="2"/>
      </tp>
      <tp>
        <v>26000</v>
        <stp/>
        <stp>BOARD</stp>
        <stp>6471</stp>
        <stp/>
        <stp>買気配数量8</stp>
        <tr r="H191" s="2"/>
      </tp>
      <tp>
        <v>0</v>
        <stp/>
        <stp>BOARD</stp>
        <stp>6479</stp>
        <stp/>
        <stp>買気配数量0</stp>
        <tr r="H195" s="2"/>
      </tp>
      <tp>
        <v>4200</v>
        <stp/>
        <stp>BOARD</stp>
        <stp>5471</stp>
        <stp/>
        <stp>買気配数量8</stp>
        <tr r="H150" s="2"/>
      </tp>
      <tp>
        <v>42400</v>
        <stp/>
        <stp>BOARD</stp>
        <stp>6471</stp>
        <stp/>
        <stp>買気配数量9</stp>
        <tr r="H191" s="2"/>
      </tp>
      <tp>
        <v>0</v>
        <stp/>
        <stp>BOARD</stp>
        <stp>6479</stp>
        <stp/>
        <stp>買気配数量1</stp>
        <tr r="H195" s="2"/>
      </tp>
      <tp>
        <v>3000</v>
        <stp/>
        <stp>BOARD</stp>
        <stp>5471</stp>
        <stp/>
        <stp>買気配数量9</stp>
        <tr r="H150" s="2"/>
      </tp>
      <tp>
        <v>13300</v>
        <stp/>
        <stp>BOARD</stp>
        <stp>6460</stp>
        <stp/>
        <stp>買気配数量7</stp>
        <tr r="H189" s="2"/>
      </tp>
      <tp>
        <v>0</v>
        <stp/>
        <stp>BOARD</stp>
        <stp>6465</stp>
        <stp/>
        <stp>買気配数量2</stp>
        <tr r="H190" s="2"/>
      </tp>
      <tp>
        <v>0</v>
        <stp/>
        <stp>BOARD</stp>
        <stp>5463</stp>
        <stp/>
        <stp>買気配数量4</stp>
        <tr r="H149" s="2"/>
      </tp>
      <tp>
        <v>11800</v>
        <stp/>
        <stp>BOARD</stp>
        <stp>6460</stp>
        <stp/>
        <stp>買気配数量6</stp>
        <tr r="H189" s="2"/>
      </tp>
      <tp>
        <v>0</v>
        <stp/>
        <stp>BOARD</stp>
        <stp>6465</stp>
        <stp/>
        <stp>買気配数量3</stp>
        <tr r="H190" s="2"/>
      </tp>
      <tp>
        <v>0</v>
        <stp/>
        <stp>BOARD</stp>
        <stp>5463</stp>
        <stp/>
        <stp>買気配数量5</stp>
        <tr r="H149" s="2"/>
      </tp>
      <tp>
        <v>0</v>
        <stp/>
        <stp>BOARD</stp>
        <stp>6460</stp>
        <stp/>
        <stp>買気配数量5</stp>
        <tr r="H189" s="2"/>
      </tp>
      <tp>
        <v>0</v>
        <stp/>
        <stp>BOARD</stp>
        <stp>6465</stp>
        <stp/>
        <stp>買気配数量0</stp>
        <tr r="H190" s="2"/>
      </tp>
      <tp>
        <v>100</v>
        <stp/>
        <stp>BOARD</stp>
        <stp>5463</stp>
        <stp/>
        <stp>買気配数量6</stp>
        <tr r="H149" s="2"/>
      </tp>
      <tp>
        <v>0</v>
        <stp/>
        <stp>BOARD</stp>
        <stp>6460</stp>
        <stp/>
        <stp>買気配数量4</stp>
        <tr r="H189" s="2"/>
      </tp>
      <tp>
        <v>0</v>
        <stp/>
        <stp>BOARD</stp>
        <stp>6465</stp>
        <stp/>
        <stp>買気配数量1</stp>
        <tr r="H190" s="2"/>
      </tp>
      <tp>
        <v>15300</v>
        <stp/>
        <stp>BOARD</stp>
        <stp>5463</stp>
        <stp/>
        <stp>買気配数量7</stp>
        <tr r="H149" s="2"/>
      </tp>
      <tp>
        <v>0</v>
        <stp/>
        <stp>BOARD</stp>
        <stp>6460</stp>
        <stp/>
        <stp>買気配数量3</stp>
        <tr r="H189" s="2"/>
      </tp>
      <tp>
        <v>1300</v>
        <stp/>
        <stp>BOARD</stp>
        <stp>6465</stp>
        <stp/>
        <stp>買気配数量6</stp>
        <tr r="H190" s="2"/>
      </tp>
      <tp>
        <v>0</v>
        <stp/>
        <stp>BOARD</stp>
        <stp>5463</stp>
        <stp/>
        <stp>買気配数量0</stp>
        <tr r="H149" s="2"/>
      </tp>
      <tp>
        <v>0</v>
        <stp/>
        <stp>BOARD</stp>
        <stp>6460</stp>
        <stp/>
        <stp>買気配数量2</stp>
        <tr r="H189" s="2"/>
      </tp>
      <tp>
        <v>4300</v>
        <stp/>
        <stp>BOARD</stp>
        <stp>6465</stp>
        <stp/>
        <stp>買気配数量7</stp>
        <tr r="H190" s="2"/>
      </tp>
      <tp>
        <v>0</v>
        <stp/>
        <stp>BOARD</stp>
        <stp>5463</stp>
        <stp/>
        <stp>買気配数量1</stp>
        <tr r="H149" s="2"/>
      </tp>
      <tp>
        <v>0</v>
        <stp/>
        <stp>BOARD</stp>
        <stp>6460</stp>
        <stp/>
        <stp>買気配数量1</stp>
        <tr r="H189" s="2"/>
      </tp>
      <tp>
        <v>0</v>
        <stp/>
        <stp>BOARD</stp>
        <stp>6465</stp>
        <stp/>
        <stp>買気配数量4</stp>
        <tr r="H190" s="2"/>
      </tp>
      <tp>
        <v>0</v>
        <stp/>
        <stp>BOARD</stp>
        <stp>5463</stp>
        <stp/>
        <stp>買気配数量2</stp>
        <tr r="H149" s="2"/>
      </tp>
      <tp>
        <v>0</v>
        <stp/>
        <stp>BOARD</stp>
        <stp>6460</stp>
        <stp/>
        <stp>買気配数量0</stp>
        <tr r="H189" s="2"/>
      </tp>
      <tp>
        <v>0</v>
        <stp/>
        <stp>BOARD</stp>
        <stp>6465</stp>
        <stp/>
        <stp>買気配数量5</stp>
        <tr r="H190" s="2"/>
      </tp>
      <tp>
        <v>0</v>
        <stp/>
        <stp>BOARD</stp>
        <stp>5463</stp>
        <stp/>
        <stp>買気配数量3</stp>
        <tr r="H149" s="2"/>
      </tp>
      <tp>
        <v>6900</v>
        <stp/>
        <stp>BOARD</stp>
        <stp>6465</stp>
        <stp/>
        <stp>買気配数量8</stp>
        <tr r="H190" s="2"/>
      </tp>
      <tp>
        <v>5400</v>
        <stp/>
        <stp>BOARD</stp>
        <stp>6465</stp>
        <stp/>
        <stp>買気配数量9</stp>
        <tr r="H190" s="2"/>
      </tp>
      <tp>
        <v>15900</v>
        <stp/>
        <stp>BOARD</stp>
        <stp>5463</stp>
        <stp/>
        <stp>買気配数量8</stp>
        <tr r="H149" s="2"/>
      </tp>
      <tp>
        <v>12700</v>
        <stp/>
        <stp>BOARD</stp>
        <stp>5463</stp>
        <stp/>
        <stp>買気配数量9</stp>
        <tr r="H149" s="2"/>
      </tp>
      <tp>
        <v>23000</v>
        <stp/>
        <stp>BOARD</stp>
        <stp>6460</stp>
        <stp/>
        <stp>買気配数量9</stp>
        <tr r="H189" s="2"/>
      </tp>
      <tp>
        <v>33400</v>
        <stp/>
        <stp>BOARD</stp>
        <stp>6460</stp>
        <stp/>
        <stp>買気配数量8</stp>
        <tr r="H189" s="2"/>
      </tp>
      <tp>
        <v>0</v>
        <stp/>
        <stp>BOARD</stp>
        <stp>6995</stp>
        <stp/>
        <stp>買気配数量2</stp>
        <tr r="H224" s="2"/>
      </tp>
      <tp>
        <v>0</v>
        <stp/>
        <stp>BOARD</stp>
        <stp>6996</stp>
        <stp/>
        <stp>買気配数量1</stp>
        <tr r="H225" s="2"/>
      </tp>
      <tp>
        <v>400</v>
        <stp/>
        <stp>BOARD</stp>
        <stp>5991</stp>
        <stp/>
        <stp>買気配数量6</stp>
        <tr r="H168" s="2"/>
      </tp>
      <tp>
        <v>0</v>
        <stp/>
        <stp>BOARD</stp>
        <stp>6995</stp>
        <stp/>
        <stp>買気配数量3</stp>
        <tr r="H224" s="2"/>
      </tp>
      <tp>
        <v>0</v>
        <stp/>
        <stp>BOARD</stp>
        <stp>6996</stp>
        <stp/>
        <stp>買気配数量0</stp>
        <tr r="H225" s="2"/>
      </tp>
      <tp>
        <v>5800</v>
        <stp/>
        <stp>BOARD</stp>
        <stp>5991</stp>
        <stp/>
        <stp>買気配数量7</stp>
        <tr r="H168" s="2"/>
      </tp>
      <tp>
        <v>0</v>
        <stp/>
        <stp>BOARD</stp>
        <stp>6995</stp>
        <stp/>
        <stp>買気配数量0</stp>
        <tr r="H224" s="2"/>
      </tp>
      <tp>
        <v>0</v>
        <stp/>
        <stp>BOARD</stp>
        <stp>6996</stp>
        <stp/>
        <stp>買気配数量3</stp>
        <tr r="H225" s="2"/>
      </tp>
      <tp>
        <v>0</v>
        <stp/>
        <stp>BOARD</stp>
        <stp>5991</stp>
        <stp/>
        <stp>買気配数量4</stp>
        <tr r="H168" s="2"/>
      </tp>
      <tp>
        <v>0</v>
        <stp/>
        <stp>BOARD</stp>
        <stp>6995</stp>
        <stp/>
        <stp>買気配数量1</stp>
        <tr r="H224" s="2"/>
      </tp>
      <tp>
        <v>0</v>
        <stp/>
        <stp>BOARD</stp>
        <stp>6996</stp>
        <stp/>
        <stp>買気配数量2</stp>
        <tr r="H225" s="2"/>
      </tp>
      <tp>
        <v>0</v>
        <stp/>
        <stp>BOARD</stp>
        <stp>5991</stp>
        <stp/>
        <stp>買気配数量5</stp>
        <tr r="H168" s="2"/>
      </tp>
      <tp>
        <v>1200</v>
        <stp/>
        <stp>BOARD</stp>
        <stp>6995</stp>
        <stp/>
        <stp>買気配数量6</stp>
        <tr r="H224" s="2"/>
      </tp>
      <tp>
        <v>0</v>
        <stp/>
        <stp>BOARD</stp>
        <stp>6996</stp>
        <stp/>
        <stp>買気配数量5</stp>
        <tr r="H225" s="2"/>
      </tp>
      <tp>
        <v>0</v>
        <stp/>
        <stp>BOARD</stp>
        <stp>5991</stp>
        <stp/>
        <stp>買気配数量2</stp>
        <tr r="H168" s="2"/>
      </tp>
      <tp>
        <v>700</v>
        <stp/>
        <stp>BOARD</stp>
        <stp>6995</stp>
        <stp/>
        <stp>買気配数量7</stp>
        <tr r="H224" s="2"/>
      </tp>
      <tp>
        <v>0</v>
        <stp/>
        <stp>BOARD</stp>
        <stp>6996</stp>
        <stp/>
        <stp>買気配数量4</stp>
        <tr r="H225" s="2"/>
      </tp>
      <tp>
        <v>0</v>
        <stp/>
        <stp>BOARD</stp>
        <stp>5991</stp>
        <stp/>
        <stp>買気配数量3</stp>
        <tr r="H168" s="2"/>
      </tp>
      <tp>
        <v>0</v>
        <stp/>
        <stp>BOARD</stp>
        <stp>6995</stp>
        <stp/>
        <stp>買気配数量4</stp>
        <tr r="H224" s="2"/>
      </tp>
      <tp>
        <v>5300</v>
        <stp/>
        <stp>BOARD</stp>
        <stp>6996</stp>
        <stp/>
        <stp>買気配数量7</stp>
        <tr r="H225" s="2"/>
      </tp>
      <tp>
        <v>0</v>
        <stp/>
        <stp>BOARD</stp>
        <stp>5991</stp>
        <stp/>
        <stp>買気配数量0</stp>
        <tr r="H168" s="2"/>
      </tp>
      <tp>
        <v>0</v>
        <stp/>
        <stp>BOARD</stp>
        <stp>6995</stp>
        <stp/>
        <stp>買気配数量5</stp>
        <tr r="H224" s="2"/>
      </tp>
      <tp>
        <v>2600</v>
        <stp/>
        <stp>BOARD</stp>
        <stp>6996</stp>
        <stp/>
        <stp>買気配数量6</stp>
        <tr r="H225" s="2"/>
      </tp>
      <tp>
        <v>0</v>
        <stp/>
        <stp>BOARD</stp>
        <stp>5991</stp>
        <stp/>
        <stp>買気配数量1</stp>
        <tr r="H168" s="2"/>
      </tp>
      <tp>
        <v>9000</v>
        <stp/>
        <stp>BOARD</stp>
        <stp>6996</stp>
        <stp/>
        <stp>買気配数量9</stp>
        <tr r="H225" s="2"/>
      </tp>
      <tp>
        <v>8300</v>
        <stp/>
        <stp>BOARD</stp>
        <stp>6996</stp>
        <stp/>
        <stp>買気配数量8</stp>
        <tr r="H225" s="2"/>
      </tp>
      <tp>
        <v>2100</v>
        <stp/>
        <stp>BOARD</stp>
        <stp>6995</stp>
        <stp/>
        <stp>買気配数量8</stp>
        <tr r="H224" s="2"/>
      </tp>
      <tp>
        <v>1500</v>
        <stp/>
        <stp>BOARD</stp>
        <stp>6995</stp>
        <stp/>
        <stp>買気配数量9</stp>
        <tr r="H224" s="2"/>
      </tp>
      <tp>
        <v>8000</v>
        <stp/>
        <stp>BOARD</stp>
        <stp>5991</stp>
        <stp/>
        <stp>買気配数量8</stp>
        <tr r="H168" s="2"/>
      </tp>
      <tp>
        <v>17800</v>
        <stp/>
        <stp>BOARD</stp>
        <stp>5991</stp>
        <stp/>
        <stp>買気配数量9</stp>
        <tr r="H168" s="2"/>
      </tp>
      <tp>
        <v>0</v>
        <stp/>
        <stp>BOARD</stp>
        <stp>6986</stp>
        <stp/>
        <stp>買気配数量1</stp>
        <tr r="H223" s="2"/>
      </tp>
      <tp>
        <v>0</v>
        <stp/>
        <stp>BOARD</stp>
        <stp>7984</stp>
        <stp/>
        <stp>買気配数量3</stp>
        <tr r="H261" s="2"/>
      </tp>
      <tp>
        <v>0</v>
        <stp/>
        <stp>BOARD</stp>
        <stp>6986</stp>
        <stp/>
        <stp>買気配数量0</stp>
        <tr r="H223" s="2"/>
      </tp>
      <tp>
        <v>0</v>
        <stp/>
        <stp>BOARD</stp>
        <stp>7984</stp>
        <stp/>
        <stp>買気配数量2</stp>
        <tr r="H261" s="2"/>
      </tp>
      <tp>
        <v>0</v>
        <stp/>
        <stp>BOARD</stp>
        <stp>6986</stp>
        <stp/>
        <stp>買気配数量3</stp>
        <tr r="H223" s="2"/>
      </tp>
      <tp>
        <v>0</v>
        <stp/>
        <stp>BOARD</stp>
        <stp>7984</stp>
        <stp/>
        <stp>買気配数量1</stp>
        <tr r="H261" s="2"/>
      </tp>
      <tp>
        <v>0</v>
        <stp/>
        <stp>BOARD</stp>
        <stp>6986</stp>
        <stp/>
        <stp>買気配数量2</stp>
        <tr r="H223" s="2"/>
      </tp>
      <tp>
        <v>0</v>
        <stp/>
        <stp>BOARD</stp>
        <stp>7984</stp>
        <stp/>
        <stp>買気配数量0</stp>
        <tr r="H261" s="2"/>
      </tp>
      <tp>
        <v>0</v>
        <stp/>
        <stp>BOARD</stp>
        <stp>6986</stp>
        <stp/>
        <stp>買気配数量5</stp>
        <tr r="H223" s="2"/>
      </tp>
      <tp>
        <v>1000</v>
        <stp/>
        <stp>BOARD</stp>
        <stp>7984</stp>
        <stp/>
        <stp>買気配数量7</stp>
        <tr r="H261" s="2"/>
      </tp>
      <tp>
        <v>0</v>
        <stp/>
        <stp>BOARD</stp>
        <stp>6986</stp>
        <stp/>
        <stp>買気配数量4</stp>
        <tr r="H223" s="2"/>
      </tp>
      <tp>
        <v>100</v>
        <stp/>
        <stp>BOARD</stp>
        <stp>7984</stp>
        <stp/>
        <stp>買気配数量6</stp>
        <tr r="H261" s="2"/>
      </tp>
      <tp>
        <v>700</v>
        <stp/>
        <stp>BOARD</stp>
        <stp>6986</stp>
        <stp/>
        <stp>買気配数量7</stp>
        <tr r="H223" s="2"/>
      </tp>
      <tp>
        <v>0</v>
        <stp/>
        <stp>BOARD</stp>
        <stp>7984</stp>
        <stp/>
        <stp>買気配数量5</stp>
        <tr r="H261" s="2"/>
      </tp>
      <tp>
        <v>1700</v>
        <stp/>
        <stp>BOARD</stp>
        <stp>7988</stp>
        <stp/>
        <stp>買気配数量9</stp>
        <tr r="H262" s="2"/>
      </tp>
      <tp>
        <v>100</v>
        <stp/>
        <stp>BOARD</stp>
        <stp>6986</stp>
        <stp/>
        <stp>買気配数量6</stp>
        <tr r="H223" s="2"/>
      </tp>
      <tp>
        <v>0</v>
        <stp/>
        <stp>BOARD</stp>
        <stp>7984</stp>
        <stp/>
        <stp>買気配数量4</stp>
        <tr r="H261" s="2"/>
      </tp>
      <tp>
        <v>4600</v>
        <stp/>
        <stp>BOARD</stp>
        <stp>7988</stp>
        <stp/>
        <stp>買気配数量8</stp>
        <tr r="H262" s="2"/>
      </tp>
      <tp>
        <v>2200</v>
        <stp/>
        <stp>BOARD</stp>
        <stp>6986</stp>
        <stp/>
        <stp>買気配数量9</stp>
        <tr r="H223" s="2"/>
      </tp>
      <tp>
        <v>9200</v>
        <stp/>
        <stp>BOARD</stp>
        <stp>7988</stp>
        <stp/>
        <stp>買気配数量7</stp>
        <tr r="H262" s="2"/>
      </tp>
      <tp>
        <v>400</v>
        <stp/>
        <stp>BOARD</stp>
        <stp>6986</stp>
        <stp/>
        <stp>買気配数量8</stp>
        <tr r="H223" s="2"/>
      </tp>
      <tp>
        <v>8800</v>
        <stp/>
        <stp>BOARD</stp>
        <stp>7988</stp>
        <stp/>
        <stp>買気配数量6</stp>
        <tr r="H262" s="2"/>
      </tp>
      <tp>
        <v>1400</v>
        <stp/>
        <stp>BOARD</stp>
        <stp>7984</stp>
        <stp/>
        <stp>買気配数量9</stp>
        <tr r="H261" s="2"/>
      </tp>
      <tp>
        <v>0</v>
        <stp/>
        <stp>BOARD</stp>
        <stp>7988</stp>
        <stp/>
        <stp>買気配数量5</stp>
        <tr r="H262" s="2"/>
      </tp>
      <tp>
        <v>2100</v>
        <stp/>
        <stp>BOARD</stp>
        <stp>7984</stp>
        <stp/>
        <stp>買気配数量8</stp>
        <tr r="H261" s="2"/>
      </tp>
      <tp>
        <v>0</v>
        <stp/>
        <stp>BOARD</stp>
        <stp>7988</stp>
        <stp/>
        <stp>買気配数量4</stp>
        <tr r="H262" s="2"/>
      </tp>
      <tp>
        <v>0</v>
        <stp/>
        <stp>BOARD</stp>
        <stp>7988</stp>
        <stp/>
        <stp>買気配数量3</stp>
        <tr r="H262" s="2"/>
      </tp>
      <tp>
        <v>0</v>
        <stp/>
        <stp>BOARD</stp>
        <stp>7988</stp>
        <stp/>
        <stp>買気配数量2</stp>
        <tr r="H262" s="2"/>
      </tp>
      <tp>
        <v>0</v>
        <stp/>
        <stp>BOARD</stp>
        <stp>7988</stp>
        <stp/>
        <stp>買気配数量1</stp>
        <tr r="H262" s="2"/>
      </tp>
      <tp>
        <v>0</v>
        <stp/>
        <stp>BOARD</stp>
        <stp>7988</stp>
        <stp/>
        <stp>買気配数量0</stp>
        <tr r="H262" s="2"/>
      </tp>
      <tp>
        <v>17000</v>
        <stp/>
        <stp>BOARD</stp>
        <stp>7911</stp>
        <stp/>
        <stp>買気配数量6</stp>
        <tr r="H256" s="2"/>
      </tp>
      <tp>
        <v>0</v>
        <stp/>
        <stp>BOARD</stp>
        <stp>7915</stp>
        <stp/>
        <stp>買気配数量2</stp>
        <tr r="H257" s="2"/>
      </tp>
      <tp>
        <v>0</v>
        <stp/>
        <stp>BOARD</stp>
        <stp>4912</stp>
        <stp/>
        <stp>買気配数量5</stp>
        <tr r="H131" s="2"/>
      </tp>
      <tp>
        <v>900</v>
        <stp/>
        <stp>BOARD</stp>
        <stp>1911</stp>
        <stp/>
        <stp>買気配数量6</stp>
        <tr r="H13" s="2"/>
      </tp>
      <tp>
        <v>50000</v>
        <stp/>
        <stp>BOARD</stp>
        <stp>7911</stp>
        <stp/>
        <stp>買気配数量7</stp>
        <tr r="H256" s="2"/>
      </tp>
      <tp>
        <v>0</v>
        <stp/>
        <stp>BOARD</stp>
        <stp>7915</stp>
        <stp/>
        <stp>買気配数量3</stp>
        <tr r="H257" s="2"/>
      </tp>
      <tp>
        <v>0</v>
        <stp/>
        <stp>BOARD</stp>
        <stp>4912</stp>
        <stp/>
        <stp>買気配数量4</stp>
        <tr r="H131" s="2"/>
      </tp>
      <tp>
        <v>7500</v>
        <stp/>
        <stp>BOARD</stp>
        <stp>1911</stp>
        <stp/>
        <stp>買気配数量7</stp>
        <tr r="H13" s="2"/>
      </tp>
      <tp>
        <v>0</v>
        <stp/>
        <stp>BOARD</stp>
        <stp>7911</stp>
        <stp/>
        <stp>買気配数量4</stp>
        <tr r="H256" s="2"/>
      </tp>
      <tp>
        <v>0</v>
        <stp/>
        <stp>BOARD</stp>
        <stp>7915</stp>
        <stp/>
        <stp>買気配数量0</stp>
        <tr r="H257" s="2"/>
      </tp>
      <tp>
        <v>6600</v>
        <stp/>
        <stp>BOARD</stp>
        <stp>4912</stp>
        <stp/>
        <stp>買気配数量7</stp>
        <tr r="H131" s="2"/>
      </tp>
      <tp>
        <v>0</v>
        <stp/>
        <stp>BOARD</stp>
        <stp>1911</stp>
        <stp/>
        <stp>買気配数量4</stp>
        <tr r="H13" s="2"/>
      </tp>
      <tp>
        <v>0</v>
        <stp/>
        <stp>BOARD</stp>
        <stp>7911</stp>
        <stp/>
        <stp>買気配数量5</stp>
        <tr r="H256" s="2"/>
      </tp>
      <tp>
        <v>0</v>
        <stp/>
        <stp>BOARD</stp>
        <stp>7915</stp>
        <stp/>
        <stp>買気配数量1</stp>
        <tr r="H257" s="2"/>
      </tp>
      <tp>
        <v>11400</v>
        <stp/>
        <stp>BOARD</stp>
        <stp>4912</stp>
        <stp/>
        <stp>買気配数量6</stp>
        <tr r="H131" s="2"/>
      </tp>
      <tp>
        <v>0</v>
        <stp/>
        <stp>BOARD</stp>
        <stp>1911</stp>
        <stp/>
        <stp>買気配数量5</stp>
        <tr r="H13" s="2"/>
      </tp>
      <tp>
        <v>0</v>
        <stp/>
        <stp>BOARD</stp>
        <stp>7911</stp>
        <stp/>
        <stp>買気配数量2</stp>
        <tr r="H256" s="2"/>
      </tp>
      <tp>
        <v>100</v>
        <stp/>
        <stp>BOARD</stp>
        <stp>7915</stp>
        <stp/>
        <stp>買気配数量6</stp>
        <tr r="H257" s="2"/>
      </tp>
      <tp>
        <v>0</v>
        <stp/>
        <stp>BOARD</stp>
        <stp>4912</stp>
        <stp/>
        <stp>買気配数量1</stp>
        <tr r="H131" s="2"/>
      </tp>
      <tp>
        <v>0</v>
        <stp/>
        <stp>BOARD</stp>
        <stp>1911</stp>
        <stp/>
        <stp>買気配数量2</stp>
        <tr r="H13" s="2"/>
      </tp>
      <tp>
        <v>0</v>
        <stp/>
        <stp>BOARD</stp>
        <stp>7911</stp>
        <stp/>
        <stp>買気配数量3</stp>
        <tr r="H256" s="2"/>
      </tp>
      <tp>
        <v>500</v>
        <stp/>
        <stp>BOARD</stp>
        <stp>7915</stp>
        <stp/>
        <stp>買気配数量7</stp>
        <tr r="H257" s="2"/>
      </tp>
      <tp>
        <v>0</v>
        <stp/>
        <stp>BOARD</stp>
        <stp>4912</stp>
        <stp/>
        <stp>買気配数量0</stp>
        <tr r="H131" s="2"/>
      </tp>
      <tp>
        <v>0</v>
        <stp/>
        <stp>BOARD</stp>
        <stp>1911</stp>
        <stp/>
        <stp>買気配数量3</stp>
        <tr r="H13" s="2"/>
      </tp>
      <tp>
        <v>0</v>
        <stp/>
        <stp>BOARD</stp>
        <stp>7911</stp>
        <stp/>
        <stp>買気配数量0</stp>
        <tr r="H256" s="2"/>
      </tp>
      <tp>
        <v>0</v>
        <stp/>
        <stp>BOARD</stp>
        <stp>7915</stp>
        <stp/>
        <stp>買気配数量4</stp>
        <tr r="H257" s="2"/>
      </tp>
      <tp>
        <v>0</v>
        <stp/>
        <stp>BOARD</stp>
        <stp>4912</stp>
        <stp/>
        <stp>買気配数量3</stp>
        <tr r="H131" s="2"/>
      </tp>
      <tp>
        <v>0</v>
        <stp/>
        <stp>BOARD</stp>
        <stp>1911</stp>
        <stp/>
        <stp>買気配数量0</stp>
        <tr r="H13" s="2"/>
      </tp>
      <tp>
        <v>0</v>
        <stp/>
        <stp>BOARD</stp>
        <stp>7911</stp>
        <stp/>
        <stp>買気配数量1</stp>
        <tr r="H256" s="2"/>
      </tp>
      <tp>
        <v>0</v>
        <stp/>
        <stp>BOARD</stp>
        <stp>7915</stp>
        <stp/>
        <stp>買気配数量5</stp>
        <tr r="H257" s="2"/>
      </tp>
      <tp>
        <v>0</v>
        <stp/>
        <stp>BOARD</stp>
        <stp>4912</stp>
        <stp/>
        <stp>買気配数量2</stp>
        <tr r="H131" s="2"/>
      </tp>
      <tp>
        <v>0</v>
        <stp/>
        <stp>BOARD</stp>
        <stp>1911</stp>
        <stp/>
        <stp>買気配数量1</stp>
        <tr r="H13" s="2"/>
      </tp>
      <tp>
        <v>500</v>
        <stp/>
        <stp>BOARD</stp>
        <stp>7915</stp>
        <stp/>
        <stp>買気配数量8</stp>
        <tr r="H257" s="2"/>
      </tp>
      <tp>
        <v>600</v>
        <stp/>
        <stp>BOARD</stp>
        <stp>7915</stp>
        <stp/>
        <stp>買気配数量9</stp>
        <tr r="H257" s="2"/>
      </tp>
      <tp>
        <v>24700</v>
        <stp/>
        <stp>BOARD</stp>
        <stp>4912</stp>
        <stp/>
        <stp>買気配数量9</stp>
        <tr r="H131" s="2"/>
      </tp>
      <tp>
        <v>24900</v>
        <stp/>
        <stp>BOARD</stp>
        <stp>4912</stp>
        <stp/>
        <stp>買気配数量8</stp>
        <tr r="H131" s="2"/>
      </tp>
      <tp>
        <v>80000</v>
        <stp/>
        <stp>BOARD</stp>
        <stp>7911</stp>
        <stp/>
        <stp>買気配数量8</stp>
        <tr r="H256" s="2"/>
      </tp>
      <tp>
        <v>11200</v>
        <stp/>
        <stp>BOARD</stp>
        <stp>1911</stp>
        <stp/>
        <stp>買気配数量8</stp>
        <tr r="H13" s="2"/>
      </tp>
      <tp>
        <v>45000</v>
        <stp/>
        <stp>BOARD</stp>
        <stp>7911</stp>
        <stp/>
        <stp>買気配数量9</stp>
        <tr r="H256" s="2"/>
      </tp>
      <tp>
        <v>6000</v>
        <stp/>
        <stp>BOARD</stp>
        <stp>1911</stp>
        <stp/>
        <stp>買気配数量9</stp>
        <tr r="H13" s="2"/>
      </tp>
      <tp>
        <v>0</v>
        <stp/>
        <stp>BOARD</stp>
        <stp>4902</stp>
        <stp/>
        <stp>買気配数量5</stp>
        <tr r="H130" s="2"/>
      </tp>
      <tp>
        <v>1400</v>
        <stp/>
        <stp>BOARD</stp>
        <stp>5901</stp>
        <stp/>
        <stp>買気配数量6</stp>
        <tr r="H163" s="2"/>
      </tp>
      <tp>
        <v>0</v>
        <stp/>
        <stp>BOARD</stp>
        <stp>4902</stp>
        <stp/>
        <stp>買気配数量4</stp>
        <tr r="H130" s="2"/>
      </tp>
      <tp>
        <v>900</v>
        <stp/>
        <stp>BOARD</stp>
        <stp>5901</stp>
        <stp/>
        <stp>買気配数量7</stp>
        <tr r="H163" s="2"/>
      </tp>
      <tp>
        <v>39300</v>
        <stp/>
        <stp>BOARD</stp>
        <stp>4902</stp>
        <stp/>
        <stp>買気配数量7</stp>
        <tr r="H130" s="2"/>
      </tp>
      <tp>
        <v>0</v>
        <stp/>
        <stp>BOARD</stp>
        <stp>5901</stp>
        <stp/>
        <stp>買気配数量4</stp>
        <tr r="H163" s="2"/>
      </tp>
      <tp>
        <v>700</v>
        <stp/>
        <stp>BOARD</stp>
        <stp>4902</stp>
        <stp/>
        <stp>買気配数量6</stp>
        <tr r="H130" s="2"/>
      </tp>
      <tp>
        <v>0</v>
        <stp/>
        <stp>BOARD</stp>
        <stp>5901</stp>
        <stp/>
        <stp>買気配数量5</stp>
        <tr r="H163" s="2"/>
      </tp>
      <tp>
        <v>0</v>
        <stp/>
        <stp>BOARD</stp>
        <stp>4902</stp>
        <stp/>
        <stp>買気配数量1</stp>
        <tr r="H130" s="2"/>
      </tp>
      <tp>
        <v>0</v>
        <stp/>
        <stp>BOARD</stp>
        <stp>5901</stp>
        <stp/>
        <stp>買気配数量2</stp>
        <tr r="H163" s="2"/>
      </tp>
      <tp>
        <v>0</v>
        <stp/>
        <stp>BOARD</stp>
        <stp>4902</stp>
        <stp/>
        <stp>買気配数量0</stp>
        <tr r="H130" s="2"/>
      </tp>
      <tp>
        <v>0</v>
        <stp/>
        <stp>BOARD</stp>
        <stp>5901</stp>
        <stp/>
        <stp>買気配数量3</stp>
        <tr r="H163" s="2"/>
      </tp>
      <tp>
        <v>0</v>
        <stp/>
        <stp>BOARD</stp>
        <stp>4902</stp>
        <stp/>
        <stp>買気配数量3</stp>
        <tr r="H130" s="2"/>
      </tp>
      <tp>
        <v>0</v>
        <stp/>
        <stp>BOARD</stp>
        <stp>5901</stp>
        <stp/>
        <stp>買気配数量0</stp>
        <tr r="H163" s="2"/>
      </tp>
      <tp>
        <v>0</v>
        <stp/>
        <stp>BOARD</stp>
        <stp>4902</stp>
        <stp/>
        <stp>買気配数量2</stp>
        <tr r="H130" s="2"/>
      </tp>
      <tp>
        <v>0</v>
        <stp/>
        <stp>BOARD</stp>
        <stp>5901</stp>
        <stp/>
        <stp>買気配数量1</stp>
        <tr r="H163" s="2"/>
      </tp>
      <tp>
        <v>90600</v>
        <stp/>
        <stp>BOARD</stp>
        <stp>4902</stp>
        <stp/>
        <stp>買気配数量9</stp>
        <tr r="H130" s="2"/>
      </tp>
      <tp>
        <v>37900</v>
        <stp/>
        <stp>BOARD</stp>
        <stp>4902</stp>
        <stp/>
        <stp>買気配数量8</stp>
        <tr r="H130" s="2"/>
      </tp>
      <tp>
        <v>6500</v>
        <stp/>
        <stp>BOARD</stp>
        <stp>5901</stp>
        <stp/>
        <stp>買気配数量8</stp>
        <tr r="H163" s="2"/>
      </tp>
      <tp>
        <v>17900</v>
        <stp/>
        <stp>BOARD</stp>
        <stp>5901</stp>
        <stp/>
        <stp>買気配数量9</stp>
        <tr r="H163" s="2"/>
      </tp>
      <tp>
        <v>0</v>
        <stp/>
        <stp>BOARD</stp>
        <stp>7936</stp>
        <stp/>
        <stp>買気配数量1</stp>
        <tr r="H258" s="2"/>
      </tp>
      <tp>
        <v>0</v>
        <stp/>
        <stp>BOARD</stp>
        <stp>7936</stp>
        <stp/>
        <stp>買気配数量0</stp>
        <tr r="H258" s="2"/>
      </tp>
      <tp>
        <v>0</v>
        <stp/>
        <stp>BOARD</stp>
        <stp>7936</stp>
        <stp/>
        <stp>買気配数量3</stp>
        <tr r="H258" s="2"/>
      </tp>
      <tp>
        <v>0</v>
        <stp/>
        <stp>BOARD</stp>
        <stp>7936</stp>
        <stp/>
        <stp>買気配数量2</stp>
        <tr r="H258" s="2"/>
      </tp>
      <tp>
        <v>0</v>
        <stp/>
        <stp>BOARD</stp>
        <stp>7936</stp>
        <stp/>
        <stp>買気配数量5</stp>
        <tr r="H258" s="2"/>
      </tp>
      <tp>
        <v>0</v>
        <stp/>
        <stp>BOARD</stp>
        <stp>7936</stp>
        <stp/>
        <stp>買気配数量4</stp>
        <tr r="H258" s="2"/>
      </tp>
      <tp>
        <v>17600</v>
        <stp/>
        <stp>BOARD</stp>
        <stp>7936</stp>
        <stp/>
        <stp>買気配数量7</stp>
        <tr r="H258" s="2"/>
      </tp>
      <tp>
        <v>22800</v>
        <stp/>
        <stp>BOARD</stp>
        <stp>5938</stp>
        <stp/>
        <stp>買気配数量9</stp>
        <tr r="H165" s="2"/>
      </tp>
      <tp>
        <v>15700</v>
        <stp/>
        <stp>BOARD</stp>
        <stp>7936</stp>
        <stp/>
        <stp>買気配数量6</stp>
        <tr r="H258" s="2"/>
      </tp>
      <tp>
        <v>23500</v>
        <stp/>
        <stp>BOARD</stp>
        <stp>5938</stp>
        <stp/>
        <stp>買気配数量8</stp>
        <tr r="H165" s="2"/>
      </tp>
      <tp>
        <v>25800</v>
        <stp/>
        <stp>BOARD</stp>
        <stp>7936</stp>
        <stp/>
        <stp>買気配数量9</stp>
        <tr r="H258" s="2"/>
      </tp>
      <tp>
        <v>11900</v>
        <stp/>
        <stp>BOARD</stp>
        <stp>5938</stp>
        <stp/>
        <stp>買気配数量7</stp>
        <tr r="H165" s="2"/>
      </tp>
      <tp>
        <v>25200</v>
        <stp/>
        <stp>BOARD</stp>
        <stp>7936</stp>
        <stp/>
        <stp>買気配数量8</stp>
        <tr r="H258" s="2"/>
      </tp>
      <tp>
        <v>7600</v>
        <stp/>
        <stp>BOARD</stp>
        <stp>5938</stp>
        <stp/>
        <stp>買気配数量6</stp>
        <tr r="H165" s="2"/>
      </tp>
      <tp>
        <v>0</v>
        <stp/>
        <stp>BOARD</stp>
        <stp>5938</stp>
        <stp/>
        <stp>買気配数量5</stp>
        <tr r="H165" s="2"/>
      </tp>
      <tp>
        <v>0</v>
        <stp/>
        <stp>BOARD</stp>
        <stp>5938</stp>
        <stp/>
        <stp>買気配数量4</stp>
        <tr r="H165" s="2"/>
      </tp>
      <tp>
        <v>0</v>
        <stp/>
        <stp>BOARD</stp>
        <stp>5938</stp>
        <stp/>
        <stp>買気配数量3</stp>
        <tr r="H165" s="2"/>
      </tp>
      <tp>
        <v>0</v>
        <stp/>
        <stp>BOARD</stp>
        <stp>5938</stp>
        <stp/>
        <stp>買気配数量2</stp>
        <tr r="H165" s="2"/>
      </tp>
      <tp>
        <v>0</v>
        <stp/>
        <stp>BOARD</stp>
        <stp>5938</stp>
        <stp/>
        <stp>買気配数量1</stp>
        <tr r="H165" s="2"/>
      </tp>
      <tp>
        <v>0</v>
        <stp/>
        <stp>BOARD</stp>
        <stp>5938</stp>
        <stp/>
        <stp>買気配数量0</stp>
        <tr r="H165" s="2"/>
      </tp>
      <tp>
        <v>0</v>
        <stp/>
        <stp>BOARD</stp>
        <stp>6923</stp>
        <stp/>
        <stp>買気配数量4</stp>
        <tr r="H218" s="2"/>
      </tp>
      <tp>
        <v>0</v>
        <stp/>
        <stp>BOARD</stp>
        <stp>6925</stp>
        <stp/>
        <stp>買気配数量2</stp>
        <tr r="H219" s="2"/>
      </tp>
      <tp>
        <v>0</v>
        <stp/>
        <stp>BOARD</stp>
        <stp>4922</stp>
        <stp/>
        <stp>買気配数量5</stp>
        <tr r="H132" s="2"/>
      </tp>
      <tp>
        <v>0</v>
        <stp/>
        <stp>BOARD</stp>
        <stp>6923</stp>
        <stp/>
        <stp>買気配数量5</stp>
        <tr r="H218" s="2"/>
      </tp>
      <tp>
        <v>0</v>
        <stp/>
        <stp>BOARD</stp>
        <stp>6925</stp>
        <stp/>
        <stp>買気配数量3</stp>
        <tr r="H219" s="2"/>
      </tp>
      <tp>
        <v>0</v>
        <stp/>
        <stp>BOARD</stp>
        <stp>4922</stp>
        <stp/>
        <stp>買気配数量4</stp>
        <tr r="H132" s="2"/>
      </tp>
      <tp>
        <v>700</v>
        <stp/>
        <stp>BOARD</stp>
        <stp>6923</stp>
        <stp/>
        <stp>買気配数量6</stp>
        <tr r="H218" s="2"/>
      </tp>
      <tp>
        <v>0</v>
        <stp/>
        <stp>BOARD</stp>
        <stp>6925</stp>
        <stp/>
        <stp>買気配数量0</stp>
        <tr r="H219" s="2"/>
      </tp>
      <tp>
        <v>500</v>
        <stp/>
        <stp>BOARD</stp>
        <stp>4922</stp>
        <stp/>
        <stp>買気配数量7</stp>
        <tr r="H132" s="2"/>
      </tp>
      <tp>
        <v>5800</v>
        <stp/>
        <stp>BOARD</stp>
        <stp>6923</stp>
        <stp/>
        <stp>買気配数量7</stp>
        <tr r="H218" s="2"/>
      </tp>
      <tp>
        <v>0</v>
        <stp/>
        <stp>BOARD</stp>
        <stp>6925</stp>
        <stp/>
        <stp>買気配数量1</stp>
        <tr r="H219" s="2"/>
      </tp>
      <tp>
        <v>12300</v>
        <stp/>
        <stp>BOARD</stp>
        <stp>4922</stp>
        <stp/>
        <stp>買気配数量6</stp>
        <tr r="H132" s="2"/>
      </tp>
      <tp>
        <v>0</v>
        <stp/>
        <stp>BOARD</stp>
        <stp>6923</stp>
        <stp/>
        <stp>買気配数量0</stp>
        <tr r="H218" s="2"/>
      </tp>
      <tp>
        <v>2700</v>
        <stp/>
        <stp>BOARD</stp>
        <stp>6925</stp>
        <stp/>
        <stp>買気配数量6</stp>
        <tr r="H219" s="2"/>
      </tp>
      <tp>
        <v>0</v>
        <stp/>
        <stp>BOARD</stp>
        <stp>4922</stp>
        <stp/>
        <stp>買気配数量1</stp>
        <tr r="H132" s="2"/>
      </tp>
      <tp>
        <v>0</v>
        <stp/>
        <stp>BOARD</stp>
        <stp>6923</stp>
        <stp/>
        <stp>買気配数量1</stp>
        <tr r="H218" s="2"/>
      </tp>
      <tp>
        <v>9800</v>
        <stp/>
        <stp>BOARD</stp>
        <stp>6925</stp>
        <stp/>
        <stp>買気配数量7</stp>
        <tr r="H219" s="2"/>
      </tp>
      <tp>
        <v>0</v>
        <stp/>
        <stp>BOARD</stp>
        <stp>4922</stp>
        <stp/>
        <stp>買気配数量0</stp>
        <tr r="H132" s="2"/>
      </tp>
      <tp>
        <v>0</v>
        <stp/>
        <stp>BOARD</stp>
        <stp>6923</stp>
        <stp/>
        <stp>買気配数量2</stp>
        <tr r="H218" s="2"/>
      </tp>
      <tp>
        <v>0</v>
        <stp/>
        <stp>BOARD</stp>
        <stp>6925</stp>
        <stp/>
        <stp>買気配数量4</stp>
        <tr r="H219" s="2"/>
      </tp>
      <tp>
        <v>0</v>
        <stp/>
        <stp>BOARD</stp>
        <stp>4922</stp>
        <stp/>
        <stp>買気配数量3</stp>
        <tr r="H132" s="2"/>
      </tp>
      <tp>
        <v>10200</v>
        <stp/>
        <stp>BOARD</stp>
        <stp>5929</stp>
        <stp/>
        <stp>買気配数量8</stp>
        <tr r="H164" s="2"/>
      </tp>
      <tp>
        <v>0</v>
        <stp/>
        <stp>BOARD</stp>
        <stp>6923</stp>
        <stp/>
        <stp>買気配数量3</stp>
        <tr r="H218" s="2"/>
      </tp>
      <tp>
        <v>0</v>
        <stp/>
        <stp>BOARD</stp>
        <stp>6925</stp>
        <stp/>
        <stp>買気配数量5</stp>
        <tr r="H219" s="2"/>
      </tp>
      <tp>
        <v>0</v>
        <stp/>
        <stp>BOARD</stp>
        <stp>4922</stp>
        <stp/>
        <stp>買気配数量2</stp>
        <tr r="H132" s="2"/>
      </tp>
      <tp>
        <v>11300</v>
        <stp/>
        <stp>BOARD</stp>
        <stp>5929</stp>
        <stp/>
        <stp>買気配数量9</stp>
        <tr r="H164" s="2"/>
      </tp>
      <tp>
        <v>3200</v>
        <stp/>
        <stp>BOARD</stp>
        <stp>5929</stp>
        <stp/>
        <stp>買気配数量6</stp>
        <tr r="H164" s="2"/>
      </tp>
      <tp>
        <v>5100</v>
        <stp/>
        <stp>BOARD</stp>
        <stp>5929</stp>
        <stp/>
        <stp>買気配数量7</stp>
        <tr r="H164" s="2"/>
      </tp>
      <tp>
        <v>8100</v>
        <stp/>
        <stp>BOARD</stp>
        <stp>6925</stp>
        <stp/>
        <stp>買気配数量8</stp>
        <tr r="H219" s="2"/>
      </tp>
      <tp>
        <v>0</v>
        <stp/>
        <stp>BOARD</stp>
        <stp>5929</stp>
        <stp/>
        <stp>買気配数量4</stp>
        <tr r="H164" s="2"/>
      </tp>
      <tp>
        <v>4600</v>
        <stp/>
        <stp>BOARD</stp>
        <stp>6925</stp>
        <stp/>
        <stp>買気配数量9</stp>
        <tr r="H219" s="2"/>
      </tp>
      <tp>
        <v>0</v>
        <stp/>
        <stp>BOARD</stp>
        <stp>5929</stp>
        <stp/>
        <stp>買気配数量5</stp>
        <tr r="H164" s="2"/>
      </tp>
      <tp>
        <v>10100</v>
        <stp/>
        <stp>BOARD</stp>
        <stp>6923</stp>
        <stp/>
        <stp>買気配数量8</stp>
        <tr r="H218" s="2"/>
      </tp>
      <tp>
        <v>2100</v>
        <stp/>
        <stp>BOARD</stp>
        <stp>4922</stp>
        <stp/>
        <stp>買気配数量9</stp>
        <tr r="H132" s="2"/>
      </tp>
      <tp>
        <v>0</v>
        <stp/>
        <stp>BOARD</stp>
        <stp>5929</stp>
        <stp/>
        <stp>買気配数量2</stp>
        <tr r="H164" s="2"/>
      </tp>
      <tp>
        <v>16600</v>
        <stp/>
        <stp>BOARD</stp>
        <stp>6923</stp>
        <stp/>
        <stp>買気配数量9</stp>
        <tr r="H218" s="2"/>
      </tp>
      <tp>
        <v>1700</v>
        <stp/>
        <stp>BOARD</stp>
        <stp>4922</stp>
        <stp/>
        <stp>買気配数量8</stp>
        <tr r="H132" s="2"/>
      </tp>
      <tp>
        <v>0</v>
        <stp/>
        <stp>BOARD</stp>
        <stp>5929</stp>
        <stp/>
        <stp>買気配数量3</stp>
        <tr r="H164" s="2"/>
      </tp>
      <tp>
        <v>0</v>
        <stp/>
        <stp>BOARD</stp>
        <stp>5929</stp>
        <stp/>
        <stp>買気配数量0</stp>
        <tr r="H164" s="2"/>
      </tp>
      <tp>
        <v>0</v>
        <stp/>
        <stp>BOARD</stp>
        <stp>5929</stp>
        <stp/>
        <stp>買気配数量1</stp>
        <tr r="H164" s="2"/>
      </tp>
      <tp>
        <v>0</v>
        <stp/>
        <stp>BOARD</stp>
        <stp>6952</stp>
        <stp/>
        <stp>買気配数量5</stp>
        <tr r="H220" s="2"/>
      </tp>
      <tp>
        <v>1800</v>
        <stp/>
        <stp>BOARD</stp>
        <stp>7951</stp>
        <stp/>
        <stp>買気配数量6</stp>
        <tr r="H259" s="2"/>
      </tp>
      <tp>
        <v>600</v>
        <stp/>
        <stp>BOARD</stp>
        <stp>1951</stp>
        <stp/>
        <stp>買気配数量6</stp>
        <tr r="H15" s="2"/>
      </tp>
      <tp>
        <v>0</v>
        <stp/>
        <stp>BOARD</stp>
        <stp>6952</stp>
        <stp/>
        <stp>買気配数量4</stp>
        <tr r="H220" s="2"/>
      </tp>
      <tp>
        <v>10500</v>
        <stp/>
        <stp>BOARD</stp>
        <stp>7951</stp>
        <stp/>
        <stp>買気配数量7</stp>
        <tr r="H259" s="2"/>
      </tp>
      <tp>
        <v>1000</v>
        <stp/>
        <stp>BOARD</stp>
        <stp>1951</stp>
        <stp/>
        <stp>買気配数量7</stp>
        <tr r="H15" s="2"/>
      </tp>
      <tp>
        <v>8400</v>
        <stp/>
        <stp>BOARD</stp>
        <stp>6952</stp>
        <stp/>
        <stp>買気配数量7</stp>
        <tr r="H220" s="2"/>
      </tp>
      <tp>
        <v>0</v>
        <stp/>
        <stp>BOARD</stp>
        <stp>7951</stp>
        <stp/>
        <stp>買気配数量4</stp>
        <tr r="H259" s="2"/>
      </tp>
      <tp>
        <v>0</v>
        <stp/>
        <stp>BOARD</stp>
        <stp>1951</stp>
        <stp/>
        <stp>買気配数量4</stp>
        <tr r="H15" s="2"/>
      </tp>
      <tp>
        <v>10800</v>
        <stp/>
        <stp>BOARD</stp>
        <stp>6952</stp>
        <stp/>
        <stp>買気配数量6</stp>
        <tr r="H220" s="2"/>
      </tp>
      <tp>
        <v>0</v>
        <stp/>
        <stp>BOARD</stp>
        <stp>7951</stp>
        <stp/>
        <stp>買気配数量5</stp>
        <tr r="H259" s="2"/>
      </tp>
      <tp>
        <v>0</v>
        <stp/>
        <stp>BOARD</stp>
        <stp>1951</stp>
        <stp/>
        <stp>買気配数量5</stp>
        <tr r="H15" s="2"/>
      </tp>
      <tp>
        <v>0</v>
        <stp/>
        <stp>BOARD</stp>
        <stp>6952</stp>
        <stp/>
        <stp>買気配数量1</stp>
        <tr r="H220" s="2"/>
      </tp>
      <tp>
        <v>0</v>
        <stp/>
        <stp>BOARD</stp>
        <stp>7951</stp>
        <stp/>
        <stp>買気配数量2</stp>
        <tr r="H259" s="2"/>
      </tp>
      <tp>
        <v>0</v>
        <stp/>
        <stp>BOARD</stp>
        <stp>1951</stp>
        <stp/>
        <stp>買気配数量2</stp>
        <tr r="H15" s="2"/>
      </tp>
      <tp>
        <v>0</v>
        <stp/>
        <stp>BOARD</stp>
        <stp>6952</stp>
        <stp/>
        <stp>買気配数量0</stp>
        <tr r="H220" s="2"/>
      </tp>
      <tp>
        <v>0</v>
        <stp/>
        <stp>BOARD</stp>
        <stp>7951</stp>
        <stp/>
        <stp>買気配数量3</stp>
        <tr r="H259" s="2"/>
      </tp>
      <tp>
        <v>0</v>
        <stp/>
        <stp>BOARD</stp>
        <stp>1951</stp>
        <stp/>
        <stp>買気配数量3</stp>
        <tr r="H15" s="2"/>
      </tp>
      <tp>
        <v>0</v>
        <stp/>
        <stp>BOARD</stp>
        <stp>6952</stp>
        <stp/>
        <stp>買気配数量3</stp>
        <tr r="H220" s="2"/>
      </tp>
      <tp>
        <v>0</v>
        <stp/>
        <stp>BOARD</stp>
        <stp>7951</stp>
        <stp/>
        <stp>買気配数量0</stp>
        <tr r="H259" s="2"/>
      </tp>
      <tp>
        <v>0</v>
        <stp/>
        <stp>BOARD</stp>
        <stp>1951</stp>
        <stp/>
        <stp>買気配数量0</stp>
        <tr r="H15" s="2"/>
      </tp>
      <tp>
        <v>0</v>
        <stp/>
        <stp>BOARD</stp>
        <stp>6952</stp>
        <stp/>
        <stp>買気配数量2</stp>
        <tr r="H220" s="2"/>
      </tp>
      <tp>
        <v>0</v>
        <stp/>
        <stp>BOARD</stp>
        <stp>7951</stp>
        <stp/>
        <stp>買気配数量1</stp>
        <tr r="H259" s="2"/>
      </tp>
      <tp>
        <v>0</v>
        <stp/>
        <stp>BOARD</stp>
        <stp>1951</stp>
        <stp/>
        <stp>買気配数量1</stp>
        <tr r="H15" s="2"/>
      </tp>
      <tp>
        <v>35700</v>
        <stp/>
        <stp>BOARD</stp>
        <stp>6952</stp>
        <stp/>
        <stp>買気配数量9</stp>
        <tr r="H220" s="2"/>
      </tp>
      <tp>
        <v>14700</v>
        <stp/>
        <stp>BOARD</stp>
        <stp>6952</stp>
        <stp/>
        <stp>買気配数量8</stp>
        <tr r="H220" s="2"/>
      </tp>
      <tp>
        <v>21900</v>
        <stp/>
        <stp>BOARD</stp>
        <stp>7951</stp>
        <stp/>
        <stp>買気配数量8</stp>
        <tr r="H259" s="2"/>
      </tp>
      <tp>
        <v>5200</v>
        <stp/>
        <stp>BOARD</stp>
        <stp>1951</stp>
        <stp/>
        <stp>買気配数量8</stp>
        <tr r="H15" s="2"/>
      </tp>
      <tp>
        <v>30400</v>
        <stp/>
        <stp>BOARD</stp>
        <stp>7951</stp>
        <stp/>
        <stp>買気配数量9</stp>
        <tr r="H259" s="2"/>
      </tp>
      <tp>
        <v>800</v>
        <stp/>
        <stp>BOARD</stp>
        <stp>1951</stp>
        <stp/>
        <stp>買気配数量9</stp>
        <tr r="H15" s="2"/>
      </tp>
      <tp>
        <v>0</v>
        <stp/>
        <stp>BOARD</stp>
        <stp>5943</stp>
        <stp/>
        <stp>買気配数量4</stp>
        <tr r="H166" s="2"/>
      </tp>
      <tp>
        <v>0</v>
        <stp/>
        <stp>BOARD</stp>
        <stp>5947</stp>
        <stp/>
        <stp>買気配数量0</stp>
        <tr r="H167" s="2"/>
      </tp>
      <tp>
        <v>29700</v>
        <stp/>
        <stp>BOARD</stp>
        <stp>3941</stp>
        <stp/>
        <stp>買気配数量6</stp>
        <tr r="H67" s="2"/>
      </tp>
      <tp>
        <v>0</v>
        <stp/>
        <stp>BOARD</stp>
        <stp>1944</stp>
        <stp/>
        <stp>買気配数量3</stp>
        <tr r="H14" s="2"/>
      </tp>
      <tp>
        <v>0</v>
        <stp/>
        <stp>BOARD</stp>
        <stp>5943</stp>
        <stp/>
        <stp>買気配数量5</stp>
        <tr r="H166" s="2"/>
      </tp>
      <tp>
        <v>0</v>
        <stp/>
        <stp>BOARD</stp>
        <stp>5947</stp>
        <stp/>
        <stp>買気配数量1</stp>
        <tr r="H167" s="2"/>
      </tp>
      <tp>
        <v>62100</v>
        <stp/>
        <stp>BOARD</stp>
        <stp>3941</stp>
        <stp/>
        <stp>買気配数量7</stp>
        <tr r="H67" s="2"/>
      </tp>
      <tp>
        <v>0</v>
        <stp/>
        <stp>BOARD</stp>
        <stp>1944</stp>
        <stp/>
        <stp>買気配数量2</stp>
        <tr r="H14" s="2"/>
      </tp>
      <tp>
        <v>800</v>
        <stp/>
        <stp>BOARD</stp>
        <stp>5943</stp>
        <stp/>
        <stp>買気配数量6</stp>
        <tr r="H166" s="2"/>
      </tp>
      <tp>
        <v>0</v>
        <stp/>
        <stp>BOARD</stp>
        <stp>5947</stp>
        <stp/>
        <stp>買気配数量2</stp>
        <tr r="H167" s="2"/>
      </tp>
      <tp>
        <v>0</v>
        <stp/>
        <stp>BOARD</stp>
        <stp>3941</stp>
        <stp/>
        <stp>買気配数量4</stp>
        <tr r="H67" s="2"/>
      </tp>
      <tp>
        <v>0</v>
        <stp/>
        <stp>BOARD</stp>
        <stp>1944</stp>
        <stp/>
        <stp>買気配数量1</stp>
        <tr r="H14" s="2"/>
      </tp>
      <tp>
        <v>1500</v>
        <stp/>
        <stp>BOARD</stp>
        <stp>5943</stp>
        <stp/>
        <stp>買気配数量7</stp>
        <tr r="H166" s="2"/>
      </tp>
      <tp>
        <v>0</v>
        <stp/>
        <stp>BOARD</stp>
        <stp>5947</stp>
        <stp/>
        <stp>買気配数量3</stp>
        <tr r="H167" s="2"/>
      </tp>
      <tp>
        <v>0</v>
        <stp/>
        <stp>BOARD</stp>
        <stp>3941</stp>
        <stp/>
        <stp>買気配数量5</stp>
        <tr r="H67" s="2"/>
      </tp>
      <tp>
        <v>0</v>
        <stp/>
        <stp>BOARD</stp>
        <stp>1944</stp>
        <stp/>
        <stp>買気配数量0</stp>
        <tr r="H14" s="2"/>
      </tp>
      <tp>
        <v>0</v>
        <stp/>
        <stp>BOARD</stp>
        <stp>5943</stp>
        <stp/>
        <stp>買気配数量0</stp>
        <tr r="H166" s="2"/>
      </tp>
      <tp>
        <v>0</v>
        <stp/>
        <stp>BOARD</stp>
        <stp>5947</stp>
        <stp/>
        <stp>買気配数量4</stp>
        <tr r="H167" s="2"/>
      </tp>
      <tp>
        <v>0</v>
        <stp/>
        <stp>BOARD</stp>
        <stp>3941</stp>
        <stp/>
        <stp>買気配数量2</stp>
        <tr r="H67" s="2"/>
      </tp>
      <tp>
        <v>2000</v>
        <stp/>
        <stp>BOARD</stp>
        <stp>1944</stp>
        <stp/>
        <stp>買気配数量7</stp>
        <tr r="H14" s="2"/>
      </tp>
      <tp>
        <v>0</v>
        <stp/>
        <stp>BOARD</stp>
        <stp>5943</stp>
        <stp/>
        <stp>買気配数量1</stp>
        <tr r="H166" s="2"/>
      </tp>
      <tp>
        <v>0</v>
        <stp/>
        <stp>BOARD</stp>
        <stp>5947</stp>
        <stp/>
        <stp>買気配数量5</stp>
        <tr r="H167" s="2"/>
      </tp>
      <tp>
        <v>0</v>
        <stp/>
        <stp>BOARD</stp>
        <stp>3941</stp>
        <stp/>
        <stp>買気配数量3</stp>
        <tr r="H67" s="2"/>
      </tp>
      <tp>
        <v>2300</v>
        <stp/>
        <stp>BOARD</stp>
        <stp>1944</stp>
        <stp/>
        <stp>買気配数量6</stp>
        <tr r="H14" s="2"/>
      </tp>
      <tp>
        <v>0</v>
        <stp/>
        <stp>BOARD</stp>
        <stp>5943</stp>
        <stp/>
        <stp>買気配数量2</stp>
        <tr r="H166" s="2"/>
      </tp>
      <tp>
        <v>800</v>
        <stp/>
        <stp>BOARD</stp>
        <stp>5947</stp>
        <stp/>
        <stp>買気配数量6</stp>
        <tr r="H167" s="2"/>
      </tp>
      <tp>
        <v>0</v>
        <stp/>
        <stp>BOARD</stp>
        <stp>3941</stp>
        <stp/>
        <stp>買気配数量0</stp>
        <tr r="H67" s="2"/>
      </tp>
      <tp>
        <v>0</v>
        <stp/>
        <stp>BOARD</stp>
        <stp>1944</stp>
        <stp/>
        <stp>買気配数量5</stp>
        <tr r="H14" s="2"/>
      </tp>
      <tp>
        <v>0</v>
        <stp/>
        <stp>BOARD</stp>
        <stp>5943</stp>
        <stp/>
        <stp>買気配数量3</stp>
        <tr r="H166" s="2"/>
      </tp>
      <tp>
        <v>2700</v>
        <stp/>
        <stp>BOARD</stp>
        <stp>5947</stp>
        <stp/>
        <stp>買気配数量7</stp>
        <tr r="H167" s="2"/>
      </tp>
      <tp>
        <v>0</v>
        <stp/>
        <stp>BOARD</stp>
        <stp>3941</stp>
        <stp/>
        <stp>買気配数量1</stp>
        <tr r="H67" s="2"/>
      </tp>
      <tp>
        <v>0</v>
        <stp/>
        <stp>BOARD</stp>
        <stp>1944</stp>
        <stp/>
        <stp>買気配数量4</stp>
        <tr r="H14" s="2"/>
      </tp>
      <tp>
        <v>4200</v>
        <stp/>
        <stp>BOARD</stp>
        <stp>5947</stp>
        <stp/>
        <stp>買気配数量8</stp>
        <tr r="H167" s="2"/>
      </tp>
      <tp>
        <v>1900</v>
        <stp/>
        <stp>BOARD</stp>
        <stp>5947</stp>
        <stp/>
        <stp>買気配数量9</stp>
        <tr r="H167" s="2"/>
      </tp>
      <tp>
        <v>10000</v>
        <stp/>
        <stp>BOARD</stp>
        <stp>1944</stp>
        <stp/>
        <stp>買気配数量9</stp>
        <tr r="H14" s="2"/>
      </tp>
      <tp>
        <v>4800</v>
        <stp/>
        <stp>BOARD</stp>
        <stp>1944</stp>
        <stp/>
        <stp>買気配数量8</stp>
        <tr r="H14" s="2"/>
      </tp>
      <tp>
        <v>1000</v>
        <stp/>
        <stp>BOARD</stp>
        <stp>5943</stp>
        <stp/>
        <stp>買気配数量8</stp>
        <tr r="H166" s="2"/>
      </tp>
      <tp>
        <v>2600</v>
        <stp/>
        <stp>BOARD</stp>
        <stp>5943</stp>
        <stp/>
        <stp>買気配数量9</stp>
        <tr r="H166" s="2"/>
      </tp>
      <tp>
        <v>75100</v>
        <stp/>
        <stp>BOARD</stp>
        <stp>3941</stp>
        <stp/>
        <stp>買気配数量8</stp>
        <tr r="H67" s="2"/>
      </tp>
      <tp>
        <v>20000</v>
        <stp/>
        <stp>BOARD</stp>
        <stp>3941</stp>
        <stp/>
        <stp>買気配数量9</stp>
        <tr r="H67" s="2"/>
      </tp>
      <tp>
        <v>0</v>
        <stp/>
        <stp>BOARD</stp>
        <stp>6976</stp>
        <stp/>
        <stp>買気配数量1</stp>
        <tr r="H222" s="2"/>
      </tp>
      <tp>
        <v>0</v>
        <stp/>
        <stp>BOARD</stp>
        <stp>6976</stp>
        <stp/>
        <stp>買気配数量0</stp>
        <tr r="H222" s="2"/>
      </tp>
      <tp>
        <v>0</v>
        <stp/>
        <stp>BOARD</stp>
        <stp>6976</stp>
        <stp/>
        <stp>買気配数量3</stp>
        <tr r="H222" s="2"/>
      </tp>
      <tp>
        <v>0</v>
        <stp/>
        <stp>BOARD</stp>
        <stp>6976</stp>
        <stp/>
        <stp>買気配数量2</stp>
        <tr r="H222" s="2"/>
      </tp>
      <tp>
        <v>0</v>
        <stp/>
        <stp>BOARD</stp>
        <stp>6976</stp>
        <stp/>
        <stp>買気配数量5</stp>
        <tr r="H222" s="2"/>
      </tp>
      <tp>
        <v>0</v>
        <stp/>
        <stp>BOARD</stp>
        <stp>6976</stp>
        <stp/>
        <stp>買気配数量4</stp>
        <tr r="H222" s="2"/>
      </tp>
      <tp>
        <v>6400</v>
        <stp/>
        <stp>BOARD</stp>
        <stp>6976</stp>
        <stp/>
        <stp>買気配数量7</stp>
        <tr r="H222" s="2"/>
      </tp>
      <tp>
        <v>200</v>
        <stp/>
        <stp>BOARD</stp>
        <stp>6976</stp>
        <stp/>
        <stp>買気配数量6</stp>
        <tr r="H222" s="2"/>
      </tp>
      <tp>
        <v>26100</v>
        <stp/>
        <stp>BOARD</stp>
        <stp>6976</stp>
        <stp/>
        <stp>買気配数量9</stp>
        <tr r="H222" s="2"/>
      </tp>
      <tp>
        <v>1700</v>
        <stp/>
        <stp>BOARD</stp>
        <stp>6976</stp>
        <stp/>
        <stp>買気配数量8</stp>
        <tr r="H222" s="2"/>
      </tp>
      <tp>
        <v>0</v>
        <stp/>
        <stp>BOARD</stp>
        <stp>6965</stp>
        <stp/>
        <stp>買気配数量2</stp>
        <tr r="H221" s="2"/>
      </tp>
      <tp>
        <v>0</v>
        <stp/>
        <stp>BOARD</stp>
        <stp>7966</stp>
        <stp/>
        <stp>買気配数量1</stp>
        <tr r="H260" s="2"/>
      </tp>
      <tp>
        <v>0</v>
        <stp/>
        <stp>BOARD</stp>
        <stp>4967</stp>
        <stp/>
        <stp>買気配数量0</stp>
        <tr r="H133" s="2"/>
      </tp>
      <tp>
        <v>0</v>
        <stp/>
        <stp>BOARD</stp>
        <stp>1963</stp>
        <stp/>
        <stp>買気配数量4</stp>
        <tr r="H16" s="2"/>
      </tp>
      <tp>
        <v>0</v>
        <stp/>
        <stp>BOARD</stp>
        <stp>6965</stp>
        <stp/>
        <stp>買気配数量3</stp>
        <tr r="H221" s="2"/>
      </tp>
      <tp>
        <v>0</v>
        <stp/>
        <stp>BOARD</stp>
        <stp>7966</stp>
        <stp/>
        <stp>買気配数量0</stp>
        <tr r="H260" s="2"/>
      </tp>
      <tp>
        <v>0</v>
        <stp/>
        <stp>BOARD</stp>
        <stp>4967</stp>
        <stp/>
        <stp>買気配数量1</stp>
        <tr r="H133" s="2"/>
      </tp>
      <tp>
        <v>0</v>
        <stp/>
        <stp>BOARD</stp>
        <stp>1963</stp>
        <stp/>
        <stp>買気配数量5</stp>
        <tr r="H16" s="2"/>
      </tp>
      <tp>
        <v>0</v>
        <stp/>
        <stp>BOARD</stp>
        <stp>6965</stp>
        <stp/>
        <stp>買気配数量0</stp>
        <tr r="H221" s="2"/>
      </tp>
      <tp>
        <v>0</v>
        <stp/>
        <stp>BOARD</stp>
        <stp>7966</stp>
        <stp/>
        <stp>買気配数量3</stp>
        <tr r="H260" s="2"/>
      </tp>
      <tp>
        <v>0</v>
        <stp/>
        <stp>BOARD</stp>
        <stp>4967</stp>
        <stp/>
        <stp>買気配数量2</stp>
        <tr r="H133" s="2"/>
      </tp>
      <tp>
        <v>3100</v>
        <stp/>
        <stp>BOARD</stp>
        <stp>1963</stp>
        <stp/>
        <stp>買気配数量6</stp>
        <tr r="H16" s="2"/>
      </tp>
      <tp>
        <v>0</v>
        <stp/>
        <stp>BOARD</stp>
        <stp>6965</stp>
        <stp/>
        <stp>買気配数量1</stp>
        <tr r="H221" s="2"/>
      </tp>
      <tp>
        <v>0</v>
        <stp/>
        <stp>BOARD</stp>
        <stp>7966</stp>
        <stp/>
        <stp>買気配数量2</stp>
        <tr r="H260" s="2"/>
      </tp>
      <tp>
        <v>0</v>
        <stp/>
        <stp>BOARD</stp>
        <stp>4967</stp>
        <stp/>
        <stp>買気配数量3</stp>
        <tr r="H133" s="2"/>
      </tp>
      <tp>
        <v>1700</v>
        <stp/>
        <stp>BOARD</stp>
        <stp>1963</stp>
        <stp/>
        <stp>買気配数量7</stp>
        <tr r="H16" s="2"/>
      </tp>
      <tp>
        <v>6100</v>
        <stp/>
        <stp>BOARD</stp>
        <stp>6965</stp>
        <stp/>
        <stp>買気配数量6</stp>
        <tr r="H221" s="2"/>
      </tp>
      <tp>
        <v>0</v>
        <stp/>
        <stp>BOARD</stp>
        <stp>7966</stp>
        <stp/>
        <stp>買気配数量5</stp>
        <tr r="H260" s="2"/>
      </tp>
      <tp>
        <v>0</v>
        <stp/>
        <stp>BOARD</stp>
        <stp>4967</stp>
        <stp/>
        <stp>買気配数量4</stp>
        <tr r="H133" s="2"/>
      </tp>
      <tp>
        <v>0</v>
        <stp/>
        <stp>BOARD</stp>
        <stp>1963</stp>
        <stp/>
        <stp>買気配数量0</stp>
        <tr r="H16" s="2"/>
      </tp>
      <tp>
        <v>13800</v>
        <stp/>
        <stp>BOARD</stp>
        <stp>6965</stp>
        <stp/>
        <stp>買気配数量7</stp>
        <tr r="H221" s="2"/>
      </tp>
      <tp>
        <v>0</v>
        <stp/>
        <stp>BOARD</stp>
        <stp>7966</stp>
        <stp/>
        <stp>買気配数量4</stp>
        <tr r="H260" s="2"/>
      </tp>
      <tp>
        <v>0</v>
        <stp/>
        <stp>BOARD</stp>
        <stp>4967</stp>
        <stp/>
        <stp>買気配数量5</stp>
        <tr r="H133" s="2"/>
      </tp>
      <tp>
        <v>0</v>
        <stp/>
        <stp>BOARD</stp>
        <stp>1963</stp>
        <stp/>
        <stp>買気配数量1</stp>
        <tr r="H16" s="2"/>
      </tp>
      <tp>
        <v>0</v>
        <stp/>
        <stp>BOARD</stp>
        <stp>6965</stp>
        <stp/>
        <stp>買気配数量4</stp>
        <tr r="H221" s="2"/>
      </tp>
      <tp>
        <v>3100</v>
        <stp/>
        <stp>BOARD</stp>
        <stp>7966</stp>
        <stp/>
        <stp>買気配数量7</stp>
        <tr r="H260" s="2"/>
      </tp>
      <tp>
        <v>1400</v>
        <stp/>
        <stp>BOARD</stp>
        <stp>4967</stp>
        <stp/>
        <stp>買気配数量6</stp>
        <tr r="H133" s="2"/>
      </tp>
      <tp>
        <v>0</v>
        <stp/>
        <stp>BOARD</stp>
        <stp>1963</stp>
        <stp/>
        <stp>買気配数量2</stp>
        <tr r="H16" s="2"/>
      </tp>
      <tp>
        <v>0</v>
        <stp/>
        <stp>BOARD</stp>
        <stp>6965</stp>
        <stp/>
        <stp>買気配数量5</stp>
        <tr r="H221" s="2"/>
      </tp>
      <tp>
        <v>100</v>
        <stp/>
        <stp>BOARD</stp>
        <stp>7966</stp>
        <stp/>
        <stp>買気配数量6</stp>
        <tr r="H260" s="2"/>
      </tp>
      <tp>
        <v>7600</v>
        <stp/>
        <stp>BOARD</stp>
        <stp>4967</stp>
        <stp/>
        <stp>買気配数量7</stp>
        <tr r="H133" s="2"/>
      </tp>
      <tp>
        <v>0</v>
        <stp/>
        <stp>BOARD</stp>
        <stp>1963</stp>
        <stp/>
        <stp>買気配数量3</stp>
        <tr r="H16" s="2"/>
      </tp>
      <tp>
        <v>6200</v>
        <stp/>
        <stp>BOARD</stp>
        <stp>7966</stp>
        <stp/>
        <stp>買気配数量9</stp>
        <tr r="H260" s="2"/>
      </tp>
      <tp>
        <v>12100</v>
        <stp/>
        <stp>BOARD</stp>
        <stp>4967</stp>
        <stp/>
        <stp>買気配数量8</stp>
        <tr r="H133" s="2"/>
      </tp>
      <tp>
        <v>8100</v>
        <stp/>
        <stp>BOARD</stp>
        <stp>7966</stp>
        <stp/>
        <stp>買気配数量8</stp>
        <tr r="H260" s="2"/>
      </tp>
      <tp>
        <v>6000</v>
        <stp/>
        <stp>BOARD</stp>
        <stp>4967</stp>
        <stp/>
        <stp>買気配数量9</stp>
        <tr r="H133" s="2"/>
      </tp>
      <tp>
        <v>16600</v>
        <stp/>
        <stp>BOARD</stp>
        <stp>6965</stp>
        <stp/>
        <stp>買気配数量8</stp>
        <tr r="H221" s="2"/>
      </tp>
      <tp>
        <v>12200</v>
        <stp/>
        <stp>BOARD</stp>
        <stp>6965</stp>
        <stp/>
        <stp>買気配数量9</stp>
        <tr r="H221" s="2"/>
      </tp>
      <tp>
        <v>11800</v>
        <stp/>
        <stp>BOARD</stp>
        <stp>1963</stp>
        <stp/>
        <stp>買気配数量8</stp>
        <tr r="H16" s="2"/>
      </tp>
      <tp>
        <v>3400</v>
        <stp/>
        <stp>BOARD</stp>
        <stp>1963</stp>
        <stp/>
        <stp>買気配数量9</stp>
        <tr r="H16" s="2"/>
      </tp>
      <tp>
        <v>0</v>
        <stp/>
        <stp>BOARD</stp>
        <stp>2897</stp>
        <stp/>
        <stp>買気配数量0</stp>
        <tr r="H48" s="2"/>
      </tp>
      <tp>
        <v>0</v>
        <stp/>
        <stp>BOARD</stp>
        <stp>2897</stp>
        <stp/>
        <stp>買気配数量1</stp>
        <tr r="H48" s="2"/>
      </tp>
      <tp>
        <v>0</v>
        <stp/>
        <stp>BOARD</stp>
        <stp>2897</stp>
        <stp/>
        <stp>買気配数量2</stp>
        <tr r="H48" s="2"/>
      </tp>
      <tp>
        <v>0</v>
        <stp/>
        <stp>BOARD</stp>
        <stp>2897</stp>
        <stp/>
        <stp>買気配数量3</stp>
        <tr r="H48" s="2"/>
      </tp>
      <tp>
        <v>0</v>
        <stp/>
        <stp>BOARD</stp>
        <stp>2897</stp>
        <stp/>
        <stp>買気配数量4</stp>
        <tr r="H48" s="2"/>
      </tp>
      <tp>
        <v>0</v>
        <stp/>
        <stp>BOARD</stp>
        <stp>2897</stp>
        <stp/>
        <stp>買気配数量5</stp>
        <tr r="H48" s="2"/>
      </tp>
      <tp>
        <v>7400</v>
        <stp/>
        <stp>BOARD</stp>
        <stp>2897</stp>
        <stp/>
        <stp>買気配数量6</stp>
        <tr r="H48" s="2"/>
      </tp>
      <tp>
        <v>10300</v>
        <stp/>
        <stp>BOARD</stp>
        <stp>2897</stp>
        <stp/>
        <stp>買気配数量7</stp>
        <tr r="H48" s="2"/>
      </tp>
      <tp>
        <v>4900</v>
        <stp/>
        <stp>BOARD</stp>
        <stp>2897</stp>
        <stp/>
        <stp>買気配数量8</stp>
        <tr r="H48" s="2"/>
      </tp>
      <tp>
        <v>8500</v>
        <stp/>
        <stp>BOARD</stp>
        <stp>2897</stp>
        <stp/>
        <stp>買気配数量9</stp>
        <tr r="H48" s="2"/>
      </tp>
      <tp>
        <v>1600</v>
        <stp/>
        <stp>BOARD</stp>
        <stp>3880</stp>
        <stp/>
        <stp>買気配数量7</stp>
        <tr r="H66" s="2"/>
      </tp>
      <tp>
        <v>900</v>
        <stp/>
        <stp>BOARD</stp>
        <stp>3880</stp>
        <stp/>
        <stp>買気配数量6</stp>
        <tr r="H66" s="2"/>
      </tp>
      <tp>
        <v>0</v>
        <stp/>
        <stp>BOARD</stp>
        <stp>3880</stp>
        <stp/>
        <stp>買気配数量5</stp>
        <tr r="H66" s="2"/>
      </tp>
      <tp>
        <v>0</v>
        <stp/>
        <stp>BOARD</stp>
        <stp>3880</stp>
        <stp/>
        <stp>買気配数量4</stp>
        <tr r="H66" s="2"/>
      </tp>
      <tp>
        <v>0</v>
        <stp/>
        <stp>BOARD</stp>
        <stp>3880</stp>
        <stp/>
        <stp>買気配数量3</stp>
        <tr r="H66" s="2"/>
      </tp>
      <tp>
        <v>0</v>
        <stp/>
        <stp>BOARD</stp>
        <stp>3880</stp>
        <stp/>
        <stp>買気配数量2</stp>
        <tr r="H66" s="2"/>
      </tp>
      <tp>
        <v>0</v>
        <stp/>
        <stp>BOARD</stp>
        <stp>3880</stp>
        <stp/>
        <stp>買気配数量1</stp>
        <tr r="H66" s="2"/>
      </tp>
      <tp>
        <v>0</v>
        <stp/>
        <stp>BOARD</stp>
        <stp>3880</stp>
        <stp/>
        <stp>買気配数量0</stp>
        <tr r="H66" s="2"/>
      </tp>
      <tp>
        <v>3900</v>
        <stp/>
        <stp>BOARD</stp>
        <stp>3880</stp>
        <stp/>
        <stp>買気配数量9</stp>
        <tr r="H66" s="2"/>
      </tp>
      <tp>
        <v>2800</v>
        <stp/>
        <stp>BOARD</stp>
        <stp>3880</stp>
        <stp/>
        <stp>買気配数量8</stp>
        <tr r="H66" s="2"/>
      </tp>
      <tp>
        <v>5800</v>
        <stp/>
        <stp>BOARD</stp>
        <stp>2810</stp>
        <stp/>
        <stp>買気配数量7</stp>
        <tr r="H44" s="2"/>
      </tp>
      <tp>
        <v>7500</v>
        <stp/>
        <stp>BOARD</stp>
        <stp>2811</stp>
        <stp/>
        <stp>買気配数量6</stp>
        <tr r="H45" s="2"/>
      </tp>
      <tp>
        <v>0</v>
        <stp/>
        <stp>BOARD</stp>
        <stp>1812</stp>
        <stp/>
        <stp>買気配数量5</stp>
        <tr r="H9" s="2"/>
      </tp>
      <tp>
        <v>2700</v>
        <stp/>
        <stp>BOARD</stp>
        <stp>2810</stp>
        <stp/>
        <stp>買気配数量6</stp>
        <tr r="H44" s="2"/>
      </tp>
      <tp>
        <v>12000</v>
        <stp/>
        <stp>BOARD</stp>
        <stp>2811</stp>
        <stp/>
        <stp>買気配数量7</stp>
        <tr r="H45" s="2"/>
      </tp>
      <tp>
        <v>0</v>
        <stp/>
        <stp>BOARD</stp>
        <stp>1812</stp>
        <stp/>
        <stp>買気配数量4</stp>
        <tr r="H9" s="2"/>
      </tp>
      <tp>
        <v>0</v>
        <stp/>
        <stp>BOARD</stp>
        <stp>2810</stp>
        <stp/>
        <stp>買気配数量5</stp>
        <tr r="H44" s="2"/>
      </tp>
      <tp>
        <v>0</v>
        <stp/>
        <stp>BOARD</stp>
        <stp>2811</stp>
        <stp/>
        <stp>買気配数量4</stp>
        <tr r="H45" s="2"/>
      </tp>
      <tp>
        <v>38000</v>
        <stp/>
        <stp>BOARD</stp>
        <stp>1812</stp>
        <stp/>
        <stp>買気配数量7</stp>
        <tr r="H9" s="2"/>
      </tp>
      <tp>
        <v>0</v>
        <stp/>
        <stp>BOARD</stp>
        <stp>2810</stp>
        <stp/>
        <stp>買気配数量4</stp>
        <tr r="H44" s="2"/>
      </tp>
      <tp>
        <v>0</v>
        <stp/>
        <stp>BOARD</stp>
        <stp>2811</stp>
        <stp/>
        <stp>買気配数量5</stp>
        <tr r="H45" s="2"/>
      </tp>
      <tp>
        <v>7000</v>
        <stp/>
        <stp>BOARD</stp>
        <stp>1812</stp>
        <stp/>
        <stp>買気配数量6</stp>
        <tr r="H9" s="2"/>
      </tp>
      <tp>
        <v>0</v>
        <stp/>
        <stp>BOARD</stp>
        <stp>2810</stp>
        <stp/>
        <stp>買気配数量3</stp>
        <tr r="H44" s="2"/>
      </tp>
      <tp>
        <v>0</v>
        <stp/>
        <stp>BOARD</stp>
        <stp>2811</stp>
        <stp/>
        <stp>買気配数量2</stp>
        <tr r="H45" s="2"/>
      </tp>
      <tp>
        <v>0</v>
        <stp/>
        <stp>BOARD</stp>
        <stp>1812</stp>
        <stp/>
        <stp>買気配数量1</stp>
        <tr r="H9" s="2"/>
      </tp>
      <tp>
        <v>0</v>
        <stp/>
        <stp>BOARD</stp>
        <stp>2810</stp>
        <stp/>
        <stp>買気配数量2</stp>
        <tr r="H44" s="2"/>
      </tp>
      <tp>
        <v>0</v>
        <stp/>
        <stp>BOARD</stp>
        <stp>2811</stp>
        <stp/>
        <stp>買気配数量3</stp>
        <tr r="H45" s="2"/>
      </tp>
      <tp>
        <v>0</v>
        <stp/>
        <stp>BOARD</stp>
        <stp>1812</stp>
        <stp/>
        <stp>買気配数量0</stp>
        <tr r="H9" s="2"/>
      </tp>
      <tp>
        <v>0</v>
        <stp/>
        <stp>BOARD</stp>
        <stp>2810</stp>
        <stp/>
        <stp>買気配数量1</stp>
        <tr r="H44" s="2"/>
      </tp>
      <tp>
        <v>0</v>
        <stp/>
        <stp>BOARD</stp>
        <stp>2811</stp>
        <stp/>
        <stp>買気配数量0</stp>
        <tr r="H45" s="2"/>
      </tp>
      <tp>
        <v>0</v>
        <stp/>
        <stp>BOARD</stp>
        <stp>1812</stp>
        <stp/>
        <stp>買気配数量3</stp>
        <tr r="H9" s="2"/>
      </tp>
      <tp>
        <v>0</v>
        <stp/>
        <stp>BOARD</stp>
        <stp>2810</stp>
        <stp/>
        <stp>買気配数量0</stp>
        <tr r="H44" s="2"/>
      </tp>
      <tp>
        <v>0</v>
        <stp/>
        <stp>BOARD</stp>
        <stp>2811</stp>
        <stp/>
        <stp>買気配数量1</stp>
        <tr r="H45" s="2"/>
      </tp>
      <tp>
        <v>0</v>
        <stp/>
        <stp>BOARD</stp>
        <stp>1812</stp>
        <stp/>
        <stp>買気配数量2</stp>
        <tr r="H9" s="2"/>
      </tp>
      <tp>
        <v>100000</v>
        <stp/>
        <stp>BOARD</stp>
        <stp>1812</stp>
        <stp/>
        <stp>買気配数量9</stp>
        <tr r="H9" s="2"/>
      </tp>
      <tp>
        <v>65000</v>
        <stp/>
        <stp>BOARD</stp>
        <stp>1812</stp>
        <stp/>
        <stp>買気配数量8</stp>
        <tr r="H9" s="2"/>
      </tp>
      <tp>
        <v>8700</v>
        <stp/>
        <stp>BOARD</stp>
        <stp>2810</stp>
        <stp/>
        <stp>買気配数量9</stp>
        <tr r="H44" s="2"/>
      </tp>
      <tp>
        <v>8700</v>
        <stp/>
        <stp>BOARD</stp>
        <stp>2811</stp>
        <stp/>
        <stp>買気配数量8</stp>
        <tr r="H45" s="2"/>
      </tp>
      <tp>
        <v>15900</v>
        <stp/>
        <stp>BOARD</stp>
        <stp>2810</stp>
        <stp/>
        <stp>買気配数量8</stp>
        <tr r="H44" s="2"/>
      </tp>
      <tp>
        <v>6300</v>
        <stp/>
        <stp>BOARD</stp>
        <stp>2811</stp>
        <stp/>
        <stp>買気配数量9</stp>
        <tr r="H45" s="2"/>
      </tp>
      <tp>
        <v>0</v>
        <stp/>
        <stp>BOARD</stp>
        <stp>6806</stp>
        <stp/>
        <stp>買気配数量1</stp>
        <tr r="H211" s="2"/>
      </tp>
      <tp>
        <v>4700</v>
        <stp/>
        <stp>BOARD</stp>
        <stp>5801</stp>
        <stp/>
        <stp>買気配数量6</stp>
        <tr r="H160" s="2"/>
      </tp>
      <tp>
        <v>0</v>
        <stp/>
        <stp>BOARD</stp>
        <stp>5803</stp>
        <stp/>
        <stp>買気配数量4</stp>
        <tr r="H161" s="2"/>
      </tp>
      <tp>
        <v>10800</v>
        <stp/>
        <stp>BOARD</stp>
        <stp>2801</stp>
        <stp/>
        <stp>買気配数量6</stp>
        <tr r="H41" s="2"/>
      </tp>
      <tp>
        <v>0</v>
        <stp/>
        <stp>BOARD</stp>
        <stp>2802</stp>
        <stp/>
        <stp>買気配数量5</stp>
        <tr r="H42" s="2"/>
      </tp>
      <tp>
        <v>15600</v>
        <stp/>
        <stp>BOARD</stp>
        <stp>1801</stp>
        <stp/>
        <stp>買気配数量6</stp>
        <tr r="H5" s="2"/>
      </tp>
      <tp>
        <v>0</v>
        <stp/>
        <stp>BOARD</stp>
        <stp>1802</stp>
        <stp/>
        <stp>買気配数量5</stp>
        <tr r="H6" s="2"/>
      </tp>
      <tp>
        <v>0</v>
        <stp/>
        <stp>BOARD</stp>
        <stp>1803</stp>
        <stp/>
        <stp>買気配数量4</stp>
        <tr r="H7" s="2"/>
      </tp>
      <tp>
        <v>0</v>
        <stp/>
        <stp>BOARD</stp>
        <stp>6806</stp>
        <stp/>
        <stp>買気配数量0</stp>
        <tr r="H211" s="2"/>
      </tp>
      <tp>
        <v>9800</v>
        <stp/>
        <stp>BOARD</stp>
        <stp>5801</stp>
        <stp/>
        <stp>買気配数量7</stp>
        <tr r="H160" s="2"/>
      </tp>
      <tp>
        <v>0</v>
        <stp/>
        <stp>BOARD</stp>
        <stp>5803</stp>
        <stp/>
        <stp>買気配数量5</stp>
        <tr r="H161" s="2"/>
      </tp>
      <tp>
        <v>14700</v>
        <stp/>
        <stp>BOARD</stp>
        <stp>2801</stp>
        <stp/>
        <stp>買気配数量7</stp>
        <tr r="H41" s="2"/>
      </tp>
      <tp>
        <v>0</v>
        <stp/>
        <stp>BOARD</stp>
        <stp>2802</stp>
        <stp/>
        <stp>買気配数量4</stp>
        <tr r="H42" s="2"/>
      </tp>
      <tp>
        <v>29300</v>
        <stp/>
        <stp>BOARD</stp>
        <stp>1801</stp>
        <stp/>
        <stp>買気配数量7</stp>
        <tr r="H5" s="2"/>
      </tp>
      <tp>
        <v>0</v>
        <stp/>
        <stp>BOARD</stp>
        <stp>1802</stp>
        <stp/>
        <stp>買気配数量4</stp>
        <tr r="H6" s="2"/>
      </tp>
      <tp>
        <v>0</v>
        <stp/>
        <stp>BOARD</stp>
        <stp>1803</stp>
        <stp/>
        <stp>買気配数量5</stp>
        <tr r="H7" s="2"/>
      </tp>
      <tp>
        <v>0</v>
        <stp/>
        <stp>BOARD</stp>
        <stp>6806</stp>
        <stp/>
        <stp>買気配数量3</stp>
        <tr r="H211" s="2"/>
      </tp>
      <tp>
        <v>0</v>
        <stp/>
        <stp>BOARD</stp>
        <stp>5801</stp>
        <stp/>
        <stp>買気配数量4</stp>
        <tr r="H160" s="2"/>
      </tp>
      <tp>
        <v>4700</v>
        <stp/>
        <stp>BOARD</stp>
        <stp>5803</stp>
        <stp/>
        <stp>買気配数量6</stp>
        <tr r="H161" s="2"/>
      </tp>
      <tp>
        <v>0</v>
        <stp/>
        <stp>BOARD</stp>
        <stp>2801</stp>
        <stp/>
        <stp>買気配数量4</stp>
        <tr r="H41" s="2"/>
      </tp>
      <tp>
        <v>11400</v>
        <stp/>
        <stp>BOARD</stp>
        <stp>2802</stp>
        <stp/>
        <stp>買気配数量7</stp>
        <tr r="H42" s="2"/>
      </tp>
      <tp>
        <v>0</v>
        <stp/>
        <stp>BOARD</stp>
        <stp>1801</stp>
        <stp/>
        <stp>買気配数量4</stp>
        <tr r="H5" s="2"/>
      </tp>
      <tp>
        <v>35900</v>
        <stp/>
        <stp>BOARD</stp>
        <stp>1802</stp>
        <stp/>
        <stp>買気配数量7</stp>
        <tr r="H6" s="2"/>
      </tp>
      <tp>
        <v>10800</v>
        <stp/>
        <stp>BOARD</stp>
        <stp>1803</stp>
        <stp/>
        <stp>買気配数量6</stp>
        <tr r="H7" s="2"/>
      </tp>
      <tp>
        <v>0</v>
        <stp/>
        <stp>BOARD</stp>
        <stp>6806</stp>
        <stp/>
        <stp>買気配数量2</stp>
        <tr r="H211" s="2"/>
      </tp>
      <tp>
        <v>0</v>
        <stp/>
        <stp>BOARD</stp>
        <stp>5801</stp>
        <stp/>
        <stp>買気配数量5</stp>
        <tr r="H160" s="2"/>
      </tp>
      <tp>
        <v>13000</v>
        <stp/>
        <stp>BOARD</stp>
        <stp>5803</stp>
        <stp/>
        <stp>買気配数量7</stp>
        <tr r="H161" s="2"/>
      </tp>
      <tp>
        <v>0</v>
        <stp/>
        <stp>BOARD</stp>
        <stp>2801</stp>
        <stp/>
        <stp>買気配数量5</stp>
        <tr r="H41" s="2"/>
      </tp>
      <tp>
        <v>15400</v>
        <stp/>
        <stp>BOARD</stp>
        <stp>2802</stp>
        <stp/>
        <stp>買気配数量6</stp>
        <tr r="H42" s="2"/>
      </tp>
      <tp>
        <v>0</v>
        <stp/>
        <stp>BOARD</stp>
        <stp>1801</stp>
        <stp/>
        <stp>買気配数量5</stp>
        <tr r="H5" s="2"/>
      </tp>
      <tp>
        <v>21900</v>
        <stp/>
        <stp>BOARD</stp>
        <stp>1802</stp>
        <stp/>
        <stp>買気配数量6</stp>
        <tr r="H6" s="2"/>
      </tp>
      <tp>
        <v>75600</v>
        <stp/>
        <stp>BOARD</stp>
        <stp>1803</stp>
        <stp/>
        <stp>買気配数量7</stp>
        <tr r="H7" s="2"/>
      </tp>
      <tp>
        <v>0</v>
        <stp/>
        <stp>BOARD</stp>
        <stp>6806</stp>
        <stp/>
        <stp>買気配数量5</stp>
        <tr r="H211" s="2"/>
      </tp>
      <tp>
        <v>0</v>
        <stp/>
        <stp>BOARD</stp>
        <stp>5801</stp>
        <stp/>
        <stp>買気配数量2</stp>
        <tr r="H160" s="2"/>
      </tp>
      <tp>
        <v>0</v>
        <stp/>
        <stp>BOARD</stp>
        <stp>5803</stp>
        <stp/>
        <stp>買気配数量0</stp>
        <tr r="H161" s="2"/>
      </tp>
      <tp>
        <v>0</v>
        <stp/>
        <stp>BOARD</stp>
        <stp>2801</stp>
        <stp/>
        <stp>買気配数量2</stp>
        <tr r="H41" s="2"/>
      </tp>
      <tp>
        <v>0</v>
        <stp/>
        <stp>BOARD</stp>
        <stp>2802</stp>
        <stp/>
        <stp>買気配数量1</stp>
        <tr r="H42" s="2"/>
      </tp>
      <tp>
        <v>0</v>
        <stp/>
        <stp>BOARD</stp>
        <stp>1801</stp>
        <stp/>
        <stp>買気配数量2</stp>
        <tr r="H5" s="2"/>
      </tp>
      <tp>
        <v>0</v>
        <stp/>
        <stp>BOARD</stp>
        <stp>1802</stp>
        <stp/>
        <stp>買気配数量1</stp>
        <tr r="H6" s="2"/>
      </tp>
      <tp>
        <v>0</v>
        <stp/>
        <stp>BOARD</stp>
        <stp>1803</stp>
        <stp/>
        <stp>買気配数量0</stp>
        <tr r="H7" s="2"/>
      </tp>
      <tp>
        <v>0</v>
        <stp/>
        <stp>BOARD</stp>
        <stp>6806</stp>
        <stp/>
        <stp>買気配数量4</stp>
        <tr r="H211" s="2"/>
      </tp>
      <tp>
        <v>0</v>
        <stp/>
        <stp>BOARD</stp>
        <stp>5801</stp>
        <stp/>
        <stp>買気配数量3</stp>
        <tr r="H160" s="2"/>
      </tp>
      <tp>
        <v>0</v>
        <stp/>
        <stp>BOARD</stp>
        <stp>5803</stp>
        <stp/>
        <stp>買気配数量1</stp>
        <tr r="H161" s="2"/>
      </tp>
      <tp>
        <v>0</v>
        <stp/>
        <stp>BOARD</stp>
        <stp>2801</stp>
        <stp/>
        <stp>買気配数量3</stp>
        <tr r="H41" s="2"/>
      </tp>
      <tp>
        <v>0</v>
        <stp/>
        <stp>BOARD</stp>
        <stp>2802</stp>
        <stp/>
        <stp>買気配数量0</stp>
        <tr r="H42" s="2"/>
      </tp>
      <tp>
        <v>0</v>
        <stp/>
        <stp>BOARD</stp>
        <stp>1801</stp>
        <stp/>
        <stp>買気配数量3</stp>
        <tr r="H5" s="2"/>
      </tp>
      <tp>
        <v>0</v>
        <stp/>
        <stp>BOARD</stp>
        <stp>1802</stp>
        <stp/>
        <stp>買気配数量0</stp>
        <tr r="H6" s="2"/>
      </tp>
      <tp>
        <v>0</v>
        <stp/>
        <stp>BOARD</stp>
        <stp>1803</stp>
        <stp/>
        <stp>買気配数量1</stp>
        <tr r="H7" s="2"/>
      </tp>
      <tp>
        <v>1300</v>
        <stp/>
        <stp>BOARD</stp>
        <stp>6806</stp>
        <stp/>
        <stp>買気配数量7</stp>
        <tr r="H211" s="2"/>
      </tp>
      <tp>
        <v>0</v>
        <stp/>
        <stp>BOARD</stp>
        <stp>5801</stp>
        <stp/>
        <stp>買気配数量0</stp>
        <tr r="H160" s="2"/>
      </tp>
      <tp>
        <v>0</v>
        <stp/>
        <stp>BOARD</stp>
        <stp>5803</stp>
        <stp/>
        <stp>買気配数量2</stp>
        <tr r="H161" s="2"/>
      </tp>
      <tp>
        <v>0</v>
        <stp/>
        <stp>BOARD</stp>
        <stp>2801</stp>
        <stp/>
        <stp>買気配数量0</stp>
        <tr r="H41" s="2"/>
      </tp>
      <tp>
        <v>0</v>
        <stp/>
        <stp>BOARD</stp>
        <stp>2802</stp>
        <stp/>
        <stp>買気配数量3</stp>
        <tr r="H42" s="2"/>
      </tp>
      <tp>
        <v>1300</v>
        <stp/>
        <stp>BOARD</stp>
        <stp>2809</stp>
        <stp/>
        <stp>買気配数量8</stp>
        <tr r="H43" s="2"/>
      </tp>
      <tp>
        <v>0</v>
        <stp/>
        <stp>BOARD</stp>
        <stp>1801</stp>
        <stp/>
        <stp>買気配数量0</stp>
        <tr r="H5" s="2"/>
      </tp>
      <tp>
        <v>0</v>
        <stp/>
        <stp>BOARD</stp>
        <stp>1802</stp>
        <stp/>
        <stp>買気配数量3</stp>
        <tr r="H6" s="2"/>
      </tp>
      <tp>
        <v>0</v>
        <stp/>
        <stp>BOARD</stp>
        <stp>1803</stp>
        <stp/>
        <stp>買気配数量2</stp>
        <tr r="H7" s="2"/>
      </tp>
      <tp>
        <v>13200</v>
        <stp/>
        <stp>BOARD</stp>
        <stp>1808</stp>
        <stp/>
        <stp>買気配数量9</stp>
        <tr r="H8" s="2"/>
      </tp>
      <tp>
        <v>100</v>
        <stp/>
        <stp>BOARD</stp>
        <stp>6806</stp>
        <stp/>
        <stp>買気配数量6</stp>
        <tr r="H211" s="2"/>
      </tp>
      <tp>
        <v>0</v>
        <stp/>
        <stp>BOARD</stp>
        <stp>5801</stp>
        <stp/>
        <stp>買気配数量1</stp>
        <tr r="H160" s="2"/>
      </tp>
      <tp>
        <v>0</v>
        <stp/>
        <stp>BOARD</stp>
        <stp>5803</stp>
        <stp/>
        <stp>買気配数量3</stp>
        <tr r="H161" s="2"/>
      </tp>
      <tp>
        <v>0</v>
        <stp/>
        <stp>BOARD</stp>
        <stp>2801</stp>
        <stp/>
        <stp>買気配数量1</stp>
        <tr r="H41" s="2"/>
      </tp>
      <tp>
        <v>0</v>
        <stp/>
        <stp>BOARD</stp>
        <stp>2802</stp>
        <stp/>
        <stp>買気配数量2</stp>
        <tr r="H42" s="2"/>
      </tp>
      <tp>
        <v>13400</v>
        <stp/>
        <stp>BOARD</stp>
        <stp>2809</stp>
        <stp/>
        <stp>買気配数量9</stp>
        <tr r="H43" s="2"/>
      </tp>
      <tp>
        <v>0</v>
        <stp/>
        <stp>BOARD</stp>
        <stp>1801</stp>
        <stp/>
        <stp>買気配数量1</stp>
        <tr r="H5" s="2"/>
      </tp>
      <tp>
        <v>0</v>
        <stp/>
        <stp>BOARD</stp>
        <stp>1802</stp>
        <stp/>
        <stp>買気配数量2</stp>
        <tr r="H6" s="2"/>
      </tp>
      <tp>
        <v>0</v>
        <stp/>
        <stp>BOARD</stp>
        <stp>1803</stp>
        <stp/>
        <stp>買気配数量3</stp>
        <tr r="H7" s="2"/>
      </tp>
      <tp>
        <v>7100</v>
        <stp/>
        <stp>BOARD</stp>
        <stp>1808</stp>
        <stp/>
        <stp>買気配数量8</stp>
        <tr r="H8" s="2"/>
      </tp>
      <tp>
        <v>1600</v>
        <stp/>
        <stp>BOARD</stp>
        <stp>6806</stp>
        <stp/>
        <stp>買気配数量9</stp>
        <tr r="H211" s="2"/>
      </tp>
      <tp>
        <v>6100</v>
        <stp/>
        <stp>BOARD</stp>
        <stp>2809</stp>
        <stp/>
        <stp>買気配数量6</stp>
        <tr r="H43" s="2"/>
      </tp>
      <tp>
        <v>2200</v>
        <stp/>
        <stp>BOARD</stp>
        <stp>1808</stp>
        <stp/>
        <stp>買気配数量7</stp>
        <tr r="H8" s="2"/>
      </tp>
      <tp>
        <v>600</v>
        <stp/>
        <stp>BOARD</stp>
        <stp>6806</stp>
        <stp/>
        <stp>買気配数量8</stp>
        <tr r="H211" s="2"/>
      </tp>
      <tp>
        <v>2000</v>
        <stp/>
        <stp>BOARD</stp>
        <stp>2809</stp>
        <stp/>
        <stp>買気配数量7</stp>
        <tr r="H43" s="2"/>
      </tp>
      <tp>
        <v>1300</v>
        <stp/>
        <stp>BOARD</stp>
        <stp>1808</stp>
        <stp/>
        <stp>買気配数量6</stp>
        <tr r="H8" s="2"/>
      </tp>
      <tp>
        <v>0</v>
        <stp/>
        <stp>BOARD</stp>
        <stp>2809</stp>
        <stp/>
        <stp>買気配数量4</stp>
        <tr r="H43" s="2"/>
      </tp>
      <tp>
        <v>0</v>
        <stp/>
        <stp>BOARD</stp>
        <stp>1808</stp>
        <stp/>
        <stp>買気配数量5</stp>
        <tr r="H8" s="2"/>
      </tp>
      <tp>
        <v>0</v>
        <stp/>
        <stp>BOARD</stp>
        <stp>2809</stp>
        <stp/>
        <stp>買気配数量5</stp>
        <tr r="H43" s="2"/>
      </tp>
      <tp>
        <v>0</v>
        <stp/>
        <stp>BOARD</stp>
        <stp>1808</stp>
        <stp/>
        <stp>買気配数量4</stp>
        <tr r="H8" s="2"/>
      </tp>
      <tp>
        <v>26400</v>
        <stp/>
        <stp>BOARD</stp>
        <stp>5803</stp>
        <stp/>
        <stp>買気配数量8</stp>
        <tr r="H161" s="2"/>
      </tp>
      <tp>
        <v>7700</v>
        <stp/>
        <stp>BOARD</stp>
        <stp>2802</stp>
        <stp/>
        <stp>買気配数量9</stp>
        <tr r="H42" s="2"/>
      </tp>
      <tp>
        <v>0</v>
        <stp/>
        <stp>BOARD</stp>
        <stp>2809</stp>
        <stp/>
        <stp>買気配数量2</stp>
        <tr r="H43" s="2"/>
      </tp>
      <tp>
        <v>64400</v>
        <stp/>
        <stp>BOARD</stp>
        <stp>1802</stp>
        <stp/>
        <stp>買気配数量9</stp>
        <tr r="H6" s="2"/>
      </tp>
      <tp>
        <v>42800</v>
        <stp/>
        <stp>BOARD</stp>
        <stp>1803</stp>
        <stp/>
        <stp>買気配数量8</stp>
        <tr r="H7" s="2"/>
      </tp>
      <tp>
        <v>0</v>
        <stp/>
        <stp>BOARD</stp>
        <stp>1808</stp>
        <stp/>
        <stp>買気配数量3</stp>
        <tr r="H8" s="2"/>
      </tp>
      <tp>
        <v>30500</v>
        <stp/>
        <stp>BOARD</stp>
        <stp>5803</stp>
        <stp/>
        <stp>買気配数量9</stp>
        <tr r="H161" s="2"/>
      </tp>
      <tp>
        <v>30700</v>
        <stp/>
        <stp>BOARD</stp>
        <stp>2802</stp>
        <stp/>
        <stp>買気配数量8</stp>
        <tr r="H42" s="2"/>
      </tp>
      <tp>
        <v>0</v>
        <stp/>
        <stp>BOARD</stp>
        <stp>2809</stp>
        <stp/>
        <stp>買気配数量3</stp>
        <tr r="H43" s="2"/>
      </tp>
      <tp>
        <v>76300</v>
        <stp/>
        <stp>BOARD</stp>
        <stp>1802</stp>
        <stp/>
        <stp>買気配数量8</stp>
        <tr r="H6" s="2"/>
      </tp>
      <tp>
        <v>84900</v>
        <stp/>
        <stp>BOARD</stp>
        <stp>1803</stp>
        <stp/>
        <stp>買気配数量9</stp>
        <tr r="H7" s="2"/>
      </tp>
      <tp>
        <v>0</v>
        <stp/>
        <stp>BOARD</stp>
        <stp>1808</stp>
        <stp/>
        <stp>買気配数量2</stp>
        <tr r="H8" s="2"/>
      </tp>
      <tp>
        <v>18100</v>
        <stp/>
        <stp>BOARD</stp>
        <stp>5801</stp>
        <stp/>
        <stp>買気配数量8</stp>
        <tr r="H160" s="2"/>
      </tp>
      <tp>
        <v>24900</v>
        <stp/>
        <stp>BOARD</stp>
        <stp>2801</stp>
        <stp/>
        <stp>買気配数量8</stp>
        <tr r="H41" s="2"/>
      </tp>
      <tp>
        <v>0</v>
        <stp/>
        <stp>BOARD</stp>
        <stp>2809</stp>
        <stp/>
        <stp>買気配数量0</stp>
        <tr r="H43" s="2"/>
      </tp>
      <tp>
        <v>40000</v>
        <stp/>
        <stp>BOARD</stp>
        <stp>1801</stp>
        <stp/>
        <stp>買気配数量8</stp>
        <tr r="H5" s="2"/>
      </tp>
      <tp>
        <v>0</v>
        <stp/>
        <stp>BOARD</stp>
        <stp>1808</stp>
        <stp/>
        <stp>買気配数量1</stp>
        <tr r="H8" s="2"/>
      </tp>
      <tp>
        <v>34000</v>
        <stp/>
        <stp>BOARD</stp>
        <stp>5801</stp>
        <stp/>
        <stp>買気配数量9</stp>
        <tr r="H160" s="2"/>
      </tp>
      <tp>
        <v>2800</v>
        <stp/>
        <stp>BOARD</stp>
        <stp>2801</stp>
        <stp/>
        <stp>買気配数量9</stp>
        <tr r="H41" s="2"/>
      </tp>
      <tp>
        <v>0</v>
        <stp/>
        <stp>BOARD</stp>
        <stp>2809</stp>
        <stp/>
        <stp>買気配数量1</stp>
        <tr r="H43" s="2"/>
      </tp>
      <tp>
        <v>27000</v>
        <stp/>
        <stp>BOARD</stp>
        <stp>1801</stp>
        <stp/>
        <stp>買気配数量9</stp>
        <tr r="H5" s="2"/>
      </tp>
      <tp>
        <v>0</v>
        <stp/>
        <stp>BOARD</stp>
        <stp>1808</stp>
        <stp/>
        <stp>買気配数量0</stp>
        <tr r="H8" s="2"/>
      </tp>
      <tp>
        <v>0</v>
        <stp/>
        <stp>BOARD</stp>
        <stp>7832</stp>
        <stp/>
        <stp>買気配数量5</stp>
        <tr r="H255" s="2"/>
      </tp>
      <tp>
        <v>0</v>
        <stp/>
        <stp>BOARD</stp>
        <stp>1833</stp>
        <stp/>
        <stp>買気配数量4</stp>
        <tr r="H10" s="2"/>
      </tp>
      <tp>
        <v>0</v>
        <stp/>
        <stp>BOARD</stp>
        <stp>7832</stp>
        <stp/>
        <stp>買気配数量4</stp>
        <tr r="H255" s="2"/>
      </tp>
      <tp>
        <v>0</v>
        <stp/>
        <stp>BOARD</stp>
        <stp>1833</stp>
        <stp/>
        <stp>買気配数量5</stp>
        <tr r="H10" s="2"/>
      </tp>
      <tp>
        <v>32900</v>
        <stp/>
        <stp>BOARD</stp>
        <stp>7832</stp>
        <stp/>
        <stp>買気配数量7</stp>
        <tr r="H255" s="2"/>
      </tp>
      <tp>
        <v>3100</v>
        <stp/>
        <stp>BOARD</stp>
        <stp>1833</stp>
        <stp/>
        <stp>買気配数量6</stp>
        <tr r="H10" s="2"/>
      </tp>
      <tp>
        <v>14900</v>
        <stp/>
        <stp>BOARD</stp>
        <stp>7832</stp>
        <stp/>
        <stp>買気配数量6</stp>
        <tr r="H255" s="2"/>
      </tp>
      <tp>
        <v>4900</v>
        <stp/>
        <stp>BOARD</stp>
        <stp>1833</stp>
        <stp/>
        <stp>買気配数量7</stp>
        <tr r="H10" s="2"/>
      </tp>
      <tp>
        <v>0</v>
        <stp/>
        <stp>BOARD</stp>
        <stp>7832</stp>
        <stp/>
        <stp>買気配数量1</stp>
        <tr r="H255" s="2"/>
      </tp>
      <tp>
        <v>0</v>
        <stp/>
        <stp>BOARD</stp>
        <stp>1833</stp>
        <stp/>
        <stp>買気配数量0</stp>
        <tr r="H10" s="2"/>
      </tp>
      <tp>
        <v>0</v>
        <stp/>
        <stp>BOARD</stp>
        <stp>7832</stp>
        <stp/>
        <stp>買気配数量0</stp>
        <tr r="H255" s="2"/>
      </tp>
      <tp>
        <v>0</v>
        <stp/>
        <stp>BOARD</stp>
        <stp>1833</stp>
        <stp/>
        <stp>買気配数量1</stp>
        <tr r="H10" s="2"/>
      </tp>
      <tp>
        <v>0</v>
        <stp/>
        <stp>BOARD</stp>
        <stp>7832</stp>
        <stp/>
        <stp>買気配数量3</stp>
        <tr r="H255" s="2"/>
      </tp>
      <tp>
        <v>0</v>
        <stp/>
        <stp>BOARD</stp>
        <stp>1833</stp>
        <stp/>
        <stp>買気配数量2</stp>
        <tr r="H10" s="2"/>
      </tp>
      <tp>
        <v>0</v>
        <stp/>
        <stp>BOARD</stp>
        <stp>7832</stp>
        <stp/>
        <stp>買気配数量2</stp>
        <tr r="H255" s="2"/>
      </tp>
      <tp>
        <v>0</v>
        <stp/>
        <stp>BOARD</stp>
        <stp>1833</stp>
        <stp/>
        <stp>買気配数量3</stp>
        <tr r="H10" s="2"/>
      </tp>
      <tp>
        <v>16000</v>
        <stp/>
        <stp>BOARD</stp>
        <stp>7832</stp>
        <stp/>
        <stp>買気配数量9</stp>
        <tr r="H255" s="2"/>
      </tp>
      <tp>
        <v>9800</v>
        <stp/>
        <stp>BOARD</stp>
        <stp>1833</stp>
        <stp/>
        <stp>買気配数量8</stp>
        <tr r="H10" s="2"/>
      </tp>
      <tp>
        <v>23300</v>
        <stp/>
        <stp>BOARD</stp>
        <stp>7832</stp>
        <stp/>
        <stp>買気配数量8</stp>
        <tr r="H255" s="2"/>
      </tp>
      <tp>
        <v>5700</v>
        <stp/>
        <stp>BOARD</stp>
        <stp>1833</stp>
        <stp/>
        <stp>買気配数量9</stp>
        <tr r="H10" s="2"/>
      </tp>
      <tp>
        <v>0</v>
        <stp/>
        <stp>BOARD</stp>
        <stp>6856</stp>
        <stp/>
        <stp>買気配数量1</stp>
        <tr r="H215" s="2"/>
      </tp>
      <tp>
        <v>0</v>
        <stp/>
        <stp>BOARD</stp>
        <stp>6857</stp>
        <stp/>
        <stp>買気配数量0</stp>
        <tr r="H216" s="2"/>
      </tp>
      <tp>
        <v>0</v>
        <stp/>
        <stp>BOARD</stp>
        <stp>5857</stp>
        <stp/>
        <stp>買気配数量0</stp>
        <tr r="H162" s="2"/>
      </tp>
      <tp>
        <v>0</v>
        <stp/>
        <stp>BOARD</stp>
        <stp>6856</stp>
        <stp/>
        <stp>買気配数量0</stp>
        <tr r="H215" s="2"/>
      </tp>
      <tp>
        <v>0</v>
        <stp/>
        <stp>BOARD</stp>
        <stp>6857</stp>
        <stp/>
        <stp>買気配数量1</stp>
        <tr r="H216" s="2"/>
      </tp>
      <tp>
        <v>0</v>
        <stp/>
        <stp>BOARD</stp>
        <stp>5857</stp>
        <stp/>
        <stp>買気配数量1</stp>
        <tr r="H162" s="2"/>
      </tp>
      <tp>
        <v>0</v>
        <stp/>
        <stp>BOARD</stp>
        <stp>6856</stp>
        <stp/>
        <stp>買気配数量3</stp>
        <tr r="H215" s="2"/>
      </tp>
      <tp>
        <v>0</v>
        <stp/>
        <stp>BOARD</stp>
        <stp>6857</stp>
        <stp/>
        <stp>買気配数量2</stp>
        <tr r="H216" s="2"/>
      </tp>
      <tp>
        <v>0</v>
        <stp/>
        <stp>BOARD</stp>
        <stp>5857</stp>
        <stp/>
        <stp>買気配数量2</stp>
        <tr r="H162" s="2"/>
      </tp>
      <tp>
        <v>0</v>
        <stp/>
        <stp>BOARD</stp>
        <stp>6856</stp>
        <stp/>
        <stp>買気配数量2</stp>
        <tr r="H215" s="2"/>
      </tp>
      <tp>
        <v>0</v>
        <stp/>
        <stp>BOARD</stp>
        <stp>6857</stp>
        <stp/>
        <stp>買気配数量3</stp>
        <tr r="H216" s="2"/>
      </tp>
      <tp>
        <v>0</v>
        <stp/>
        <stp>BOARD</stp>
        <stp>5857</stp>
        <stp/>
        <stp>買気配数量3</stp>
        <tr r="H162" s="2"/>
      </tp>
      <tp>
        <v>0</v>
        <stp/>
        <stp>BOARD</stp>
        <stp>6856</stp>
        <stp/>
        <stp>買気配数量5</stp>
        <tr r="H215" s="2"/>
      </tp>
      <tp>
        <v>0</v>
        <stp/>
        <stp>BOARD</stp>
        <stp>6857</stp>
        <stp/>
        <stp>買気配数量4</stp>
        <tr r="H216" s="2"/>
      </tp>
      <tp>
        <v>0</v>
        <stp/>
        <stp>BOARD</stp>
        <stp>5857</stp>
        <stp/>
        <stp>買気配数量4</stp>
        <tr r="H162" s="2"/>
      </tp>
      <tp>
        <v>0</v>
        <stp/>
        <stp>BOARD</stp>
        <stp>6856</stp>
        <stp/>
        <stp>買気配数量4</stp>
        <tr r="H215" s="2"/>
      </tp>
      <tp>
        <v>0</v>
        <stp/>
        <stp>BOARD</stp>
        <stp>6857</stp>
        <stp/>
        <stp>買気配数量5</stp>
        <tr r="H216" s="2"/>
      </tp>
      <tp>
        <v>0</v>
        <stp/>
        <stp>BOARD</stp>
        <stp>5857</stp>
        <stp/>
        <stp>買気配数量5</stp>
        <tr r="H162" s="2"/>
      </tp>
      <tp>
        <v>3800</v>
        <stp/>
        <stp>BOARD</stp>
        <stp>6856</stp>
        <stp/>
        <stp>買気配数量7</stp>
        <tr r="H215" s="2"/>
      </tp>
      <tp>
        <v>200</v>
        <stp/>
        <stp>BOARD</stp>
        <stp>6857</stp>
        <stp/>
        <stp>買気配数量6</stp>
        <tr r="H216" s="2"/>
      </tp>
      <tp>
        <v>300</v>
        <stp/>
        <stp>BOARD</stp>
        <stp>5857</stp>
        <stp/>
        <stp>買気配数量6</stp>
        <tr r="H162" s="2"/>
      </tp>
      <tp>
        <v>1200</v>
        <stp/>
        <stp>BOARD</stp>
        <stp>6856</stp>
        <stp/>
        <stp>買気配数量6</stp>
        <tr r="H215" s="2"/>
      </tp>
      <tp>
        <v>500</v>
        <stp/>
        <stp>BOARD</stp>
        <stp>6857</stp>
        <stp/>
        <stp>買気配数量7</stp>
        <tr r="H216" s="2"/>
      </tp>
      <tp>
        <v>2600</v>
        <stp/>
        <stp>BOARD</stp>
        <stp>5857</stp>
        <stp/>
        <stp>買気配数量7</stp>
        <tr r="H162" s="2"/>
      </tp>
      <tp>
        <v>10900</v>
        <stp/>
        <stp>BOARD</stp>
        <stp>6856</stp>
        <stp/>
        <stp>買気配数量9</stp>
        <tr r="H215" s="2"/>
      </tp>
      <tp>
        <v>600</v>
        <stp/>
        <stp>BOARD</stp>
        <stp>6857</stp>
        <stp/>
        <stp>買気配数量8</stp>
        <tr r="H216" s="2"/>
      </tp>
      <tp>
        <v>2000</v>
        <stp/>
        <stp>BOARD</stp>
        <stp>5857</stp>
        <stp/>
        <stp>買気配数量8</stp>
        <tr r="H162" s="2"/>
      </tp>
      <tp>
        <v>8700</v>
        <stp/>
        <stp>BOARD</stp>
        <stp>6856</stp>
        <stp/>
        <stp>買気配数量8</stp>
        <tr r="H215" s="2"/>
      </tp>
      <tp>
        <v>900</v>
        <stp/>
        <stp>BOARD</stp>
        <stp>6857</stp>
        <stp/>
        <stp>買気配数量9</stp>
        <tr r="H216" s="2"/>
      </tp>
      <tp>
        <v>6200</v>
        <stp/>
        <stp>BOARD</stp>
        <stp>5857</stp>
        <stp/>
        <stp>買気配数量9</stp>
        <tr r="H162" s="2"/>
      </tp>
      <tp>
        <v>1400</v>
        <stp/>
        <stp>BOARD</stp>
        <stp>6841</stp>
        <stp/>
        <stp>買気配数量6</stp>
        <tr r="H212" s="2"/>
      </tp>
      <tp>
        <v>0</v>
        <stp/>
        <stp>BOARD</stp>
        <stp>6845</stp>
        <stp/>
        <stp>買気配数量2</stp>
        <tr r="H213" s="2"/>
      </tp>
      <tp>
        <v>900</v>
        <stp/>
        <stp>BOARD</stp>
        <stp>6841</stp>
        <stp/>
        <stp>買気配数量7</stp>
        <tr r="H212" s="2"/>
      </tp>
      <tp>
        <v>0</v>
        <stp/>
        <stp>BOARD</stp>
        <stp>6845</stp>
        <stp/>
        <stp>買気配数量3</stp>
        <tr r="H213" s="2"/>
      </tp>
      <tp>
        <v>0</v>
        <stp/>
        <stp>BOARD</stp>
        <stp>6841</stp>
        <stp/>
        <stp>買気配数量4</stp>
        <tr r="H212" s="2"/>
      </tp>
      <tp>
        <v>0</v>
        <stp/>
        <stp>BOARD</stp>
        <stp>6845</stp>
        <stp/>
        <stp>買気配数量0</stp>
        <tr r="H213" s="2"/>
      </tp>
      <tp>
        <v>0</v>
        <stp/>
        <stp>BOARD</stp>
        <stp>6841</stp>
        <stp/>
        <stp>買気配数量5</stp>
        <tr r="H212" s="2"/>
      </tp>
      <tp>
        <v>0</v>
        <stp/>
        <stp>BOARD</stp>
        <stp>6845</stp>
        <stp/>
        <stp>買気配数量1</stp>
        <tr r="H213" s="2"/>
      </tp>
      <tp>
        <v>0</v>
        <stp/>
        <stp>BOARD</stp>
        <stp>6841</stp>
        <stp/>
        <stp>買気配数量2</stp>
        <tr r="H212" s="2"/>
      </tp>
      <tp>
        <v>1900</v>
        <stp/>
        <stp>BOARD</stp>
        <stp>6845</stp>
        <stp/>
        <stp>買気配数量6</stp>
        <tr r="H213" s="2"/>
      </tp>
      <tp>
        <v>0</v>
        <stp/>
        <stp>BOARD</stp>
        <stp>6841</stp>
        <stp/>
        <stp>買気配数量3</stp>
        <tr r="H212" s="2"/>
      </tp>
      <tp>
        <v>13900</v>
        <stp/>
        <stp>BOARD</stp>
        <stp>6845</stp>
        <stp/>
        <stp>買気配数量7</stp>
        <tr r="H213" s="2"/>
      </tp>
      <tp>
        <v>0</v>
        <stp/>
        <stp>BOARD</stp>
        <stp>6841</stp>
        <stp/>
        <stp>買気配数量0</stp>
        <tr r="H212" s="2"/>
      </tp>
      <tp>
        <v>0</v>
        <stp/>
        <stp>BOARD</stp>
        <stp>6845</stp>
        <stp/>
        <stp>買気配数量4</stp>
        <tr r="H213" s="2"/>
      </tp>
      <tp>
        <v>2300</v>
        <stp/>
        <stp>BOARD</stp>
        <stp>6849</stp>
        <stp/>
        <stp>買気配数量8</stp>
        <tr r="H214" s="2"/>
      </tp>
      <tp>
        <v>0</v>
        <stp/>
        <stp>BOARD</stp>
        <stp>6841</stp>
        <stp/>
        <stp>買気配数量1</stp>
        <tr r="H212" s="2"/>
      </tp>
      <tp>
        <v>0</v>
        <stp/>
        <stp>BOARD</stp>
        <stp>6845</stp>
        <stp/>
        <stp>買気配数量5</stp>
        <tr r="H213" s="2"/>
      </tp>
      <tp>
        <v>2800</v>
        <stp/>
        <stp>BOARD</stp>
        <stp>6849</stp>
        <stp/>
        <stp>買気配数量9</stp>
        <tr r="H214" s="2"/>
      </tp>
      <tp>
        <v>1200</v>
        <stp/>
        <stp>BOARD</stp>
        <stp>6849</stp>
        <stp/>
        <stp>買気配数量6</stp>
        <tr r="H214" s="2"/>
      </tp>
      <tp>
        <v>3200</v>
        <stp/>
        <stp>BOARD</stp>
        <stp>6849</stp>
        <stp/>
        <stp>買気配数量7</stp>
        <tr r="H214" s="2"/>
      </tp>
      <tp>
        <v>5000</v>
        <stp/>
        <stp>BOARD</stp>
        <stp>6845</stp>
        <stp/>
        <stp>買気配数量8</stp>
        <tr r="H213" s="2"/>
      </tp>
      <tp>
        <v>0</v>
        <stp/>
        <stp>BOARD</stp>
        <stp>6849</stp>
        <stp/>
        <stp>買気配数量4</stp>
        <tr r="H214" s="2"/>
      </tp>
      <tp>
        <v>1700</v>
        <stp/>
        <stp>BOARD</stp>
        <stp>6845</stp>
        <stp/>
        <stp>買気配数量9</stp>
        <tr r="H213" s="2"/>
      </tp>
      <tp>
        <v>0</v>
        <stp/>
        <stp>BOARD</stp>
        <stp>6849</stp>
        <stp/>
        <stp>買気配数量5</stp>
        <tr r="H214" s="2"/>
      </tp>
      <tp>
        <v>0</v>
        <stp/>
        <stp>BOARD</stp>
        <stp>6849</stp>
        <stp/>
        <stp>買気配数量2</stp>
        <tr r="H214" s="2"/>
      </tp>
      <tp>
        <v>0</v>
        <stp/>
        <stp>BOARD</stp>
        <stp>6849</stp>
        <stp/>
        <stp>買気配数量3</stp>
        <tr r="H214" s="2"/>
      </tp>
      <tp>
        <v>7200</v>
        <stp/>
        <stp>BOARD</stp>
        <stp>6841</stp>
        <stp/>
        <stp>買気配数量8</stp>
        <tr r="H212" s="2"/>
      </tp>
      <tp>
        <v>0</v>
        <stp/>
        <stp>BOARD</stp>
        <stp>6849</stp>
        <stp/>
        <stp>買気配数量0</stp>
        <tr r="H214" s="2"/>
      </tp>
      <tp>
        <v>6300</v>
        <stp/>
        <stp>BOARD</stp>
        <stp>6841</stp>
        <stp/>
        <stp>買気配数量9</stp>
        <tr r="H212" s="2"/>
      </tp>
      <tp>
        <v>0</v>
        <stp/>
        <stp>BOARD</stp>
        <stp>6849</stp>
        <stp/>
        <stp>買気配数量1</stp>
        <tr r="H214" s="2"/>
      </tp>
      <tp>
        <v>700</v>
        <stp/>
        <stp>BOARD</stp>
        <stp>2871</stp>
        <stp/>
        <stp>買気配数量6</stp>
        <tr r="H46" s="2"/>
      </tp>
      <tp>
        <v>0</v>
        <stp/>
        <stp>BOARD</stp>
        <stp>2875</stp>
        <stp/>
        <stp>買気配数量2</stp>
        <tr r="H47" s="2"/>
      </tp>
      <tp>
        <v>700</v>
        <stp/>
        <stp>BOARD</stp>
        <stp>2871</stp>
        <stp/>
        <stp>買気配数量7</stp>
        <tr r="H46" s="2"/>
      </tp>
      <tp>
        <v>0</v>
        <stp/>
        <stp>BOARD</stp>
        <stp>2875</stp>
        <stp/>
        <stp>買気配数量3</stp>
        <tr r="H47" s="2"/>
      </tp>
      <tp>
        <v>0</v>
        <stp/>
        <stp>BOARD</stp>
        <stp>2871</stp>
        <stp/>
        <stp>買気配数量4</stp>
        <tr r="H46" s="2"/>
      </tp>
      <tp>
        <v>0</v>
        <stp/>
        <stp>BOARD</stp>
        <stp>2875</stp>
        <stp/>
        <stp>買気配数量0</stp>
        <tr r="H47" s="2"/>
      </tp>
      <tp>
        <v>0</v>
        <stp/>
        <stp>BOARD</stp>
        <stp>2871</stp>
        <stp/>
        <stp>買気配数量5</stp>
        <tr r="H46" s="2"/>
      </tp>
      <tp>
        <v>0</v>
        <stp/>
        <stp>BOARD</stp>
        <stp>2875</stp>
        <stp/>
        <stp>買気配数量1</stp>
        <tr r="H47" s="2"/>
      </tp>
      <tp>
        <v>0</v>
        <stp/>
        <stp>BOARD</stp>
        <stp>2871</stp>
        <stp/>
        <stp>買気配数量2</stp>
        <tr r="H46" s="2"/>
      </tp>
      <tp>
        <v>2200</v>
        <stp/>
        <stp>BOARD</stp>
        <stp>2875</stp>
        <stp/>
        <stp>買気配数量6</stp>
        <tr r="H47" s="2"/>
      </tp>
      <tp>
        <v>0</v>
        <stp/>
        <stp>BOARD</stp>
        <stp>2871</stp>
        <stp/>
        <stp>買気配数量3</stp>
        <tr r="H46" s="2"/>
      </tp>
      <tp>
        <v>6000</v>
        <stp/>
        <stp>BOARD</stp>
        <stp>2875</stp>
        <stp/>
        <stp>買気配数量7</stp>
        <tr r="H47" s="2"/>
      </tp>
      <tp>
        <v>0</v>
        <stp/>
        <stp>BOARD</stp>
        <stp>2871</stp>
        <stp/>
        <stp>買気配数量0</stp>
        <tr r="H46" s="2"/>
      </tp>
      <tp>
        <v>0</v>
        <stp/>
        <stp>BOARD</stp>
        <stp>2875</stp>
        <stp/>
        <stp>買気配数量4</stp>
        <tr r="H47" s="2"/>
      </tp>
      <tp>
        <v>300</v>
        <stp/>
        <stp>BOARD</stp>
        <stp>1878</stp>
        <stp/>
        <stp>買気配数量9</stp>
        <tr r="H12" s="2"/>
      </tp>
      <tp>
        <v>0</v>
        <stp/>
        <stp>BOARD</stp>
        <stp>2871</stp>
        <stp/>
        <stp>買気配数量1</stp>
        <tr r="H46" s="2"/>
      </tp>
      <tp>
        <v>0</v>
        <stp/>
        <stp>BOARD</stp>
        <stp>2875</stp>
        <stp/>
        <stp>買気配数量5</stp>
        <tr r="H47" s="2"/>
      </tp>
      <tp>
        <v>200</v>
        <stp/>
        <stp>BOARD</stp>
        <stp>1878</stp>
        <stp/>
        <stp>買気配数量8</stp>
        <tr r="H12" s="2"/>
      </tp>
      <tp>
        <v>300</v>
        <stp/>
        <stp>BOARD</stp>
        <stp>1878</stp>
        <stp/>
        <stp>買気配数量7</stp>
        <tr r="H12" s="2"/>
      </tp>
      <tp>
        <v>700</v>
        <stp/>
        <stp>BOARD</stp>
        <stp>1878</stp>
        <stp/>
        <stp>買気配数量6</stp>
        <tr r="H12" s="2"/>
      </tp>
      <tp>
        <v>9200</v>
        <stp/>
        <stp>BOARD</stp>
        <stp>2875</stp>
        <stp/>
        <stp>買気配数量8</stp>
        <tr r="H47" s="2"/>
      </tp>
      <tp>
        <v>0</v>
        <stp/>
        <stp>BOARD</stp>
        <stp>1878</stp>
        <stp/>
        <stp>買気配数量5</stp>
        <tr r="H12" s="2"/>
      </tp>
      <tp>
        <v>15200</v>
        <stp/>
        <stp>BOARD</stp>
        <stp>2875</stp>
        <stp/>
        <stp>買気配数量9</stp>
        <tr r="H47" s="2"/>
      </tp>
      <tp>
        <v>0</v>
        <stp/>
        <stp>BOARD</stp>
        <stp>1878</stp>
        <stp/>
        <stp>買気配数量4</stp>
        <tr r="H12" s="2"/>
      </tp>
      <tp>
        <v>0</v>
        <stp/>
        <stp>BOARD</stp>
        <stp>1878</stp>
        <stp/>
        <stp>買気配数量3</stp>
        <tr r="H12" s="2"/>
      </tp>
      <tp>
        <v>0</v>
        <stp/>
        <stp>BOARD</stp>
        <stp>1878</stp>
        <stp/>
        <stp>買気配数量2</stp>
        <tr r="H12" s="2"/>
      </tp>
      <tp>
        <v>2200</v>
        <stp/>
        <stp>BOARD</stp>
        <stp>2871</stp>
        <stp/>
        <stp>買気配数量8</stp>
        <tr r="H46" s="2"/>
      </tp>
      <tp>
        <v>0</v>
        <stp/>
        <stp>BOARD</stp>
        <stp>1878</stp>
        <stp/>
        <stp>買気配数量1</stp>
        <tr r="H12" s="2"/>
      </tp>
      <tp>
        <v>2400</v>
        <stp/>
        <stp>BOARD</stp>
        <stp>2871</stp>
        <stp/>
        <stp>買気配数量9</stp>
        <tr r="H46" s="2"/>
      </tp>
      <tp>
        <v>0</v>
        <stp/>
        <stp>BOARD</stp>
        <stp>1878</stp>
        <stp/>
        <stp>買気配数量0</stp>
        <tr r="H12" s="2"/>
      </tp>
      <tp>
        <v>6000</v>
        <stp/>
        <stp>BOARD</stp>
        <stp>3861</stp>
        <stp/>
        <stp>買気配数量6</stp>
        <tr r="H64" s="2"/>
      </tp>
      <tp>
        <v>0</v>
        <stp/>
        <stp>BOARD</stp>
        <stp>3865</stp>
        <stp/>
        <stp>買気配数量2</stp>
        <tr r="H65" s="2"/>
      </tp>
      <tp>
        <v>27000</v>
        <stp/>
        <stp>BOARD</stp>
        <stp>1860</stp>
        <stp/>
        <stp>買気配数量7</stp>
        <tr r="H11" s="2"/>
      </tp>
      <tp>
        <v>26000</v>
        <stp/>
        <stp>BOARD</stp>
        <stp>3861</stp>
        <stp/>
        <stp>買気配数量7</stp>
        <tr r="H64" s="2"/>
      </tp>
      <tp>
        <v>0</v>
        <stp/>
        <stp>BOARD</stp>
        <stp>3865</stp>
        <stp/>
        <stp>買気配数量3</stp>
        <tr r="H65" s="2"/>
      </tp>
      <tp>
        <v>15000</v>
        <stp/>
        <stp>BOARD</stp>
        <stp>1860</stp>
        <stp/>
        <stp>買気配数量6</stp>
        <tr r="H11" s="2"/>
      </tp>
      <tp>
        <v>0</v>
        <stp/>
        <stp>BOARD</stp>
        <stp>3861</stp>
        <stp/>
        <stp>買気配数量4</stp>
        <tr r="H64" s="2"/>
      </tp>
      <tp>
        <v>0</v>
        <stp/>
        <stp>BOARD</stp>
        <stp>3865</stp>
        <stp/>
        <stp>買気配数量0</stp>
        <tr r="H65" s="2"/>
      </tp>
      <tp>
        <v>0</v>
        <stp/>
        <stp>BOARD</stp>
        <stp>1860</stp>
        <stp/>
        <stp>買気配数量5</stp>
        <tr r="H11" s="2"/>
      </tp>
      <tp>
        <v>0</v>
        <stp/>
        <stp>BOARD</stp>
        <stp>3861</stp>
        <stp/>
        <stp>買気配数量5</stp>
        <tr r="H64" s="2"/>
      </tp>
      <tp>
        <v>0</v>
        <stp/>
        <stp>BOARD</stp>
        <stp>3865</stp>
        <stp/>
        <stp>買気配数量1</stp>
        <tr r="H65" s="2"/>
      </tp>
      <tp>
        <v>0</v>
        <stp/>
        <stp>BOARD</stp>
        <stp>1860</stp>
        <stp/>
        <stp>買気配数量4</stp>
        <tr r="H11" s="2"/>
      </tp>
      <tp>
        <v>0</v>
        <stp/>
        <stp>BOARD</stp>
        <stp>3861</stp>
        <stp/>
        <stp>買気配数量2</stp>
        <tr r="H64" s="2"/>
      </tp>
      <tp>
        <v>1100</v>
        <stp/>
        <stp>BOARD</stp>
        <stp>3865</stp>
        <stp/>
        <stp>買気配数量6</stp>
        <tr r="H65" s="2"/>
      </tp>
      <tp>
        <v>0</v>
        <stp/>
        <stp>BOARD</stp>
        <stp>1860</stp>
        <stp/>
        <stp>買気配数量3</stp>
        <tr r="H11" s="2"/>
      </tp>
      <tp>
        <v>0</v>
        <stp/>
        <stp>BOARD</stp>
        <stp>3861</stp>
        <stp/>
        <stp>買気配数量3</stp>
        <tr r="H64" s="2"/>
      </tp>
      <tp>
        <v>21700</v>
        <stp/>
        <stp>BOARD</stp>
        <stp>3865</stp>
        <stp/>
        <stp>買気配数量7</stp>
        <tr r="H65" s="2"/>
      </tp>
      <tp>
        <v>0</v>
        <stp/>
        <stp>BOARD</stp>
        <stp>1860</stp>
        <stp/>
        <stp>買気配数量2</stp>
        <tr r="H11" s="2"/>
      </tp>
      <tp>
        <v>10800</v>
        <stp/>
        <stp>BOARD</stp>
        <stp>6869</stp>
        <stp/>
        <stp>買気配数量8</stp>
        <tr r="H217" s="2"/>
      </tp>
      <tp>
        <v>0</v>
        <stp/>
        <stp>BOARD</stp>
        <stp>3861</stp>
        <stp/>
        <stp>買気配数量0</stp>
        <tr r="H64" s="2"/>
      </tp>
      <tp>
        <v>0</v>
        <stp/>
        <stp>BOARD</stp>
        <stp>3865</stp>
        <stp/>
        <stp>買気配数量4</stp>
        <tr r="H65" s="2"/>
      </tp>
      <tp>
        <v>0</v>
        <stp/>
        <stp>BOARD</stp>
        <stp>1860</stp>
        <stp/>
        <stp>買気配数量1</stp>
        <tr r="H11" s="2"/>
      </tp>
      <tp>
        <v>3000</v>
        <stp/>
        <stp>BOARD</stp>
        <stp>6869</stp>
        <stp/>
        <stp>買気配数量9</stp>
        <tr r="H217" s="2"/>
      </tp>
      <tp>
        <v>0</v>
        <stp/>
        <stp>BOARD</stp>
        <stp>3861</stp>
        <stp/>
        <stp>買気配数量1</stp>
        <tr r="H64" s="2"/>
      </tp>
      <tp>
        <v>0</v>
        <stp/>
        <stp>BOARD</stp>
        <stp>3865</stp>
        <stp/>
        <stp>買気配数量5</stp>
        <tr r="H65" s="2"/>
      </tp>
      <tp>
        <v>0</v>
        <stp/>
        <stp>BOARD</stp>
        <stp>1860</stp>
        <stp/>
        <stp>買気配数量0</stp>
        <tr r="H11" s="2"/>
      </tp>
      <tp>
        <v>7800</v>
        <stp/>
        <stp>BOARD</stp>
        <stp>6869</stp>
        <stp/>
        <stp>買気配数量6</stp>
        <tr r="H217" s="2"/>
      </tp>
      <tp>
        <v>20000</v>
        <stp/>
        <stp>BOARD</stp>
        <stp>6869</stp>
        <stp/>
        <stp>買気配数量7</stp>
        <tr r="H217" s="2"/>
      </tp>
      <tp>
        <v>0</v>
        <stp/>
        <stp>BOARD</stp>
        <stp>6869</stp>
        <stp/>
        <stp>買気配数量4</stp>
        <tr r="H217" s="2"/>
      </tp>
      <tp>
        <v>32600</v>
        <stp/>
        <stp>BOARD</stp>
        <stp>3865</stp>
        <stp/>
        <stp>買気配数量8</stp>
        <tr r="H65" s="2"/>
      </tp>
      <tp>
        <v>0</v>
        <stp/>
        <stp>BOARD</stp>
        <stp>6869</stp>
        <stp/>
        <stp>買気配数量5</stp>
        <tr r="H217" s="2"/>
      </tp>
      <tp>
        <v>56900</v>
        <stp/>
        <stp>BOARD</stp>
        <stp>3865</stp>
        <stp/>
        <stp>買気配数量9</stp>
        <tr r="H65" s="2"/>
      </tp>
      <tp>
        <v>0</v>
        <stp/>
        <stp>BOARD</stp>
        <stp>6869</stp>
        <stp/>
        <stp>買気配数量2</stp>
        <tr r="H217" s="2"/>
      </tp>
      <tp>
        <v>0</v>
        <stp/>
        <stp>BOARD</stp>
        <stp>6869</stp>
        <stp/>
        <stp>買気配数量3</stp>
        <tr r="H217" s="2"/>
      </tp>
      <tp>
        <v>0</v>
        <stp/>
        <stp>BOARD</stp>
        <stp>6869</stp>
        <stp/>
        <stp>買気配数量0</stp>
        <tr r="H217" s="2"/>
      </tp>
      <tp>
        <v>84000</v>
        <stp/>
        <stp>BOARD</stp>
        <stp>3861</stp>
        <stp/>
        <stp>買気配数量8</stp>
        <tr r="H64" s="2"/>
      </tp>
      <tp>
        <v>32000</v>
        <stp/>
        <stp>BOARD</stp>
        <stp>1860</stp>
        <stp/>
        <stp>買気配数量9</stp>
        <tr r="H11" s="2"/>
      </tp>
      <tp>
        <v>0</v>
        <stp/>
        <stp>BOARD</stp>
        <stp>6869</stp>
        <stp/>
        <stp>買気配数量1</stp>
        <tr r="H217" s="2"/>
      </tp>
      <tp>
        <v>108000</v>
        <stp/>
        <stp>BOARD</stp>
        <stp>3861</stp>
        <stp/>
        <stp>買気配数量9</stp>
        <tr r="H64" s="2"/>
      </tp>
      <tp>
        <v>29000</v>
        <stp/>
        <stp>BOARD</stp>
        <stp>1860</stp>
        <stp/>
        <stp>買気配数量8</stp>
        <tr r="H11" s="2"/>
      </tp>
      <tp>
        <v>9100</v>
        <stp/>
        <stp>BOARD</stp>
        <stp>6996</stp>
        <stp/>
        <stp>買気配数量10</stp>
        <tr r="H225" s="2"/>
      </tp>
      <tp>
        <v>2300</v>
        <stp/>
        <stp>BOARD</stp>
        <stp>6996</stp>
        <stp/>
        <stp>買気配数量11</stp>
        <tr r="H225" s="2"/>
      </tp>
      <tp>
        <v>9700</v>
        <stp/>
        <stp>BOARD</stp>
        <stp>6996</stp>
        <stp/>
        <stp>買気配数量12</stp>
        <tr r="H225" s="2"/>
      </tp>
      <tp>
        <v>3100</v>
        <stp/>
        <stp>BOARD</stp>
        <stp>6996</stp>
        <stp/>
        <stp>買気配数量13</stp>
        <tr r="H225" s="2"/>
      </tp>
      <tp>
        <v>3700</v>
        <stp/>
        <stp>BOARD</stp>
        <stp>6996</stp>
        <stp/>
        <stp>買気配数量14</stp>
        <tr r="H225" s="2"/>
      </tp>
      <tp>
        <v>2800</v>
        <stp/>
        <stp>BOARD</stp>
        <stp>2897</stp>
        <stp/>
        <stp>買気配数量14</stp>
        <tr r="H48" s="2"/>
      </tp>
      <tp>
        <v>6200</v>
        <stp/>
        <stp>BOARD</stp>
        <stp>2897</stp>
        <stp/>
        <stp>買気配数量10</stp>
        <tr r="H48" s="2"/>
      </tp>
      <tp>
        <v>5500</v>
        <stp/>
        <stp>BOARD</stp>
        <stp>2897</stp>
        <stp/>
        <stp>買気配数量11</stp>
        <tr r="H48" s="2"/>
      </tp>
      <tp>
        <v>2400</v>
        <stp/>
        <stp>BOARD</stp>
        <stp>2897</stp>
        <stp/>
        <stp>買気配数量12</stp>
        <tr r="H48" s="2"/>
      </tp>
      <tp>
        <v>900</v>
        <stp/>
        <stp>BOARD</stp>
        <stp>2897</stp>
        <stp/>
        <stp>買気配数量13</stp>
        <tr r="H48" s="2"/>
      </tp>
      <tp>
        <v>1000</v>
        <stp/>
        <stp>BOARD</stp>
        <stp>6395</stp>
        <stp/>
        <stp>買気配数量10</stp>
        <tr r="H185" s="2"/>
      </tp>
      <tp>
        <v>3100</v>
        <stp/>
        <stp>BOARD</stp>
        <stp>6995</stp>
        <stp/>
        <stp>買気配数量10</stp>
        <tr r="H224" s="2"/>
      </tp>
      <tp>
        <v>5100</v>
        <stp/>
        <stp>BOARD</stp>
        <stp>6395</stp>
        <stp/>
        <stp>買気配数量11</stp>
        <tr r="H185" s="2"/>
      </tp>
      <tp>
        <v>5200</v>
        <stp/>
        <stp>BOARD</stp>
        <stp>6995</stp>
        <stp/>
        <stp>買気配数量11</stp>
        <tr r="H224" s="2"/>
      </tp>
      <tp>
        <v>16400</v>
        <stp/>
        <stp>BOARD</stp>
        <stp>6395</stp>
        <stp/>
        <stp>買気配数量12</stp>
        <tr r="H185" s="2"/>
      </tp>
      <tp>
        <v>5400</v>
        <stp/>
        <stp>BOARD</stp>
        <stp>6995</stp>
        <stp/>
        <stp>買気配数量12</stp>
        <tr r="H224" s="2"/>
      </tp>
      <tp>
        <v>7900</v>
        <stp/>
        <stp>BOARD</stp>
        <stp>6395</stp>
        <stp/>
        <stp>買気配数量13</stp>
        <tr r="H185" s="2"/>
      </tp>
      <tp>
        <v>3200</v>
        <stp/>
        <stp>BOARD</stp>
        <stp>6995</stp>
        <stp/>
        <stp>買気配数量13</stp>
        <tr r="H224" s="2"/>
      </tp>
      <tp>
        <v>23100</v>
        <stp/>
        <stp>BOARD</stp>
        <stp>6395</stp>
        <stp/>
        <stp>買気配数量14</stp>
        <tr r="H185" s="2"/>
      </tp>
      <tp>
        <v>3100</v>
        <stp/>
        <stp>BOARD</stp>
        <stp>6995</stp>
        <stp/>
        <stp>買気配数量14</stp>
        <tr r="H224" s="2"/>
      </tp>
      <tp>
        <v>5600</v>
        <stp/>
        <stp>BOARD</stp>
        <stp>6592</stp>
        <stp/>
        <stp>買気配数量10</stp>
        <tr r="H202" s="2"/>
      </tp>
      <tp>
        <v>14600</v>
        <stp/>
        <stp>BOARD</stp>
        <stp>6592</stp>
        <stp/>
        <stp>買気配数量11</stp>
        <tr r="H202" s="2"/>
      </tp>
      <tp>
        <v>2300</v>
        <stp/>
        <stp>BOARD</stp>
        <stp>6592</stp>
        <stp/>
        <stp>買気配数量12</stp>
        <tr r="H202" s="2"/>
      </tp>
      <tp>
        <v>900</v>
        <stp/>
        <stp>BOARD</stp>
        <stp>6592</stp>
        <stp/>
        <stp>買気配数量13</stp>
        <tr r="H202" s="2"/>
      </tp>
      <tp>
        <v>1600</v>
        <stp/>
        <stp>BOARD</stp>
        <stp>6592</stp>
        <stp/>
        <stp>買気配数量14</stp>
        <tr r="H202" s="2"/>
      </tp>
      <tp>
        <v>200</v>
        <stp/>
        <stp>BOARD</stp>
        <stp>2593</stp>
        <stp/>
        <stp>買気配数量14</stp>
        <tr r="H33" s="2"/>
      </tp>
      <tp>
        <v>800</v>
        <stp/>
        <stp>BOARD</stp>
        <stp>2593</stp>
        <stp/>
        <stp>買気配数量10</stp>
        <tr r="H33" s="2"/>
      </tp>
      <tp>
        <v>5600</v>
        <stp/>
        <stp>BOARD</stp>
        <stp>2593</stp>
        <stp/>
        <stp>買気配数量11</stp>
        <tr r="H33" s="2"/>
      </tp>
      <tp>
        <v>300</v>
        <stp/>
        <stp>BOARD</stp>
        <stp>2593</stp>
        <stp/>
        <stp>買気配数量12</stp>
        <tr r="H33" s="2"/>
      </tp>
      <tp>
        <v>4200</v>
        <stp/>
        <stp>BOARD</stp>
        <stp>2593</stp>
        <stp/>
        <stp>買気配数量13</stp>
        <tr r="H33" s="2"/>
      </tp>
      <tp>
        <v>7200</v>
        <stp/>
        <stp>BOARD</stp>
        <stp>4091</stp>
        <stp/>
        <stp>買気配数量12</stp>
        <tr r="H77" s="2"/>
      </tp>
      <tp>
        <v>11300</v>
        <stp/>
        <stp>BOARD</stp>
        <stp>5991</stp>
        <stp/>
        <stp>買気配数量13</stp>
        <tr r="H168" s="2"/>
      </tp>
      <tp>
        <v>100</v>
        <stp/>
        <stp>BOARD</stp>
        <stp>3391</stp>
        <stp/>
        <stp>買気配数量14</stp>
        <tr r="H56" s="2"/>
      </tp>
      <tp>
        <v>8100</v>
        <stp/>
        <stp>BOARD</stp>
        <stp>4091</stp>
        <stp/>
        <stp>買気配数量13</stp>
        <tr r="H77" s="2"/>
      </tp>
      <tp>
        <v>100</v>
        <stp/>
        <stp>BOARD</stp>
        <stp>3591</stp>
        <stp/>
        <stp>買気配数量14</stp>
        <tr r="H60" s="2"/>
      </tp>
      <tp>
        <v>12700</v>
        <stp/>
        <stp>BOARD</stp>
        <stp>5991</stp>
        <stp/>
        <stp>買気配数量12</stp>
        <tr r="H168" s="2"/>
      </tp>
      <tp>
        <v>4000</v>
        <stp/>
        <stp>BOARD</stp>
        <stp>4091</stp>
        <stp/>
        <stp>買気配数量10</stp>
        <tr r="H77" s="2"/>
      </tp>
      <tp>
        <v>23100</v>
        <stp/>
        <stp>BOARD</stp>
        <stp>5991</stp>
        <stp/>
        <stp>買気配数量11</stp>
        <tr r="H168" s="2"/>
      </tp>
      <tp>
        <v>5100</v>
        <stp/>
        <stp>BOARD</stp>
        <stp>4091</stp>
        <stp/>
        <stp>買気配数量11</stp>
        <tr r="H77" s="2"/>
      </tp>
      <tp>
        <v>27700</v>
        <stp/>
        <stp>BOARD</stp>
        <stp>5991</stp>
        <stp/>
        <stp>買気配数量10</stp>
        <tr r="H168" s="2"/>
      </tp>
      <tp>
        <v>1400</v>
        <stp/>
        <stp>BOARD</stp>
        <stp>3391</stp>
        <stp/>
        <stp>買気配数量11</stp>
        <tr r="H56" s="2"/>
      </tp>
      <tp>
        <v>4600</v>
        <stp/>
        <stp>BOARD</stp>
        <stp>3591</stp>
        <stp/>
        <stp>買気配数量11</stp>
        <tr r="H60" s="2"/>
      </tp>
      <tp>
        <v>3100</v>
        <stp/>
        <stp>BOARD</stp>
        <stp>3391</stp>
        <stp/>
        <stp>買気配数量10</stp>
        <tr r="H56" s="2"/>
      </tp>
      <tp>
        <v>1000</v>
        <stp/>
        <stp>BOARD</stp>
        <stp>3591</stp>
        <stp/>
        <stp>買気配数量10</stp>
        <tr r="H60" s="2"/>
      </tp>
      <tp>
        <v>1900</v>
        <stp/>
        <stp>BOARD</stp>
        <stp>3391</stp>
        <stp/>
        <stp>買気配数量13</stp>
        <tr r="H56" s="2"/>
      </tp>
      <tp>
        <v>12800</v>
        <stp/>
        <stp>BOARD</stp>
        <stp>4091</stp>
        <stp/>
        <stp>買気配数量14</stp>
        <tr r="H77" s="2"/>
      </tp>
      <tp>
        <v>800</v>
        <stp/>
        <stp>BOARD</stp>
        <stp>3591</stp>
        <stp/>
        <stp>買気配数量13</stp>
        <tr r="H60" s="2"/>
      </tp>
      <tp>
        <v>1700</v>
        <stp/>
        <stp>BOARD</stp>
        <stp>3391</stp>
        <stp/>
        <stp>買気配数量12</stp>
        <tr r="H56" s="2"/>
      </tp>
      <tp>
        <v>3900</v>
        <stp/>
        <stp>BOARD</stp>
        <stp>3591</stp>
        <stp/>
        <stp>買気配数量12</stp>
        <tr r="H60" s="2"/>
      </tp>
      <tp>
        <v>2600</v>
        <stp/>
        <stp>BOARD</stp>
        <stp>5991</stp>
        <stp/>
        <stp>買気配数量14</stp>
        <tr r="H168" s="2"/>
      </tp>
      <tp>
        <v>5700</v>
        <stp/>
        <stp>BOARD</stp>
        <stp>3099</stp>
        <stp/>
        <stp>買気配数量14</stp>
        <tr r="H51" s="2"/>
      </tp>
      <tp>
        <v>30600</v>
        <stp/>
        <stp>BOARD</stp>
        <stp>3099</stp>
        <stp/>
        <stp>買気配数量11</stp>
        <tr r="H51" s="2"/>
      </tp>
      <tp>
        <v>50400</v>
        <stp/>
        <stp>BOARD</stp>
        <stp>3099</stp>
        <stp/>
        <stp>買気配数量10</stp>
        <tr r="H51" s="2"/>
      </tp>
      <tp>
        <v>50000</v>
        <stp/>
        <stp>BOARD</stp>
        <stp>3099</stp>
        <stp/>
        <stp>買気配数量13</stp>
        <tr r="H51" s="2"/>
      </tp>
      <tp>
        <v>31400</v>
        <stp/>
        <stp>BOARD</stp>
        <stp>3099</stp>
        <stp/>
        <stp>買気配数量12</stp>
        <tr r="H51" s="2"/>
      </tp>
      <tp>
        <v>0</v>
        <stp/>
        <stp>BOARD</stp>
        <stp>3099</stp>
        <stp/>
        <stp>買気配数量-1</stp>
        <tr r="H51" s="2"/>
      </tp>
      <tp>
        <v>0</v>
        <stp/>
        <stp>BOARD</stp>
        <stp>3099</stp>
        <stp/>
        <stp>買気配数量-3</stp>
        <tr r="H51" s="2"/>
      </tp>
      <tp>
        <v>0</v>
        <stp/>
        <stp>BOARD</stp>
        <stp>3099</stp>
        <stp/>
        <stp>買気配数量-2</stp>
        <tr r="H51" s="2"/>
      </tp>
      <tp>
        <v>0</v>
        <stp/>
        <stp>BOARD</stp>
        <stp>6592</stp>
        <stp/>
        <stp>買気配数量-1</stp>
        <tr r="H202" s="2"/>
      </tp>
      <tp>
        <v>0</v>
        <stp/>
        <stp>BOARD</stp>
        <stp>6592</stp>
        <stp/>
        <stp>買気配数量-2</stp>
        <tr r="H202" s="2"/>
      </tp>
      <tp>
        <v>0</v>
        <stp/>
        <stp>BOARD</stp>
        <stp>6592</stp>
        <stp/>
        <stp>買気配数量-3</stp>
        <tr r="H202" s="2"/>
      </tp>
      <tp>
        <v>0</v>
        <stp/>
        <stp>BOARD</stp>
        <stp>2593</stp>
        <stp/>
        <stp>買気配数量-1</stp>
        <tr r="H33" s="2"/>
      </tp>
      <tp>
        <v>0</v>
        <stp/>
        <stp>BOARD</stp>
        <stp>2593</stp>
        <stp/>
        <stp>買気配数量-2</stp>
        <tr r="H33" s="2"/>
      </tp>
      <tp>
        <v>0</v>
        <stp/>
        <stp>BOARD</stp>
        <stp>2593</stp>
        <stp/>
        <stp>買気配数量-3</stp>
        <tr r="H33" s="2"/>
      </tp>
      <tp>
        <v>0</v>
        <stp/>
        <stp>BOARD</stp>
        <stp>4091</stp>
        <stp/>
        <stp>買気配数量-2</stp>
        <tr r="H77" s="2"/>
      </tp>
      <tp>
        <v>0</v>
        <stp/>
        <stp>BOARD</stp>
        <stp>5991</stp>
        <stp/>
        <stp>買気配数量-3</stp>
        <tr r="H168" s="2"/>
      </tp>
      <tp>
        <v>0</v>
        <stp/>
        <stp>BOARD</stp>
        <stp>4091</stp>
        <stp/>
        <stp>買気配数量-3</stp>
        <tr r="H77" s="2"/>
      </tp>
      <tp>
        <v>0</v>
        <stp/>
        <stp>BOARD</stp>
        <stp>5991</stp>
        <stp/>
        <stp>買気配数量-2</stp>
        <tr r="H168" s="2"/>
      </tp>
      <tp>
        <v>0</v>
        <stp/>
        <stp>BOARD</stp>
        <stp>5991</stp>
        <stp/>
        <stp>買気配数量-1</stp>
        <tr r="H168" s="2"/>
      </tp>
      <tp>
        <v>0</v>
        <stp/>
        <stp>BOARD</stp>
        <stp>4091</stp>
        <stp/>
        <stp>買気配数量-1</stp>
        <tr r="H77" s="2"/>
      </tp>
      <tp>
        <v>0</v>
        <stp/>
        <stp>BOARD</stp>
        <stp>3391</stp>
        <stp/>
        <stp>買気配数量-1</stp>
        <tr r="H56" s="2"/>
      </tp>
      <tp>
        <v>0</v>
        <stp/>
        <stp>BOARD</stp>
        <stp>3591</stp>
        <stp/>
        <stp>買気配数量-1</stp>
        <tr r="H60" s="2"/>
      </tp>
      <tp>
        <v>0</v>
        <stp/>
        <stp>BOARD</stp>
        <stp>3391</stp>
        <stp/>
        <stp>買気配数量-3</stp>
        <tr r="H56" s="2"/>
      </tp>
      <tp>
        <v>0</v>
        <stp/>
        <stp>BOARD</stp>
        <stp>3591</stp>
        <stp/>
        <stp>買気配数量-3</stp>
        <tr r="H60" s="2"/>
      </tp>
      <tp>
        <v>0</v>
        <stp/>
        <stp>BOARD</stp>
        <stp>3391</stp>
        <stp/>
        <stp>買気配数量-2</stp>
        <tr r="H56" s="2"/>
      </tp>
      <tp>
        <v>0</v>
        <stp/>
        <stp>BOARD</stp>
        <stp>3591</stp>
        <stp/>
        <stp>買気配数量-2</stp>
        <tr r="H60" s="2"/>
      </tp>
      <tp>
        <v>0</v>
        <stp/>
        <stp>BOARD</stp>
        <stp>6996</stp>
        <stp/>
        <stp>買気配数量-1</stp>
        <tr r="H225" s="2"/>
      </tp>
      <tp>
        <v>0</v>
        <stp/>
        <stp>BOARD</stp>
        <stp>6996</stp>
        <stp/>
        <stp>買気配数量-2</stp>
        <tr r="H225" s="2"/>
      </tp>
      <tp>
        <v>0</v>
        <stp/>
        <stp>BOARD</stp>
        <stp>6996</stp>
        <stp/>
        <stp>買気配数量-3</stp>
        <tr r="H225" s="2"/>
      </tp>
      <tp>
        <v>0</v>
        <stp/>
        <stp>BOARD</stp>
        <stp>2897</stp>
        <stp/>
        <stp>買気配数量-1</stp>
        <tr r="H48" s="2"/>
      </tp>
      <tp>
        <v>0</v>
        <stp/>
        <stp>BOARD</stp>
        <stp>2897</stp>
        <stp/>
        <stp>買気配数量-2</stp>
        <tr r="H48" s="2"/>
      </tp>
      <tp>
        <v>0</v>
        <stp/>
        <stp>BOARD</stp>
        <stp>2897</stp>
        <stp/>
        <stp>買気配数量-3</stp>
        <tr r="H48" s="2"/>
      </tp>
      <tp>
        <v>0</v>
        <stp/>
        <stp>BOARD</stp>
        <stp>6395</stp>
        <stp/>
        <stp>買気配数量-1</stp>
        <tr r="H185" s="2"/>
      </tp>
      <tp>
        <v>0</v>
        <stp/>
        <stp>BOARD</stp>
        <stp>6995</stp>
        <stp/>
        <stp>買気配数量-1</stp>
        <tr r="H224" s="2"/>
      </tp>
      <tp>
        <v>0</v>
        <stp/>
        <stp>BOARD</stp>
        <stp>6395</stp>
        <stp/>
        <stp>買気配数量-2</stp>
        <tr r="H185" s="2"/>
      </tp>
      <tp>
        <v>0</v>
        <stp/>
        <stp>BOARD</stp>
        <stp>6995</stp>
        <stp/>
        <stp>買気配数量-2</stp>
        <tr r="H224" s="2"/>
      </tp>
      <tp>
        <v>0</v>
        <stp/>
        <stp>BOARD</stp>
        <stp>6395</stp>
        <stp/>
        <stp>買気配数量-3</stp>
        <tr r="H185" s="2"/>
      </tp>
      <tp>
        <v>0</v>
        <stp/>
        <stp>BOARD</stp>
        <stp>6995</stp>
        <stp/>
        <stp>買気配数量-3</stp>
        <tr r="H224" s="2"/>
      </tp>
      <tp>
        <v>2500</v>
        <stp/>
        <stp>BOARD</stp>
        <stp>8086</stp>
        <stp/>
        <stp>買気配数量14</stp>
        <tr r="H270" s="2"/>
      </tp>
      <tp>
        <v>11400</v>
        <stp/>
        <stp>BOARD</stp>
        <stp>8086</stp>
        <stp/>
        <stp>買気配数量12</stp>
        <tr r="H270" s="2"/>
      </tp>
      <tp>
        <v>5700</v>
        <stp/>
        <stp>BOARD</stp>
        <stp>8086</stp>
        <stp/>
        <stp>買気配数量13</stp>
        <tr r="H270" s="2"/>
      </tp>
      <tp>
        <v>19500</v>
        <stp/>
        <stp>BOARD</stp>
        <stp>8086</stp>
        <stp/>
        <stp>買気配数量10</stp>
        <tr r="H270" s="2"/>
      </tp>
      <tp>
        <v>40300</v>
        <stp/>
        <stp>BOARD</stp>
        <stp>8086</stp>
        <stp/>
        <stp>買気配数量11</stp>
        <tr r="H270" s="2"/>
      </tp>
      <tp>
        <v>6800</v>
        <stp/>
        <stp>BOARD</stp>
        <stp>4186</stp>
        <stp/>
        <stp>買気配数量12</stp>
        <tr r="H84" s="2"/>
      </tp>
      <tp>
        <v>4100</v>
        <stp/>
        <stp>BOARD</stp>
        <stp>5486</stp>
        <stp/>
        <stp>買気配数量13</stp>
        <tr r="H152" s="2"/>
      </tp>
      <tp>
        <v>2300</v>
        <stp/>
        <stp>BOARD</stp>
        <stp>6586</stp>
        <stp/>
        <stp>買気配数量10</stp>
        <tr r="H200" s="2"/>
      </tp>
      <tp>
        <v>700</v>
        <stp/>
        <stp>BOARD</stp>
        <stp>6986</stp>
        <stp/>
        <stp>買気配数量10</stp>
        <tr r="H223" s="2"/>
      </tp>
      <tp>
        <v>23700</v>
        <stp/>
        <stp>BOARD</stp>
        <stp>3086</stp>
        <stp/>
        <stp>買気配数量14</stp>
        <tr r="H49" s="2"/>
      </tp>
      <tp>
        <v>700</v>
        <stp/>
        <stp>BOARD</stp>
        <stp>4186</stp>
        <stp/>
        <stp>買気配数量13</stp>
        <tr r="H84" s="2"/>
      </tp>
      <tp>
        <v>6100</v>
        <stp/>
        <stp>BOARD</stp>
        <stp>5486</stp>
        <stp/>
        <stp>買気配数量12</stp>
        <tr r="H152" s="2"/>
      </tp>
      <tp>
        <v>4900</v>
        <stp/>
        <stp>BOARD</stp>
        <stp>6586</stp>
        <stp/>
        <stp>買気配数量11</stp>
        <tr r="H200" s="2"/>
      </tp>
      <tp>
        <v>1500</v>
        <stp/>
        <stp>BOARD</stp>
        <stp>6986</stp>
        <stp/>
        <stp>買気配数量11</stp>
        <tr r="H223" s="2"/>
      </tp>
      <tp>
        <v>3400</v>
        <stp/>
        <stp>BOARD</stp>
        <stp>4186</stp>
        <stp/>
        <stp>買気配数量10</stp>
        <tr r="H84" s="2"/>
      </tp>
      <tp>
        <v>14000</v>
        <stp/>
        <stp>BOARD</stp>
        <stp>5486</stp>
        <stp/>
        <stp>買気配数量11</stp>
        <tr r="H152" s="2"/>
      </tp>
      <tp>
        <v>3200</v>
        <stp/>
        <stp>BOARD</stp>
        <stp>6586</stp>
        <stp/>
        <stp>買気配数量12</stp>
        <tr r="H200" s="2"/>
      </tp>
      <tp>
        <v>2400</v>
        <stp/>
        <stp>BOARD</stp>
        <stp>6986</stp>
        <stp/>
        <stp>買気配数量12</stp>
        <tr r="H223" s="2"/>
      </tp>
      <tp>
        <v>1500</v>
        <stp/>
        <stp>BOARD</stp>
        <stp>4186</stp>
        <stp/>
        <stp>買気配数量11</stp>
        <tr r="H84" s="2"/>
      </tp>
      <tp>
        <v>17500</v>
        <stp/>
        <stp>BOARD</stp>
        <stp>5486</stp>
        <stp/>
        <stp>買気配数量10</stp>
        <tr r="H152" s="2"/>
      </tp>
      <tp>
        <v>5000</v>
        <stp/>
        <stp>BOARD</stp>
        <stp>6586</stp>
        <stp/>
        <stp>買気配数量13</stp>
        <tr r="H200" s="2"/>
      </tp>
      <tp>
        <v>7000</v>
        <stp/>
        <stp>BOARD</stp>
        <stp>6986</stp>
        <stp/>
        <stp>買気配数量13</stp>
        <tr r="H223" s="2"/>
      </tp>
      <tp>
        <v>7000</v>
        <stp/>
        <stp>BOARD</stp>
        <stp>3086</stp>
        <stp/>
        <stp>買気配数量11</stp>
        <tr r="H49" s="2"/>
      </tp>
      <tp>
        <v>900</v>
        <stp/>
        <stp>BOARD</stp>
        <stp>6586</stp>
        <stp/>
        <stp>買気配数量14</stp>
        <tr r="H200" s="2"/>
      </tp>
      <tp>
        <v>2100</v>
        <stp/>
        <stp>BOARD</stp>
        <stp>6986</stp>
        <stp/>
        <stp>買気配数量14</stp>
        <tr r="H223" s="2"/>
      </tp>
      <tp>
        <v>13300</v>
        <stp/>
        <stp>BOARD</stp>
        <stp>3086</stp>
        <stp/>
        <stp>買気配数量10</stp>
        <tr r="H49" s="2"/>
      </tp>
      <tp>
        <v>5000</v>
        <stp/>
        <stp>BOARD</stp>
        <stp>3086</stp>
        <stp/>
        <stp>買気配数量13</stp>
        <tr r="H49" s="2"/>
      </tp>
      <tp>
        <v>5600</v>
        <stp/>
        <stp>BOARD</stp>
        <stp>4186</stp>
        <stp/>
        <stp>買気配数量14</stp>
        <tr r="H84" s="2"/>
      </tp>
      <tp>
        <v>14400</v>
        <stp/>
        <stp>BOARD</stp>
        <stp>3086</stp>
        <stp/>
        <stp>買気配数量12</stp>
        <tr r="H49" s="2"/>
      </tp>
      <tp>
        <v>1000</v>
        <stp/>
        <stp>BOARD</stp>
        <stp>5486</stp>
        <stp/>
        <stp>買気配数量14</stp>
        <tr r="H152" s="2"/>
      </tp>
      <tp>
        <v>3400</v>
        <stp/>
        <stp>BOARD</stp>
        <stp>8184</stp>
        <stp/>
        <stp>買気配数量14</stp>
        <tr r="H276" s="2"/>
      </tp>
      <tp>
        <v>6100</v>
        <stp/>
        <stp>BOARD</stp>
        <stp>8184</stp>
        <stp/>
        <stp>買気配数量12</stp>
        <tr r="H276" s="2"/>
      </tp>
      <tp>
        <v>300</v>
        <stp/>
        <stp>BOARD</stp>
        <stp>8184</stp>
        <stp/>
        <stp>買気配数量13</stp>
        <tr r="H276" s="2"/>
      </tp>
      <tp>
        <v>5900</v>
        <stp/>
        <stp>BOARD</stp>
        <stp>8184</stp>
        <stp/>
        <stp>買気配数量10</stp>
        <tr r="H276" s="2"/>
      </tp>
      <tp>
        <v>5900</v>
        <stp/>
        <stp>BOARD</stp>
        <stp>8184</stp>
        <stp/>
        <stp>買気配数量11</stp>
        <tr r="H276" s="2"/>
      </tp>
      <tp>
        <v>3000</v>
        <stp/>
        <stp>BOARD</stp>
        <stp>4684</stp>
        <stp/>
        <stp>買気配数量12</stp>
        <tr r="H123" s="2"/>
      </tp>
      <tp>
        <v>6100</v>
        <stp/>
        <stp>BOARD</stp>
        <stp>2784</stp>
        <stp/>
        <stp>買気配数量14</stp>
        <tr r="H40" s="2"/>
      </tp>
      <tp>
        <v>4700</v>
        <stp/>
        <stp>BOARD</stp>
        <stp>7984</stp>
        <stp/>
        <stp>買気配数量11</stp>
        <tr r="H261" s="2"/>
      </tp>
      <tp>
        <v>3800</v>
        <stp/>
        <stp>BOARD</stp>
        <stp>4684</stp>
        <stp/>
        <stp>買気配数量13</stp>
        <tr r="H123" s="2"/>
      </tp>
      <tp>
        <v>4500</v>
        <stp/>
        <stp>BOARD</stp>
        <stp>7984</stp>
        <stp/>
        <stp>買気配数量10</stp>
        <tr r="H261" s="2"/>
      </tp>
      <tp>
        <v>300</v>
        <stp/>
        <stp>BOARD</stp>
        <stp>4684</stp>
        <stp/>
        <stp>買気配数量10</stp>
        <tr r="H123" s="2"/>
      </tp>
      <tp>
        <v>3200</v>
        <stp/>
        <stp>BOARD</stp>
        <stp>7984</stp>
        <stp/>
        <stp>買気配数量13</stp>
        <tr r="H261" s="2"/>
      </tp>
      <tp>
        <v>500</v>
        <stp/>
        <stp>BOARD</stp>
        <stp>4684</stp>
        <stp/>
        <stp>買気配数量11</stp>
        <tr r="H123" s="2"/>
      </tp>
      <tp>
        <v>8900</v>
        <stp/>
        <stp>BOARD</stp>
        <stp>7984</stp>
        <stp/>
        <stp>買気配数量12</stp>
        <tr r="H261" s="2"/>
      </tp>
      <tp>
        <v>14500</v>
        <stp/>
        <stp>BOARD</stp>
        <stp>2784</stp>
        <stp/>
        <stp>買気配数量10</stp>
        <tr r="H40" s="2"/>
      </tp>
      <tp>
        <v>2600</v>
        <stp/>
        <stp>BOARD</stp>
        <stp>2784</stp>
        <stp/>
        <stp>買気配数量11</stp>
        <tr r="H40" s="2"/>
      </tp>
      <tp>
        <v>2800</v>
        <stp/>
        <stp>BOARD</stp>
        <stp>7984</stp>
        <stp/>
        <stp>買気配数量14</stp>
        <tr r="H261" s="2"/>
      </tp>
      <tp>
        <v>700</v>
        <stp/>
        <stp>BOARD</stp>
        <stp>4684</stp>
        <stp/>
        <stp>買気配数量14</stp>
        <tr r="H123" s="2"/>
      </tp>
      <tp>
        <v>3700</v>
        <stp/>
        <stp>BOARD</stp>
        <stp>2784</stp>
        <stp/>
        <stp>買気配数量12</stp>
        <tr r="H40" s="2"/>
      </tp>
      <tp>
        <v>1300</v>
        <stp/>
        <stp>BOARD</stp>
        <stp>2784</stp>
        <stp/>
        <stp>買気配数量13</stp>
        <tr r="H40" s="2"/>
      </tp>
      <tp>
        <v>1200</v>
        <stp/>
        <stp>BOARD</stp>
        <stp>4185</stp>
        <stp/>
        <stp>買気配数量12</stp>
        <tr r="H83" s="2"/>
      </tp>
      <tp>
        <v>9400</v>
        <stp/>
        <stp>BOARD</stp>
        <stp>2685</stp>
        <stp/>
        <stp>買気配数量14</stp>
        <tr r="H37" s="2"/>
      </tp>
      <tp>
        <v>14500</v>
        <stp/>
        <stp>BOARD</stp>
        <stp>4185</stp>
        <stp/>
        <stp>買気配数量13</stp>
        <tr r="H83" s="2"/>
      </tp>
      <tp>
        <v>12700</v>
        <stp/>
        <stp>BOARD</stp>
        <stp>4185</stp>
        <stp/>
        <stp>買気配数量10</stp>
        <tr r="H83" s="2"/>
      </tp>
      <tp>
        <v>8100</v>
        <stp/>
        <stp>BOARD</stp>
        <stp>4185</stp>
        <stp/>
        <stp>買気配数量11</stp>
        <tr r="H83" s="2"/>
      </tp>
      <tp>
        <v>1400</v>
        <stp/>
        <stp>BOARD</stp>
        <stp>2685</stp>
        <stp/>
        <stp>買気配数量10</stp>
        <tr r="H37" s="2"/>
      </tp>
      <tp>
        <v>2700</v>
        <stp/>
        <stp>BOARD</stp>
        <stp>2685</stp>
        <stp/>
        <stp>買気配数量11</stp>
        <tr r="H37" s="2"/>
      </tp>
      <tp>
        <v>8800</v>
        <stp/>
        <stp>BOARD</stp>
        <stp>4185</stp>
        <stp/>
        <stp>買気配数量14</stp>
        <tr r="H83" s="2"/>
      </tp>
      <tp>
        <v>9700</v>
        <stp/>
        <stp>BOARD</stp>
        <stp>2685</stp>
        <stp/>
        <stp>買気配数量12</stp>
        <tr r="H37" s="2"/>
      </tp>
      <tp>
        <v>5800</v>
        <stp/>
        <stp>BOARD</stp>
        <stp>2685</stp>
        <stp/>
        <stp>買気配数量13</stp>
        <tr r="H37" s="2"/>
      </tp>
      <tp>
        <v>100</v>
        <stp/>
        <stp>BOARD</stp>
        <stp>8282</stp>
        <stp/>
        <stp>買気配数量14</stp>
        <tr r="H285" s="2"/>
      </tp>
      <tp>
        <v>200</v>
        <stp/>
        <stp>BOARD</stp>
        <stp>8282</stp>
        <stp/>
        <stp>買気配数量12</stp>
        <tr r="H285" s="2"/>
      </tp>
      <tp>
        <v>300</v>
        <stp/>
        <stp>BOARD</stp>
        <stp>8282</stp>
        <stp/>
        <stp>買気配数量13</stp>
        <tr r="H285" s="2"/>
      </tp>
      <tp>
        <v>6300</v>
        <stp/>
        <stp>BOARD</stp>
        <stp>8282</stp>
        <stp/>
        <stp>買気配数量10</stp>
        <tr r="H285" s="2"/>
      </tp>
      <tp>
        <v>6100</v>
        <stp/>
        <stp>BOARD</stp>
        <stp>8282</stp>
        <stp/>
        <stp>買気配数量11</stp>
        <tr r="H285" s="2"/>
      </tp>
      <tp>
        <v>7000</v>
        <stp/>
        <stp>BOARD</stp>
        <stp>2282</stp>
        <stp/>
        <stp>買気配数量14</stp>
        <tr r="H24" s="2"/>
      </tp>
      <tp>
        <v>1000</v>
        <stp/>
        <stp>BOARD</stp>
        <stp>7282</stp>
        <stp/>
        <stp>買気配数量11</stp>
        <tr r="H242" s="2"/>
      </tp>
      <tp>
        <v>8600</v>
        <stp/>
        <stp>BOARD</stp>
        <stp>4182</stp>
        <stp/>
        <stp>買気配数量12</stp>
        <tr r="H81" s="2"/>
      </tp>
      <tp>
        <v>100</v>
        <stp/>
        <stp>BOARD</stp>
        <stp>5482</stp>
        <stp/>
        <stp>買気配数量13</stp>
        <tr r="H151" s="2"/>
      </tp>
      <tp>
        <v>700</v>
        <stp/>
        <stp>BOARD</stp>
        <stp>7282</stp>
        <stp/>
        <stp>買気配数量10</stp>
        <tr r="H242" s="2"/>
      </tp>
      <tp>
        <v>7100</v>
        <stp/>
        <stp>BOARD</stp>
        <stp>4182</stp>
        <stp/>
        <stp>買気配数量13</stp>
        <tr r="H81" s="2"/>
      </tp>
      <tp>
        <v>1500</v>
        <stp/>
        <stp>BOARD</stp>
        <stp>5482</stp>
        <stp/>
        <stp>買気配数量12</stp>
        <tr r="H151" s="2"/>
      </tp>
      <tp>
        <v>2600</v>
        <stp/>
        <stp>BOARD</stp>
        <stp>7282</stp>
        <stp/>
        <stp>買気配数量13</stp>
        <tr r="H242" s="2"/>
      </tp>
      <tp>
        <v>2500</v>
        <stp/>
        <stp>BOARD</stp>
        <stp>4182</stp>
        <stp/>
        <stp>買気配数量10</stp>
        <tr r="H81" s="2"/>
      </tp>
      <tp>
        <v>1200</v>
        <stp/>
        <stp>BOARD</stp>
        <stp>5482</stp>
        <stp/>
        <stp>買気配数量11</stp>
        <tr r="H151" s="2"/>
      </tp>
      <tp>
        <v>6300</v>
        <stp/>
        <stp>BOARD</stp>
        <stp>7282</stp>
        <stp/>
        <stp>買気配数量12</stp>
        <tr r="H242" s="2"/>
      </tp>
      <tp>
        <v>9000</v>
        <stp/>
        <stp>BOARD</stp>
        <stp>4182</stp>
        <stp/>
        <stp>買気配数量11</stp>
        <tr r="H81" s="2"/>
      </tp>
      <tp>
        <v>1300</v>
        <stp/>
        <stp>BOARD</stp>
        <stp>5482</stp>
        <stp/>
        <stp>買気配数量10</stp>
        <tr r="H151" s="2"/>
      </tp>
      <tp>
        <v>9000</v>
        <stp/>
        <stp>BOARD</stp>
        <stp>2282</stp>
        <stp/>
        <stp>買気配数量10</stp>
        <tr r="H24" s="2"/>
      </tp>
      <tp>
        <v>34000</v>
        <stp/>
        <stp>BOARD</stp>
        <stp>2282</stp>
        <stp/>
        <stp>買気配数量11</stp>
        <tr r="H24" s="2"/>
      </tp>
      <tp>
        <v>4800</v>
        <stp/>
        <stp>BOARD</stp>
        <stp>7282</stp>
        <stp/>
        <stp>買気配数量14</stp>
        <tr r="H242" s="2"/>
      </tp>
      <tp>
        <v>36000</v>
        <stp/>
        <stp>BOARD</stp>
        <stp>2282</stp>
        <stp/>
        <stp>買気配数量12</stp>
        <tr r="H24" s="2"/>
      </tp>
      <tp>
        <v>800</v>
        <stp/>
        <stp>BOARD</stp>
        <stp>4182</stp>
        <stp/>
        <stp>買気配数量14</stp>
        <tr r="H81" s="2"/>
      </tp>
      <tp>
        <v>46000</v>
        <stp/>
        <stp>BOARD</stp>
        <stp>2282</stp>
        <stp/>
        <stp>買気配数量13</stp>
        <tr r="H24" s="2"/>
      </tp>
      <tp>
        <v>1300</v>
        <stp/>
        <stp>BOARD</stp>
        <stp>5482</stp>
        <stp/>
        <stp>買気配数量14</stp>
        <tr r="H151" s="2"/>
      </tp>
      <tp>
        <v>7300</v>
        <stp/>
        <stp>BOARD</stp>
        <stp>4183</stp>
        <stp/>
        <stp>買気配数量12</stp>
        <tr r="H82" s="2"/>
      </tp>
      <tp>
        <v>9900</v>
        <stp/>
        <stp>BOARD</stp>
        <stp>4183</stp>
        <stp/>
        <stp>買気配数量13</stp>
        <tr r="H82" s="2"/>
      </tp>
      <tp>
        <v>19500</v>
        <stp/>
        <stp>BOARD</stp>
        <stp>4183</stp>
        <stp/>
        <stp>買気配数量10</stp>
        <tr r="H82" s="2"/>
      </tp>
      <tp>
        <v>34300</v>
        <stp/>
        <stp>BOARD</stp>
        <stp>4183</stp>
        <stp/>
        <stp>買気配数量11</stp>
        <tr r="H82" s="2"/>
      </tp>
      <tp>
        <v>2100</v>
        <stp/>
        <stp>BOARD</stp>
        <stp>4183</stp>
        <stp/>
        <stp>買気配数量14</stp>
        <tr r="H82" s="2"/>
      </tp>
      <tp>
        <v>2600</v>
        <stp/>
        <stp>BOARD</stp>
        <stp>3880</stp>
        <stp/>
        <stp>買気配数量14</stp>
        <tr r="H66" s="2"/>
      </tp>
      <tp>
        <v>6000</v>
        <stp/>
        <stp>BOARD</stp>
        <stp>3880</stp>
        <stp/>
        <stp>買気配数量11</stp>
        <tr r="H66" s="2"/>
      </tp>
      <tp>
        <v>2700</v>
        <stp/>
        <stp>BOARD</stp>
        <stp>3880</stp>
        <stp/>
        <stp>買気配数量10</stp>
        <tr r="H66" s="2"/>
      </tp>
      <tp>
        <v>1000</v>
        <stp/>
        <stp>BOARD</stp>
        <stp>3880</stp>
        <stp/>
        <stp>買気配数量13</stp>
        <tr r="H66" s="2"/>
      </tp>
      <tp>
        <v>4800</v>
        <stp/>
        <stp>BOARD</stp>
        <stp>3880</stp>
        <stp/>
        <stp>買気配数量12</stp>
        <tr r="H66" s="2"/>
      </tp>
      <tp>
        <v>23300</v>
        <stp/>
        <stp>BOARD</stp>
        <stp>6481</stp>
        <stp/>
        <stp>買気配数量10</stp>
        <tr r="H196" s="2"/>
      </tp>
      <tp>
        <v>500</v>
        <stp/>
        <stp>BOARD</stp>
        <stp>4581</stp>
        <stp/>
        <stp>買気配数量12</stp>
        <tr r="H115" s="2"/>
      </tp>
      <tp>
        <v>25500</v>
        <stp/>
        <stp>BOARD</stp>
        <stp>6481</stp>
        <stp/>
        <stp>買気配数量11</stp>
        <tr r="H196" s="2"/>
      </tp>
      <tp>
        <v>1300</v>
        <stp/>
        <stp>BOARD</stp>
        <stp>4581</stp>
        <stp/>
        <stp>買気配数量13</stp>
        <tr r="H115" s="2"/>
      </tp>
      <tp>
        <v>20600</v>
        <stp/>
        <stp>BOARD</stp>
        <stp>6481</stp>
        <stp/>
        <stp>買気配数量12</stp>
        <tr r="H196" s="2"/>
      </tp>
      <tp>
        <v>2200</v>
        <stp/>
        <stp>BOARD</stp>
        <stp>4581</stp>
        <stp/>
        <stp>買気配数量10</stp>
        <tr r="H115" s="2"/>
      </tp>
      <tp>
        <v>21700</v>
        <stp/>
        <stp>BOARD</stp>
        <stp>6481</stp>
        <stp/>
        <stp>買気配数量13</stp>
        <tr r="H196" s="2"/>
      </tp>
      <tp>
        <v>2000</v>
        <stp/>
        <stp>BOARD</stp>
        <stp>4581</stp>
        <stp/>
        <stp>買気配数量11</stp>
        <tr r="H115" s="2"/>
      </tp>
      <tp>
        <v>8000</v>
        <stp/>
        <stp>BOARD</stp>
        <stp>6481</stp>
        <stp/>
        <stp>買気配数量14</stp>
        <tr r="H196" s="2"/>
      </tp>
      <tp>
        <v>400</v>
        <stp/>
        <stp>BOARD</stp>
        <stp>4581</stp>
        <stp/>
        <stp>買気配数量14</stp>
        <tr r="H115" s="2"/>
      </tp>
      <tp>
        <v>2500</v>
        <stp/>
        <stp>BOARD</stp>
        <stp>4088</stp>
        <stp/>
        <stp>買気配数量12</stp>
        <tr r="H76" s="2"/>
      </tp>
      <tp>
        <v>28000</v>
        <stp/>
        <stp>BOARD</stp>
        <stp>6588</stp>
        <stp/>
        <stp>買気配数量10</stp>
        <tr r="H201" s="2"/>
      </tp>
      <tp>
        <v>400</v>
        <stp/>
        <stp>BOARD</stp>
        <stp>7988</stp>
        <stp/>
        <stp>買気配数量11</stp>
        <tr r="H262" s="2"/>
      </tp>
      <tp>
        <v>200</v>
        <stp/>
        <stp>BOARD</stp>
        <stp>3088</stp>
        <stp/>
        <stp>買気配数量14</stp>
        <tr r="H50" s="2"/>
      </tp>
      <tp>
        <v>3300</v>
        <stp/>
        <stp>BOARD</stp>
        <stp>4088</stp>
        <stp/>
        <stp>買気配数量13</stp>
        <tr r="H76" s="2"/>
      </tp>
      <tp>
        <v>12000</v>
        <stp/>
        <stp>BOARD</stp>
        <stp>6588</stp>
        <stp/>
        <stp>買気配数量11</stp>
        <tr r="H201" s="2"/>
      </tp>
      <tp>
        <v>3700</v>
        <stp/>
        <stp>BOARD</stp>
        <stp>7988</stp>
        <stp/>
        <stp>買気配数量10</stp>
        <tr r="H262" s="2"/>
      </tp>
      <tp>
        <v>3800</v>
        <stp/>
        <stp>BOARD</stp>
        <stp>4088</stp>
        <stp/>
        <stp>買気配数量10</stp>
        <tr r="H76" s="2"/>
      </tp>
      <tp>
        <v>9000</v>
        <stp/>
        <stp>BOARD</stp>
        <stp>6588</stp>
        <stp/>
        <stp>買気配数量12</stp>
        <tr r="H201" s="2"/>
      </tp>
      <tp>
        <v>3500</v>
        <stp/>
        <stp>BOARD</stp>
        <stp>7988</stp>
        <stp/>
        <stp>買気配数量13</stp>
        <tr r="H262" s="2"/>
      </tp>
      <tp>
        <v>6500</v>
        <stp/>
        <stp>BOARD</stp>
        <stp>4088</stp>
        <stp/>
        <stp>買気配数量11</stp>
        <tr r="H76" s="2"/>
      </tp>
      <tp>
        <v>44000</v>
        <stp/>
        <stp>BOARD</stp>
        <stp>6588</stp>
        <stp/>
        <stp>買気配数量13</stp>
        <tr r="H201" s="2"/>
      </tp>
      <tp>
        <v>2200</v>
        <stp/>
        <stp>BOARD</stp>
        <stp>7988</stp>
        <stp/>
        <stp>買気配数量12</stp>
        <tr r="H262" s="2"/>
      </tp>
      <tp>
        <v>12000</v>
        <stp/>
        <stp>BOARD</stp>
        <stp>3088</stp>
        <stp/>
        <stp>買気配数量11</stp>
        <tr r="H50" s="2"/>
      </tp>
      <tp>
        <v>14000</v>
        <stp/>
        <stp>BOARD</stp>
        <stp>6588</stp>
        <stp/>
        <stp>買気配数量14</stp>
        <tr r="H201" s="2"/>
      </tp>
      <tp>
        <v>4600</v>
        <stp/>
        <stp>BOARD</stp>
        <stp>3088</stp>
        <stp/>
        <stp>買気配数量10</stp>
        <tr r="H50" s="2"/>
      </tp>
      <tp>
        <v>1400</v>
        <stp/>
        <stp>BOARD</stp>
        <stp>7988</stp>
        <stp/>
        <stp>買気配数量14</stp>
        <tr r="H262" s="2"/>
      </tp>
      <tp>
        <v>1400</v>
        <stp/>
        <stp>BOARD</stp>
        <stp>3088</stp>
        <stp/>
        <stp>買気配数量13</stp>
        <tr r="H50" s="2"/>
      </tp>
      <tp>
        <v>3800</v>
        <stp/>
        <stp>BOARD</stp>
        <stp>4088</stp>
        <stp/>
        <stp>買気配数量14</stp>
        <tr r="H76" s="2"/>
      </tp>
      <tp>
        <v>4200</v>
        <stp/>
        <stp>BOARD</stp>
        <stp>3088</stp>
        <stp/>
        <stp>買気配数量12</stp>
        <tr r="H50" s="2"/>
      </tp>
      <tp>
        <v>59200</v>
        <stp/>
        <stp>BOARD</stp>
        <stp>4689</stp>
        <stp/>
        <stp>買気配数量12</stp>
        <tr r="H124" s="2"/>
      </tp>
      <tp>
        <v>32700</v>
        <stp/>
        <stp>BOARD</stp>
        <stp>4689</stp>
        <stp/>
        <stp>買気配数量13</stp>
        <tr r="H124" s="2"/>
      </tp>
      <tp>
        <v>60400</v>
        <stp/>
        <stp>BOARD</stp>
        <stp>4689</stp>
        <stp/>
        <stp>買気配数量10</stp>
        <tr r="H124" s="2"/>
      </tp>
      <tp>
        <v>32200</v>
        <stp/>
        <stp>BOARD</stp>
        <stp>4689</stp>
        <stp/>
        <stp>買気配数量11</stp>
        <tr r="H124" s="2"/>
      </tp>
      <tp>
        <v>66100</v>
        <stp/>
        <stp>BOARD</stp>
        <stp>4689</stp>
        <stp/>
        <stp>買気配数量14</stp>
        <tr r="H124" s="2"/>
      </tp>
      <tp>
        <v>0</v>
        <stp/>
        <stp>BOARD</stp>
        <stp>4088</stp>
        <stp/>
        <stp>買気配数量-2</stp>
        <tr r="H76" s="2"/>
      </tp>
      <tp>
        <v>0</v>
        <stp/>
        <stp>BOARD</stp>
        <stp>7988</stp>
        <stp/>
        <stp>買気配数量-1</stp>
        <tr r="H262" s="2"/>
      </tp>
      <tp>
        <v>0</v>
        <stp/>
        <stp>BOARD</stp>
        <stp>4088</stp>
        <stp/>
        <stp>買気配数量-3</stp>
        <tr r="H76" s="2"/>
      </tp>
      <tp>
        <v>0</v>
        <stp/>
        <stp>BOARD</stp>
        <stp>6588</stp>
        <stp/>
        <stp>買気配数量-1</stp>
        <tr r="H201" s="2"/>
      </tp>
      <tp>
        <v>0</v>
        <stp/>
        <stp>BOARD</stp>
        <stp>6588</stp>
        <stp/>
        <stp>買気配数量-2</stp>
        <tr r="H201" s="2"/>
      </tp>
      <tp>
        <v>0</v>
        <stp/>
        <stp>BOARD</stp>
        <stp>7988</stp>
        <stp/>
        <stp>買気配数量-3</stp>
        <tr r="H262" s="2"/>
      </tp>
      <tp>
        <v>0</v>
        <stp/>
        <stp>BOARD</stp>
        <stp>4088</stp>
        <stp/>
        <stp>買気配数量-1</stp>
        <tr r="H76" s="2"/>
      </tp>
      <tp>
        <v>0</v>
        <stp/>
        <stp>BOARD</stp>
        <stp>6588</stp>
        <stp/>
        <stp>買気配数量-3</stp>
        <tr r="H201" s="2"/>
      </tp>
      <tp>
        <v>0</v>
        <stp/>
        <stp>BOARD</stp>
        <stp>7988</stp>
        <stp/>
        <stp>買気配数量-2</stp>
        <tr r="H262" s="2"/>
      </tp>
      <tp>
        <v>0</v>
        <stp/>
        <stp>BOARD</stp>
        <stp>3088</stp>
        <stp/>
        <stp>買気配数量-1</stp>
        <tr r="H50" s="2"/>
      </tp>
      <tp>
        <v>0</v>
        <stp/>
        <stp>BOARD</stp>
        <stp>3088</stp>
        <stp/>
        <stp>買気配数量-3</stp>
        <tr r="H50" s="2"/>
      </tp>
      <tp>
        <v>0</v>
        <stp/>
        <stp>BOARD</stp>
        <stp>3088</stp>
        <stp/>
        <stp>買気配数量-2</stp>
        <tr r="H50" s="2"/>
      </tp>
      <tp>
        <v>0</v>
        <stp/>
        <stp>BOARD</stp>
        <stp>4689</stp>
        <stp/>
        <stp>買気配数量-2</stp>
        <tr r="H124" s="2"/>
      </tp>
      <tp>
        <v>0</v>
        <stp/>
        <stp>BOARD</stp>
        <stp>4689</stp>
        <stp/>
        <stp>買気配数量-3</stp>
        <tr r="H124" s="2"/>
      </tp>
      <tp>
        <v>0</v>
        <stp/>
        <stp>BOARD</stp>
        <stp>4689</stp>
        <stp/>
        <stp>買気配数量-1</stp>
        <tr r="H124" s="2"/>
      </tp>
      <tp>
        <v>0</v>
        <stp/>
        <stp>BOARD</stp>
        <stp>8282</stp>
        <stp/>
        <stp>買気配数量-2</stp>
        <tr r="H285" s="2"/>
      </tp>
      <tp>
        <v>0</v>
        <stp/>
        <stp>BOARD</stp>
        <stp>8282</stp>
        <stp/>
        <stp>買気配数量-3</stp>
        <tr r="H285" s="2"/>
      </tp>
      <tp>
        <v>0</v>
        <stp/>
        <stp>BOARD</stp>
        <stp>8282</stp>
        <stp/>
        <stp>買気配数量-1</stp>
        <tr r="H285" s="2"/>
      </tp>
      <tp>
        <v>0</v>
        <stp/>
        <stp>BOARD</stp>
        <stp>7282</stp>
        <stp/>
        <stp>買気配数量-1</stp>
        <tr r="H242" s="2"/>
      </tp>
      <tp>
        <v>0</v>
        <stp/>
        <stp>BOARD</stp>
        <stp>4182</stp>
        <stp/>
        <stp>買気配数量-2</stp>
        <tr r="H81" s="2"/>
      </tp>
      <tp>
        <v>0</v>
        <stp/>
        <stp>BOARD</stp>
        <stp>5482</stp>
        <stp/>
        <stp>買気配数量-3</stp>
        <tr r="H151" s="2"/>
      </tp>
      <tp>
        <v>0</v>
        <stp/>
        <stp>BOARD</stp>
        <stp>4182</stp>
        <stp/>
        <stp>買気配数量-3</stp>
        <tr r="H81" s="2"/>
      </tp>
      <tp>
        <v>0</v>
        <stp/>
        <stp>BOARD</stp>
        <stp>5482</stp>
        <stp/>
        <stp>買気配数量-2</stp>
        <tr r="H151" s="2"/>
      </tp>
      <tp>
        <v>0</v>
        <stp/>
        <stp>BOARD</stp>
        <stp>7282</stp>
        <stp/>
        <stp>買気配数量-3</stp>
        <tr r="H242" s="2"/>
      </tp>
      <tp>
        <v>0</v>
        <stp/>
        <stp>BOARD</stp>
        <stp>5482</stp>
        <stp/>
        <stp>買気配数量-1</stp>
        <tr r="H151" s="2"/>
      </tp>
      <tp>
        <v>0</v>
        <stp/>
        <stp>BOARD</stp>
        <stp>7282</stp>
        <stp/>
        <stp>買気配数量-2</stp>
        <tr r="H242" s="2"/>
      </tp>
      <tp>
        <v>0</v>
        <stp/>
        <stp>BOARD</stp>
        <stp>4182</stp>
        <stp/>
        <stp>買気配数量-1</stp>
        <tr r="H81" s="2"/>
      </tp>
      <tp>
        <v>0</v>
        <stp/>
        <stp>BOARD</stp>
        <stp>2282</stp>
        <stp/>
        <stp>買気配数量-1</stp>
        <tr r="H24" s="2"/>
      </tp>
      <tp>
        <v>0</v>
        <stp/>
        <stp>BOARD</stp>
        <stp>2282</stp>
        <stp/>
        <stp>買気配数量-2</stp>
        <tr r="H24" s="2"/>
      </tp>
      <tp>
        <v>0</v>
        <stp/>
        <stp>BOARD</stp>
        <stp>2282</stp>
        <stp/>
        <stp>買気配数量-3</stp>
        <tr r="H24" s="2"/>
      </tp>
      <tp>
        <v>0</v>
        <stp/>
        <stp>BOARD</stp>
        <stp>4183</stp>
        <stp/>
        <stp>買気配数量-2</stp>
        <tr r="H82" s="2"/>
      </tp>
      <tp>
        <v>0</v>
        <stp/>
        <stp>BOARD</stp>
        <stp>4183</stp>
        <stp/>
        <stp>買気配数量-3</stp>
        <tr r="H82" s="2"/>
      </tp>
      <tp>
        <v>0</v>
        <stp/>
        <stp>BOARD</stp>
        <stp>4183</stp>
        <stp/>
        <stp>買気配数量-1</stp>
        <tr r="H82" s="2"/>
      </tp>
      <tp>
        <v>0</v>
        <stp/>
        <stp>BOARD</stp>
        <stp>3880</stp>
        <stp/>
        <stp>買気配数量-1</stp>
        <tr r="H66" s="2"/>
      </tp>
      <tp>
        <v>0</v>
        <stp/>
        <stp>BOARD</stp>
        <stp>3880</stp>
        <stp/>
        <stp>買気配数量-3</stp>
        <tr r="H66" s="2"/>
      </tp>
      <tp>
        <v>0</v>
        <stp/>
        <stp>BOARD</stp>
        <stp>3880</stp>
        <stp/>
        <stp>買気配数量-2</stp>
        <tr r="H66" s="2"/>
      </tp>
      <tp>
        <v>0</v>
        <stp/>
        <stp>BOARD</stp>
        <stp>4581</stp>
        <stp/>
        <stp>買気配数量-2</stp>
        <tr r="H115" s="2"/>
      </tp>
      <tp>
        <v>0</v>
        <stp/>
        <stp>BOARD</stp>
        <stp>6481</stp>
        <stp/>
        <stp>買気配数量-1</stp>
        <tr r="H196" s="2"/>
      </tp>
      <tp>
        <v>0</v>
        <stp/>
        <stp>BOARD</stp>
        <stp>4581</stp>
        <stp/>
        <stp>買気配数量-3</stp>
        <tr r="H115" s="2"/>
      </tp>
      <tp>
        <v>0</v>
        <stp/>
        <stp>BOARD</stp>
        <stp>6481</stp>
        <stp/>
        <stp>買気配数量-2</stp>
        <tr r="H196" s="2"/>
      </tp>
      <tp>
        <v>0</v>
        <stp/>
        <stp>BOARD</stp>
        <stp>6481</stp>
        <stp/>
        <stp>買気配数量-3</stp>
        <tr r="H196" s="2"/>
      </tp>
      <tp>
        <v>0</v>
        <stp/>
        <stp>BOARD</stp>
        <stp>4581</stp>
        <stp/>
        <stp>買気配数量-1</stp>
        <tr r="H115" s="2"/>
      </tp>
      <tp>
        <v>0</v>
        <stp/>
        <stp>BOARD</stp>
        <stp>8086</stp>
        <stp/>
        <stp>買気配数量-2</stp>
        <tr r="H270" s="2"/>
      </tp>
      <tp>
        <v>0</v>
        <stp/>
        <stp>BOARD</stp>
        <stp>8086</stp>
        <stp/>
        <stp>買気配数量-3</stp>
        <tr r="H270" s="2"/>
      </tp>
      <tp>
        <v>0</v>
        <stp/>
        <stp>BOARD</stp>
        <stp>8086</stp>
        <stp/>
        <stp>買気配数量-1</stp>
        <tr r="H270" s="2"/>
      </tp>
      <tp>
        <v>0</v>
        <stp/>
        <stp>BOARD</stp>
        <stp>4186</stp>
        <stp/>
        <stp>買気配数量-2</stp>
        <tr r="H84" s="2"/>
      </tp>
      <tp>
        <v>0</v>
        <stp/>
        <stp>BOARD</stp>
        <stp>5486</stp>
        <stp/>
        <stp>買気配数量-3</stp>
        <tr r="H152" s="2"/>
      </tp>
      <tp>
        <v>0</v>
        <stp/>
        <stp>BOARD</stp>
        <stp>4186</stp>
        <stp/>
        <stp>買気配数量-3</stp>
        <tr r="H84" s="2"/>
      </tp>
      <tp>
        <v>0</v>
        <stp/>
        <stp>BOARD</stp>
        <stp>5486</stp>
        <stp/>
        <stp>買気配数量-2</stp>
        <tr r="H152" s="2"/>
      </tp>
      <tp>
        <v>0</v>
        <stp/>
        <stp>BOARD</stp>
        <stp>6586</stp>
        <stp/>
        <stp>買気配数量-1</stp>
        <tr r="H200" s="2"/>
      </tp>
      <tp>
        <v>0</v>
        <stp/>
        <stp>BOARD</stp>
        <stp>6986</stp>
        <stp/>
        <stp>買気配数量-1</stp>
        <tr r="H223" s="2"/>
      </tp>
      <tp>
        <v>0</v>
        <stp/>
        <stp>BOARD</stp>
        <stp>5486</stp>
        <stp/>
        <stp>買気配数量-1</stp>
        <tr r="H152" s="2"/>
      </tp>
      <tp>
        <v>0</v>
        <stp/>
        <stp>BOARD</stp>
        <stp>6586</stp>
        <stp/>
        <stp>買気配数量-2</stp>
        <tr r="H200" s="2"/>
      </tp>
      <tp>
        <v>0</v>
        <stp/>
        <stp>BOARD</stp>
        <stp>6986</stp>
        <stp/>
        <stp>買気配数量-2</stp>
        <tr r="H223" s="2"/>
      </tp>
      <tp>
        <v>0</v>
        <stp/>
        <stp>BOARD</stp>
        <stp>4186</stp>
        <stp/>
        <stp>買気配数量-1</stp>
        <tr r="H84" s="2"/>
      </tp>
      <tp>
        <v>0</v>
        <stp/>
        <stp>BOARD</stp>
        <stp>6586</stp>
        <stp/>
        <stp>買気配数量-3</stp>
        <tr r="H200" s="2"/>
      </tp>
      <tp>
        <v>0</v>
        <stp/>
        <stp>BOARD</stp>
        <stp>6986</stp>
        <stp/>
        <stp>買気配数量-3</stp>
        <tr r="H223" s="2"/>
      </tp>
      <tp>
        <v>0</v>
        <stp/>
        <stp>BOARD</stp>
        <stp>3086</stp>
        <stp/>
        <stp>買気配数量-1</stp>
        <tr r="H49" s="2"/>
      </tp>
      <tp>
        <v>0</v>
        <stp/>
        <stp>BOARD</stp>
        <stp>3086</stp>
        <stp/>
        <stp>買気配数量-3</stp>
        <tr r="H49" s="2"/>
      </tp>
      <tp>
        <v>0</v>
        <stp/>
        <stp>BOARD</stp>
        <stp>3086</stp>
        <stp/>
        <stp>買気配数量-2</stp>
        <tr r="H49" s="2"/>
      </tp>
      <tp>
        <v>0</v>
        <stp/>
        <stp>BOARD</stp>
        <stp>8184</stp>
        <stp/>
        <stp>買気配数量-2</stp>
        <tr r="H276" s="2"/>
      </tp>
      <tp>
        <v>0</v>
        <stp/>
        <stp>BOARD</stp>
        <stp>8184</stp>
        <stp/>
        <stp>買気配数量-3</stp>
        <tr r="H276" s="2"/>
      </tp>
      <tp>
        <v>0</v>
        <stp/>
        <stp>BOARD</stp>
        <stp>8184</stp>
        <stp/>
        <stp>買気配数量-1</stp>
        <tr r="H276" s="2"/>
      </tp>
      <tp>
        <v>0</v>
        <stp/>
        <stp>BOARD</stp>
        <stp>4684</stp>
        <stp/>
        <stp>買気配数量-2</stp>
        <tr r="H123" s="2"/>
      </tp>
      <tp>
        <v>0</v>
        <stp/>
        <stp>BOARD</stp>
        <stp>7984</stp>
        <stp/>
        <stp>買気配数量-1</stp>
        <tr r="H261" s="2"/>
      </tp>
      <tp>
        <v>0</v>
        <stp/>
        <stp>BOARD</stp>
        <stp>4684</stp>
        <stp/>
        <stp>買気配数量-3</stp>
        <tr r="H123" s="2"/>
      </tp>
      <tp>
        <v>0</v>
        <stp/>
        <stp>BOARD</stp>
        <stp>7984</stp>
        <stp/>
        <stp>買気配数量-3</stp>
        <tr r="H261" s="2"/>
      </tp>
      <tp>
        <v>0</v>
        <stp/>
        <stp>BOARD</stp>
        <stp>4684</stp>
        <stp/>
        <stp>買気配数量-1</stp>
        <tr r="H123" s="2"/>
      </tp>
      <tp>
        <v>0</v>
        <stp/>
        <stp>BOARD</stp>
        <stp>7984</stp>
        <stp/>
        <stp>買気配数量-2</stp>
        <tr r="H261" s="2"/>
      </tp>
      <tp>
        <v>0</v>
        <stp/>
        <stp>BOARD</stp>
        <stp>2784</stp>
        <stp/>
        <stp>買気配数量-1</stp>
        <tr r="H40" s="2"/>
      </tp>
      <tp>
        <v>0</v>
        <stp/>
        <stp>BOARD</stp>
        <stp>2784</stp>
        <stp/>
        <stp>買気配数量-2</stp>
        <tr r="H40" s="2"/>
      </tp>
      <tp>
        <v>0</v>
        <stp/>
        <stp>BOARD</stp>
        <stp>2784</stp>
        <stp/>
        <stp>買気配数量-3</stp>
        <tr r="H40" s="2"/>
      </tp>
      <tp>
        <v>0</v>
        <stp/>
        <stp>BOARD</stp>
        <stp>4185</stp>
        <stp/>
        <stp>買気配数量-2</stp>
        <tr r="H83" s="2"/>
      </tp>
      <tp>
        <v>0</v>
        <stp/>
        <stp>BOARD</stp>
        <stp>4185</stp>
        <stp/>
        <stp>買気配数量-3</stp>
        <tr r="H83" s="2"/>
      </tp>
      <tp>
        <v>0</v>
        <stp/>
        <stp>BOARD</stp>
        <stp>4185</stp>
        <stp/>
        <stp>買気配数量-1</stp>
        <tr r="H83" s="2"/>
      </tp>
      <tp>
        <v>0</v>
        <stp/>
        <stp>BOARD</stp>
        <stp>2685</stp>
        <stp/>
        <stp>買気配数量-1</stp>
        <tr r="H37" s="2"/>
      </tp>
      <tp>
        <v>0</v>
        <stp/>
        <stp>BOARD</stp>
        <stp>2685</stp>
        <stp/>
        <stp>買気配数量-2</stp>
        <tr r="H37" s="2"/>
      </tp>
      <tp>
        <v>0</v>
        <stp/>
        <stp>BOARD</stp>
        <stp>2685</stp>
        <stp/>
        <stp>買気配数量-3</stp>
        <tr r="H37" s="2"/>
      </tp>
      <tp>
        <v>690</v>
        <stp/>
        <stp>BOARD</stp>
        <stp>6588</stp>
        <stp/>
        <stp>気配値5</stp>
        <tr r="K96" s="4"/>
      </tp>
      <tp>
        <v>462</v>
        <stp/>
        <stp>BOARD</stp>
        <stp>6508</stp>
        <stp/>
        <stp>気配値5</stp>
        <tr r="K60" s="4"/>
      </tp>
      <tp>
        <v>7630</v>
        <stp/>
        <stp>BOARD</stp>
        <stp>6728</stp>
        <stp/>
        <stp>気配値6</stp>
        <tr r="L67" s="4"/>
      </tp>
      <tp>
        <v>2904</v>
        <stp/>
        <stp>BOARD</stp>
        <stp>6448</stp>
        <stp/>
        <stp>気配値5</stp>
        <tr r="K78" s="4"/>
      </tp>
      <tp>
        <v>7640</v>
        <stp/>
        <stp>BOARD</stp>
        <stp>6728</stp>
        <stp/>
        <stp>気配値5</stp>
        <tr r="K67" s="4"/>
      </tp>
      <tp>
        <v>2901</v>
        <stp/>
        <stp>BOARD</stp>
        <stp>6448</stp>
        <stp/>
        <stp>気配値6</stp>
        <tr r="L78" s="4"/>
      </tp>
      <tp>
        <v>688</v>
        <stp/>
        <stp>BOARD</stp>
        <stp>6588</stp>
        <stp/>
        <stp>気配値6</stp>
        <tr r="L96" s="4"/>
      </tp>
      <tp>
        <v>460</v>
        <stp/>
        <stp>BOARD</stp>
        <stp>6508</stp>
        <stp/>
        <stp>気配値6</stp>
        <tr r="L60" s="4"/>
      </tp>
      <tp>
        <v>3430</v>
        <stp/>
        <stp>BOARD</stp>
        <stp>7278</stp>
        <stp/>
        <stp>気配値6</stp>
        <tr r="L112" s="4"/>
      </tp>
      <tp>
        <v>3435</v>
        <stp/>
        <stp>BOARD</stp>
        <stp>7278</stp>
        <stp/>
        <stp>気配値5</stp>
        <tr r="K112" s="4"/>
      </tp>
      <tp>
        <v>3280</v>
        <stp/>
        <stp>BOARD</stp>
        <stp>4208</stp>
        <stp/>
        <stp>気配値6</stp>
        <tr r="L77" s="4"/>
      </tp>
      <tp>
        <v>2427</v>
        <stp/>
        <stp>BOARD</stp>
        <stp>4088</stp>
        <stp/>
        <stp>気配値5</stp>
        <tr r="K66" s="4"/>
      </tp>
      <tp>
        <v>2424</v>
        <stp/>
        <stp>BOARD</stp>
        <stp>4088</stp>
        <stp/>
        <stp>気配値6</stp>
        <tr r="L66" s="4"/>
      </tp>
      <tp>
        <v>3290</v>
        <stp/>
        <stp>BOARD</stp>
        <stp>4208</stp>
        <stp/>
        <stp>気配値5</stp>
        <tr r="K77" s="4"/>
      </tp>
      <tp>
        <v>5430</v>
        <stp/>
        <stp>BOARD</stp>
        <stp>8078</stp>
        <stp/>
        <stp>気配値5</stp>
        <tr r="K99" s="4"/>
      </tp>
      <tp>
        <v>5420</v>
        <stp/>
        <stp>BOARD</stp>
        <stp>8078</stp>
        <stp/>
        <stp>気配値6</stp>
        <tr r="L99" s="4"/>
      </tp>
      <tp>
        <v>9360</v>
        <stp/>
        <stp>BOARD</stp>
        <stp>2269</stp>
        <stp/>
        <stp>気配値6</stp>
        <tr r="L86" s="4"/>
      </tp>
      <tp>
        <v>9370</v>
        <stp/>
        <stp>BOARD</stp>
        <stp>2269</stp>
        <stp/>
        <stp>気配値5</stp>
        <tr r="K86" s="4"/>
      </tp>
      <tp>
        <v>2966</v>
        <stp/>
        <stp>BOARD</stp>
        <stp>2809</stp>
        <stp/>
        <stp>気配値5</stp>
        <tr r="K83" s="4"/>
      </tp>
      <tp>
        <v>2963</v>
        <stp/>
        <stp>BOARD</stp>
        <stp>2809</stp>
        <stp/>
        <stp>気配値6</stp>
        <tr r="L83" s="4"/>
      </tp>
      <tp>
        <v>1309</v>
        <stp/>
        <stp>BOARD</stp>
        <stp>3099</stp>
        <stp/>
        <stp>気配値5</stp>
        <tr r="K69" s="4"/>
      </tp>
      <tp>
        <v>1307</v>
        <stp/>
        <stp>BOARD</stp>
        <stp>3099</stp>
        <stp/>
        <stp>気配値6</stp>
        <tr r="L69" s="4"/>
      </tp>
      <tp>
        <v>2589</v>
        <stp/>
        <stp>BOARD</stp>
        <stp>6849</stp>
        <stp/>
        <stp>気配値5</stp>
        <tr r="K48" s="4"/>
      </tp>
      <tp>
        <v>2586</v>
        <stp/>
        <stp>BOARD</stp>
        <stp>6849</stp>
        <stp/>
        <stp>気配値6</stp>
        <tr r="L48" s="4"/>
      </tp>
      <tp>
        <v>4790</v>
        <stp/>
        <stp>BOARD</stp>
        <stp>7729</stp>
        <stp/>
        <stp>気配値6</stp>
        <tr r="L42" s="4"/>
      </tp>
      <tp>
        <v>2183</v>
        <stp/>
        <stp>BOARD</stp>
        <stp>7459</stp>
        <stp/>
        <stp>気配値5</stp>
        <tr r="K81" s="4"/>
      </tp>
      <tp>
        <v>4800</v>
        <stp/>
        <stp>BOARD</stp>
        <stp>7729</stp>
        <stp/>
        <stp>気配値5</stp>
        <tr r="K42" s="4"/>
      </tp>
      <tp>
        <v>2181</v>
        <stp/>
        <stp>BOARD</stp>
        <stp>7459</stp>
        <stp/>
        <stp>気配値6</stp>
        <tr r="L81" s="4"/>
      </tp>
      <tp>
        <v>6520</v>
        <stp/>
        <stp>BOARD</stp>
        <stp>7259</stp>
        <stp/>
        <stp>気配値6</stp>
        <tr r="L59" s="4"/>
      </tp>
      <tp>
        <v>6540</v>
        <stp/>
        <stp>BOARD</stp>
        <stp>7259</stp>
        <stp/>
        <stp>気配値5</stp>
        <tr r="K59" s="4"/>
      </tp>
      <tp>
        <v>2096</v>
        <stp/>
        <stp>BOARD</stp>
        <stp>4569</stp>
        <stp/>
        <stp>気配値5</stp>
        <tr r="K76" s="4"/>
      </tp>
      <tp>
        <v>4915</v>
        <stp/>
        <stp>BOARD</stp>
        <stp>4739</stp>
        <stp/>
        <stp>気配値6</stp>
        <tr r="L118" s="4"/>
      </tp>
      <tp>
        <v>4920</v>
        <stp/>
        <stp>BOARD</stp>
        <stp>4739</stp>
        <stp/>
        <stp>気配値5</stp>
        <tr r="K118" s="4"/>
      </tp>
      <tp>
        <v>2094</v>
        <stp/>
        <stp>BOARD</stp>
        <stp>4569</stp>
        <stp/>
        <stp>気配値6</stp>
        <tr r="L76" s="4"/>
      </tp>
      <tp>
        <v>2712</v>
        <stp/>
        <stp>BOARD</stp>
        <stp>2784</stp>
        <stp/>
        <stp>気配値6</stp>
        <tr r="L111" s="4"/>
      </tp>
      <tp>
        <v>2714</v>
        <stp/>
        <stp>BOARD</stp>
        <stp>2784</stp>
        <stp/>
        <stp>気配値5</stp>
        <tr r="K111" s="4"/>
      </tp>
      <tp>
        <v>5240</v>
        <stp/>
        <stp>BOARD</stp>
        <stp>2264</stp>
        <stp/>
        <stp>気配値6</stp>
        <tr r="L79" s="4"/>
      </tp>
      <tp>
        <v>5250</v>
        <stp/>
        <stp>BOARD</stp>
        <stp>2264</stp>
        <stp/>
        <stp>気配値5</stp>
        <tr r="K79" s="4"/>
      </tp>
      <tp>
        <v>895</v>
        <stp/>
        <stp>BOARD</stp>
        <stp>6504</stp>
        <stp/>
        <stp>気配値5</stp>
        <tr r="K87" s="4"/>
      </tp>
      <tp>
        <v>789</v>
        <stp/>
        <stp>BOARD</stp>
        <stp>6474</stp>
        <stp/>
        <stp>気配値5</stp>
        <tr r="K93" s="4"/>
      </tp>
      <tp>
        <v>787</v>
        <stp/>
        <stp>BOARD</stp>
        <stp>6474</stp>
        <stp/>
        <stp>気配値6</stp>
        <tr r="L93" s="4"/>
      </tp>
      <tp>
        <v>893</v>
        <stp/>
        <stp>BOARD</stp>
        <stp>6504</stp>
        <stp/>
        <stp>気配値6</stp>
        <tr r="L87" s="4"/>
      </tp>
      <tp>
        <v>607</v>
        <stp/>
        <stp>BOARD</stp>
        <stp>7004</stp>
        <stp/>
        <stp>気配値5</stp>
        <tr r="K71" s="4"/>
      </tp>
      <tp>
        <v>605</v>
        <stp/>
        <stp>BOARD</stp>
        <stp>7004</stp>
        <stp/>
        <stp>気配値6</stp>
        <tr r="L71" s="4"/>
      </tp>
      <tp>
        <v>8670</v>
        <stp/>
        <stp>BOARD</stp>
        <stp>4684</stp>
        <stp/>
        <stp>気配値6</stp>
        <tr r="L45" s="4"/>
      </tp>
      <tp>
        <v>6070</v>
        <stp/>
        <stp>BOARD</stp>
        <stp>4704</stp>
        <stp/>
        <stp>気配値6</stp>
        <tr r="L30" s="4"/>
      </tp>
      <tp>
        <v>6080</v>
        <stp/>
        <stp>BOARD</stp>
        <stp>4704</stp>
        <stp/>
        <stp>気配値5</stp>
        <tr r="K30" s="4"/>
      </tp>
      <tp>
        <v>8700</v>
        <stp/>
        <stp>BOARD</stp>
        <stp>4684</stp>
        <stp/>
        <stp>気配値5</stp>
        <tr r="K45" s="4"/>
      </tp>
      <tp>
        <v>2256</v>
        <stp/>
        <stp>BOARD</stp>
        <stp>4204</stp>
        <stp/>
        <stp>気配値6</stp>
        <tr r="L27" s="4"/>
      </tp>
      <tp>
        <v>5190</v>
        <stp/>
        <stp>BOARD</stp>
        <stp>4004</stp>
        <stp/>
        <stp>気配値5</stp>
        <tr r="K55" s="4"/>
      </tp>
      <tp>
        <v>5180</v>
        <stp/>
        <stp>BOARD</stp>
        <stp>4004</stp>
        <stp/>
        <stp>気配値6</stp>
        <tr r="L55" s="4"/>
      </tp>
      <tp>
        <v>2258</v>
        <stp/>
        <stp>BOARD</stp>
        <stp>4204</stp>
        <stp/>
        <stp>気配値5</stp>
        <tr r="K27" s="4"/>
      </tp>
      <tp>
        <v>5230</v>
        <stp/>
        <stp>BOARD</stp>
        <stp>8324</stp>
        <stp/>
        <stp>気配値6</stp>
        <tr r="L26" s="4"/>
      </tp>
      <tp>
        <v>5260</v>
        <stp/>
        <stp>BOARD</stp>
        <stp>8324</stp>
        <stp/>
        <stp>気配値5</stp>
        <tr r="K26" s="4"/>
      </tp>
      <tp>
        <v>4600</v>
        <stp/>
        <stp>BOARD</stp>
        <stp>8016</stp>
        <stp/>
        <stp>買気配数量14</stp>
        <tr r="H265" s="2"/>
      </tp>
      <tp>
        <v>9500</v>
        <stp/>
        <stp>BOARD</stp>
        <stp>8016</stp>
        <stp/>
        <stp>買気配数量12</stp>
        <tr r="H265" s="2"/>
      </tp>
      <tp>
        <v>1100</v>
        <stp/>
        <stp>BOARD</stp>
        <stp>8016</stp>
        <stp/>
        <stp>買気配数量13</stp>
        <tr r="H265" s="2"/>
      </tp>
      <tp>
        <v>16300</v>
        <stp/>
        <stp>BOARD</stp>
        <stp>8016</stp>
        <stp/>
        <stp>買気配数量10</stp>
        <tr r="H265" s="2"/>
      </tp>
      <tp>
        <v>9800</v>
        <stp/>
        <stp>BOARD</stp>
        <stp>8016</stp>
        <stp/>
        <stp>買気配数量11</stp>
        <tr r="H265" s="2"/>
      </tp>
      <tp>
        <v>500</v>
        <stp/>
        <stp>BOARD</stp>
        <stp>4716</stp>
        <stp/>
        <stp>買気配数量12</stp>
        <tr r="H126" s="2"/>
      </tp>
      <tp>
        <v>7500</v>
        <stp/>
        <stp>BOARD</stp>
        <stp>3116</stp>
        <stp/>
        <stp>買気配数量14</stp>
        <tr r="H54" s="2"/>
      </tp>
      <tp>
        <v>300</v>
        <stp/>
        <stp>BOARD</stp>
        <stp>4716</stp>
        <stp/>
        <stp>買気配数量13</stp>
        <tr r="H126" s="2"/>
      </tp>
      <tp>
        <v>4900</v>
        <stp/>
        <stp>BOARD</stp>
        <stp>4716</stp>
        <stp/>
        <stp>買気配数量10</stp>
        <tr r="H126" s="2"/>
      </tp>
      <tp>
        <v>800</v>
        <stp/>
        <stp>BOARD</stp>
        <stp>4716</stp>
        <stp/>
        <stp>買気配数量11</stp>
        <tr r="H126" s="2"/>
      </tp>
      <tp>
        <v>7200</v>
        <stp/>
        <stp>BOARD</stp>
        <stp>3116</stp>
        <stp/>
        <stp>買気配数量11</stp>
        <tr r="H54" s="2"/>
      </tp>
      <tp>
        <v>5400</v>
        <stp/>
        <stp>BOARD</stp>
        <stp>3116</stp>
        <stp/>
        <stp>買気配数量10</stp>
        <tr r="H54" s="2"/>
      </tp>
      <tp>
        <v>8700</v>
        <stp/>
        <stp>BOARD</stp>
        <stp>3116</stp>
        <stp/>
        <stp>買気配数量13</stp>
        <tr r="H54" s="2"/>
      </tp>
      <tp>
        <v>2500</v>
        <stp/>
        <stp>BOARD</stp>
        <stp>4716</stp>
        <stp/>
        <stp>買気配数量14</stp>
        <tr r="H126" s="2"/>
      </tp>
      <tp>
        <v>7700</v>
        <stp/>
        <stp>BOARD</stp>
        <stp>3116</stp>
        <stp/>
        <stp>買気配数量12</stp>
        <tr r="H54" s="2"/>
      </tp>
      <tp>
        <v>9600</v>
        <stp/>
        <stp>BOARD</stp>
        <stp>4217</stp>
        <stp/>
        <stp>買気配数量12</stp>
        <tr r="H91" s="2"/>
      </tp>
      <tp>
        <v>24800</v>
        <stp/>
        <stp>BOARD</stp>
        <stp>6417</stp>
        <stp/>
        <stp>買気配数量10</stp>
        <tr r="H186" s="2"/>
      </tp>
      <tp>
        <v>29100</v>
        <stp/>
        <stp>BOARD</stp>
        <stp>4217</stp>
        <stp/>
        <stp>買気配数量13</stp>
        <tr r="H91" s="2"/>
      </tp>
      <tp>
        <v>13100</v>
        <stp/>
        <stp>BOARD</stp>
        <stp>6417</stp>
        <stp/>
        <stp>買気配数量11</stp>
        <tr r="H186" s="2"/>
      </tp>
      <tp>
        <v>2900</v>
        <stp/>
        <stp>BOARD</stp>
        <stp>4217</stp>
        <stp/>
        <stp>買気配数量10</stp>
        <tr r="H91" s="2"/>
      </tp>
      <tp>
        <v>19200</v>
        <stp/>
        <stp>BOARD</stp>
        <stp>6417</stp>
        <stp/>
        <stp>買気配数量12</stp>
        <tr r="H186" s="2"/>
      </tp>
      <tp>
        <v>14900</v>
        <stp/>
        <stp>BOARD</stp>
        <stp>4217</stp>
        <stp/>
        <stp>買気配数量11</stp>
        <tr r="H91" s="2"/>
      </tp>
      <tp>
        <v>17700</v>
        <stp/>
        <stp>BOARD</stp>
        <stp>6417</stp>
        <stp/>
        <stp>買気配数量13</stp>
        <tr r="H186" s="2"/>
      </tp>
      <tp>
        <v>7600</v>
        <stp/>
        <stp>BOARD</stp>
        <stp>6417</stp>
        <stp/>
        <stp>買気配数量14</stp>
        <tr r="H186" s="2"/>
      </tp>
      <tp>
        <v>6300</v>
        <stp/>
        <stp>BOARD</stp>
        <stp>4217</stp>
        <stp/>
        <stp>買気配数量14</stp>
        <tr r="H91" s="2"/>
      </tp>
      <tp>
        <v>2200</v>
        <stp/>
        <stp>BOARD</stp>
        <stp>5214</stp>
        <stp/>
        <stp>買気配数量13</stp>
        <tr r="H139" s="2"/>
      </tp>
      <tp>
        <v>300</v>
        <stp/>
        <stp>BOARD</stp>
        <stp>4114</stp>
        <stp/>
        <stp>買気配数量12</stp>
        <tr r="H78" s="2"/>
      </tp>
      <tp>
        <v>4200</v>
        <stp/>
        <stp>BOARD</stp>
        <stp>5714</stp>
        <stp/>
        <stp>買気配数量13</stp>
        <tr r="H157" s="2"/>
      </tp>
      <tp>
        <v>1800</v>
        <stp/>
        <stp>BOARD</stp>
        <stp>5214</stp>
        <stp/>
        <stp>買気配数量12</stp>
        <tr r="H139" s="2"/>
      </tp>
      <tp>
        <v>100</v>
        <stp/>
        <stp>BOARD</stp>
        <stp>4114</stp>
        <stp/>
        <stp>買気配数量13</stp>
        <tr r="H78" s="2"/>
      </tp>
      <tp>
        <v>600</v>
        <stp/>
        <stp>BOARD</stp>
        <stp>5714</stp>
        <stp/>
        <stp>買気配数量12</stp>
        <tr r="H157" s="2"/>
      </tp>
      <tp>
        <v>9600</v>
        <stp/>
        <stp>BOARD</stp>
        <stp>5214</stp>
        <stp/>
        <stp>買気配数量11</stp>
        <tr r="H139" s="2"/>
      </tp>
      <tp>
        <v>2800</v>
        <stp/>
        <stp>BOARD</stp>
        <stp>4114</stp>
        <stp/>
        <stp>買気配数量10</stp>
        <tr r="H78" s="2"/>
      </tp>
      <tp>
        <v>6900</v>
        <stp/>
        <stp>BOARD</stp>
        <stp>5714</stp>
        <stp/>
        <stp>買気配数量11</stp>
        <tr r="H157" s="2"/>
      </tp>
      <tp>
        <v>16900</v>
        <stp/>
        <stp>BOARD</stp>
        <stp>5214</stp>
        <stp/>
        <stp>買気配数量10</stp>
        <tr r="H139" s="2"/>
      </tp>
      <tp>
        <v>600</v>
        <stp/>
        <stp>BOARD</stp>
        <stp>4114</stp>
        <stp/>
        <stp>買気配数量11</stp>
        <tr r="H78" s="2"/>
      </tp>
      <tp>
        <v>1600</v>
        <stp/>
        <stp>BOARD</stp>
        <stp>5714</stp>
        <stp/>
        <stp>買気配数量10</stp>
        <tr r="H157" s="2"/>
      </tp>
      <tp>
        <v>3500</v>
        <stp/>
        <stp>BOARD</stp>
        <stp>4114</stp>
        <stp/>
        <stp>買気配数量14</stp>
        <tr r="H78" s="2"/>
      </tp>
      <tp>
        <v>3200</v>
        <stp/>
        <stp>BOARD</stp>
        <stp>5214</stp>
        <stp/>
        <stp>買気配数量14</stp>
        <tr r="H139" s="2"/>
      </tp>
      <tp>
        <v>200</v>
        <stp/>
        <stp>BOARD</stp>
        <stp>5714</stp>
        <stp/>
        <stp>買気配数量14</stp>
        <tr r="H157" s="2"/>
      </tp>
      <tp>
        <v>1200</v>
        <stp/>
        <stp>BOARD</stp>
        <stp>8015</stp>
        <stp/>
        <stp>買気配数量14</stp>
        <tr r="H264" s="2"/>
      </tp>
      <tp>
        <v>5300</v>
        <stp/>
        <stp>BOARD</stp>
        <stp>8015</stp>
        <stp/>
        <stp>買気配数量12</stp>
        <tr r="H264" s="2"/>
      </tp>
      <tp>
        <v>1700</v>
        <stp/>
        <stp>BOARD</stp>
        <stp>8015</stp>
        <stp/>
        <stp>買気配数量13</stp>
        <tr r="H264" s="2"/>
      </tp>
      <tp>
        <v>26000</v>
        <stp/>
        <stp>BOARD</stp>
        <stp>8015</stp>
        <stp/>
        <stp>買気配数量10</stp>
        <tr r="H264" s="2"/>
      </tp>
      <tp>
        <v>2200</v>
        <stp/>
        <stp>BOARD</stp>
        <stp>8015</stp>
        <stp/>
        <stp>買気配数量11</stp>
        <tr r="H264" s="2"/>
      </tp>
      <tp>
        <v>800</v>
        <stp/>
        <stp>BOARD</stp>
        <stp>7915</stp>
        <stp/>
        <stp>買気配数量11</stp>
        <tr r="H257" s="2"/>
      </tp>
      <tp>
        <v>200</v>
        <stp/>
        <stp>BOARD</stp>
        <stp>7915</stp>
        <stp/>
        <stp>買気配数量10</stp>
        <tr r="H257" s="2"/>
      </tp>
      <tp>
        <v>1500</v>
        <stp/>
        <stp>BOARD</stp>
        <stp>7915</stp>
        <stp/>
        <stp>買気配数量13</stp>
        <tr r="H257" s="2"/>
      </tp>
      <tp>
        <v>3300</v>
        <stp/>
        <stp>BOARD</stp>
        <stp>7915</stp>
        <stp/>
        <stp>買気配数量12</stp>
        <tr r="H257" s="2"/>
      </tp>
      <tp>
        <v>1400</v>
        <stp/>
        <stp>BOARD</stp>
        <stp>7915</stp>
        <stp/>
        <stp>買気配数量14</stp>
        <tr r="H257" s="2"/>
      </tp>
      <tp>
        <v>1300</v>
        <stp/>
        <stp>BOARD</stp>
        <stp>8012</stp>
        <stp/>
        <stp>買気配数量14</stp>
        <tr r="H263" s="2"/>
      </tp>
      <tp>
        <v>1900</v>
        <stp/>
        <stp>BOARD</stp>
        <stp>8012</stp>
        <stp/>
        <stp>買気配数量12</stp>
        <tr r="H263" s="2"/>
      </tp>
      <tp>
        <v>3600</v>
        <stp/>
        <stp>BOARD</stp>
        <stp>8012</stp>
        <stp/>
        <stp>買気配数量13</stp>
        <tr r="H263" s="2"/>
      </tp>
      <tp>
        <v>3600</v>
        <stp/>
        <stp>BOARD</stp>
        <stp>8012</stp>
        <stp/>
        <stp>買気配数量10</stp>
        <tr r="H263" s="2"/>
      </tp>
      <tp>
        <v>6900</v>
        <stp/>
        <stp>BOARD</stp>
        <stp>8012</stp>
        <stp/>
        <stp>買気配数量11</stp>
        <tr r="H263" s="2"/>
      </tp>
      <tp>
        <v>3000</v>
        <stp/>
        <stp>BOARD</stp>
        <stp>2212</stp>
        <stp/>
        <stp>買気配数量14</stp>
        <tr r="H19" s="2"/>
      </tp>
      <tp>
        <v>8800</v>
        <stp/>
        <stp>BOARD</stp>
        <stp>7012</stp>
        <stp/>
        <stp>買気配数量11</stp>
        <tr r="H228" s="2"/>
      </tp>
      <tp>
        <v>13600</v>
        <stp/>
        <stp>BOARD</stp>
        <stp>4612</stp>
        <stp/>
        <stp>買気配数量12</stp>
        <tr r="H116" s="2"/>
      </tp>
      <tp>
        <v>12400</v>
        <stp/>
        <stp>BOARD</stp>
        <stp>4912</stp>
        <stp/>
        <stp>買気配数量12</stp>
        <tr r="H131" s="2"/>
      </tp>
      <tp>
        <v>55100</v>
        <stp/>
        <stp>BOARD</stp>
        <stp>7012</stp>
        <stp/>
        <stp>買気配数量10</stp>
        <tr r="H228" s="2"/>
      </tp>
      <tp>
        <v>4200</v>
        <stp/>
        <stp>BOARD</stp>
        <stp>4612</stp>
        <stp/>
        <stp>買気配数量13</stp>
        <tr r="H116" s="2"/>
      </tp>
      <tp>
        <v>8200</v>
        <stp/>
        <stp>BOARD</stp>
        <stp>4912</stp>
        <stp/>
        <stp>買気配数量13</stp>
        <tr r="H131" s="2"/>
      </tp>
      <tp>
        <v>4500</v>
        <stp/>
        <stp>BOARD</stp>
        <stp>7012</stp>
        <stp/>
        <stp>買気配数量13</stp>
        <tr r="H228" s="2"/>
      </tp>
      <tp>
        <v>12900</v>
        <stp/>
        <stp>BOARD</stp>
        <stp>4612</stp>
        <stp/>
        <stp>買気配数量10</stp>
        <tr r="H116" s="2"/>
      </tp>
      <tp>
        <v>8000</v>
        <stp/>
        <stp>BOARD</stp>
        <stp>4912</stp>
        <stp/>
        <stp>買気配数量10</stp>
        <tr r="H131" s="2"/>
      </tp>
      <tp>
        <v>3200</v>
        <stp/>
        <stp>BOARD</stp>
        <stp>7012</stp>
        <stp/>
        <stp>買気配数量12</stp>
        <tr r="H228" s="2"/>
      </tp>
      <tp>
        <v>12900</v>
        <stp/>
        <stp>BOARD</stp>
        <stp>4612</stp>
        <stp/>
        <stp>買気配数量11</stp>
        <tr r="H116" s="2"/>
      </tp>
      <tp>
        <v>5000</v>
        <stp/>
        <stp>BOARD</stp>
        <stp>1812</stp>
        <stp/>
        <stp>買気配数量14</stp>
        <tr r="H9" s="2"/>
      </tp>
      <tp>
        <v>12900</v>
        <stp/>
        <stp>BOARD</stp>
        <stp>4912</stp>
        <stp/>
        <stp>買気配数量11</stp>
        <tr r="H131" s="2"/>
      </tp>
      <tp>
        <v>8400</v>
        <stp/>
        <stp>BOARD</stp>
        <stp>2212</stp>
        <stp/>
        <stp>買気配数量10</stp>
        <tr r="H19" s="2"/>
      </tp>
      <tp>
        <v>10000</v>
        <stp/>
        <stp>BOARD</stp>
        <stp>1812</stp>
        <stp/>
        <stp>買気配数量13</stp>
        <tr r="H9" s="2"/>
      </tp>
      <tp>
        <v>600</v>
        <stp/>
        <stp>BOARD</stp>
        <stp>2212</stp>
        <stp/>
        <stp>買気配数量11</stp>
        <tr r="H19" s="2"/>
      </tp>
      <tp>
        <v>6400</v>
        <stp/>
        <stp>BOARD</stp>
        <stp>7012</stp>
        <stp/>
        <stp>買気配数量14</stp>
        <tr r="H228" s="2"/>
      </tp>
      <tp>
        <v>90000</v>
        <stp/>
        <stp>BOARD</stp>
        <stp>1812</stp>
        <stp/>
        <stp>買気配数量12</stp>
        <tr r="H9" s="2"/>
      </tp>
      <tp>
        <v>17500</v>
        <stp/>
        <stp>BOARD</stp>
        <stp>2212</stp>
        <stp/>
        <stp>買気配数量12</stp>
        <tr r="H19" s="2"/>
      </tp>
      <tp>
        <v>8700</v>
        <stp/>
        <stp>BOARD</stp>
        <stp>4612</stp>
        <stp/>
        <stp>買気配数量14</stp>
        <tr r="H116" s="2"/>
      </tp>
      <tp>
        <v>84000</v>
        <stp/>
        <stp>BOARD</stp>
        <stp>1812</stp>
        <stp/>
        <stp>買気配数量11</stp>
        <tr r="H9" s="2"/>
      </tp>
      <tp>
        <v>9500</v>
        <stp/>
        <stp>BOARD</stp>
        <stp>4912</stp>
        <stp/>
        <stp>買気配数量14</stp>
        <tr r="H131" s="2"/>
      </tp>
      <tp>
        <v>2600</v>
        <stp/>
        <stp>BOARD</stp>
        <stp>2212</stp>
        <stp/>
        <stp>買気配数量13</stp>
        <tr r="H19" s="2"/>
      </tp>
      <tp>
        <v>73000</v>
        <stp/>
        <stp>BOARD</stp>
        <stp>1812</stp>
        <stp/>
        <stp>買気配数量10</stp>
        <tr r="H9" s="2"/>
      </tp>
      <tp>
        <v>700</v>
        <stp/>
        <stp>BOARD</stp>
        <stp>8113</stp>
        <stp/>
        <stp>買気配数量14</stp>
        <tr r="H271" s="2"/>
      </tp>
      <tp>
        <v>12700</v>
        <stp/>
        <stp>BOARD</stp>
        <stp>8113</stp>
        <stp/>
        <stp>買気配数量12</stp>
        <tr r="H271" s="2"/>
      </tp>
      <tp>
        <v>10100</v>
        <stp/>
        <stp>BOARD</stp>
        <stp>8113</stp>
        <stp/>
        <stp>買気配数量13</stp>
        <tr r="H271" s="2"/>
      </tp>
      <tp>
        <v>9900</v>
        <stp/>
        <stp>BOARD</stp>
        <stp>8113</stp>
        <stp/>
        <stp>買気配数量10</stp>
        <tr r="H271" s="2"/>
      </tp>
      <tp>
        <v>9800</v>
        <stp/>
        <stp>BOARD</stp>
        <stp>8113</stp>
        <stp/>
        <stp>買気配数量11</stp>
        <tr r="H271" s="2"/>
      </tp>
      <tp>
        <v>3200</v>
        <stp/>
        <stp>BOARD</stp>
        <stp>7013</stp>
        <stp/>
        <stp>買気配数量11</stp>
        <tr r="H229" s="2"/>
      </tp>
      <tp>
        <v>21900</v>
        <stp/>
        <stp>BOARD</stp>
        <stp>6113</stp>
        <stp/>
        <stp>買気配数量10</stp>
        <tr r="H171" s="2"/>
      </tp>
      <tp>
        <v>8600</v>
        <stp/>
        <stp>BOARD</stp>
        <stp>4613</stp>
        <stp/>
        <stp>買気配数量12</stp>
        <tr r="H117" s="2"/>
      </tp>
      <tp>
        <v>3700</v>
        <stp/>
        <stp>BOARD</stp>
        <stp>7013</stp>
        <stp/>
        <stp>買気配数量10</stp>
        <tr r="H229" s="2"/>
      </tp>
      <tp>
        <v>19000</v>
        <stp/>
        <stp>BOARD</stp>
        <stp>6113</stp>
        <stp/>
        <stp>買気配数量11</stp>
        <tr r="H171" s="2"/>
      </tp>
      <tp>
        <v>3100</v>
        <stp/>
        <stp>BOARD</stp>
        <stp>4613</stp>
        <stp/>
        <stp>買気配数量13</stp>
        <tr r="H117" s="2"/>
      </tp>
      <tp>
        <v>6100</v>
        <stp/>
        <stp>BOARD</stp>
        <stp>7013</stp>
        <stp/>
        <stp>買気配数量13</stp>
        <tr r="H229" s="2"/>
      </tp>
      <tp>
        <v>15600</v>
        <stp/>
        <stp>BOARD</stp>
        <stp>6113</stp>
        <stp/>
        <stp>買気配数量12</stp>
        <tr r="H171" s="2"/>
      </tp>
      <tp>
        <v>1600</v>
        <stp/>
        <stp>BOARD</stp>
        <stp>4613</stp>
        <stp/>
        <stp>買気配数量10</stp>
        <tr r="H117" s="2"/>
      </tp>
      <tp>
        <v>300</v>
        <stp/>
        <stp>BOARD</stp>
        <stp>7013</stp>
        <stp/>
        <stp>買気配数量12</stp>
        <tr r="H229" s="2"/>
      </tp>
      <tp>
        <v>2200</v>
        <stp/>
        <stp>BOARD</stp>
        <stp>6113</stp>
        <stp/>
        <stp>買気配数量13</stp>
        <tr r="H171" s="2"/>
      </tp>
      <tp>
        <v>3400</v>
        <stp/>
        <stp>BOARD</stp>
        <stp>4613</stp>
        <stp/>
        <stp>買気配数量11</stp>
        <tr r="H117" s="2"/>
      </tp>
      <tp>
        <v>2400</v>
        <stp/>
        <stp>BOARD</stp>
        <stp>6113</stp>
        <stp/>
        <stp>買気配数量14</stp>
        <tr r="H171" s="2"/>
      </tp>
      <tp>
        <v>6900</v>
        <stp/>
        <stp>BOARD</stp>
        <stp>7013</stp>
        <stp/>
        <stp>買気配数量14</stp>
        <tr r="H229" s="2"/>
      </tp>
      <tp>
        <v>4500</v>
        <stp/>
        <stp>BOARD</stp>
        <stp>4613</stp>
        <stp/>
        <stp>買気配数量14</stp>
        <tr r="H117" s="2"/>
      </tp>
      <tp>
        <v>500</v>
        <stp/>
        <stp>BOARD</stp>
        <stp>6310</stp>
        <stp/>
        <stp>買気配数量10</stp>
        <tr r="H181" s="2"/>
      </tp>
      <tp>
        <v>7000</v>
        <stp/>
        <stp>BOARD</stp>
        <stp>5110</stp>
        <stp/>
        <stp>買気配数量13</stp>
        <tr r="H137" s="2"/>
      </tp>
      <tp>
        <v>400</v>
        <stp/>
        <stp>BOARD</stp>
        <stp>2810</stp>
        <stp/>
        <stp>買気配数量14</stp>
        <tr r="H44" s="2"/>
      </tp>
      <tp>
        <v>500</v>
        <stp/>
        <stp>BOARD</stp>
        <stp>6310</stp>
        <stp/>
        <stp>買気配数量11</stp>
        <tr r="H181" s="2"/>
      </tp>
      <tp>
        <v>13300</v>
        <stp/>
        <stp>BOARD</stp>
        <stp>5110</stp>
        <stp/>
        <stp>買気配数量12</stp>
        <tr r="H137" s="2"/>
      </tp>
      <tp>
        <v>1300</v>
        <stp/>
        <stp>BOARD</stp>
        <stp>6310</stp>
        <stp/>
        <stp>買気配数量12</stp>
        <tr r="H181" s="2"/>
      </tp>
      <tp>
        <v>19000</v>
        <stp/>
        <stp>BOARD</stp>
        <stp>5110</stp>
        <stp/>
        <stp>買気配数量11</stp>
        <tr r="H137" s="2"/>
      </tp>
      <tp>
        <v>200</v>
        <stp/>
        <stp>BOARD</stp>
        <stp>6310</stp>
        <stp/>
        <stp>買気配数量13</stp>
        <tr r="H181" s="2"/>
      </tp>
      <tp>
        <v>4700</v>
        <stp/>
        <stp>BOARD</stp>
        <stp>5110</stp>
        <stp/>
        <stp>買気配数量10</stp>
        <tr r="H137" s="2"/>
      </tp>
      <tp>
        <v>1500</v>
        <stp/>
        <stp>BOARD</stp>
        <stp>6310</stp>
        <stp/>
        <stp>買気配数量14</stp>
        <tr r="H181" s="2"/>
      </tp>
      <tp>
        <v>3300</v>
        <stp/>
        <stp>BOARD</stp>
        <stp>2810</stp>
        <stp/>
        <stp>買気配数量10</stp>
        <tr r="H44" s="2"/>
      </tp>
      <tp>
        <v>1700</v>
        <stp/>
        <stp>BOARD</stp>
        <stp>2810</stp>
        <stp/>
        <stp>買気配数量11</stp>
        <tr r="H44" s="2"/>
      </tp>
      <tp>
        <v>7400</v>
        <stp/>
        <stp>BOARD</stp>
        <stp>2810</stp>
        <stp/>
        <stp>買気配数量12</stp>
        <tr r="H44" s="2"/>
      </tp>
      <tp>
        <v>19000</v>
        <stp/>
        <stp>BOARD</stp>
        <stp>5110</stp>
        <stp/>
        <stp>買気配数量14</stp>
        <tr r="H137" s="2"/>
      </tp>
      <tp>
        <v>1200</v>
        <stp/>
        <stp>BOARD</stp>
        <stp>2810</stp>
        <stp/>
        <stp>買気配数量13</stp>
        <tr r="H44" s="2"/>
      </tp>
      <tp>
        <v>154000</v>
        <stp/>
        <stp>BOARD</stp>
        <stp>7211</stp>
        <stp/>
        <stp>買気配数量11</stp>
        <tr r="H232" s="2"/>
      </tp>
      <tp>
        <v>6600</v>
        <stp/>
        <stp>BOARD</stp>
        <stp>5711</stp>
        <stp/>
        <stp>買気配数量13</stp>
        <tr r="H156" s="2"/>
      </tp>
      <tp>
        <v>900</v>
        <stp/>
        <stp>BOARD</stp>
        <stp>2811</stp>
        <stp/>
        <stp>買気配数量14</stp>
        <tr r="H45" s="2"/>
      </tp>
      <tp>
        <v>36000</v>
        <stp/>
        <stp>BOARD</stp>
        <stp>7911</stp>
        <stp/>
        <stp>買気配数量11</stp>
        <tr r="H256" s="2"/>
      </tp>
      <tp>
        <v>133100</v>
        <stp/>
        <stp>BOARD</stp>
        <stp>7211</stp>
        <stp/>
        <stp>買気配数量10</stp>
        <tr r="H232" s="2"/>
      </tp>
      <tp>
        <v>6100</v>
        <stp/>
        <stp>BOARD</stp>
        <stp>5711</stp>
        <stp/>
        <stp>買気配数量12</stp>
        <tr r="H156" s="2"/>
      </tp>
      <tp>
        <v>72000</v>
        <stp/>
        <stp>BOARD</stp>
        <stp>7911</stp>
        <stp/>
        <stp>買気配数量10</stp>
        <tr r="H256" s="2"/>
      </tp>
      <tp>
        <v>35700</v>
        <stp/>
        <stp>BOARD</stp>
        <stp>7211</stp>
        <stp/>
        <stp>買気配数量13</stp>
        <tr r="H232" s="2"/>
      </tp>
      <tp>
        <v>12400</v>
        <stp/>
        <stp>BOARD</stp>
        <stp>5711</stp>
        <stp/>
        <stp>買気配数量11</stp>
        <tr r="H156" s="2"/>
      </tp>
      <tp>
        <v>19000</v>
        <stp/>
        <stp>BOARD</stp>
        <stp>7911</stp>
        <stp/>
        <stp>買気配数量13</stp>
        <tr r="H256" s="2"/>
      </tp>
      <tp>
        <v>58900</v>
        <stp/>
        <stp>BOARD</stp>
        <stp>7211</stp>
        <stp/>
        <stp>買気配数量12</stp>
        <tr r="H232" s="2"/>
      </tp>
      <tp>
        <v>5600</v>
        <stp/>
        <stp>BOARD</stp>
        <stp>5711</stp>
        <stp/>
        <stp>買気配数量10</stp>
        <tr r="H156" s="2"/>
      </tp>
      <tp>
        <v>8200</v>
        <stp/>
        <stp>BOARD</stp>
        <stp>1911</stp>
        <stp/>
        <stp>買気配数量14</stp>
        <tr r="H13" s="2"/>
      </tp>
      <tp>
        <v>10000</v>
        <stp/>
        <stp>BOARD</stp>
        <stp>7911</stp>
        <stp/>
        <stp>買気配数量12</stp>
        <tr r="H256" s="2"/>
      </tp>
      <tp>
        <v>5700</v>
        <stp/>
        <stp>BOARD</stp>
        <stp>2811</stp>
        <stp/>
        <stp>買気配数量10</stp>
        <tr r="H45" s="2"/>
      </tp>
      <tp>
        <v>1400</v>
        <stp/>
        <stp>BOARD</stp>
        <stp>1911</stp>
        <stp/>
        <stp>買気配数量13</stp>
        <tr r="H13" s="2"/>
      </tp>
      <tp>
        <v>18600</v>
        <stp/>
        <stp>BOARD</stp>
        <stp>7211</stp>
        <stp/>
        <stp>買気配数量14</stp>
        <tr r="H232" s="2"/>
      </tp>
      <tp>
        <v>4300</v>
        <stp/>
        <stp>BOARD</stp>
        <stp>2811</stp>
        <stp/>
        <stp>買気配数量11</stp>
        <tr r="H45" s="2"/>
      </tp>
      <tp>
        <v>7600</v>
        <stp/>
        <stp>BOARD</stp>
        <stp>1911</stp>
        <stp/>
        <stp>買気配数量12</stp>
        <tr r="H13" s="2"/>
      </tp>
      <tp>
        <v>10000</v>
        <stp/>
        <stp>BOARD</stp>
        <stp>7911</stp>
        <stp/>
        <stp>買気配数量14</stp>
        <tr r="H256" s="2"/>
      </tp>
      <tp>
        <v>1000</v>
        <stp/>
        <stp>BOARD</stp>
        <stp>2811</stp>
        <stp/>
        <stp>買気配数量12</stp>
        <tr r="H45" s="2"/>
      </tp>
      <tp>
        <v>9700</v>
        <stp/>
        <stp>BOARD</stp>
        <stp>1911</stp>
        <stp/>
        <stp>買気配数量11</stp>
        <tr r="H13" s="2"/>
      </tp>
      <tp>
        <v>1000</v>
        <stp/>
        <stp>BOARD</stp>
        <stp>5711</stp>
        <stp/>
        <stp>買気配数量14</stp>
        <tr r="H156" s="2"/>
      </tp>
      <tp>
        <v>5500</v>
        <stp/>
        <stp>BOARD</stp>
        <stp>2811</stp>
        <stp/>
        <stp>買気配数量13</stp>
        <tr r="H45" s="2"/>
      </tp>
      <tp>
        <v>12800</v>
        <stp/>
        <stp>BOARD</stp>
        <stp>1911</stp>
        <stp/>
        <stp>買気配数量10</stp>
        <tr r="H13" s="2"/>
      </tp>
      <tp>
        <v>3000</v>
        <stp/>
        <stp>BOARD</stp>
        <stp>8218</stp>
        <stp/>
        <stp>買気配数量14</stp>
        <tr r="H277" s="2"/>
      </tp>
      <tp>
        <v>1400</v>
        <stp/>
        <stp>BOARD</stp>
        <stp>8218</stp>
        <stp/>
        <stp>買気配数量12</stp>
        <tr r="H277" s="2"/>
      </tp>
      <tp>
        <v>600</v>
        <stp/>
        <stp>BOARD</stp>
        <stp>8218</stp>
        <stp/>
        <stp>買気配数量13</stp>
        <tr r="H277" s="2"/>
      </tp>
      <tp>
        <v>3200</v>
        <stp/>
        <stp>BOARD</stp>
        <stp>8218</stp>
        <stp/>
        <stp>買気配数量10</stp>
        <tr r="H277" s="2"/>
      </tp>
      <tp>
        <v>1200</v>
        <stp/>
        <stp>BOARD</stp>
        <stp>8218</stp>
        <stp/>
        <stp>買気配数量11</stp>
        <tr r="H277" s="2"/>
      </tp>
      <tp>
        <v>23000</v>
        <stp/>
        <stp>BOARD</stp>
        <stp>4118</stp>
        <stp/>
        <stp>買気配数量12</stp>
        <tr r="H79" s="2"/>
      </tp>
      <tp>
        <v>13200</v>
        <stp/>
        <stp>BOARD</stp>
        <stp>7518</stp>
        <stp/>
        <stp>買気配数量11</stp>
        <tr r="H246" s="2"/>
      </tp>
      <tp>
        <v>8000</v>
        <stp/>
        <stp>BOARD</stp>
        <stp>4118</stp>
        <stp/>
        <stp>買気配数量13</stp>
        <tr r="H79" s="2"/>
      </tp>
      <tp>
        <v>8500</v>
        <stp/>
        <stp>BOARD</stp>
        <stp>7518</stp>
        <stp/>
        <stp>買気配数量10</stp>
        <tr r="H246" s="2"/>
      </tp>
      <tp>
        <v>34000</v>
        <stp/>
        <stp>BOARD</stp>
        <stp>4118</stp>
        <stp/>
        <stp>買気配数量10</stp>
        <tr r="H79" s="2"/>
      </tp>
      <tp>
        <v>15700</v>
        <stp/>
        <stp>BOARD</stp>
        <stp>7518</stp>
        <stp/>
        <stp>買気配数量13</stp>
        <tr r="H246" s="2"/>
      </tp>
      <tp>
        <v>12000</v>
        <stp/>
        <stp>BOARD</stp>
        <stp>4118</stp>
        <stp/>
        <stp>買気配数量11</stp>
        <tr r="H79" s="2"/>
      </tp>
      <tp>
        <v>23500</v>
        <stp/>
        <stp>BOARD</stp>
        <stp>7518</stp>
        <stp/>
        <stp>買気配数量12</stp>
        <tr r="H246" s="2"/>
      </tp>
      <tp>
        <v>3500</v>
        <stp/>
        <stp>BOARD</stp>
        <stp>7518</stp>
        <stp/>
        <stp>買気配数量14</stp>
        <tr r="H246" s="2"/>
      </tp>
      <tp>
        <v>9000</v>
        <stp/>
        <stp>BOARD</stp>
        <stp>4118</stp>
        <stp/>
        <stp>買気配数量14</stp>
        <tr r="H79" s="2"/>
      </tp>
      <tp>
        <v>2100</v>
        <stp/>
        <stp>BOARD</stp>
        <stp>8219</stp>
        <stp/>
        <stp>買気配数量14</stp>
        <tr r="H278" s="2"/>
      </tp>
      <tp>
        <v>1400</v>
        <stp/>
        <stp>BOARD</stp>
        <stp>8219</stp>
        <stp/>
        <stp>買気配数量12</stp>
        <tr r="H278" s="2"/>
      </tp>
      <tp>
        <v>2900</v>
        <stp/>
        <stp>BOARD</stp>
        <stp>8219</stp>
        <stp/>
        <stp>買気配数量13</stp>
        <tr r="H278" s="2"/>
      </tp>
      <tp>
        <v>5500</v>
        <stp/>
        <stp>BOARD</stp>
        <stp>8219</stp>
        <stp/>
        <stp>買気配数量10</stp>
        <tr r="H278" s="2"/>
      </tp>
      <tp>
        <v>4900</v>
        <stp/>
        <stp>BOARD</stp>
        <stp>8219</stp>
        <stp/>
        <stp>買気配数量11</stp>
        <tr r="H278" s="2"/>
      </tp>
      <tp>
        <v>6500</v>
        <stp/>
        <stp>BOARD</stp>
        <stp>5019</stp>
        <stp/>
        <stp>買気配数量13</stp>
        <tr r="H135" s="2"/>
      </tp>
      <tp>
        <v>4900</v>
        <stp/>
        <stp>BOARD</stp>
        <stp>4519</stp>
        <stp/>
        <stp>買気配数量12</stp>
        <tr r="H100" s="2"/>
      </tp>
      <tp>
        <v>2500</v>
        <stp/>
        <stp>BOARD</stp>
        <stp>5019</stp>
        <stp/>
        <stp>買気配数量12</stp>
        <tr r="H135" s="2"/>
      </tp>
      <tp>
        <v>6700</v>
        <stp/>
        <stp>BOARD</stp>
        <stp>4519</stp>
        <stp/>
        <stp>買気配数量13</stp>
        <tr r="H100" s="2"/>
      </tp>
      <tp>
        <v>11500</v>
        <stp/>
        <stp>BOARD</stp>
        <stp>5019</stp>
        <stp/>
        <stp>買気配数量11</stp>
        <tr r="H135" s="2"/>
      </tp>
      <tp>
        <v>5100</v>
        <stp/>
        <stp>BOARD</stp>
        <stp>4519</stp>
        <stp/>
        <stp>買気配数量10</stp>
        <tr r="H100" s="2"/>
      </tp>
      <tp>
        <v>17400</v>
        <stp/>
        <stp>BOARD</stp>
        <stp>5019</stp>
        <stp/>
        <stp>買気配数量10</stp>
        <tr r="H135" s="2"/>
      </tp>
      <tp>
        <v>1800</v>
        <stp/>
        <stp>BOARD</stp>
        <stp>4519</stp>
        <stp/>
        <stp>買気配数量11</stp>
        <tr r="H100" s="2"/>
      </tp>
      <tp>
        <v>4600</v>
        <stp/>
        <stp>BOARD</stp>
        <stp>4519</stp>
        <stp/>
        <stp>買気配数量14</stp>
        <tr r="H100" s="2"/>
      </tp>
      <tp>
        <v>200</v>
        <stp/>
        <stp>BOARD</stp>
        <stp>5019</stp>
        <stp/>
        <stp>買気配数量14</stp>
        <tr r="H135" s="2"/>
      </tp>
      <tp>
        <v>0</v>
        <stp/>
        <stp>BOARD</stp>
        <stp>8218</stp>
        <stp/>
        <stp>買気配数量-2</stp>
        <tr r="H277" s="2"/>
      </tp>
      <tp>
        <v>0</v>
        <stp/>
        <stp>BOARD</stp>
        <stp>8218</stp>
        <stp/>
        <stp>買気配数量-3</stp>
        <tr r="H277" s="2"/>
      </tp>
      <tp>
        <v>0</v>
        <stp/>
        <stp>BOARD</stp>
        <stp>8218</stp>
        <stp/>
        <stp>買気配数量-1</stp>
        <tr r="H277" s="2"/>
      </tp>
      <tp>
        <v>0</v>
        <stp/>
        <stp>BOARD</stp>
        <stp>4118</stp>
        <stp/>
        <stp>買気配数量-2</stp>
        <tr r="H79" s="2"/>
      </tp>
      <tp>
        <v>0</v>
        <stp/>
        <stp>BOARD</stp>
        <stp>7518</stp>
        <stp/>
        <stp>買気配数量-1</stp>
        <tr r="H246" s="2"/>
      </tp>
      <tp>
        <v>0</v>
        <stp/>
        <stp>BOARD</stp>
        <stp>4118</stp>
        <stp/>
        <stp>買気配数量-3</stp>
        <tr r="H79" s="2"/>
      </tp>
      <tp>
        <v>0</v>
        <stp/>
        <stp>BOARD</stp>
        <stp>7518</stp>
        <stp/>
        <stp>買気配数量-3</stp>
        <tr r="H246" s="2"/>
      </tp>
      <tp>
        <v>0</v>
        <stp/>
        <stp>BOARD</stp>
        <stp>4118</stp>
        <stp/>
        <stp>買気配数量-1</stp>
        <tr r="H79" s="2"/>
      </tp>
      <tp>
        <v>0</v>
        <stp/>
        <stp>BOARD</stp>
        <stp>7518</stp>
        <stp/>
        <stp>買気配数量-2</stp>
        <tr r="H246" s="2"/>
      </tp>
      <tp>
        <v>0</v>
        <stp/>
        <stp>BOARD</stp>
        <stp>8219</stp>
        <stp/>
        <stp>買気配数量-2</stp>
        <tr r="H278" s="2"/>
      </tp>
      <tp>
        <v>0</v>
        <stp/>
        <stp>BOARD</stp>
        <stp>8219</stp>
        <stp/>
        <stp>買気配数量-3</stp>
        <tr r="H278" s="2"/>
      </tp>
      <tp>
        <v>0</v>
        <stp/>
        <stp>BOARD</stp>
        <stp>8219</stp>
        <stp/>
        <stp>買気配数量-1</stp>
        <tr r="H278" s="2"/>
      </tp>
      <tp>
        <v>0</v>
        <stp/>
        <stp>BOARD</stp>
        <stp>5019</stp>
        <stp/>
        <stp>買気配数量-3</stp>
        <tr r="H135" s="2"/>
      </tp>
      <tp>
        <v>0</v>
        <stp/>
        <stp>BOARD</stp>
        <stp>4519</stp>
        <stp/>
        <stp>買気配数量-2</stp>
        <tr r="H100" s="2"/>
      </tp>
      <tp>
        <v>0</v>
        <stp/>
        <stp>BOARD</stp>
        <stp>5019</stp>
        <stp/>
        <stp>買気配数量-2</stp>
        <tr r="H135" s="2"/>
      </tp>
      <tp>
        <v>0</v>
        <stp/>
        <stp>BOARD</stp>
        <stp>4519</stp>
        <stp/>
        <stp>買気配数量-3</stp>
        <tr r="H100" s="2"/>
      </tp>
      <tp>
        <v>0</v>
        <stp/>
        <stp>BOARD</stp>
        <stp>5019</stp>
        <stp/>
        <stp>買気配数量-1</stp>
        <tr r="H135" s="2"/>
      </tp>
      <tp>
        <v>0</v>
        <stp/>
        <stp>BOARD</stp>
        <stp>4519</stp>
        <stp/>
        <stp>買気配数量-1</stp>
        <tr r="H100" s="2"/>
      </tp>
      <tp>
        <v>0</v>
        <stp/>
        <stp>BOARD</stp>
        <stp>8012</stp>
        <stp/>
        <stp>買気配数量-2</stp>
        <tr r="H263" s="2"/>
      </tp>
      <tp>
        <v>0</v>
        <stp/>
        <stp>BOARD</stp>
        <stp>8012</stp>
        <stp/>
        <stp>買気配数量-3</stp>
        <tr r="H263" s="2"/>
      </tp>
      <tp>
        <v>0</v>
        <stp/>
        <stp>BOARD</stp>
        <stp>8012</stp>
        <stp/>
        <stp>買気配数量-1</stp>
        <tr r="H263" s="2"/>
      </tp>
      <tp>
        <v>0</v>
        <stp/>
        <stp>BOARD</stp>
        <stp>7012</stp>
        <stp/>
        <stp>買気配数量-1</stp>
        <tr r="H228" s="2"/>
      </tp>
      <tp>
        <v>0</v>
        <stp/>
        <stp>BOARD</stp>
        <stp>4612</stp>
        <stp/>
        <stp>買気配数量-2</stp>
        <tr r="H116" s="2"/>
      </tp>
      <tp>
        <v>0</v>
        <stp/>
        <stp>BOARD</stp>
        <stp>4912</stp>
        <stp/>
        <stp>買気配数量-2</stp>
        <tr r="H131" s="2"/>
      </tp>
      <tp>
        <v>0</v>
        <stp/>
        <stp>BOARD</stp>
        <stp>4612</stp>
        <stp/>
        <stp>買気配数量-3</stp>
        <tr r="H116" s="2"/>
      </tp>
      <tp>
        <v>0</v>
        <stp/>
        <stp>BOARD</stp>
        <stp>4912</stp>
        <stp/>
        <stp>買気配数量-3</stp>
        <tr r="H131" s="2"/>
      </tp>
      <tp>
        <v>0</v>
        <stp/>
        <stp>BOARD</stp>
        <stp>7012</stp>
        <stp/>
        <stp>買気配数量-3</stp>
        <tr r="H228" s="2"/>
      </tp>
      <tp>
        <v>0</v>
        <stp/>
        <stp>BOARD</stp>
        <stp>7012</stp>
        <stp/>
        <stp>買気配数量-2</stp>
        <tr r="H228" s="2"/>
      </tp>
      <tp>
        <v>0</v>
        <stp/>
        <stp>BOARD</stp>
        <stp>4612</stp>
        <stp/>
        <stp>買気配数量-1</stp>
        <tr r="H116" s="2"/>
      </tp>
      <tp>
        <v>0</v>
        <stp/>
        <stp>BOARD</stp>
        <stp>4912</stp>
        <stp/>
        <stp>買気配数量-1</stp>
        <tr r="H131" s="2"/>
      </tp>
      <tp>
        <v>0</v>
        <stp/>
        <stp>BOARD</stp>
        <stp>1812</stp>
        <stp/>
        <stp>買気配数量-3</stp>
        <tr r="H9" s="2"/>
      </tp>
      <tp>
        <v>0</v>
        <stp/>
        <stp>BOARD</stp>
        <stp>2212</stp>
        <stp/>
        <stp>買気配数量-1</stp>
        <tr r="H19" s="2"/>
      </tp>
      <tp>
        <v>0</v>
        <stp/>
        <stp>BOARD</stp>
        <stp>1812</stp>
        <stp/>
        <stp>買気配数量-2</stp>
        <tr r="H9" s="2"/>
      </tp>
      <tp>
        <v>0</v>
        <stp/>
        <stp>BOARD</stp>
        <stp>2212</stp>
        <stp/>
        <stp>買気配数量-2</stp>
        <tr r="H19" s="2"/>
      </tp>
      <tp>
        <v>0</v>
        <stp/>
        <stp>BOARD</stp>
        <stp>1812</stp>
        <stp/>
        <stp>買気配数量-1</stp>
        <tr r="H9" s="2"/>
      </tp>
      <tp>
        <v>0</v>
        <stp/>
        <stp>BOARD</stp>
        <stp>2212</stp>
        <stp/>
        <stp>買気配数量-3</stp>
        <tr r="H19" s="2"/>
      </tp>
      <tp>
        <v>0</v>
        <stp/>
        <stp>BOARD</stp>
        <stp>8113</stp>
        <stp/>
        <stp>買気配数量-2</stp>
        <tr r="H271" s="2"/>
      </tp>
      <tp>
        <v>0</v>
        <stp/>
        <stp>BOARD</stp>
        <stp>8113</stp>
        <stp/>
        <stp>買気配数量-3</stp>
        <tr r="H271" s="2"/>
      </tp>
      <tp>
        <v>0</v>
        <stp/>
        <stp>BOARD</stp>
        <stp>8113</stp>
        <stp/>
        <stp>買気配数量-1</stp>
        <tr r="H271" s="2"/>
      </tp>
      <tp>
        <v>0</v>
        <stp/>
        <stp>BOARD</stp>
        <stp>7013</stp>
        <stp/>
        <stp>買気配数量-1</stp>
        <tr r="H229" s="2"/>
      </tp>
      <tp>
        <v>0</v>
        <stp/>
        <stp>BOARD</stp>
        <stp>4613</stp>
        <stp/>
        <stp>買気配数量-2</stp>
        <tr r="H117" s="2"/>
      </tp>
      <tp>
        <v>0</v>
        <stp/>
        <stp>BOARD</stp>
        <stp>6113</stp>
        <stp/>
        <stp>買気配数量-1</stp>
        <tr r="H171" s="2"/>
      </tp>
      <tp>
        <v>0</v>
        <stp/>
        <stp>BOARD</stp>
        <stp>4613</stp>
        <stp/>
        <stp>買気配数量-3</stp>
        <tr r="H117" s="2"/>
      </tp>
      <tp>
        <v>0</v>
        <stp/>
        <stp>BOARD</stp>
        <stp>7013</stp>
        <stp/>
        <stp>買気配数量-3</stp>
        <tr r="H229" s="2"/>
      </tp>
      <tp>
        <v>0</v>
        <stp/>
        <stp>BOARD</stp>
        <stp>6113</stp>
        <stp/>
        <stp>買気配数量-2</stp>
        <tr r="H171" s="2"/>
      </tp>
      <tp>
        <v>0</v>
        <stp/>
        <stp>BOARD</stp>
        <stp>7013</stp>
        <stp/>
        <stp>買気配数量-2</stp>
        <tr r="H229" s="2"/>
      </tp>
      <tp>
        <v>0</v>
        <stp/>
        <stp>BOARD</stp>
        <stp>6113</stp>
        <stp/>
        <stp>買気配数量-3</stp>
        <tr r="H171" s="2"/>
      </tp>
      <tp>
        <v>0</v>
        <stp/>
        <stp>BOARD</stp>
        <stp>4613</stp>
        <stp/>
        <stp>買気配数量-1</stp>
        <tr r="H117" s="2"/>
      </tp>
      <tp>
        <v>0</v>
        <stp/>
        <stp>BOARD</stp>
        <stp>5110</stp>
        <stp/>
        <stp>買気配数量-3</stp>
        <tr r="H137" s="2"/>
      </tp>
      <tp>
        <v>0</v>
        <stp/>
        <stp>BOARD</stp>
        <stp>6310</stp>
        <stp/>
        <stp>買気配数量-1</stp>
        <tr r="H181" s="2"/>
      </tp>
      <tp>
        <v>0</v>
        <stp/>
        <stp>BOARD</stp>
        <stp>5110</stp>
        <stp/>
        <stp>買気配数量-2</stp>
        <tr r="H137" s="2"/>
      </tp>
      <tp>
        <v>0</v>
        <stp/>
        <stp>BOARD</stp>
        <stp>6310</stp>
        <stp/>
        <stp>買気配数量-2</stp>
        <tr r="H181" s="2"/>
      </tp>
      <tp>
        <v>0</v>
        <stp/>
        <stp>BOARD</stp>
        <stp>5110</stp>
        <stp/>
        <stp>買気配数量-1</stp>
        <tr r="H137" s="2"/>
      </tp>
      <tp>
        <v>0</v>
        <stp/>
        <stp>BOARD</stp>
        <stp>6310</stp>
        <stp/>
        <stp>買気配数量-3</stp>
        <tr r="H181" s="2"/>
      </tp>
      <tp>
        <v>0</v>
        <stp/>
        <stp>BOARD</stp>
        <stp>2810</stp>
        <stp/>
        <stp>買気配数量-1</stp>
        <tr r="H44" s="2"/>
      </tp>
      <tp>
        <v>0</v>
        <stp/>
        <stp>BOARD</stp>
        <stp>2810</stp>
        <stp/>
        <stp>買気配数量-2</stp>
        <tr r="H44" s="2"/>
      </tp>
      <tp>
        <v>0</v>
        <stp/>
        <stp>BOARD</stp>
        <stp>2810</stp>
        <stp/>
        <stp>買気配数量-3</stp>
        <tr r="H44" s="2"/>
      </tp>
      <tp>
        <v>0</v>
        <stp/>
        <stp>BOARD</stp>
        <stp>7211</stp>
        <stp/>
        <stp>買気配数量-1</stp>
        <tr r="H232" s="2"/>
      </tp>
      <tp>
        <v>0</v>
        <stp/>
        <stp>BOARD</stp>
        <stp>5711</stp>
        <stp/>
        <stp>買気配数量-3</stp>
        <tr r="H156" s="2"/>
      </tp>
      <tp>
        <v>0</v>
        <stp/>
        <stp>BOARD</stp>
        <stp>7911</stp>
        <stp/>
        <stp>買気配数量-1</stp>
        <tr r="H256" s="2"/>
      </tp>
      <tp>
        <v>0</v>
        <stp/>
        <stp>BOARD</stp>
        <stp>5711</stp>
        <stp/>
        <stp>買気配数量-2</stp>
        <tr r="H156" s="2"/>
      </tp>
      <tp>
        <v>0</v>
        <stp/>
        <stp>BOARD</stp>
        <stp>7211</stp>
        <stp/>
        <stp>買気配数量-3</stp>
        <tr r="H232" s="2"/>
      </tp>
      <tp>
        <v>0</v>
        <stp/>
        <stp>BOARD</stp>
        <stp>5711</stp>
        <stp/>
        <stp>買気配数量-1</stp>
        <tr r="H156" s="2"/>
      </tp>
      <tp>
        <v>0</v>
        <stp/>
        <stp>BOARD</stp>
        <stp>7911</stp>
        <stp/>
        <stp>買気配数量-3</stp>
        <tr r="H256" s="2"/>
      </tp>
      <tp>
        <v>0</v>
        <stp/>
        <stp>BOARD</stp>
        <stp>7211</stp>
        <stp/>
        <stp>買気配数量-2</stp>
        <tr r="H232" s="2"/>
      </tp>
      <tp>
        <v>0</v>
        <stp/>
        <stp>BOARD</stp>
        <stp>7911</stp>
        <stp/>
        <stp>買気配数量-2</stp>
        <tr r="H256" s="2"/>
      </tp>
      <tp>
        <v>0</v>
        <stp/>
        <stp>BOARD</stp>
        <stp>1911</stp>
        <stp/>
        <stp>買気配数量-3</stp>
        <tr r="H13" s="2"/>
      </tp>
      <tp>
        <v>0</v>
        <stp/>
        <stp>BOARD</stp>
        <stp>2811</stp>
        <stp/>
        <stp>買気配数量-1</stp>
        <tr r="H45" s="2"/>
      </tp>
      <tp>
        <v>0</v>
        <stp/>
        <stp>BOARD</stp>
        <stp>1911</stp>
        <stp/>
        <stp>買気配数量-2</stp>
        <tr r="H13" s="2"/>
      </tp>
      <tp>
        <v>0</v>
        <stp/>
        <stp>BOARD</stp>
        <stp>2811</stp>
        <stp/>
        <stp>買気配数量-2</stp>
        <tr r="H45" s="2"/>
      </tp>
      <tp>
        <v>0</v>
        <stp/>
        <stp>BOARD</stp>
        <stp>1911</stp>
        <stp/>
        <stp>買気配数量-1</stp>
        <tr r="H13" s="2"/>
      </tp>
      <tp>
        <v>0</v>
        <stp/>
        <stp>BOARD</stp>
        <stp>2811</stp>
        <stp/>
        <stp>買気配数量-3</stp>
        <tr r="H45" s="2"/>
      </tp>
      <tp>
        <v>0</v>
        <stp/>
        <stp>BOARD</stp>
        <stp>8016</stp>
        <stp/>
        <stp>買気配数量-2</stp>
        <tr r="H265" s="2"/>
      </tp>
      <tp>
        <v>0</v>
        <stp/>
        <stp>BOARD</stp>
        <stp>8016</stp>
        <stp/>
        <stp>買気配数量-3</stp>
        <tr r="H265" s="2"/>
      </tp>
      <tp>
        <v>0</v>
        <stp/>
        <stp>BOARD</stp>
        <stp>8016</stp>
        <stp/>
        <stp>買気配数量-1</stp>
        <tr r="H265" s="2"/>
      </tp>
      <tp>
        <v>0</v>
        <stp/>
        <stp>BOARD</stp>
        <stp>4716</stp>
        <stp/>
        <stp>買気配数量-2</stp>
        <tr r="H126" s="2"/>
      </tp>
      <tp>
        <v>0</v>
        <stp/>
        <stp>BOARD</stp>
        <stp>4716</stp>
        <stp/>
        <stp>買気配数量-3</stp>
        <tr r="H126" s="2"/>
      </tp>
      <tp>
        <v>0</v>
        <stp/>
        <stp>BOARD</stp>
        <stp>4716</stp>
        <stp/>
        <stp>買気配数量-1</stp>
        <tr r="H126" s="2"/>
      </tp>
      <tp>
        <v>0</v>
        <stp/>
        <stp>BOARD</stp>
        <stp>3116</stp>
        <stp/>
        <stp>買気配数量-1</stp>
        <tr r="H54" s="2"/>
      </tp>
      <tp>
        <v>0</v>
        <stp/>
        <stp>BOARD</stp>
        <stp>3116</stp>
        <stp/>
        <stp>買気配数量-3</stp>
        <tr r="H54" s="2"/>
      </tp>
      <tp>
        <v>0</v>
        <stp/>
        <stp>BOARD</stp>
        <stp>3116</stp>
        <stp/>
        <stp>買気配数量-2</stp>
        <tr r="H54" s="2"/>
      </tp>
      <tp>
        <v>0</v>
        <stp/>
        <stp>BOARD</stp>
        <stp>4217</stp>
        <stp/>
        <stp>買気配数量-2</stp>
        <tr r="H91" s="2"/>
      </tp>
      <tp>
        <v>0</v>
        <stp/>
        <stp>BOARD</stp>
        <stp>4217</stp>
        <stp/>
        <stp>買気配数量-3</stp>
        <tr r="H91" s="2"/>
      </tp>
      <tp>
        <v>0</v>
        <stp/>
        <stp>BOARD</stp>
        <stp>6417</stp>
        <stp/>
        <stp>買気配数量-1</stp>
        <tr r="H186" s="2"/>
      </tp>
      <tp>
        <v>0</v>
        <stp/>
        <stp>BOARD</stp>
        <stp>6417</stp>
        <stp/>
        <stp>買気配数量-2</stp>
        <tr r="H186" s="2"/>
      </tp>
      <tp>
        <v>0</v>
        <stp/>
        <stp>BOARD</stp>
        <stp>4217</stp>
        <stp/>
        <stp>買気配数量-1</stp>
        <tr r="H91" s="2"/>
      </tp>
      <tp>
        <v>0</v>
        <stp/>
        <stp>BOARD</stp>
        <stp>6417</stp>
        <stp/>
        <stp>買気配数量-3</stp>
        <tr r="H186" s="2"/>
      </tp>
      <tp>
        <v>0</v>
        <stp/>
        <stp>BOARD</stp>
        <stp>5214</stp>
        <stp/>
        <stp>買気配数量-3</stp>
        <tr r="H139" s="2"/>
      </tp>
      <tp>
        <v>0</v>
        <stp/>
        <stp>BOARD</stp>
        <stp>4114</stp>
        <stp/>
        <stp>買気配数量-2</stp>
        <tr r="H78" s="2"/>
      </tp>
      <tp>
        <v>0</v>
        <stp/>
        <stp>BOARD</stp>
        <stp>5714</stp>
        <stp/>
        <stp>買気配数量-3</stp>
        <tr r="H157" s="2"/>
      </tp>
      <tp>
        <v>0</v>
        <stp/>
        <stp>BOARD</stp>
        <stp>5214</stp>
        <stp/>
        <stp>買気配数量-2</stp>
        <tr r="H139" s="2"/>
      </tp>
      <tp>
        <v>0</v>
        <stp/>
        <stp>BOARD</stp>
        <stp>4114</stp>
        <stp/>
        <stp>買気配数量-3</stp>
        <tr r="H78" s="2"/>
      </tp>
      <tp>
        <v>0</v>
        <stp/>
        <stp>BOARD</stp>
        <stp>5714</stp>
        <stp/>
        <stp>買気配数量-2</stp>
        <tr r="H157" s="2"/>
      </tp>
      <tp>
        <v>0</v>
        <stp/>
        <stp>BOARD</stp>
        <stp>5214</stp>
        <stp/>
        <stp>買気配数量-1</stp>
        <tr r="H139" s="2"/>
      </tp>
      <tp>
        <v>0</v>
        <stp/>
        <stp>BOARD</stp>
        <stp>5714</stp>
        <stp/>
        <stp>買気配数量-1</stp>
        <tr r="H157" s="2"/>
      </tp>
      <tp>
        <v>0</v>
        <stp/>
        <stp>BOARD</stp>
        <stp>4114</stp>
        <stp/>
        <stp>買気配数量-1</stp>
        <tr r="H78" s="2"/>
      </tp>
      <tp>
        <v>0</v>
        <stp/>
        <stp>BOARD</stp>
        <stp>8015</stp>
        <stp/>
        <stp>買気配数量-2</stp>
        <tr r="H264" s="2"/>
      </tp>
      <tp>
        <v>0</v>
        <stp/>
        <stp>BOARD</stp>
        <stp>8015</stp>
        <stp/>
        <stp>買気配数量-3</stp>
        <tr r="H264" s="2"/>
      </tp>
      <tp>
        <v>0</v>
        <stp/>
        <stp>BOARD</stp>
        <stp>8015</stp>
        <stp/>
        <stp>買気配数量-1</stp>
        <tr r="H264" s="2"/>
      </tp>
      <tp>
        <v>0</v>
        <stp/>
        <stp>BOARD</stp>
        <stp>7915</stp>
        <stp/>
        <stp>買気配数量-1</stp>
        <tr r="H257" s="2"/>
      </tp>
      <tp>
        <v>0</v>
        <stp/>
        <stp>BOARD</stp>
        <stp>7915</stp>
        <stp/>
        <stp>買気配数量-3</stp>
        <tr r="H257" s="2"/>
      </tp>
      <tp>
        <v>0</v>
        <stp/>
        <stp>BOARD</stp>
        <stp>7915</stp>
        <stp/>
        <stp>買気配数量-2</stp>
        <tr r="H257" s="2"/>
      </tp>
      <tp>
        <v>2413</v>
        <stp/>
        <stp>BOARD</stp>
        <stp>2685</stp>
        <stp/>
        <stp>気配値6</stp>
        <tr r="L92" s="4"/>
      </tp>
      <tp>
        <v>2415</v>
        <stp/>
        <stp>BOARD</stp>
        <stp>2685</stp>
        <stp/>
        <stp>気配値5</stp>
        <tr r="K92" s="4"/>
      </tp>
      <tp>
        <v>4335</v>
        <stp/>
        <stp>BOARD</stp>
        <stp>6305</stp>
        <stp/>
        <stp>気配値6</stp>
        <tr r="L51" s="4"/>
      </tp>
      <tp>
        <v>4345</v>
        <stp/>
        <stp>BOARD</stp>
        <stp>6305</stp>
        <stp/>
        <stp>気配値5</stp>
        <tr r="K51" s="4"/>
      </tp>
      <tp>
        <v>1685</v>
        <stp/>
        <stp>BOARD</stp>
        <stp>6925</stp>
        <stp/>
        <stp>気配値5</stp>
        <tr r="K88" s="4"/>
      </tp>
      <tp>
        <v>1683</v>
        <stp/>
        <stp>BOARD</stp>
        <stp>6925</stp>
        <stp/>
        <stp>気配値6</stp>
        <tr r="L88" s="4"/>
      </tp>
      <tp>
        <v>2978</v>
        <stp/>
        <stp>BOARD</stp>
        <stp>4665</stp>
        <stp/>
        <stp>気配値6</stp>
        <tr r="L34" s="4"/>
      </tp>
      <tp>
        <v>2980</v>
        <stp/>
        <stp>BOARD</stp>
        <stp>4665</stp>
        <stp/>
        <stp>気配値5</stp>
        <tr r="K34" s="4"/>
      </tp>
      <tp>
        <v>4500</v>
        <stp/>
        <stp>BOARD</stp>
        <stp>2206</stp>
        <stp/>
        <stp>買気配数量14</stp>
        <tr r="H18" s="2"/>
      </tp>
      <tp>
        <v>2200</v>
        <stp/>
        <stp>BOARD</stp>
        <stp>4206</stp>
        <stp/>
        <stp>買気配数量12</stp>
        <tr r="H89" s="2"/>
      </tp>
      <tp>
        <v>4900</v>
        <stp/>
        <stp>BOARD</stp>
        <stp>5706</stp>
        <stp/>
        <stp>買気配数量13</stp>
        <tr r="H155" s="2"/>
      </tp>
      <tp>
        <v>5000</v>
        <stp/>
        <stp>BOARD</stp>
        <stp>4506</stp>
        <stp/>
        <stp>買気配数量12</stp>
        <tr r="H97" s="2"/>
      </tp>
      <tp>
        <v>45300</v>
        <stp/>
        <stp>BOARD</stp>
        <stp>6506</stp>
        <stp/>
        <stp>買気配数量10</stp>
        <tr r="H198" s="2"/>
      </tp>
      <tp>
        <v>2300</v>
        <stp/>
        <stp>BOARD</stp>
        <stp>6806</stp>
        <stp/>
        <stp>買気配数量10</stp>
        <tr r="H211" s="2"/>
      </tp>
      <tp>
        <v>4800</v>
        <stp/>
        <stp>BOARD</stp>
        <stp>4206</stp>
        <stp/>
        <stp>買気配数量13</stp>
        <tr r="H89" s="2"/>
      </tp>
      <tp>
        <v>2800</v>
        <stp/>
        <stp>BOARD</stp>
        <stp>5706</stp>
        <stp/>
        <stp>買気配数量12</stp>
        <tr r="H155" s="2"/>
      </tp>
      <tp>
        <v>2400</v>
        <stp/>
        <stp>BOARD</stp>
        <stp>4506</stp>
        <stp/>
        <stp>買気配数量13</stp>
        <tr r="H97" s="2"/>
      </tp>
      <tp>
        <v>7400</v>
        <stp/>
        <stp>BOARD</stp>
        <stp>6506</stp>
        <stp/>
        <stp>買気配数量11</stp>
        <tr r="H198" s="2"/>
      </tp>
      <tp>
        <v>1000</v>
        <stp/>
        <stp>BOARD</stp>
        <stp>6806</stp>
        <stp/>
        <stp>買気配数量11</stp>
        <tr r="H211" s="2"/>
      </tp>
      <tp>
        <v>3100</v>
        <stp/>
        <stp>BOARD</stp>
        <stp>4206</stp>
        <stp/>
        <stp>買気配数量10</stp>
        <tr r="H89" s="2"/>
      </tp>
      <tp>
        <v>1800</v>
        <stp/>
        <stp>BOARD</stp>
        <stp>5706</stp>
        <stp/>
        <stp>買気配数量11</stp>
        <tr r="H155" s="2"/>
      </tp>
      <tp>
        <v>14800</v>
        <stp/>
        <stp>BOARD</stp>
        <stp>4506</stp>
        <stp/>
        <stp>買気配数量10</stp>
        <tr r="H97" s="2"/>
      </tp>
      <tp>
        <v>13800</v>
        <stp/>
        <stp>BOARD</stp>
        <stp>6506</stp>
        <stp/>
        <stp>買気配数量12</stp>
        <tr r="H198" s="2"/>
      </tp>
      <tp>
        <v>3900</v>
        <stp/>
        <stp>BOARD</stp>
        <stp>6806</stp>
        <stp/>
        <stp>買気配数量12</stp>
        <tr r="H211" s="2"/>
      </tp>
      <tp>
        <v>900</v>
        <stp/>
        <stp>BOARD</stp>
        <stp>4206</stp>
        <stp/>
        <stp>買気配数量11</stp>
        <tr r="H89" s="2"/>
      </tp>
      <tp>
        <v>26900</v>
        <stp/>
        <stp>BOARD</stp>
        <stp>5706</stp>
        <stp/>
        <stp>買気配数量10</stp>
        <tr r="H155" s="2"/>
      </tp>
      <tp>
        <v>22000</v>
        <stp/>
        <stp>BOARD</stp>
        <stp>4506</stp>
        <stp/>
        <stp>買気配数量11</stp>
        <tr r="H97" s="2"/>
      </tp>
      <tp>
        <v>9100</v>
        <stp/>
        <stp>BOARD</stp>
        <stp>6506</stp>
        <stp/>
        <stp>買気配数量13</stp>
        <tr r="H198" s="2"/>
      </tp>
      <tp>
        <v>100</v>
        <stp/>
        <stp>BOARD</stp>
        <stp>6806</stp>
        <stp/>
        <stp>買気配数量13</stp>
        <tr r="H211" s="2"/>
      </tp>
      <tp>
        <v>6000</v>
        <stp/>
        <stp>BOARD</stp>
        <stp>2206</stp>
        <stp/>
        <stp>買気配数量10</stp>
        <tr r="H18" s="2"/>
      </tp>
      <tp>
        <v>20900</v>
        <stp/>
        <stp>BOARD</stp>
        <stp>6506</stp>
        <stp/>
        <stp>買気配数量14</stp>
        <tr r="H198" s="2"/>
      </tp>
      <tp>
        <v>400</v>
        <stp/>
        <stp>BOARD</stp>
        <stp>6806</stp>
        <stp/>
        <stp>買気配数量14</stp>
        <tr r="H211" s="2"/>
      </tp>
      <tp>
        <v>3200</v>
        <stp/>
        <stp>BOARD</stp>
        <stp>2206</stp>
        <stp/>
        <stp>買気配数量11</stp>
        <tr r="H18" s="2"/>
      </tp>
      <tp>
        <v>1100</v>
        <stp/>
        <stp>BOARD</stp>
        <stp>2206</stp>
        <stp/>
        <stp>買気配数量12</stp>
        <tr r="H18" s="2"/>
      </tp>
      <tp>
        <v>300</v>
        <stp/>
        <stp>BOARD</stp>
        <stp>4206</stp>
        <stp/>
        <stp>買気配数量14</stp>
        <tr r="H89" s="2"/>
      </tp>
      <tp>
        <v>15200</v>
        <stp/>
        <stp>BOARD</stp>
        <stp>4506</stp>
        <stp/>
        <stp>買気配数量14</stp>
        <tr r="H97" s="2"/>
      </tp>
      <tp>
        <v>4300</v>
        <stp/>
        <stp>BOARD</stp>
        <stp>2206</stp>
        <stp/>
        <stp>買気配数量13</stp>
        <tr r="H18" s="2"/>
      </tp>
      <tp>
        <v>2300</v>
        <stp/>
        <stp>BOARD</stp>
        <stp>5706</stp>
        <stp/>
        <stp>買気配数量14</stp>
        <tr r="H155" s="2"/>
      </tp>
      <tp>
        <v>1100</v>
        <stp/>
        <stp>BOARD</stp>
        <stp>4307</stp>
        <stp/>
        <stp>買気配数量12</stp>
        <tr r="H93" s="2"/>
      </tp>
      <tp>
        <v>6300</v>
        <stp/>
        <stp>BOARD</stp>
        <stp>2607</stp>
        <stp/>
        <stp>買気配数量14</stp>
        <tr r="H34" s="2"/>
      </tp>
      <tp>
        <v>700</v>
        <stp/>
        <stp>BOARD</stp>
        <stp>4507</stp>
        <stp/>
        <stp>買気配数量12</stp>
        <tr r="H98" s="2"/>
      </tp>
      <tp>
        <v>7500</v>
        <stp/>
        <stp>BOARD</stp>
        <stp>4307</stp>
        <stp/>
        <stp>買気配数量13</stp>
        <tr r="H93" s="2"/>
      </tp>
      <tp>
        <v>700</v>
        <stp/>
        <stp>BOARD</stp>
        <stp>4507</stp>
        <stp/>
        <stp>買気配数量13</stp>
        <tr r="H98" s="2"/>
      </tp>
      <tp>
        <v>2100</v>
        <stp/>
        <stp>BOARD</stp>
        <stp>4307</stp>
        <stp/>
        <stp>買気配数量10</stp>
        <tr r="H93" s="2"/>
      </tp>
      <tp>
        <v>700</v>
        <stp/>
        <stp>BOARD</stp>
        <stp>4507</stp>
        <stp/>
        <stp>買気配数量10</stp>
        <tr r="H98" s="2"/>
      </tp>
      <tp>
        <v>5800</v>
        <stp/>
        <stp>BOARD</stp>
        <stp>4307</stp>
        <stp/>
        <stp>買気配数量11</stp>
        <tr r="H93" s="2"/>
      </tp>
      <tp>
        <v>700</v>
        <stp/>
        <stp>BOARD</stp>
        <stp>4507</stp>
        <stp/>
        <stp>買気配数量11</stp>
        <tr r="H98" s="2"/>
      </tp>
      <tp>
        <v>5900</v>
        <stp/>
        <stp>BOARD</stp>
        <stp>2607</stp>
        <stp/>
        <stp>買気配数量10</stp>
        <tr r="H34" s="2"/>
      </tp>
      <tp>
        <v>1600</v>
        <stp/>
        <stp>BOARD</stp>
        <stp>2607</stp>
        <stp/>
        <stp>買気配数量11</stp>
        <tr r="H34" s="2"/>
      </tp>
      <tp>
        <v>900</v>
        <stp/>
        <stp>BOARD</stp>
        <stp>4307</stp>
        <stp/>
        <stp>買気配数量14</stp>
        <tr r="H93" s="2"/>
      </tp>
      <tp>
        <v>3200</v>
        <stp/>
        <stp>BOARD</stp>
        <stp>2607</stp>
        <stp/>
        <stp>買気配数量12</stp>
        <tr r="H34" s="2"/>
      </tp>
      <tp>
        <v>7700</v>
        <stp/>
        <stp>BOARD</stp>
        <stp>4507</stp>
        <stp/>
        <stp>買気配数量14</stp>
        <tr r="H98" s="2"/>
      </tp>
      <tp>
        <v>1400</v>
        <stp/>
        <stp>BOARD</stp>
        <stp>2607</stp>
        <stp/>
        <stp>買気配数量13</stp>
        <tr r="H34" s="2"/>
      </tp>
      <tp>
        <v>1500</v>
        <stp/>
        <stp>BOARD</stp>
        <stp>8304</stp>
        <stp/>
        <stp>買気配数量14</stp>
        <tr r="H287" s="2"/>
      </tp>
      <tp>
        <v>2200</v>
        <stp/>
        <stp>BOARD</stp>
        <stp>8304</stp>
        <stp/>
        <stp>買気配数量12</stp>
        <tr r="H287" s="2"/>
      </tp>
      <tp>
        <v>14300</v>
        <stp/>
        <stp>BOARD</stp>
        <stp>8304</stp>
        <stp/>
        <stp>買気配数量13</stp>
        <tr r="H287" s="2"/>
      </tp>
      <tp>
        <v>5800</v>
        <stp/>
        <stp>BOARD</stp>
        <stp>8304</stp>
        <stp/>
        <stp>買気配数量10</stp>
        <tr r="H287" s="2"/>
      </tp>
      <tp>
        <v>9300</v>
        <stp/>
        <stp>BOARD</stp>
        <stp>8304</stp>
        <stp/>
        <stp>買気配数量11</stp>
        <tr r="H287" s="2"/>
      </tp>
      <tp>
        <v>15500</v>
        <stp/>
        <stp>BOARD</stp>
        <stp>4204</stp>
        <stp/>
        <stp>買気配数量12</stp>
        <tr r="H87" s="2"/>
      </tp>
      <tp>
        <v>13000</v>
        <stp/>
        <stp>BOARD</stp>
        <stp>4004</stp>
        <stp/>
        <stp>買気配数量12</stp>
        <tr r="H68" s="2"/>
      </tp>
      <tp>
        <v>27900</v>
        <stp/>
        <stp>BOARD</stp>
        <stp>7004</stp>
        <stp/>
        <stp>買気配数量11</stp>
        <tr r="H227" s="2"/>
      </tp>
      <tp>
        <v>3200</v>
        <stp/>
        <stp>BOARD</stp>
        <stp>4704</stp>
        <stp/>
        <stp>買気配数量12</stp>
        <tr r="H125" s="2"/>
      </tp>
      <tp>
        <v>70000</v>
        <stp/>
        <stp>BOARD</stp>
        <stp>6504</stp>
        <stp/>
        <stp>買気配数量10</stp>
        <tr r="H197" s="2"/>
      </tp>
      <tp>
        <v>1400</v>
        <stp/>
        <stp>BOARD</stp>
        <stp>4204</stp>
        <stp/>
        <stp>買気配数量13</stp>
        <tr r="H87" s="2"/>
      </tp>
      <tp>
        <v>8700</v>
        <stp/>
        <stp>BOARD</stp>
        <stp>4004</stp>
        <stp/>
        <stp>買気配数量13</stp>
        <tr r="H68" s="2"/>
      </tp>
      <tp>
        <v>22100</v>
        <stp/>
        <stp>BOARD</stp>
        <stp>7004</stp>
        <stp/>
        <stp>買気配数量10</stp>
        <tr r="H227" s="2"/>
      </tp>
      <tp>
        <v>59300</v>
        <stp/>
        <stp>BOARD</stp>
        <stp>4704</stp>
        <stp/>
        <stp>買気配数量13</stp>
        <tr r="H125" s="2"/>
      </tp>
      <tp>
        <v>42000</v>
        <stp/>
        <stp>BOARD</stp>
        <stp>6504</stp>
        <stp/>
        <stp>買気配数量11</stp>
        <tr r="H197" s="2"/>
      </tp>
      <tp>
        <v>28000</v>
        <stp/>
        <stp>BOARD</stp>
        <stp>4204</stp>
        <stp/>
        <stp>買気配数量10</stp>
        <tr r="H87" s="2"/>
      </tp>
      <tp>
        <v>19800</v>
        <stp/>
        <stp>BOARD</stp>
        <stp>4004</stp>
        <stp/>
        <stp>買気配数量10</stp>
        <tr r="H68" s="2"/>
      </tp>
      <tp>
        <v>37900</v>
        <stp/>
        <stp>BOARD</stp>
        <stp>7004</stp>
        <stp/>
        <stp>買気配数量13</stp>
        <tr r="H227" s="2"/>
      </tp>
      <tp>
        <v>1200</v>
        <stp/>
        <stp>BOARD</stp>
        <stp>4704</stp>
        <stp/>
        <stp>買気配数量10</stp>
        <tr r="H125" s="2"/>
      </tp>
      <tp>
        <v>33000</v>
        <stp/>
        <stp>BOARD</stp>
        <stp>6504</stp>
        <stp/>
        <stp>買気配数量12</stp>
        <tr r="H197" s="2"/>
      </tp>
      <tp>
        <v>15700</v>
        <stp/>
        <stp>BOARD</stp>
        <stp>4204</stp>
        <stp/>
        <stp>買気配数量11</stp>
        <tr r="H87" s="2"/>
      </tp>
      <tp>
        <v>15900</v>
        <stp/>
        <stp>BOARD</stp>
        <stp>4004</stp>
        <stp/>
        <stp>買気配数量11</stp>
        <tr r="H68" s="2"/>
      </tp>
      <tp>
        <v>6000</v>
        <stp/>
        <stp>BOARD</stp>
        <stp>7004</stp>
        <stp/>
        <stp>買気配数量12</stp>
        <tr r="H227" s="2"/>
      </tp>
      <tp>
        <v>33200</v>
        <stp/>
        <stp>BOARD</stp>
        <stp>4704</stp>
        <stp/>
        <stp>買気配数量11</stp>
        <tr r="H125" s="2"/>
      </tp>
      <tp>
        <v>57000</v>
        <stp/>
        <stp>BOARD</stp>
        <stp>6504</stp>
        <stp/>
        <stp>買気配数量13</stp>
        <tr r="H197" s="2"/>
      </tp>
      <tp>
        <v>24000</v>
        <stp/>
        <stp>BOARD</stp>
        <stp>6504</stp>
        <stp/>
        <stp>買気配数量14</stp>
        <tr r="H197" s="2"/>
      </tp>
      <tp>
        <v>2200</v>
        <stp/>
        <stp>BOARD</stp>
        <stp>7004</stp>
        <stp/>
        <stp>買気配数量14</stp>
        <tr r="H227" s="2"/>
      </tp>
      <tp>
        <v>16400</v>
        <stp/>
        <stp>BOARD</stp>
        <stp>4204</stp>
        <stp/>
        <stp>買気配数量14</stp>
        <tr r="H87" s="2"/>
      </tp>
      <tp>
        <v>36900</v>
        <stp/>
        <stp>BOARD</stp>
        <stp>4004</stp>
        <stp/>
        <stp>買気配数量14</stp>
        <tr r="H68" s="2"/>
      </tp>
      <tp>
        <v>400</v>
        <stp/>
        <stp>BOARD</stp>
        <stp>4704</stp>
        <stp/>
        <stp>買気配数量14</stp>
        <tr r="H125" s="2"/>
      </tp>
      <tp>
        <v>28800</v>
        <stp/>
        <stp>BOARD</stp>
        <stp>4205</stp>
        <stp/>
        <stp>買気配数量12</stp>
        <tr r="H88" s="2"/>
      </tp>
      <tp>
        <v>18500</v>
        <stp/>
        <stp>BOARD</stp>
        <stp>7205</stp>
        <stp/>
        <stp>買気配数量11</stp>
        <tr r="H231" s="2"/>
      </tp>
      <tp>
        <v>6200</v>
        <stp/>
        <stp>BOARD</stp>
        <stp>6305</stp>
        <stp/>
        <stp>買気配数量10</stp>
        <tr r="H180" s="2"/>
      </tp>
      <tp>
        <v>1400</v>
        <stp/>
        <stp>BOARD</stp>
        <stp>6005</stp>
        <stp/>
        <stp>買気配数量10</stp>
        <tr r="H169" s="2"/>
      </tp>
      <tp>
        <v>1500</v>
        <stp/>
        <stp>BOARD</stp>
        <stp>4205</stp>
        <stp/>
        <stp>買気配数量13</stp>
        <tr r="H88" s="2"/>
      </tp>
      <tp>
        <v>24900</v>
        <stp/>
        <stp>BOARD</stp>
        <stp>7205</stp>
        <stp/>
        <stp>買気配数量10</stp>
        <tr r="H231" s="2"/>
      </tp>
      <tp>
        <v>3400</v>
        <stp/>
        <stp>BOARD</stp>
        <stp>6305</stp>
        <stp/>
        <stp>買気配数量11</stp>
        <tr r="H180" s="2"/>
      </tp>
      <tp>
        <v>1300</v>
        <stp/>
        <stp>BOARD</stp>
        <stp>6005</stp>
        <stp/>
        <stp>買気配数量11</stp>
        <tr r="H169" s="2"/>
      </tp>
      <tp>
        <v>13700</v>
        <stp/>
        <stp>BOARD</stp>
        <stp>3105</stp>
        <stp/>
        <stp>買気配数量14</stp>
        <tr r="H53" s="2"/>
      </tp>
      <tp>
        <v>6200</v>
        <stp/>
        <stp>BOARD</stp>
        <stp>3405</stp>
        <stp/>
        <stp>買気配数量14</stp>
        <tr r="H58" s="2"/>
      </tp>
      <tp>
        <v>10200</v>
        <stp/>
        <stp>BOARD</stp>
        <stp>4205</stp>
        <stp/>
        <stp>買気配数量10</stp>
        <tr r="H88" s="2"/>
      </tp>
      <tp>
        <v>25500</v>
        <stp/>
        <stp>BOARD</stp>
        <stp>7205</stp>
        <stp/>
        <stp>買気配数量13</stp>
        <tr r="H231" s="2"/>
      </tp>
      <tp>
        <v>1100</v>
        <stp/>
        <stp>BOARD</stp>
        <stp>6305</stp>
        <stp/>
        <stp>買気配数量12</stp>
        <tr r="H180" s="2"/>
      </tp>
      <tp>
        <v>6200</v>
        <stp/>
        <stp>BOARD</stp>
        <stp>6005</stp>
        <stp/>
        <stp>買気配数量12</stp>
        <tr r="H169" s="2"/>
      </tp>
      <tp>
        <v>7300</v>
        <stp/>
        <stp>BOARD</stp>
        <stp>4205</stp>
        <stp/>
        <stp>買気配数量11</stp>
        <tr r="H88" s="2"/>
      </tp>
      <tp>
        <v>44100</v>
        <stp/>
        <stp>BOARD</stp>
        <stp>7205</stp>
        <stp/>
        <stp>買気配数量12</stp>
        <tr r="H231" s="2"/>
      </tp>
      <tp>
        <v>7000</v>
        <stp/>
        <stp>BOARD</stp>
        <stp>6305</stp>
        <stp/>
        <stp>買気配数量13</stp>
        <tr r="H180" s="2"/>
      </tp>
      <tp>
        <v>600</v>
        <stp/>
        <stp>BOARD</stp>
        <stp>6005</stp>
        <stp/>
        <stp>買気配数量13</stp>
        <tr r="H169" s="2"/>
      </tp>
      <tp>
        <v>1000</v>
        <stp/>
        <stp>BOARD</stp>
        <stp>6305</stp>
        <stp/>
        <stp>買気配数量14</stp>
        <tr r="H180" s="2"/>
      </tp>
      <tp>
        <v>300</v>
        <stp/>
        <stp>BOARD</stp>
        <stp>6005</stp>
        <stp/>
        <stp>買気配数量14</stp>
        <tr r="H169" s="2"/>
      </tp>
      <tp>
        <v>31300</v>
        <stp/>
        <stp>BOARD</stp>
        <stp>3105</stp>
        <stp/>
        <stp>買気配数量11</stp>
        <tr r="H53" s="2"/>
      </tp>
      <tp>
        <v>4300</v>
        <stp/>
        <stp>BOARD</stp>
        <stp>3405</stp>
        <stp/>
        <stp>買気配数量11</stp>
        <tr r="H58" s="2"/>
      </tp>
      <tp>
        <v>4800</v>
        <stp/>
        <stp>BOARD</stp>
        <stp>7205</stp>
        <stp/>
        <stp>買気配数量14</stp>
        <tr r="H231" s="2"/>
      </tp>
      <tp>
        <v>22200</v>
        <stp/>
        <stp>BOARD</stp>
        <stp>3105</stp>
        <stp/>
        <stp>買気配数量10</stp>
        <tr r="H53" s="2"/>
      </tp>
      <tp>
        <v>36500</v>
        <stp/>
        <stp>BOARD</stp>
        <stp>3405</stp>
        <stp/>
        <stp>買気配数量10</stp>
        <tr r="H58" s="2"/>
      </tp>
      <tp>
        <v>32600</v>
        <stp/>
        <stp>BOARD</stp>
        <stp>4205</stp>
        <stp/>
        <stp>買気配数量14</stp>
        <tr r="H88" s="2"/>
      </tp>
      <tp>
        <v>18100</v>
        <stp/>
        <stp>BOARD</stp>
        <stp>3105</stp>
        <stp/>
        <stp>買気配数量13</stp>
        <tr r="H53" s="2"/>
      </tp>
      <tp>
        <v>34200</v>
        <stp/>
        <stp>BOARD</stp>
        <stp>3405</stp>
        <stp/>
        <stp>買気配数量13</stp>
        <tr r="H58" s="2"/>
      </tp>
      <tp>
        <v>14000</v>
        <stp/>
        <stp>BOARD</stp>
        <stp>3105</stp>
        <stp/>
        <stp>買気配数量12</stp>
        <tr r="H53" s="2"/>
      </tp>
      <tp>
        <v>5900</v>
        <stp/>
        <stp>BOARD</stp>
        <stp>3405</stp>
        <stp/>
        <stp>買気配数量12</stp>
        <tr r="H58" s="2"/>
      </tp>
      <tp>
        <v>32400</v>
        <stp/>
        <stp>BOARD</stp>
        <stp>4202</stp>
        <stp/>
        <stp>買気配数量12</stp>
        <tr r="H85" s="2"/>
      </tp>
      <tp>
        <v>8900</v>
        <stp/>
        <stp>BOARD</stp>
        <stp>5202</stp>
        <stp/>
        <stp>買気配数量13</stp>
        <tr r="H138" s="2"/>
      </tp>
      <tp>
        <v>3500</v>
        <stp/>
        <stp>BOARD</stp>
        <stp>7202</stp>
        <stp/>
        <stp>買気配数量11</stp>
        <tr r="H230" s="2"/>
      </tp>
      <tp>
        <v>3400</v>
        <stp/>
        <stp>BOARD</stp>
        <stp>6302</stp>
        <stp/>
        <stp>買気配数量10</stp>
        <tr r="H179" s="2"/>
      </tp>
      <tp>
        <v>2700</v>
        <stp/>
        <stp>BOARD</stp>
        <stp>2002</stp>
        <stp/>
        <stp>買気配数量14</stp>
        <tr r="H17" s="2"/>
      </tp>
      <tp>
        <v>18000</v>
        <stp/>
        <stp>BOARD</stp>
        <stp>5002</stp>
        <stp/>
        <stp>買気配数量13</stp>
        <tr r="H134" s="2"/>
      </tp>
      <tp>
        <v>5500</v>
        <stp/>
        <stp>BOARD</stp>
        <stp>2502</stp>
        <stp/>
        <stp>買気配数量14</stp>
        <tr r="H30" s="2"/>
      </tp>
      <tp>
        <v>90600</v>
        <stp/>
        <stp>BOARD</stp>
        <stp>2802</stp>
        <stp/>
        <stp>買気配数量14</stp>
        <tr r="H42" s="2"/>
      </tp>
      <tp>
        <v>25400</v>
        <stp/>
        <stp>BOARD</stp>
        <stp>4902</stp>
        <stp/>
        <stp>買気配数量12</stp>
        <tr r="H130" s="2"/>
      </tp>
      <tp>
        <v>43100</v>
        <stp/>
        <stp>BOARD</stp>
        <stp>4202</stp>
        <stp/>
        <stp>買気配数量13</stp>
        <tr r="H85" s="2"/>
      </tp>
      <tp>
        <v>16700</v>
        <stp/>
        <stp>BOARD</stp>
        <stp>5202</stp>
        <stp/>
        <stp>買気配数量12</stp>
        <tr r="H138" s="2"/>
      </tp>
      <tp>
        <v>5900</v>
        <stp/>
        <stp>BOARD</stp>
        <stp>7202</stp>
        <stp/>
        <stp>買気配数量10</stp>
        <tr r="H230" s="2"/>
      </tp>
      <tp>
        <v>1300</v>
        <stp/>
        <stp>BOARD</stp>
        <stp>6302</stp>
        <stp/>
        <stp>買気配数量11</stp>
        <tr r="H179" s="2"/>
      </tp>
      <tp>
        <v>9800</v>
        <stp/>
        <stp>BOARD</stp>
        <stp>5002</stp>
        <stp/>
        <stp>買気配数量12</stp>
        <tr r="H134" s="2"/>
      </tp>
      <tp>
        <v>23300</v>
        <stp/>
        <stp>BOARD</stp>
        <stp>4902</stp>
        <stp/>
        <stp>買気配数量13</stp>
        <tr r="H130" s="2"/>
      </tp>
      <tp>
        <v>50600</v>
        <stp/>
        <stp>BOARD</stp>
        <stp>4202</stp>
        <stp/>
        <stp>買気配数量10</stp>
        <tr r="H85" s="2"/>
      </tp>
      <tp>
        <v>10200</v>
        <stp/>
        <stp>BOARD</stp>
        <stp>5202</stp>
        <stp/>
        <stp>買気配数量11</stp>
        <tr r="H138" s="2"/>
      </tp>
      <tp>
        <v>3400</v>
        <stp/>
        <stp>BOARD</stp>
        <stp>7202</stp>
        <stp/>
        <stp>買気配数量13</stp>
        <tr r="H230" s="2"/>
      </tp>
      <tp>
        <v>6200</v>
        <stp/>
        <stp>BOARD</stp>
        <stp>6302</stp>
        <stp/>
        <stp>買気配数量12</stp>
        <tr r="H179" s="2"/>
      </tp>
      <tp>
        <v>29100</v>
        <stp/>
        <stp>BOARD</stp>
        <stp>5002</stp>
        <stp/>
        <stp>買気配数量11</stp>
        <tr r="H134" s="2"/>
      </tp>
      <tp>
        <v>84100</v>
        <stp/>
        <stp>BOARD</stp>
        <stp>4902</stp>
        <stp/>
        <stp>買気配数量10</stp>
        <tr r="H130" s="2"/>
      </tp>
      <tp>
        <v>31300</v>
        <stp/>
        <stp>BOARD</stp>
        <stp>4202</stp>
        <stp/>
        <stp>買気配数量11</stp>
        <tr r="H85" s="2"/>
      </tp>
      <tp>
        <v>7100</v>
        <stp/>
        <stp>BOARD</stp>
        <stp>5202</stp>
        <stp/>
        <stp>買気配数量10</stp>
        <tr r="H138" s="2"/>
      </tp>
      <tp>
        <v>19900</v>
        <stp/>
        <stp>BOARD</stp>
        <stp>7202</stp>
        <stp/>
        <stp>買気配数量12</stp>
        <tr r="H230" s="2"/>
      </tp>
      <tp>
        <v>1900</v>
        <stp/>
        <stp>BOARD</stp>
        <stp>6302</stp>
        <stp/>
        <stp>買気配数量13</stp>
        <tr r="H179" s="2"/>
      </tp>
      <tp>
        <v>6900</v>
        <stp/>
        <stp>BOARD</stp>
        <stp>5002</stp>
        <stp/>
        <stp>買気配数量10</stp>
        <tr r="H134" s="2"/>
      </tp>
      <tp>
        <v>3000</v>
        <stp/>
        <stp>BOARD</stp>
        <stp>1802</stp>
        <stp/>
        <stp>買気配数量14</stp>
        <tr r="H6" s="2"/>
      </tp>
      <tp>
        <v>22200</v>
        <stp/>
        <stp>BOARD</stp>
        <stp>4902</stp>
        <stp/>
        <stp>買気配数量11</stp>
        <tr r="H130" s="2"/>
      </tp>
      <tp>
        <v>5700</v>
        <stp/>
        <stp>BOARD</stp>
        <stp>6302</stp>
        <stp/>
        <stp>買気配数量14</stp>
        <tr r="H179" s="2"/>
      </tp>
      <tp>
        <v>8400</v>
        <stp/>
        <stp>BOARD</stp>
        <stp>2002</stp>
        <stp/>
        <stp>買気配数量10</stp>
        <tr r="H17" s="2"/>
      </tp>
      <tp>
        <v>600</v>
        <stp/>
        <stp>BOARD</stp>
        <stp>2502</stp>
        <stp/>
        <stp>買気配数量10</stp>
        <tr r="H30" s="2"/>
      </tp>
      <tp>
        <v>5900</v>
        <stp/>
        <stp>BOARD</stp>
        <stp>1802</stp>
        <stp/>
        <stp>買気配数量13</stp>
        <tr r="H6" s="2"/>
      </tp>
      <tp>
        <v>20200</v>
        <stp/>
        <stp>BOARD</stp>
        <stp>2802</stp>
        <stp/>
        <stp>買気配数量10</stp>
        <tr r="H42" s="2"/>
      </tp>
      <tp>
        <v>6700</v>
        <stp/>
        <stp>BOARD</stp>
        <stp>7202</stp>
        <stp/>
        <stp>買気配数量14</stp>
        <tr r="H230" s="2"/>
      </tp>
      <tp>
        <v>7800</v>
        <stp/>
        <stp>BOARD</stp>
        <stp>2002</stp>
        <stp/>
        <stp>買気配数量11</stp>
        <tr r="H17" s="2"/>
      </tp>
      <tp>
        <v>600</v>
        <stp/>
        <stp>BOARD</stp>
        <stp>2502</stp>
        <stp/>
        <stp>買気配数量11</stp>
        <tr r="H30" s="2"/>
      </tp>
      <tp>
        <v>6300</v>
        <stp/>
        <stp>BOARD</stp>
        <stp>1802</stp>
        <stp/>
        <stp>買気配数量12</stp>
        <tr r="H6" s="2"/>
      </tp>
      <tp>
        <v>20300</v>
        <stp/>
        <stp>BOARD</stp>
        <stp>2802</stp>
        <stp/>
        <stp>買気配数量11</stp>
        <tr r="H42" s="2"/>
      </tp>
      <tp>
        <v>20700</v>
        <stp/>
        <stp>BOARD</stp>
        <stp>4202</stp>
        <stp/>
        <stp>買気配数量14</stp>
        <tr r="H85" s="2"/>
      </tp>
      <tp>
        <v>9600</v>
        <stp/>
        <stp>BOARD</stp>
        <stp>2002</stp>
        <stp/>
        <stp>買気配数量12</stp>
        <tr r="H17" s="2"/>
      </tp>
      <tp>
        <v>800</v>
        <stp/>
        <stp>BOARD</stp>
        <stp>2502</stp>
        <stp/>
        <stp>買気配数量12</stp>
        <tr r="H30" s="2"/>
      </tp>
      <tp>
        <v>53100</v>
        <stp/>
        <stp>BOARD</stp>
        <stp>1802</stp>
        <stp/>
        <stp>買気配数量11</stp>
        <tr r="H6" s="2"/>
      </tp>
      <tp>
        <v>13600</v>
        <stp/>
        <stp>BOARD</stp>
        <stp>2802</stp>
        <stp/>
        <stp>買気配数量12</stp>
        <tr r="H42" s="2"/>
      </tp>
      <tp>
        <v>18900</v>
        <stp/>
        <stp>BOARD</stp>
        <stp>4902</stp>
        <stp/>
        <stp>買気配数量14</stp>
        <tr r="H130" s="2"/>
      </tp>
      <tp>
        <v>30300</v>
        <stp/>
        <stp>BOARD</stp>
        <stp>5202</stp>
        <stp/>
        <stp>買気配数量14</stp>
        <tr r="H138" s="2"/>
      </tp>
      <tp>
        <v>20100</v>
        <stp/>
        <stp>BOARD</stp>
        <stp>2002</stp>
        <stp/>
        <stp>買気配数量13</stp>
        <tr r="H17" s="2"/>
      </tp>
      <tp>
        <v>13300</v>
        <stp/>
        <stp>BOARD</stp>
        <stp>5002</stp>
        <stp/>
        <stp>買気配数量14</stp>
        <tr r="H134" s="2"/>
      </tp>
      <tp>
        <v>800</v>
        <stp/>
        <stp>BOARD</stp>
        <stp>2502</stp>
        <stp/>
        <stp>買気配数量13</stp>
        <tr r="H30" s="2"/>
      </tp>
      <tp>
        <v>40100</v>
        <stp/>
        <stp>BOARD</stp>
        <stp>1802</stp>
        <stp/>
        <stp>買気配数量10</stp>
        <tr r="H6" s="2"/>
      </tp>
      <tp>
        <v>40300</v>
        <stp/>
        <stp>BOARD</stp>
        <stp>2802</stp>
        <stp/>
        <stp>買気配数量13</stp>
        <tr r="H42" s="2"/>
      </tp>
      <tp>
        <v>9200</v>
        <stp/>
        <stp>BOARD</stp>
        <stp>8303</stp>
        <stp/>
        <stp>買気配数量14</stp>
        <tr r="H286" s="2"/>
      </tp>
      <tp>
        <v>11900</v>
        <stp/>
        <stp>BOARD</stp>
        <stp>8303</stp>
        <stp/>
        <stp>買気配数量12</stp>
        <tr r="H286" s="2"/>
      </tp>
      <tp>
        <v>27800</v>
        <stp/>
        <stp>BOARD</stp>
        <stp>8303</stp>
        <stp/>
        <stp>買気配数量13</stp>
        <tr r="H286" s="2"/>
      </tp>
      <tp>
        <v>8900</v>
        <stp/>
        <stp>BOARD</stp>
        <stp>8303</stp>
        <stp/>
        <stp>買気配数量10</stp>
        <tr r="H286" s="2"/>
      </tp>
      <tp>
        <v>13800</v>
        <stp/>
        <stp>BOARD</stp>
        <stp>8303</stp>
        <stp/>
        <stp>買気配数量11</stp>
        <tr r="H286" s="2"/>
      </tp>
      <tp>
        <v>7000</v>
        <stp/>
        <stp>BOARD</stp>
        <stp>4203</stp>
        <stp/>
        <stp>買気配数量12</stp>
        <tr r="H86" s="2"/>
      </tp>
      <tp>
        <v>4800</v>
        <stp/>
        <stp>BOARD</stp>
        <stp>7003</stp>
        <stp/>
        <stp>買気配数量11</stp>
        <tr r="H226" s="2"/>
      </tp>
      <tp>
        <v>6300</v>
        <stp/>
        <stp>BOARD</stp>
        <stp>6103</stp>
        <stp/>
        <stp>買気配数量10</stp>
        <tr r="H170" s="2"/>
      </tp>
      <tp>
        <v>5000</v>
        <stp/>
        <stp>BOARD</stp>
        <stp>6703</stp>
        <stp/>
        <stp>買気配数量10</stp>
        <tr r="H205" s="2"/>
      </tp>
      <tp>
        <v>3600</v>
        <stp/>
        <stp>BOARD</stp>
        <stp>4403</stp>
        <stp/>
        <stp>買気配数量12</stp>
        <tr r="H96" s="2"/>
      </tp>
      <tp>
        <v>37900</v>
        <stp/>
        <stp>BOARD</stp>
        <stp>5803</stp>
        <stp/>
        <stp>買気配数量13</stp>
        <tr r="H161" s="2"/>
      </tp>
      <tp>
        <v>22000</v>
        <stp/>
        <stp>BOARD</stp>
        <stp>4203</stp>
        <stp/>
        <stp>買気配数量13</stp>
        <tr r="H86" s="2"/>
      </tp>
      <tp>
        <v>12800</v>
        <stp/>
        <stp>BOARD</stp>
        <stp>7003</stp>
        <stp/>
        <stp>買気配数量10</stp>
        <tr r="H226" s="2"/>
      </tp>
      <tp>
        <v>5300</v>
        <stp/>
        <stp>BOARD</stp>
        <stp>6103</stp>
        <stp/>
        <stp>買気配数量11</stp>
        <tr r="H170" s="2"/>
      </tp>
      <tp>
        <v>13500</v>
        <stp/>
        <stp>BOARD</stp>
        <stp>6703</stp>
        <stp/>
        <stp>買気配数量11</stp>
        <tr r="H205" s="2"/>
      </tp>
      <tp>
        <v>1300</v>
        <stp/>
        <stp>BOARD</stp>
        <stp>4403</stp>
        <stp/>
        <stp>買気配数量13</stp>
        <tr r="H96" s="2"/>
      </tp>
      <tp>
        <v>27000</v>
        <stp/>
        <stp>BOARD</stp>
        <stp>5803</stp>
        <stp/>
        <stp>買気配数量12</stp>
        <tr r="H161" s="2"/>
      </tp>
      <tp>
        <v>26000</v>
        <stp/>
        <stp>BOARD</stp>
        <stp>4203</stp>
        <stp/>
        <stp>買気配数量10</stp>
        <tr r="H86" s="2"/>
      </tp>
      <tp>
        <v>8300</v>
        <stp/>
        <stp>BOARD</stp>
        <stp>7003</stp>
        <stp/>
        <stp>買気配数量13</stp>
        <tr r="H226" s="2"/>
      </tp>
      <tp>
        <v>1000</v>
        <stp/>
        <stp>BOARD</stp>
        <stp>6103</stp>
        <stp/>
        <stp>買気配数量12</stp>
        <tr r="H170" s="2"/>
      </tp>
      <tp>
        <v>8100</v>
        <stp/>
        <stp>BOARD</stp>
        <stp>6703</stp>
        <stp/>
        <stp>買気配数量12</stp>
        <tr r="H205" s="2"/>
      </tp>
      <tp>
        <v>4800</v>
        <stp/>
        <stp>BOARD</stp>
        <stp>4403</stp>
        <stp/>
        <stp>買気配数量10</stp>
        <tr r="H96" s="2"/>
      </tp>
      <tp>
        <v>32300</v>
        <stp/>
        <stp>BOARD</stp>
        <stp>5803</stp>
        <stp/>
        <stp>買気配数量11</stp>
        <tr r="H161" s="2"/>
      </tp>
      <tp>
        <v>19000</v>
        <stp/>
        <stp>BOARD</stp>
        <stp>4203</stp>
        <stp/>
        <stp>買気配数量11</stp>
        <tr r="H86" s="2"/>
      </tp>
      <tp>
        <v>10000</v>
        <stp/>
        <stp>BOARD</stp>
        <stp>7003</stp>
        <stp/>
        <stp>買気配数量12</stp>
        <tr r="H226" s="2"/>
      </tp>
      <tp>
        <v>400</v>
        <stp/>
        <stp>BOARD</stp>
        <stp>6103</stp>
        <stp/>
        <stp>買気配数量13</stp>
        <tr r="H170" s="2"/>
      </tp>
      <tp>
        <v>16400</v>
        <stp/>
        <stp>BOARD</stp>
        <stp>6703</stp>
        <stp/>
        <stp>買気配数量13</stp>
        <tr r="H205" s="2"/>
      </tp>
      <tp>
        <v>1800</v>
        <stp/>
        <stp>BOARD</stp>
        <stp>4403</stp>
        <stp/>
        <stp>買気配数量11</stp>
        <tr r="H96" s="2"/>
      </tp>
      <tp>
        <v>1300</v>
        <stp/>
        <stp>BOARD</stp>
        <stp>1803</stp>
        <stp/>
        <stp>買気配数量14</stp>
        <tr r="H7" s="2"/>
      </tp>
      <tp>
        <v>59100</v>
        <stp/>
        <stp>BOARD</stp>
        <stp>5803</stp>
        <stp/>
        <stp>買気配数量10</stp>
        <tr r="H161" s="2"/>
      </tp>
      <tp>
        <v>2900</v>
        <stp/>
        <stp>BOARD</stp>
        <stp>6103</stp>
        <stp/>
        <stp>買気配数量14</stp>
        <tr r="H170" s="2"/>
      </tp>
      <tp>
        <v>2300</v>
        <stp/>
        <stp>BOARD</stp>
        <stp>6703</stp>
        <stp/>
        <stp>買気配数量14</stp>
        <tr r="H205" s="2"/>
      </tp>
      <tp>
        <v>10200</v>
        <stp/>
        <stp>BOARD</stp>
        <stp>1803</stp>
        <stp/>
        <stp>買気配数量13</stp>
        <tr r="H7" s="2"/>
      </tp>
      <tp>
        <v>16500</v>
        <stp/>
        <stp>BOARD</stp>
        <stp>7003</stp>
        <stp/>
        <stp>買気配数量14</stp>
        <tr r="H226" s="2"/>
      </tp>
      <tp>
        <v>46900</v>
        <stp/>
        <stp>BOARD</stp>
        <stp>1803</stp>
        <stp/>
        <stp>買気配数量12</stp>
        <tr r="H7" s="2"/>
      </tp>
      <tp>
        <v>1000</v>
        <stp/>
        <stp>BOARD</stp>
        <stp>4203</stp>
        <stp/>
        <stp>買気配数量14</stp>
        <tr r="H86" s="2"/>
      </tp>
      <tp>
        <v>3300</v>
        <stp/>
        <stp>BOARD</stp>
        <stp>4403</stp>
        <stp/>
        <stp>買気配数量14</stp>
        <tr r="H96" s="2"/>
      </tp>
      <tp>
        <v>59100</v>
        <stp/>
        <stp>BOARD</stp>
        <stp>1803</stp>
        <stp/>
        <stp>買気配数量11</stp>
        <tr r="H7" s="2"/>
      </tp>
      <tp>
        <v>46300</v>
        <stp/>
        <stp>BOARD</stp>
        <stp>1803</stp>
        <stp/>
        <stp>買気配数量10</stp>
        <tr r="H7" s="2"/>
      </tp>
      <tp>
        <v>13800</v>
        <stp/>
        <stp>BOARD</stp>
        <stp>5803</stp>
        <stp/>
        <stp>買気配数量14</stp>
        <tr r="H161" s="2"/>
      </tp>
      <tp>
        <v>7900</v>
        <stp/>
        <stp>BOARD</stp>
        <stp>6201</stp>
        <stp/>
        <stp>買気配数量10</stp>
        <tr r="H176" s="2"/>
      </tp>
      <tp>
        <v>20900</v>
        <stp/>
        <stp>BOARD</stp>
        <stp>5301</stp>
        <stp/>
        <stp>買気配数量13</stp>
        <tr r="H142" s="2"/>
      </tp>
      <tp>
        <v>3800</v>
        <stp/>
        <stp>BOARD</stp>
        <stp>5101</stp>
        <stp/>
        <stp>買気配数量13</stp>
        <tr r="H136" s="2"/>
      </tp>
      <tp>
        <v>12800</v>
        <stp/>
        <stp>BOARD</stp>
        <stp>7701</stp>
        <stp/>
        <stp>買気配数量11</stp>
        <tr r="H250" s="2"/>
      </tp>
      <tp>
        <v>1900</v>
        <stp/>
        <stp>BOARD</stp>
        <stp>4401</stp>
        <stp/>
        <stp>買気配数量12</stp>
        <tr r="H95" s="2"/>
      </tp>
      <tp>
        <v>6000</v>
        <stp/>
        <stp>BOARD</stp>
        <stp>2501</stp>
        <stp/>
        <stp>買気配数量14</stp>
        <tr r="H29" s="2"/>
      </tp>
      <tp>
        <v>15200</v>
        <stp/>
        <stp>BOARD</stp>
        <stp>2801</stp>
        <stp/>
        <stp>買気配数量14</stp>
        <tr r="H41" s="2"/>
      </tp>
      <tp>
        <v>4500</v>
        <stp/>
        <stp>BOARD</stp>
        <stp>5801</stp>
        <stp/>
        <stp>買気配数量13</stp>
        <tr r="H160" s="2"/>
      </tp>
      <tp>
        <v>9700</v>
        <stp/>
        <stp>BOARD</stp>
        <stp>5901</stp>
        <stp/>
        <stp>買気配数量13</stp>
        <tr r="H163" s="2"/>
      </tp>
      <tp>
        <v>3700</v>
        <stp/>
        <stp>BOARD</stp>
        <stp>6201</stp>
        <stp/>
        <stp>買気配数量11</stp>
        <tr r="H176" s="2"/>
      </tp>
      <tp>
        <v>29900</v>
        <stp/>
        <stp>BOARD</stp>
        <stp>5301</stp>
        <stp/>
        <stp>買気配数量12</stp>
        <tr r="H142" s="2"/>
      </tp>
      <tp>
        <v>10200</v>
        <stp/>
        <stp>BOARD</stp>
        <stp>3101</stp>
        <stp/>
        <stp>買気配数量14</stp>
        <tr r="H52" s="2"/>
      </tp>
      <tp>
        <v>4200</v>
        <stp/>
        <stp>BOARD</stp>
        <stp>5101</stp>
        <stp/>
        <stp>買気配数量12</stp>
        <tr r="H136" s="2"/>
      </tp>
      <tp>
        <v>3000</v>
        <stp/>
        <stp>BOARD</stp>
        <stp>7701</stp>
        <stp/>
        <stp>買気配数量10</stp>
        <tr r="H250" s="2"/>
      </tp>
      <tp>
        <v>3200</v>
        <stp/>
        <stp>BOARD</stp>
        <stp>3401</stp>
        <stp/>
        <stp>買気配数量14</stp>
        <tr r="H57" s="2"/>
      </tp>
      <tp>
        <v>3400</v>
        <stp/>
        <stp>BOARD</stp>
        <stp>4401</stp>
        <stp/>
        <stp>買気配数量13</stp>
        <tr r="H95" s="2"/>
      </tp>
      <tp>
        <v>1600</v>
        <stp/>
        <stp>BOARD</stp>
        <stp>5801</stp>
        <stp/>
        <stp>買気配数量12</stp>
        <tr r="H160" s="2"/>
      </tp>
      <tp>
        <v>5200</v>
        <stp/>
        <stp>BOARD</stp>
        <stp>5901</stp>
        <stp/>
        <stp>買気配数量12</stp>
        <tr r="H163" s="2"/>
      </tp>
      <tp>
        <v>1200</v>
        <stp/>
        <stp>BOARD</stp>
        <stp>6201</stp>
        <stp/>
        <stp>買気配数量12</stp>
        <tr r="H176" s="2"/>
      </tp>
      <tp>
        <v>12600</v>
        <stp/>
        <stp>BOARD</stp>
        <stp>5301</stp>
        <stp/>
        <stp>買気配数量11</stp>
        <tr r="H142" s="2"/>
      </tp>
      <tp>
        <v>13200</v>
        <stp/>
        <stp>BOARD</stp>
        <stp>5101</stp>
        <stp/>
        <stp>買気配数量11</stp>
        <tr r="H136" s="2"/>
      </tp>
      <tp>
        <v>6400</v>
        <stp/>
        <stp>BOARD</stp>
        <stp>7701</stp>
        <stp/>
        <stp>買気配数量13</stp>
        <tr r="H250" s="2"/>
      </tp>
      <tp>
        <v>5000</v>
        <stp/>
        <stp>BOARD</stp>
        <stp>4401</stp>
        <stp/>
        <stp>買気配数量10</stp>
        <tr r="H95" s="2"/>
      </tp>
      <tp>
        <v>8500</v>
        <stp/>
        <stp>BOARD</stp>
        <stp>5801</stp>
        <stp/>
        <stp>買気配数量11</stp>
        <tr r="H160" s="2"/>
      </tp>
      <tp>
        <v>7300</v>
        <stp/>
        <stp>BOARD</stp>
        <stp>5901</stp>
        <stp/>
        <stp>買気配数量11</stp>
        <tr r="H163" s="2"/>
      </tp>
      <tp>
        <v>3200</v>
        <stp/>
        <stp>BOARD</stp>
        <stp>6201</stp>
        <stp/>
        <stp>買気配数量13</stp>
        <tr r="H176" s="2"/>
      </tp>
      <tp>
        <v>35100</v>
        <stp/>
        <stp>BOARD</stp>
        <stp>5301</stp>
        <stp/>
        <stp>買気配数量10</stp>
        <tr r="H142" s="2"/>
      </tp>
      <tp>
        <v>8600</v>
        <stp/>
        <stp>BOARD</stp>
        <stp>5101</stp>
        <stp/>
        <stp>買気配数量10</stp>
        <tr r="H136" s="2"/>
      </tp>
      <tp>
        <v>8800</v>
        <stp/>
        <stp>BOARD</stp>
        <stp>7701</stp>
        <stp/>
        <stp>買気配数量12</stp>
        <tr r="H250" s="2"/>
      </tp>
      <tp>
        <v>1500</v>
        <stp/>
        <stp>BOARD</stp>
        <stp>4401</stp>
        <stp/>
        <stp>買気配数量11</stp>
        <tr r="H95" s="2"/>
      </tp>
      <tp>
        <v>7500</v>
        <stp/>
        <stp>BOARD</stp>
        <stp>1801</stp>
        <stp/>
        <stp>買気配数量14</stp>
        <tr r="H5" s="2"/>
      </tp>
      <tp>
        <v>4800</v>
        <stp/>
        <stp>BOARD</stp>
        <stp>5801</stp>
        <stp/>
        <stp>買気配数量10</stp>
        <tr r="H160" s="2"/>
      </tp>
      <tp>
        <v>3800</v>
        <stp/>
        <stp>BOARD</stp>
        <stp>5901</stp>
        <stp/>
        <stp>買気配数量10</stp>
        <tr r="H163" s="2"/>
      </tp>
      <tp>
        <v>100</v>
        <stp/>
        <stp>BOARD</stp>
        <stp>6201</stp>
        <stp/>
        <stp>買気配数量14</stp>
        <tr r="H176" s="2"/>
      </tp>
      <tp>
        <v>2800</v>
        <stp/>
        <stp>BOARD</stp>
        <stp>3101</stp>
        <stp/>
        <stp>買気配数量11</stp>
        <tr r="H52" s="2"/>
      </tp>
      <tp>
        <v>19700</v>
        <stp/>
        <stp>BOARD</stp>
        <stp>3401</stp>
        <stp/>
        <stp>買気配数量11</stp>
        <tr r="H57" s="2"/>
      </tp>
      <tp>
        <v>6200</v>
        <stp/>
        <stp>BOARD</stp>
        <stp>2501</stp>
        <stp/>
        <stp>買気配数量10</stp>
        <tr r="H29" s="2"/>
      </tp>
      <tp>
        <v>1900</v>
        <stp/>
        <stp>BOARD</stp>
        <stp>1801</stp>
        <stp/>
        <stp>買気配数量13</stp>
        <tr r="H5" s="2"/>
      </tp>
      <tp>
        <v>11100</v>
        <stp/>
        <stp>BOARD</stp>
        <stp>2801</stp>
        <stp/>
        <stp>買気配数量10</stp>
        <tr r="H41" s="2"/>
      </tp>
      <tp>
        <v>18400</v>
        <stp/>
        <stp>BOARD</stp>
        <stp>3101</stp>
        <stp/>
        <stp>買気配数量10</stp>
        <tr r="H52" s="2"/>
      </tp>
      <tp>
        <v>19400</v>
        <stp/>
        <stp>BOARD</stp>
        <stp>7701</stp>
        <stp/>
        <stp>買気配数量14</stp>
        <tr r="H250" s="2"/>
      </tp>
      <tp>
        <v>8900</v>
        <stp/>
        <stp>BOARD</stp>
        <stp>3401</stp>
        <stp/>
        <stp>買気配数量10</stp>
        <tr r="H57" s="2"/>
      </tp>
      <tp>
        <v>1600</v>
        <stp/>
        <stp>BOARD</stp>
        <stp>2501</stp>
        <stp/>
        <stp>買気配数量11</stp>
        <tr r="H29" s="2"/>
      </tp>
      <tp>
        <v>3300</v>
        <stp/>
        <stp>BOARD</stp>
        <stp>1801</stp>
        <stp/>
        <stp>買気配数量12</stp>
        <tr r="H5" s="2"/>
      </tp>
      <tp>
        <v>1200</v>
        <stp/>
        <stp>BOARD</stp>
        <stp>2801</stp>
        <stp/>
        <stp>買気配数量11</stp>
        <tr r="H41" s="2"/>
      </tp>
      <tp>
        <v>1400</v>
        <stp/>
        <stp>BOARD</stp>
        <stp>3101</stp>
        <stp/>
        <stp>買気配数量13</stp>
        <tr r="H52" s="2"/>
      </tp>
      <tp>
        <v>21300</v>
        <stp/>
        <stp>BOARD</stp>
        <stp>3401</stp>
        <stp/>
        <stp>買気配数量13</stp>
        <tr r="H57" s="2"/>
      </tp>
      <tp>
        <v>4100</v>
        <stp/>
        <stp>BOARD</stp>
        <stp>4401</stp>
        <stp/>
        <stp>買気配数量14</stp>
        <tr r="H95" s="2"/>
      </tp>
      <tp>
        <v>500</v>
        <stp/>
        <stp>BOARD</stp>
        <stp>2501</stp>
        <stp/>
        <stp>買気配数量12</stp>
        <tr r="H29" s="2"/>
      </tp>
      <tp>
        <v>5900</v>
        <stp/>
        <stp>BOARD</stp>
        <stp>1801</stp>
        <stp/>
        <stp>買気配数量11</stp>
        <tr r="H5" s="2"/>
      </tp>
      <tp>
        <v>1800</v>
        <stp/>
        <stp>BOARD</stp>
        <stp>2801</stp>
        <stp/>
        <stp>買気配数量12</stp>
        <tr r="H41" s="2"/>
      </tp>
      <tp>
        <v>67000</v>
        <stp/>
        <stp>BOARD</stp>
        <stp>5301</stp>
        <stp/>
        <stp>買気配数量14</stp>
        <tr r="H142" s="2"/>
      </tp>
      <tp>
        <v>15000</v>
        <stp/>
        <stp>BOARD</stp>
        <stp>3101</stp>
        <stp/>
        <stp>買気配数量12</stp>
        <tr r="H52" s="2"/>
      </tp>
      <tp>
        <v>4100</v>
        <stp/>
        <stp>BOARD</stp>
        <stp>5101</stp>
        <stp/>
        <stp>買気配数量14</stp>
        <tr r="H136" s="2"/>
      </tp>
      <tp>
        <v>16700</v>
        <stp/>
        <stp>BOARD</stp>
        <stp>3401</stp>
        <stp/>
        <stp>買気配数量12</stp>
        <tr r="H57" s="2"/>
      </tp>
      <tp>
        <v>1300</v>
        <stp/>
        <stp>BOARD</stp>
        <stp>2501</stp>
        <stp/>
        <stp>買気配数量13</stp>
        <tr r="H29" s="2"/>
      </tp>
      <tp>
        <v>7100</v>
        <stp/>
        <stp>BOARD</stp>
        <stp>1801</stp>
        <stp/>
        <stp>買気配数量10</stp>
        <tr r="H5" s="2"/>
      </tp>
      <tp>
        <v>200</v>
        <stp/>
        <stp>BOARD</stp>
        <stp>2801</stp>
        <stp/>
        <stp>買気配数量13</stp>
        <tr r="H41" s="2"/>
      </tp>
      <tp>
        <v>7600</v>
        <stp/>
        <stp>BOARD</stp>
        <stp>5801</stp>
        <stp/>
        <stp>買気配数量14</stp>
        <tr r="H160" s="2"/>
      </tp>
      <tp>
        <v>2900</v>
        <stp/>
        <stp>BOARD</stp>
        <stp>5901</stp>
        <stp/>
        <stp>買気配数量14</stp>
        <tr r="H163" s="2"/>
      </tp>
      <tp>
        <v>8600</v>
        <stp/>
        <stp>BOARD</stp>
        <stp>4208</stp>
        <stp/>
        <stp>買気配数量12</stp>
        <tr r="H90" s="2"/>
      </tp>
      <tp>
        <v>13800</v>
        <stp/>
        <stp>BOARD</stp>
        <stp>4508</stp>
        <stp/>
        <stp>買気配数量12</stp>
        <tr r="H99" s="2"/>
      </tp>
      <tp>
        <v>20000</v>
        <stp/>
        <stp>BOARD</stp>
        <stp>6508</stp>
        <stp/>
        <stp>買気配数量10</stp>
        <tr r="H199" s="2"/>
      </tp>
      <tp>
        <v>2000</v>
        <stp/>
        <stp>BOARD</stp>
        <stp>4208</stp>
        <stp/>
        <stp>買気配数量13</stp>
        <tr r="H90" s="2"/>
      </tp>
      <tp>
        <v>17800</v>
        <stp/>
        <stp>BOARD</stp>
        <stp>3608</stp>
        <stp/>
        <stp>買気配数量14</stp>
        <tr r="H61" s="2"/>
      </tp>
      <tp>
        <v>20300</v>
        <stp/>
        <stp>BOARD</stp>
        <stp>4508</stp>
        <stp/>
        <stp>買気配数量13</stp>
        <tr r="H99" s="2"/>
      </tp>
      <tp>
        <v>9000</v>
        <stp/>
        <stp>BOARD</stp>
        <stp>6508</stp>
        <stp/>
        <stp>買気配数量11</stp>
        <tr r="H199" s="2"/>
      </tp>
      <tp>
        <v>8800</v>
        <stp/>
        <stp>BOARD</stp>
        <stp>4208</stp>
        <stp/>
        <stp>買気配数量10</stp>
        <tr r="H90" s="2"/>
      </tp>
      <tp>
        <v>21100</v>
        <stp/>
        <stp>BOARD</stp>
        <stp>4508</stp>
        <stp/>
        <stp>買気配数量10</stp>
        <tr r="H99" s="2"/>
      </tp>
      <tp>
        <v>6000</v>
        <stp/>
        <stp>BOARD</stp>
        <stp>6508</stp>
        <stp/>
        <stp>買気配数量12</stp>
        <tr r="H199" s="2"/>
      </tp>
      <tp>
        <v>3900</v>
        <stp/>
        <stp>BOARD</stp>
        <stp>4208</stp>
        <stp/>
        <stp>買気配数量11</stp>
        <tr r="H90" s="2"/>
      </tp>
      <tp>
        <v>7500</v>
        <stp/>
        <stp>BOARD</stp>
        <stp>4508</stp>
        <stp/>
        <stp>買気配数量11</stp>
        <tr r="H99" s="2"/>
      </tp>
      <tp>
        <v>43000</v>
        <stp/>
        <stp>BOARD</stp>
        <stp>6508</stp>
        <stp/>
        <stp>買気配数量13</stp>
        <tr r="H199" s="2"/>
      </tp>
      <tp>
        <v>10200</v>
        <stp/>
        <stp>BOARD</stp>
        <stp>1808</stp>
        <stp/>
        <stp>買気配数量14</stp>
        <tr r="H8" s="2"/>
      </tp>
      <tp>
        <v>5800</v>
        <stp/>
        <stp>BOARD</stp>
        <stp>3608</stp>
        <stp/>
        <stp>買気配数量11</stp>
        <tr r="H61" s="2"/>
      </tp>
      <tp>
        <v>10000</v>
        <stp/>
        <stp>BOARD</stp>
        <stp>6508</stp>
        <stp/>
        <stp>買気配数量14</stp>
        <tr r="H199" s="2"/>
      </tp>
      <tp>
        <v>21800</v>
        <stp/>
        <stp>BOARD</stp>
        <stp>1808</stp>
        <stp/>
        <stp>買気配数量13</stp>
        <tr r="H8" s="2"/>
      </tp>
      <tp>
        <v>7500</v>
        <stp/>
        <stp>BOARD</stp>
        <stp>3608</stp>
        <stp/>
        <stp>買気配数量10</stp>
        <tr r="H61" s="2"/>
      </tp>
      <tp>
        <v>40600</v>
        <stp/>
        <stp>BOARD</stp>
        <stp>1808</stp>
        <stp/>
        <stp>買気配数量12</stp>
        <tr r="H8" s="2"/>
      </tp>
      <tp>
        <v>7900</v>
        <stp/>
        <stp>BOARD</stp>
        <stp>4208</stp>
        <stp/>
        <stp>買気配数量14</stp>
        <tr r="H90" s="2"/>
      </tp>
      <tp>
        <v>700</v>
        <stp/>
        <stp>BOARD</stp>
        <stp>3608</stp>
        <stp/>
        <stp>買気配数量13</stp>
        <tr r="H61" s="2"/>
      </tp>
      <tp>
        <v>19400</v>
        <stp/>
        <stp>BOARD</stp>
        <stp>4508</stp>
        <stp/>
        <stp>買気配数量14</stp>
        <tr r="H99" s="2"/>
      </tp>
      <tp>
        <v>15600</v>
        <stp/>
        <stp>BOARD</stp>
        <stp>1808</stp>
        <stp/>
        <stp>買気配数量11</stp>
        <tr r="H8" s="2"/>
      </tp>
      <tp>
        <v>3000</v>
        <stp/>
        <stp>BOARD</stp>
        <stp>3608</stp>
        <stp/>
        <stp>買気配数量12</stp>
        <tr r="H61" s="2"/>
      </tp>
      <tp>
        <v>16300</v>
        <stp/>
        <stp>BOARD</stp>
        <stp>1808</stp>
        <stp/>
        <stp>買気配数量10</stp>
        <tr r="H8" s="2"/>
      </tp>
      <tp>
        <v>600</v>
        <stp/>
        <stp>BOARD</stp>
        <stp>7309</stp>
        <stp/>
        <stp>買気配数量11</stp>
        <tr r="H243" s="2"/>
      </tp>
      <tp>
        <v>900</v>
        <stp/>
        <stp>BOARD</stp>
        <stp>2809</stp>
        <stp/>
        <stp>買気配数量14</stp>
        <tr r="H43" s="2"/>
      </tp>
      <tp>
        <v>2400</v>
        <stp/>
        <stp>BOARD</stp>
        <stp>7309</stp>
        <stp/>
        <stp>買気配数量10</stp>
        <tr r="H243" s="2"/>
      </tp>
      <tp>
        <v>3000</v>
        <stp/>
        <stp>BOARD</stp>
        <stp>7309</stp>
        <stp/>
        <stp>買気配数量13</stp>
        <tr r="H243" s="2"/>
      </tp>
      <tp>
        <v>1000</v>
        <stp/>
        <stp>BOARD</stp>
        <stp>7309</stp>
        <stp/>
        <stp>買気配数量12</stp>
        <tr r="H243" s="2"/>
      </tp>
      <tp>
        <v>8600</v>
        <stp/>
        <stp>BOARD</stp>
        <stp>2809</stp>
        <stp/>
        <stp>買気配数量10</stp>
        <tr r="H43" s="2"/>
      </tp>
      <tp>
        <v>400</v>
        <stp/>
        <stp>BOARD</stp>
        <stp>7309</stp>
        <stp/>
        <stp>買気配数量14</stp>
        <tr r="H243" s="2"/>
      </tp>
      <tp>
        <v>3900</v>
        <stp/>
        <stp>BOARD</stp>
        <stp>2809</stp>
        <stp/>
        <stp>買気配数量11</stp>
        <tr r="H43" s="2"/>
      </tp>
      <tp>
        <v>10500</v>
        <stp/>
        <stp>BOARD</stp>
        <stp>2809</stp>
        <stp/>
        <stp>買気配数量12</stp>
        <tr r="H43" s="2"/>
      </tp>
      <tp>
        <v>9200</v>
        <stp/>
        <stp>BOARD</stp>
        <stp>2809</stp>
        <stp/>
        <stp>買気配数量13</stp>
        <tr r="H43" s="2"/>
      </tp>
      <tp>
        <v>0</v>
        <stp/>
        <stp>BOARD</stp>
        <stp>4208</stp>
        <stp/>
        <stp>買気配数量-2</stp>
        <tr r="H90" s="2"/>
      </tp>
      <tp>
        <v>0</v>
        <stp/>
        <stp>BOARD</stp>
        <stp>4508</stp>
        <stp/>
        <stp>買気配数量-2</stp>
        <tr r="H99" s="2"/>
      </tp>
      <tp>
        <v>0</v>
        <stp/>
        <stp>BOARD</stp>
        <stp>4208</stp>
        <stp/>
        <stp>買気配数量-3</stp>
        <tr r="H90" s="2"/>
      </tp>
      <tp>
        <v>0</v>
        <stp/>
        <stp>BOARD</stp>
        <stp>4508</stp>
        <stp/>
        <stp>買気配数量-3</stp>
        <tr r="H99" s="2"/>
      </tp>
      <tp>
        <v>0</v>
        <stp/>
        <stp>BOARD</stp>
        <stp>6508</stp>
        <stp/>
        <stp>買気配数量-1</stp>
        <tr r="H199" s="2"/>
      </tp>
      <tp>
        <v>0</v>
        <stp/>
        <stp>BOARD</stp>
        <stp>6508</stp>
        <stp/>
        <stp>買気配数量-2</stp>
        <tr r="H199" s="2"/>
      </tp>
      <tp>
        <v>0</v>
        <stp/>
        <stp>BOARD</stp>
        <stp>4208</stp>
        <stp/>
        <stp>買気配数量-1</stp>
        <tr r="H90" s="2"/>
      </tp>
      <tp>
        <v>0</v>
        <stp/>
        <stp>BOARD</stp>
        <stp>4508</stp>
        <stp/>
        <stp>買気配数量-1</stp>
        <tr r="H99" s="2"/>
      </tp>
      <tp>
        <v>0</v>
        <stp/>
        <stp>BOARD</stp>
        <stp>6508</stp>
        <stp/>
        <stp>買気配数量-3</stp>
        <tr r="H199" s="2"/>
      </tp>
      <tp>
        <v>0</v>
        <stp/>
        <stp>BOARD</stp>
        <stp>3608</stp>
        <stp/>
        <stp>買気配数量-1</stp>
        <tr r="H61" s="2"/>
      </tp>
      <tp>
        <v>0</v>
        <stp/>
        <stp>BOARD</stp>
        <stp>1808</stp>
        <stp/>
        <stp>買気配数量-3</stp>
        <tr r="H8" s="2"/>
      </tp>
      <tp>
        <v>0</v>
        <stp/>
        <stp>BOARD</stp>
        <stp>1808</stp>
        <stp/>
        <stp>買気配数量-2</stp>
        <tr r="H8" s="2"/>
      </tp>
      <tp>
        <v>0</v>
        <stp/>
        <stp>BOARD</stp>
        <stp>3608</stp>
        <stp/>
        <stp>買気配数量-3</stp>
        <tr r="H61" s="2"/>
      </tp>
      <tp>
        <v>0</v>
        <stp/>
        <stp>BOARD</stp>
        <stp>1808</stp>
        <stp/>
        <stp>買気配数量-1</stp>
        <tr r="H8" s="2"/>
      </tp>
      <tp>
        <v>0</v>
        <stp/>
        <stp>BOARD</stp>
        <stp>3608</stp>
        <stp/>
        <stp>買気配数量-2</stp>
        <tr r="H61" s="2"/>
      </tp>
      <tp>
        <v>0</v>
        <stp/>
        <stp>BOARD</stp>
        <stp>7309</stp>
        <stp/>
        <stp>買気配数量-1</stp>
        <tr r="H243" s="2"/>
      </tp>
      <tp>
        <v>0</v>
        <stp/>
        <stp>BOARD</stp>
        <stp>7309</stp>
        <stp/>
        <stp>買気配数量-3</stp>
        <tr r="H243" s="2"/>
      </tp>
      <tp>
        <v>0</v>
        <stp/>
        <stp>BOARD</stp>
        <stp>7309</stp>
        <stp/>
        <stp>買気配数量-2</stp>
        <tr r="H243" s="2"/>
      </tp>
      <tp>
        <v>0</v>
        <stp/>
        <stp>BOARD</stp>
        <stp>2809</stp>
        <stp/>
        <stp>買気配数量-1</stp>
        <tr r="H43" s="2"/>
      </tp>
      <tp>
        <v>0</v>
        <stp/>
        <stp>BOARD</stp>
        <stp>2809</stp>
        <stp/>
        <stp>買気配数量-2</stp>
        <tr r="H43" s="2"/>
      </tp>
      <tp>
        <v>0</v>
        <stp/>
        <stp>BOARD</stp>
        <stp>2809</stp>
        <stp/>
        <stp>買気配数量-3</stp>
        <tr r="H43" s="2"/>
      </tp>
      <tp>
        <v>0</v>
        <stp/>
        <stp>BOARD</stp>
        <stp>4202</stp>
        <stp/>
        <stp>買気配数量-2</stp>
        <tr r="H85" s="2"/>
      </tp>
      <tp>
        <v>0</v>
        <stp/>
        <stp>BOARD</stp>
        <stp>5202</stp>
        <stp/>
        <stp>買気配数量-3</stp>
        <tr r="H138" s="2"/>
      </tp>
      <tp>
        <v>0</v>
        <stp/>
        <stp>BOARD</stp>
        <stp>7202</stp>
        <stp/>
        <stp>買気配数量-1</stp>
        <tr r="H230" s="2"/>
      </tp>
      <tp>
        <v>0</v>
        <stp/>
        <stp>BOARD</stp>
        <stp>5002</stp>
        <stp/>
        <stp>買気配数量-3</stp>
        <tr r="H134" s="2"/>
      </tp>
      <tp>
        <v>0</v>
        <stp/>
        <stp>BOARD</stp>
        <stp>4902</stp>
        <stp/>
        <stp>買気配数量-2</stp>
        <tr r="H130" s="2"/>
      </tp>
      <tp>
        <v>0</v>
        <stp/>
        <stp>BOARD</stp>
        <stp>4202</stp>
        <stp/>
        <stp>買気配数量-3</stp>
        <tr r="H85" s="2"/>
      </tp>
      <tp>
        <v>0</v>
        <stp/>
        <stp>BOARD</stp>
        <stp>5202</stp>
        <stp/>
        <stp>買気配数量-2</stp>
        <tr r="H138" s="2"/>
      </tp>
      <tp>
        <v>0</v>
        <stp/>
        <stp>BOARD</stp>
        <stp>6302</stp>
        <stp/>
        <stp>買気配数量-1</stp>
        <tr r="H179" s="2"/>
      </tp>
      <tp>
        <v>0</v>
        <stp/>
        <stp>BOARD</stp>
        <stp>5002</stp>
        <stp/>
        <stp>買気配数量-2</stp>
        <tr r="H134" s="2"/>
      </tp>
      <tp>
        <v>0</v>
        <stp/>
        <stp>BOARD</stp>
        <stp>4902</stp>
        <stp/>
        <stp>買気配数量-3</stp>
        <tr r="H130" s="2"/>
      </tp>
      <tp>
        <v>0</v>
        <stp/>
        <stp>BOARD</stp>
        <stp>5202</stp>
        <stp/>
        <stp>買気配数量-1</stp>
        <tr r="H138" s="2"/>
      </tp>
      <tp>
        <v>0</v>
        <stp/>
        <stp>BOARD</stp>
        <stp>7202</stp>
        <stp/>
        <stp>買気配数量-3</stp>
        <tr r="H230" s="2"/>
      </tp>
      <tp>
        <v>0</v>
        <stp/>
        <stp>BOARD</stp>
        <stp>6302</stp>
        <stp/>
        <stp>買気配数量-2</stp>
        <tr r="H179" s="2"/>
      </tp>
      <tp>
        <v>0</v>
        <stp/>
        <stp>BOARD</stp>
        <stp>5002</stp>
        <stp/>
        <stp>買気配数量-1</stp>
        <tr r="H134" s="2"/>
      </tp>
      <tp>
        <v>0</v>
        <stp/>
        <stp>BOARD</stp>
        <stp>4202</stp>
        <stp/>
        <stp>買気配数量-1</stp>
        <tr r="H85" s="2"/>
      </tp>
      <tp>
        <v>0</v>
        <stp/>
        <stp>BOARD</stp>
        <stp>7202</stp>
        <stp/>
        <stp>買気配数量-2</stp>
        <tr r="H230" s="2"/>
      </tp>
      <tp>
        <v>0</v>
        <stp/>
        <stp>BOARD</stp>
        <stp>6302</stp>
        <stp/>
        <stp>買気配数量-3</stp>
        <tr r="H179" s="2"/>
      </tp>
      <tp>
        <v>0</v>
        <stp/>
        <stp>BOARD</stp>
        <stp>4902</stp>
        <stp/>
        <stp>買気配数量-1</stp>
        <tr r="H130" s="2"/>
      </tp>
      <tp>
        <v>0</v>
        <stp/>
        <stp>BOARD</stp>
        <stp>1802</stp>
        <stp/>
        <stp>買気配数量-3</stp>
        <tr r="H6" s="2"/>
      </tp>
      <tp>
        <v>0</v>
        <stp/>
        <stp>BOARD</stp>
        <stp>2002</stp>
        <stp/>
        <stp>買気配数量-1</stp>
        <tr r="H17" s="2"/>
      </tp>
      <tp>
        <v>0</v>
        <stp/>
        <stp>BOARD</stp>
        <stp>2502</stp>
        <stp/>
        <stp>買気配数量-1</stp>
        <tr r="H30" s="2"/>
      </tp>
      <tp>
        <v>0</v>
        <stp/>
        <stp>BOARD</stp>
        <stp>1802</stp>
        <stp/>
        <stp>買気配数量-2</stp>
        <tr r="H6" s="2"/>
      </tp>
      <tp>
        <v>0</v>
        <stp/>
        <stp>BOARD</stp>
        <stp>2802</stp>
        <stp/>
        <stp>買気配数量-1</stp>
        <tr r="H42" s="2"/>
      </tp>
      <tp>
        <v>0</v>
        <stp/>
        <stp>BOARD</stp>
        <stp>2002</stp>
        <stp/>
        <stp>買気配数量-2</stp>
        <tr r="H17" s="2"/>
      </tp>
      <tp>
        <v>0</v>
        <stp/>
        <stp>BOARD</stp>
        <stp>2502</stp>
        <stp/>
        <stp>買気配数量-2</stp>
        <tr r="H30" s="2"/>
      </tp>
      <tp>
        <v>0</v>
        <stp/>
        <stp>BOARD</stp>
        <stp>1802</stp>
        <stp/>
        <stp>買気配数量-1</stp>
        <tr r="H6" s="2"/>
      </tp>
      <tp>
        <v>0</v>
        <stp/>
        <stp>BOARD</stp>
        <stp>2802</stp>
        <stp/>
        <stp>買気配数量-2</stp>
        <tr r="H42" s="2"/>
      </tp>
      <tp>
        <v>0</v>
        <stp/>
        <stp>BOARD</stp>
        <stp>2002</stp>
        <stp/>
        <stp>買気配数量-3</stp>
        <tr r="H17" s="2"/>
      </tp>
      <tp>
        <v>0</v>
        <stp/>
        <stp>BOARD</stp>
        <stp>2502</stp>
        <stp/>
        <stp>買気配数量-3</stp>
        <tr r="H30" s="2"/>
      </tp>
      <tp>
        <v>0</v>
        <stp/>
        <stp>BOARD</stp>
        <stp>2802</stp>
        <stp/>
        <stp>買気配数量-3</stp>
        <tr r="H42" s="2"/>
      </tp>
      <tp>
        <v>0</v>
        <stp/>
        <stp>BOARD</stp>
        <stp>8303</stp>
        <stp/>
        <stp>買気配数量-2</stp>
        <tr r="H286" s="2"/>
      </tp>
      <tp>
        <v>0</v>
        <stp/>
        <stp>BOARD</stp>
        <stp>8303</stp>
        <stp/>
        <stp>買気配数量-3</stp>
        <tr r="H286" s="2"/>
      </tp>
      <tp>
        <v>0</v>
        <stp/>
        <stp>BOARD</stp>
        <stp>8303</stp>
        <stp/>
        <stp>買気配数量-1</stp>
        <tr r="H286" s="2"/>
      </tp>
      <tp>
        <v>0</v>
        <stp/>
        <stp>BOARD</stp>
        <stp>4203</stp>
        <stp/>
        <stp>買気配数量-2</stp>
        <tr r="H86" s="2"/>
      </tp>
      <tp>
        <v>0</v>
        <stp/>
        <stp>BOARD</stp>
        <stp>7003</stp>
        <stp/>
        <stp>買気配数量-1</stp>
        <tr r="H226" s="2"/>
      </tp>
      <tp>
        <v>0</v>
        <stp/>
        <stp>BOARD</stp>
        <stp>4403</stp>
        <stp/>
        <stp>買気配数量-2</stp>
        <tr r="H96" s="2"/>
      </tp>
      <tp>
        <v>0</v>
        <stp/>
        <stp>BOARD</stp>
        <stp>5803</stp>
        <stp/>
        <stp>買気配数量-3</stp>
        <tr r="H161" s="2"/>
      </tp>
      <tp>
        <v>0</v>
        <stp/>
        <stp>BOARD</stp>
        <stp>4203</stp>
        <stp/>
        <stp>買気配数量-3</stp>
        <tr r="H86" s="2"/>
      </tp>
      <tp>
        <v>0</v>
        <stp/>
        <stp>BOARD</stp>
        <stp>6103</stp>
        <stp/>
        <stp>買気配数量-1</stp>
        <tr r="H170" s="2"/>
      </tp>
      <tp>
        <v>0</v>
        <stp/>
        <stp>BOARD</stp>
        <stp>6703</stp>
        <stp/>
        <stp>買気配数量-1</stp>
        <tr r="H205" s="2"/>
      </tp>
      <tp>
        <v>0</v>
        <stp/>
        <stp>BOARD</stp>
        <stp>4403</stp>
        <stp/>
        <stp>買気配数量-3</stp>
        <tr r="H96" s="2"/>
      </tp>
      <tp>
        <v>0</v>
        <stp/>
        <stp>BOARD</stp>
        <stp>5803</stp>
        <stp/>
        <stp>買気配数量-2</stp>
        <tr r="H161" s="2"/>
      </tp>
      <tp>
        <v>0</v>
        <stp/>
        <stp>BOARD</stp>
        <stp>7003</stp>
        <stp/>
        <stp>買気配数量-3</stp>
        <tr r="H226" s="2"/>
      </tp>
      <tp>
        <v>0</v>
        <stp/>
        <stp>BOARD</stp>
        <stp>6103</stp>
        <stp/>
        <stp>買気配数量-2</stp>
        <tr r="H170" s="2"/>
      </tp>
      <tp>
        <v>0</v>
        <stp/>
        <stp>BOARD</stp>
        <stp>6703</stp>
        <stp/>
        <stp>買気配数量-2</stp>
        <tr r="H205" s="2"/>
      </tp>
      <tp>
        <v>0</v>
        <stp/>
        <stp>BOARD</stp>
        <stp>5803</stp>
        <stp/>
        <stp>買気配数量-1</stp>
        <tr r="H161" s="2"/>
      </tp>
      <tp>
        <v>0</v>
        <stp/>
        <stp>BOARD</stp>
        <stp>4203</stp>
        <stp/>
        <stp>買気配数量-1</stp>
        <tr r="H86" s="2"/>
      </tp>
      <tp>
        <v>0</v>
        <stp/>
        <stp>BOARD</stp>
        <stp>7003</stp>
        <stp/>
        <stp>買気配数量-2</stp>
        <tr r="H226" s="2"/>
      </tp>
      <tp>
        <v>0</v>
        <stp/>
        <stp>BOARD</stp>
        <stp>6103</stp>
        <stp/>
        <stp>買気配数量-3</stp>
        <tr r="H170" s="2"/>
      </tp>
      <tp>
        <v>0</v>
        <stp/>
        <stp>BOARD</stp>
        <stp>6703</stp>
        <stp/>
        <stp>買気配数量-3</stp>
        <tr r="H205" s="2"/>
      </tp>
      <tp>
        <v>0</v>
        <stp/>
        <stp>BOARD</stp>
        <stp>4403</stp>
        <stp/>
        <stp>買気配数量-1</stp>
        <tr r="H96" s="2"/>
      </tp>
      <tp>
        <v>0</v>
        <stp/>
        <stp>BOARD</stp>
        <stp>1803</stp>
        <stp/>
        <stp>買気配数量-3</stp>
        <tr r="H7" s="2"/>
      </tp>
      <tp>
        <v>0</v>
        <stp/>
        <stp>BOARD</stp>
        <stp>1803</stp>
        <stp/>
        <stp>買気配数量-2</stp>
        <tr r="H7" s="2"/>
      </tp>
      <tp>
        <v>0</v>
        <stp/>
        <stp>BOARD</stp>
        <stp>1803</stp>
        <stp/>
        <stp>買気配数量-1</stp>
        <tr r="H7" s="2"/>
      </tp>
      <tp>
        <v>0</v>
        <stp/>
        <stp>BOARD</stp>
        <stp>5301</stp>
        <stp/>
        <stp>買気配数量-3</stp>
        <tr r="H142" s="2"/>
      </tp>
      <tp>
        <v>0</v>
        <stp/>
        <stp>BOARD</stp>
        <stp>5101</stp>
        <stp/>
        <stp>買気配数量-3</stp>
        <tr r="H136" s="2"/>
      </tp>
      <tp>
        <v>0</v>
        <stp/>
        <stp>BOARD</stp>
        <stp>7701</stp>
        <stp/>
        <stp>買気配数量-1</stp>
        <tr r="H250" s="2"/>
      </tp>
      <tp>
        <v>0</v>
        <stp/>
        <stp>BOARD</stp>
        <stp>4401</stp>
        <stp/>
        <stp>買気配数量-2</stp>
        <tr r="H95" s="2"/>
      </tp>
      <tp>
        <v>0</v>
        <stp/>
        <stp>BOARD</stp>
        <stp>5801</stp>
        <stp/>
        <stp>買気配数量-3</stp>
        <tr r="H160" s="2"/>
      </tp>
      <tp>
        <v>0</v>
        <stp/>
        <stp>BOARD</stp>
        <stp>5901</stp>
        <stp/>
        <stp>買気配数量-3</stp>
        <tr r="H163" s="2"/>
      </tp>
      <tp>
        <v>0</v>
        <stp/>
        <stp>BOARD</stp>
        <stp>6201</stp>
        <stp/>
        <stp>買気配数量-1</stp>
        <tr r="H176" s="2"/>
      </tp>
      <tp>
        <v>0</v>
        <stp/>
        <stp>BOARD</stp>
        <stp>5301</stp>
        <stp/>
        <stp>買気配数量-2</stp>
        <tr r="H142" s="2"/>
      </tp>
      <tp>
        <v>0</v>
        <stp/>
        <stp>BOARD</stp>
        <stp>5101</stp>
        <stp/>
        <stp>買気配数量-2</stp>
        <tr r="H136" s="2"/>
      </tp>
      <tp>
        <v>0</v>
        <stp/>
        <stp>BOARD</stp>
        <stp>4401</stp>
        <stp/>
        <stp>買気配数量-3</stp>
        <tr r="H95" s="2"/>
      </tp>
      <tp>
        <v>0</v>
        <stp/>
        <stp>BOARD</stp>
        <stp>5801</stp>
        <stp/>
        <stp>買気配数量-2</stp>
        <tr r="H160" s="2"/>
      </tp>
      <tp>
        <v>0</v>
        <stp/>
        <stp>BOARD</stp>
        <stp>5901</stp>
        <stp/>
        <stp>買気配数量-2</stp>
        <tr r="H163" s="2"/>
      </tp>
      <tp>
        <v>0</v>
        <stp/>
        <stp>BOARD</stp>
        <stp>6201</stp>
        <stp/>
        <stp>買気配数量-2</stp>
        <tr r="H176" s="2"/>
      </tp>
      <tp>
        <v>0</v>
        <stp/>
        <stp>BOARD</stp>
        <stp>5301</stp>
        <stp/>
        <stp>買気配数量-1</stp>
        <tr r="H142" s="2"/>
      </tp>
      <tp>
        <v>0</v>
        <stp/>
        <stp>BOARD</stp>
        <stp>5101</stp>
        <stp/>
        <stp>買気配数量-1</stp>
        <tr r="H136" s="2"/>
      </tp>
      <tp>
        <v>0</v>
        <stp/>
        <stp>BOARD</stp>
        <stp>7701</stp>
        <stp/>
        <stp>買気配数量-3</stp>
        <tr r="H250" s="2"/>
      </tp>
      <tp>
        <v>0</v>
        <stp/>
        <stp>BOARD</stp>
        <stp>5801</stp>
        <stp/>
        <stp>買気配数量-1</stp>
        <tr r="H160" s="2"/>
      </tp>
      <tp>
        <v>0</v>
        <stp/>
        <stp>BOARD</stp>
        <stp>5901</stp>
        <stp/>
        <stp>買気配数量-1</stp>
        <tr r="H163" s="2"/>
      </tp>
      <tp>
        <v>0</v>
        <stp/>
        <stp>BOARD</stp>
        <stp>6201</stp>
        <stp/>
        <stp>買気配数量-3</stp>
        <tr r="H176" s="2"/>
      </tp>
      <tp>
        <v>0</v>
        <stp/>
        <stp>BOARD</stp>
        <stp>7701</stp>
        <stp/>
        <stp>買気配数量-2</stp>
        <tr r="H250" s="2"/>
      </tp>
      <tp>
        <v>0</v>
        <stp/>
        <stp>BOARD</stp>
        <stp>4401</stp>
        <stp/>
        <stp>買気配数量-1</stp>
        <tr r="H95" s="2"/>
      </tp>
      <tp>
        <v>0</v>
        <stp/>
        <stp>BOARD</stp>
        <stp>3101</stp>
        <stp/>
        <stp>買気配数量-1</stp>
        <tr r="H52" s="2"/>
      </tp>
      <tp>
        <v>0</v>
        <stp/>
        <stp>BOARD</stp>
        <stp>3401</stp>
        <stp/>
        <stp>買気配数量-1</stp>
        <tr r="H57" s="2"/>
      </tp>
      <tp>
        <v>0</v>
        <stp/>
        <stp>BOARD</stp>
        <stp>1801</stp>
        <stp/>
        <stp>買気配数量-3</stp>
        <tr r="H5" s="2"/>
      </tp>
      <tp>
        <v>0</v>
        <stp/>
        <stp>BOARD</stp>
        <stp>2501</stp>
        <stp/>
        <stp>買気配数量-1</stp>
        <tr r="H29" s="2"/>
      </tp>
      <tp>
        <v>0</v>
        <stp/>
        <stp>BOARD</stp>
        <stp>1801</stp>
        <stp/>
        <stp>買気配数量-2</stp>
        <tr r="H5" s="2"/>
      </tp>
      <tp>
        <v>0</v>
        <stp/>
        <stp>BOARD</stp>
        <stp>2801</stp>
        <stp/>
        <stp>買気配数量-1</stp>
        <tr r="H41" s="2"/>
      </tp>
      <tp>
        <v>0</v>
        <stp/>
        <stp>BOARD</stp>
        <stp>3101</stp>
        <stp/>
        <stp>買気配数量-3</stp>
        <tr r="H52" s="2"/>
      </tp>
      <tp>
        <v>0</v>
        <stp/>
        <stp>BOARD</stp>
        <stp>3401</stp>
        <stp/>
        <stp>買気配数量-3</stp>
        <tr r="H57" s="2"/>
      </tp>
      <tp>
        <v>0</v>
        <stp/>
        <stp>BOARD</stp>
        <stp>2501</stp>
        <stp/>
        <stp>買気配数量-2</stp>
        <tr r="H29" s="2"/>
      </tp>
      <tp>
        <v>0</v>
        <stp/>
        <stp>BOARD</stp>
        <stp>1801</stp>
        <stp/>
        <stp>買気配数量-1</stp>
        <tr r="H5" s="2"/>
      </tp>
      <tp>
        <v>0</v>
        <stp/>
        <stp>BOARD</stp>
        <stp>2801</stp>
        <stp/>
        <stp>買気配数量-2</stp>
        <tr r="H41" s="2"/>
      </tp>
      <tp>
        <v>0</v>
        <stp/>
        <stp>BOARD</stp>
        <stp>3101</stp>
        <stp/>
        <stp>買気配数量-2</stp>
        <tr r="H52" s="2"/>
      </tp>
      <tp>
        <v>0</v>
        <stp/>
        <stp>BOARD</stp>
        <stp>3401</stp>
        <stp/>
        <stp>買気配数量-2</stp>
        <tr r="H57" s="2"/>
      </tp>
      <tp>
        <v>0</v>
        <stp/>
        <stp>BOARD</stp>
        <stp>2501</stp>
        <stp/>
        <stp>買気配数量-3</stp>
        <tr r="H29" s="2"/>
      </tp>
      <tp>
        <v>0</v>
        <stp/>
        <stp>BOARD</stp>
        <stp>2801</stp>
        <stp/>
        <stp>買気配数量-3</stp>
        <tr r="H41" s="2"/>
      </tp>
      <tp>
        <v>0</v>
        <stp/>
        <stp>BOARD</stp>
        <stp>4206</stp>
        <stp/>
        <stp>買気配数量-2</stp>
        <tr r="H89" s="2"/>
      </tp>
      <tp>
        <v>0</v>
        <stp/>
        <stp>BOARD</stp>
        <stp>5706</stp>
        <stp/>
        <stp>買気配数量-3</stp>
        <tr r="H155" s="2"/>
      </tp>
      <tp>
        <v>0</v>
        <stp/>
        <stp>BOARD</stp>
        <stp>4506</stp>
        <stp/>
        <stp>買気配数量-2</stp>
        <tr r="H97" s="2"/>
      </tp>
      <tp>
        <v>0</v>
        <stp/>
        <stp>BOARD</stp>
        <stp>4206</stp>
        <stp/>
        <stp>買気配数量-3</stp>
        <tr r="H89" s="2"/>
      </tp>
      <tp>
        <v>0</v>
        <stp/>
        <stp>BOARD</stp>
        <stp>5706</stp>
        <stp/>
        <stp>買気配数量-2</stp>
        <tr r="H155" s="2"/>
      </tp>
      <tp>
        <v>0</v>
        <stp/>
        <stp>BOARD</stp>
        <stp>4506</stp>
        <stp/>
        <stp>買気配数量-3</stp>
        <tr r="H97" s="2"/>
      </tp>
      <tp>
        <v>0</v>
        <stp/>
        <stp>BOARD</stp>
        <stp>6506</stp>
        <stp/>
        <stp>買気配数量-1</stp>
        <tr r="H198" s="2"/>
      </tp>
      <tp>
        <v>0</v>
        <stp/>
        <stp>BOARD</stp>
        <stp>6806</stp>
        <stp/>
        <stp>買気配数量-1</stp>
        <tr r="H211" s="2"/>
      </tp>
      <tp>
        <v>0</v>
        <stp/>
        <stp>BOARD</stp>
        <stp>5706</stp>
        <stp/>
        <stp>買気配数量-1</stp>
        <tr r="H155" s="2"/>
      </tp>
      <tp>
        <v>0</v>
        <stp/>
        <stp>BOARD</stp>
        <stp>6506</stp>
        <stp/>
        <stp>買気配数量-2</stp>
        <tr r="H198" s="2"/>
      </tp>
      <tp>
        <v>0</v>
        <stp/>
        <stp>BOARD</stp>
        <stp>6806</stp>
        <stp/>
        <stp>買気配数量-2</stp>
        <tr r="H211" s="2"/>
      </tp>
      <tp>
        <v>0</v>
        <stp/>
        <stp>BOARD</stp>
        <stp>4206</stp>
        <stp/>
        <stp>買気配数量-1</stp>
        <tr r="H89" s="2"/>
      </tp>
      <tp>
        <v>0</v>
        <stp/>
        <stp>BOARD</stp>
        <stp>4506</stp>
        <stp/>
        <stp>買気配数量-1</stp>
        <tr r="H97" s="2"/>
      </tp>
      <tp>
        <v>0</v>
        <stp/>
        <stp>BOARD</stp>
        <stp>6506</stp>
        <stp/>
        <stp>買気配数量-3</stp>
        <tr r="H198" s="2"/>
      </tp>
      <tp>
        <v>0</v>
        <stp/>
        <stp>BOARD</stp>
        <stp>6806</stp>
        <stp/>
        <stp>買気配数量-3</stp>
        <tr r="H211" s="2"/>
      </tp>
      <tp>
        <v>0</v>
        <stp/>
        <stp>BOARD</stp>
        <stp>2206</stp>
        <stp/>
        <stp>買気配数量-1</stp>
        <tr r="H18" s="2"/>
      </tp>
      <tp>
        <v>0</v>
        <stp/>
        <stp>BOARD</stp>
        <stp>2206</stp>
        <stp/>
        <stp>買気配数量-2</stp>
        <tr r="H18" s="2"/>
      </tp>
      <tp>
        <v>0</v>
        <stp/>
        <stp>BOARD</stp>
        <stp>2206</stp>
        <stp/>
        <stp>買気配数量-3</stp>
        <tr r="H18" s="2"/>
      </tp>
      <tp>
        <v>0</v>
        <stp/>
        <stp>BOARD</stp>
        <stp>4307</stp>
        <stp/>
        <stp>買気配数量-2</stp>
        <tr r="H93" s="2"/>
      </tp>
      <tp>
        <v>0</v>
        <stp/>
        <stp>BOARD</stp>
        <stp>4507</stp>
        <stp/>
        <stp>買気配数量-2</stp>
        <tr r="H98" s="2"/>
      </tp>
      <tp>
        <v>0</v>
        <stp/>
        <stp>BOARD</stp>
        <stp>4307</stp>
        <stp/>
        <stp>買気配数量-3</stp>
        <tr r="H93" s="2"/>
      </tp>
      <tp>
        <v>0</v>
        <stp/>
        <stp>BOARD</stp>
        <stp>4507</stp>
        <stp/>
        <stp>買気配数量-3</stp>
        <tr r="H98" s="2"/>
      </tp>
      <tp>
        <v>0</v>
        <stp/>
        <stp>BOARD</stp>
        <stp>4307</stp>
        <stp/>
        <stp>買気配数量-1</stp>
        <tr r="H93" s="2"/>
      </tp>
      <tp>
        <v>0</v>
        <stp/>
        <stp>BOARD</stp>
        <stp>4507</stp>
        <stp/>
        <stp>買気配数量-1</stp>
        <tr r="H98" s="2"/>
      </tp>
      <tp>
        <v>0</v>
        <stp/>
        <stp>BOARD</stp>
        <stp>2607</stp>
        <stp/>
        <stp>買気配数量-1</stp>
        <tr r="H34" s="2"/>
      </tp>
      <tp>
        <v>0</v>
        <stp/>
        <stp>BOARD</stp>
        <stp>2607</stp>
        <stp/>
        <stp>買気配数量-2</stp>
        <tr r="H34" s="2"/>
      </tp>
      <tp>
        <v>0</v>
        <stp/>
        <stp>BOARD</stp>
        <stp>2607</stp>
        <stp/>
        <stp>買気配数量-3</stp>
        <tr r="H34" s="2"/>
      </tp>
      <tp>
        <v>0</v>
        <stp/>
        <stp>BOARD</stp>
        <stp>8304</stp>
        <stp/>
        <stp>買気配数量-2</stp>
        <tr r="H287" s="2"/>
      </tp>
      <tp>
        <v>0</v>
        <stp/>
        <stp>BOARD</stp>
        <stp>8304</stp>
        <stp/>
        <stp>買気配数量-3</stp>
        <tr r="H287" s="2"/>
      </tp>
      <tp>
        <v>0</v>
        <stp/>
        <stp>BOARD</stp>
        <stp>8304</stp>
        <stp/>
        <stp>買気配数量-1</stp>
        <tr r="H287" s="2"/>
      </tp>
      <tp>
        <v>0</v>
        <stp/>
        <stp>BOARD</stp>
        <stp>4204</stp>
        <stp/>
        <stp>買気配数量-2</stp>
        <tr r="H87" s="2"/>
      </tp>
      <tp>
        <v>0</v>
        <stp/>
        <stp>BOARD</stp>
        <stp>4004</stp>
        <stp/>
        <stp>買気配数量-2</stp>
        <tr r="H68" s="2"/>
      </tp>
      <tp>
        <v>0</v>
        <stp/>
        <stp>BOARD</stp>
        <stp>7004</stp>
        <stp/>
        <stp>買気配数量-1</stp>
        <tr r="H227" s="2"/>
      </tp>
      <tp>
        <v>0</v>
        <stp/>
        <stp>BOARD</stp>
        <stp>4704</stp>
        <stp/>
        <stp>買気配数量-2</stp>
        <tr r="H125" s="2"/>
      </tp>
      <tp>
        <v>0</v>
        <stp/>
        <stp>BOARD</stp>
        <stp>4204</stp>
        <stp/>
        <stp>買気配数量-3</stp>
        <tr r="H87" s="2"/>
      </tp>
      <tp>
        <v>0</v>
        <stp/>
        <stp>BOARD</stp>
        <stp>4004</stp>
        <stp/>
        <stp>買気配数量-3</stp>
        <tr r="H68" s="2"/>
      </tp>
      <tp>
        <v>0</v>
        <stp/>
        <stp>BOARD</stp>
        <stp>4704</stp>
        <stp/>
        <stp>買気配数量-3</stp>
        <tr r="H125" s="2"/>
      </tp>
      <tp>
        <v>0</v>
        <stp/>
        <stp>BOARD</stp>
        <stp>6504</stp>
        <stp/>
        <stp>買気配数量-1</stp>
        <tr r="H197" s="2"/>
      </tp>
      <tp>
        <v>0</v>
        <stp/>
        <stp>BOARD</stp>
        <stp>7004</stp>
        <stp/>
        <stp>買気配数量-3</stp>
        <tr r="H227" s="2"/>
      </tp>
      <tp>
        <v>0</v>
        <stp/>
        <stp>BOARD</stp>
        <stp>6504</stp>
        <stp/>
        <stp>買気配数量-2</stp>
        <tr r="H197" s="2"/>
      </tp>
      <tp>
        <v>0</v>
        <stp/>
        <stp>BOARD</stp>
        <stp>4204</stp>
        <stp/>
        <stp>買気配数量-1</stp>
        <tr r="H87" s="2"/>
      </tp>
      <tp>
        <v>0</v>
        <stp/>
        <stp>BOARD</stp>
        <stp>4004</stp>
        <stp/>
        <stp>買気配数量-1</stp>
        <tr r="H68" s="2"/>
      </tp>
      <tp>
        <v>0</v>
        <stp/>
        <stp>BOARD</stp>
        <stp>7004</stp>
        <stp/>
        <stp>買気配数量-2</stp>
        <tr r="H227" s="2"/>
      </tp>
      <tp>
        <v>0</v>
        <stp/>
        <stp>BOARD</stp>
        <stp>4704</stp>
        <stp/>
        <stp>買気配数量-1</stp>
        <tr r="H125" s="2"/>
      </tp>
      <tp>
        <v>0</v>
        <stp/>
        <stp>BOARD</stp>
        <stp>6504</stp>
        <stp/>
        <stp>買気配数量-3</stp>
        <tr r="H197" s="2"/>
      </tp>
      <tp>
        <v>0</v>
        <stp/>
        <stp>BOARD</stp>
        <stp>4205</stp>
        <stp/>
        <stp>買気配数量-2</stp>
        <tr r="H88" s="2"/>
      </tp>
      <tp>
        <v>0</v>
        <stp/>
        <stp>BOARD</stp>
        <stp>7205</stp>
        <stp/>
        <stp>買気配数量-1</stp>
        <tr r="H231" s="2"/>
      </tp>
      <tp>
        <v>0</v>
        <stp/>
        <stp>BOARD</stp>
        <stp>4205</stp>
        <stp/>
        <stp>買気配数量-3</stp>
        <tr r="H88" s="2"/>
      </tp>
      <tp>
        <v>0</v>
        <stp/>
        <stp>BOARD</stp>
        <stp>6305</stp>
        <stp/>
        <stp>買気配数量-1</stp>
        <tr r="H180" s="2"/>
      </tp>
      <tp>
        <v>0</v>
        <stp/>
        <stp>BOARD</stp>
        <stp>6005</stp>
        <stp/>
        <stp>買気配数量-1</stp>
        <tr r="H169" s="2"/>
      </tp>
      <tp>
        <v>0</v>
        <stp/>
        <stp>BOARD</stp>
        <stp>7205</stp>
        <stp/>
        <stp>買気配数量-3</stp>
        <tr r="H231" s="2"/>
      </tp>
      <tp>
        <v>0</v>
        <stp/>
        <stp>BOARD</stp>
        <stp>6305</stp>
        <stp/>
        <stp>買気配数量-2</stp>
        <tr r="H180" s="2"/>
      </tp>
      <tp>
        <v>0</v>
        <stp/>
        <stp>BOARD</stp>
        <stp>6005</stp>
        <stp/>
        <stp>買気配数量-2</stp>
        <tr r="H169" s="2"/>
      </tp>
      <tp>
        <v>0</v>
        <stp/>
        <stp>BOARD</stp>
        <stp>4205</stp>
        <stp/>
        <stp>買気配数量-1</stp>
        <tr r="H88" s="2"/>
      </tp>
      <tp>
        <v>0</v>
        <stp/>
        <stp>BOARD</stp>
        <stp>7205</stp>
        <stp/>
        <stp>買気配数量-2</stp>
        <tr r="H231" s="2"/>
      </tp>
      <tp>
        <v>0</v>
        <stp/>
        <stp>BOARD</stp>
        <stp>6305</stp>
        <stp/>
        <stp>買気配数量-3</stp>
        <tr r="H180" s="2"/>
      </tp>
      <tp>
        <v>0</v>
        <stp/>
        <stp>BOARD</stp>
        <stp>6005</stp>
        <stp/>
        <stp>買気配数量-3</stp>
        <tr r="H169" s="2"/>
      </tp>
      <tp>
        <v>0</v>
        <stp/>
        <stp>BOARD</stp>
        <stp>3105</stp>
        <stp/>
        <stp>買気配数量-1</stp>
        <tr r="H53" s="2"/>
      </tp>
      <tp>
        <v>0</v>
        <stp/>
        <stp>BOARD</stp>
        <stp>3405</stp>
        <stp/>
        <stp>買気配数量-1</stp>
        <tr r="H58" s="2"/>
      </tp>
      <tp>
        <v>0</v>
        <stp/>
        <stp>BOARD</stp>
        <stp>3105</stp>
        <stp/>
        <stp>買気配数量-3</stp>
        <tr r="H53" s="2"/>
      </tp>
      <tp>
        <v>0</v>
        <stp/>
        <stp>BOARD</stp>
        <stp>3405</stp>
        <stp/>
        <stp>買気配数量-3</stp>
        <tr r="H58" s="2"/>
      </tp>
      <tp>
        <v>0</v>
        <stp/>
        <stp>BOARD</stp>
        <stp>3105</stp>
        <stp/>
        <stp>買気配数量-2</stp>
        <tr r="H53" s="2"/>
      </tp>
      <tp>
        <v>0</v>
        <stp/>
        <stp>BOARD</stp>
        <stp>3405</stp>
        <stp/>
        <stp>買気配数量-2</stp>
        <tr r="H58" s="2"/>
      </tp>
      <tp>
        <v>3130</v>
        <stp/>
        <stp>BOARD</stp>
        <stp>3436</stp>
        <stp/>
        <stp>気配値5</stp>
        <tr r="K115" s="4"/>
      </tp>
      <tp>
        <v>3125</v>
        <stp/>
        <stp>BOARD</stp>
        <stp>3436</stp>
        <stp/>
        <stp>気配値6</stp>
        <tr r="L115" s="4"/>
      </tp>
      <tp>
        <v>5100</v>
        <stp/>
        <stp>BOARD</stp>
        <stp>6586</stp>
        <stp/>
        <stp>気配値5</stp>
        <tr r="K106" s="4"/>
      </tp>
      <tp>
        <v>5090</v>
        <stp/>
        <stp>BOARD</stp>
        <stp>6586</stp>
        <stp/>
        <stp>気配値6</stp>
        <tr r="L106" s="4"/>
      </tp>
      <tp>
        <v>2842</v>
        <stp/>
        <stp>BOARD</stp>
        <stp>6136</stp>
        <stp/>
        <stp>気配値5</stp>
        <tr r="K46" s="4"/>
      </tp>
      <tp>
        <v>26340</v>
        <stp/>
        <stp>BOARD</stp>
        <stp>6146</stp>
        <stp/>
        <stp>気配値5</stp>
        <tr r="K50" s="4"/>
      </tp>
      <tp>
        <v>2839</v>
        <stp/>
        <stp>BOARD</stp>
        <stp>6136</stp>
        <stp/>
        <stp>気配値6</stp>
        <tr r="L46" s="4"/>
      </tp>
      <tp>
        <v>26310</v>
        <stp/>
        <stp>BOARD</stp>
        <stp>6146</stp>
        <stp/>
        <stp>気配値6</stp>
        <tr r="L50" s="4"/>
      </tp>
      <tp>
        <v>8060</v>
        <stp/>
        <stp>BOARD</stp>
        <stp>7276</stp>
        <stp/>
        <stp>気配値6</stp>
        <tr r="L119" s="4"/>
      </tp>
      <tp>
        <v>8080</v>
        <stp/>
        <stp>BOARD</stp>
        <stp>7276</stp>
        <stp/>
        <stp>気配値5</stp>
        <tr r="K119" s="4"/>
      </tp>
      <tp>
        <v>1844</v>
        <stp/>
        <stp>BOARD</stp>
        <stp>7936</stp>
        <stp/>
        <stp>気配値5</stp>
        <tr r="K56" s="4"/>
      </tp>
      <tp>
        <v>1842</v>
        <stp/>
        <stp>BOARD</stp>
        <stp>7936</stp>
        <stp/>
        <stp>気配値6</stp>
        <tr r="L56" s="4"/>
      </tp>
      <tp>
        <v>1601</v>
        <stp/>
        <stp>BOARD</stp>
        <stp>4506</stp>
        <stp/>
        <stp>気配値5</stp>
        <tr r="K73" s="4"/>
      </tp>
      <tp>
        <v>1599</v>
        <stp/>
        <stp>BOARD</stp>
        <stp>4506</stp>
        <stp/>
        <stp>気配値6</stp>
        <tr r="L73" s="4"/>
      </tp>
      <tp>
        <v>5120</v>
        <stp/>
        <stp>BOARD</stp>
        <stp>4186</stp>
        <stp/>
        <stp>気配値5</stp>
        <tr r="K113" s="4"/>
      </tp>
      <tp>
        <v>5100</v>
        <stp/>
        <stp>BOARD</stp>
        <stp>4186</stp>
        <stp/>
        <stp>気配値6</stp>
        <tr r="L113" s="4"/>
      </tp>
      <tp>
        <v>1627</v>
        <stp/>
        <stp>BOARD</stp>
        <stp>5486</stp>
        <stp/>
        <stp>気配値5</stp>
        <tr r="K33" s="4"/>
      </tp>
      <tp>
        <v>6390</v>
        <stp/>
        <stp>BOARD</stp>
        <stp>5706</stp>
        <stp/>
        <stp>気配値6</stp>
        <tr r="L40" s="4"/>
      </tp>
      <tp>
        <v>1624</v>
        <stp/>
        <stp>BOARD</stp>
        <stp>5486</stp>
        <stp/>
        <stp>気配値6</stp>
        <tr r="L33" s="4"/>
      </tp>
      <tp>
        <v>6410</v>
        <stp/>
        <stp>BOARD</stp>
        <stp>5706</stp>
        <stp/>
        <stp>気配値5</stp>
        <tr r="K40" s="4"/>
      </tp>
      <tp>
        <v>1897</v>
        <stp/>
        <stp>BOARD</stp>
        <stp>8136</stp>
        <stp/>
        <stp>気配値5</stp>
        <tr r="K21" s="4"/>
      </tp>
      <tp>
        <v>1696</v>
        <stp/>
        <stp>BOARD</stp>
        <stp>8086</stp>
        <stp/>
        <stp>気配値5</stp>
        <tr r="K94" s="4"/>
      </tp>
      <tp>
        <v>5140</v>
        <stp/>
        <stp>BOARD</stp>
        <stp>8036</stp>
        <stp/>
        <stp>気配値5</stp>
        <tr r="K53" s="4"/>
      </tp>
      <tp>
        <v>3915</v>
        <stp/>
        <stp>BOARD</stp>
        <stp>8336</stp>
        <stp/>
        <stp>気配値6</stp>
        <tr r="L97" s="4"/>
      </tp>
      <tp>
        <v>3190</v>
        <stp/>
        <stp>BOARD</stp>
        <stp>8356</stp>
        <stp/>
        <stp>気配値6</stp>
        <tr r="L39" s="4"/>
      </tp>
      <tp>
        <v>1695</v>
        <stp/>
        <stp>BOARD</stp>
        <stp>8086</stp>
        <stp/>
        <stp>気配値6</stp>
        <tr r="L94" s="4"/>
      </tp>
      <tp>
        <v>5130</v>
        <stp/>
        <stp>BOARD</stp>
        <stp>8036</stp>
        <stp/>
        <stp>気配値6</stp>
        <tr r="L53" s="4"/>
      </tp>
      <tp>
        <v>3925</v>
        <stp/>
        <stp>BOARD</stp>
        <stp>8336</stp>
        <stp/>
        <stp>気配値5</stp>
        <tr r="K97" s="4"/>
      </tp>
      <tp>
        <v>3195</v>
        <stp/>
        <stp>BOARD</stp>
        <stp>8356</stp>
        <stp/>
        <stp>気配値5</stp>
        <tr r="K39" s="4"/>
      </tp>
      <tp>
        <v>1895</v>
        <stp/>
        <stp>BOARD</stp>
        <stp>8136</stp>
        <stp/>
        <stp>気配値6</stp>
        <tr r="L21" s="4"/>
      </tp>
      <tp>
        <v>2600</v>
        <stp/>
        <stp>BOARD</stp>
        <stp>8336</stp>
        <stp/>
        <stp>買気配数量14</stp>
        <tr r="H291" s="2"/>
      </tp>
      <tp>
        <v>1800</v>
        <stp/>
        <stp>BOARD</stp>
        <stp>8036</stp>
        <stp/>
        <stp>買気配数量14</stp>
        <tr r="H267" s="2"/>
      </tp>
      <tp>
        <v>4300</v>
        <stp/>
        <stp>BOARD</stp>
        <stp>8136</stp>
        <stp/>
        <stp>買気配数量14</stp>
        <tr r="H274" s="2"/>
      </tp>
      <tp>
        <v>800</v>
        <stp/>
        <stp>BOARD</stp>
        <stp>8336</stp>
        <stp/>
        <stp>買気配数量12</stp>
        <tr r="H291" s="2"/>
      </tp>
      <tp>
        <v>5300</v>
        <stp/>
        <stp>BOARD</stp>
        <stp>8036</stp>
        <stp/>
        <stp>買気配数量12</stp>
        <tr r="H267" s="2"/>
      </tp>
      <tp>
        <v>3000</v>
        <stp/>
        <stp>BOARD</stp>
        <stp>8136</stp>
        <stp/>
        <stp>買気配数量12</stp>
        <tr r="H274" s="2"/>
      </tp>
      <tp>
        <v>1600</v>
        <stp/>
        <stp>BOARD</stp>
        <stp>8336</stp>
        <stp/>
        <stp>買気配数量13</stp>
        <tr r="H291" s="2"/>
      </tp>
      <tp>
        <v>1900</v>
        <stp/>
        <stp>BOARD</stp>
        <stp>8036</stp>
        <stp/>
        <stp>買気配数量13</stp>
        <tr r="H267" s="2"/>
      </tp>
      <tp>
        <v>15200</v>
        <stp/>
        <stp>BOARD</stp>
        <stp>8136</stp>
        <stp/>
        <stp>買気配数量13</stp>
        <tr r="H274" s="2"/>
      </tp>
      <tp>
        <v>800</v>
        <stp/>
        <stp>BOARD</stp>
        <stp>8336</stp>
        <stp/>
        <stp>買気配数量10</stp>
        <tr r="H291" s="2"/>
      </tp>
      <tp>
        <v>4600</v>
        <stp/>
        <stp>BOARD</stp>
        <stp>8036</stp>
        <stp/>
        <stp>買気配数量10</stp>
        <tr r="H267" s="2"/>
      </tp>
      <tp>
        <v>5100</v>
        <stp/>
        <stp>BOARD</stp>
        <stp>8136</stp>
        <stp/>
        <stp>買気配数量10</stp>
        <tr r="H274" s="2"/>
      </tp>
      <tp>
        <v>1900</v>
        <stp/>
        <stp>BOARD</stp>
        <stp>8336</stp>
        <stp/>
        <stp>買気配数量11</stp>
        <tr r="H291" s="2"/>
      </tp>
      <tp>
        <v>3200</v>
        <stp/>
        <stp>BOARD</stp>
        <stp>8036</stp>
        <stp/>
        <stp>買気配数量11</stp>
        <tr r="H267" s="2"/>
      </tp>
      <tp>
        <v>12800</v>
        <stp/>
        <stp>BOARD</stp>
        <stp>8136</stp>
        <stp/>
        <stp>買気配数量11</stp>
        <tr r="H274" s="2"/>
      </tp>
      <tp>
        <v>9400</v>
        <stp/>
        <stp>BOARD</stp>
        <stp>6136</stp>
        <stp/>
        <stp>買気配数量10</stp>
        <tr r="H172" s="2"/>
      </tp>
      <tp>
        <v>29600</v>
        <stp/>
        <stp>BOARD</stp>
        <stp>4536</stp>
        <stp/>
        <stp>買気配数量12</stp>
        <tr r="H106" s="2"/>
      </tp>
      <tp>
        <v>2400</v>
        <stp/>
        <stp>BOARD</stp>
        <stp>7936</stp>
        <stp/>
        <stp>買気配数量11</stp>
        <tr r="H258" s="2"/>
      </tp>
      <tp>
        <v>100</v>
        <stp/>
        <stp>BOARD</stp>
        <stp>6136</stp>
        <stp/>
        <stp>買気配数量11</stp>
        <tr r="H172" s="2"/>
      </tp>
      <tp>
        <v>14400</v>
        <stp/>
        <stp>BOARD</stp>
        <stp>3436</stp>
        <stp/>
        <stp>買気配数量14</stp>
        <tr r="H59" s="2"/>
      </tp>
      <tp>
        <v>12700</v>
        <stp/>
        <stp>BOARD</stp>
        <stp>4536</stp>
        <stp/>
        <stp>買気配数量13</stp>
        <tr r="H106" s="2"/>
      </tp>
      <tp>
        <v>16100</v>
        <stp/>
        <stp>BOARD</stp>
        <stp>7936</stp>
        <stp/>
        <stp>買気配数量10</stp>
        <tr r="H258" s="2"/>
      </tp>
      <tp>
        <v>5700</v>
        <stp/>
        <stp>BOARD</stp>
        <stp>6136</stp>
        <stp/>
        <stp>買気配数量12</stp>
        <tr r="H172" s="2"/>
      </tp>
      <tp>
        <v>18800</v>
        <stp/>
        <stp>BOARD</stp>
        <stp>4536</stp>
        <stp/>
        <stp>買気配数量10</stp>
        <tr r="H106" s="2"/>
      </tp>
      <tp>
        <v>19500</v>
        <stp/>
        <stp>BOARD</stp>
        <stp>7936</stp>
        <stp/>
        <stp>買気配数量13</stp>
        <tr r="H258" s="2"/>
      </tp>
      <tp>
        <v>3400</v>
        <stp/>
        <stp>BOARD</stp>
        <stp>6136</stp>
        <stp/>
        <stp>買気配数量13</stp>
        <tr r="H172" s="2"/>
      </tp>
      <tp>
        <v>19700</v>
        <stp/>
        <stp>BOARD</stp>
        <stp>4536</stp>
        <stp/>
        <stp>買気配数量11</stp>
        <tr r="H106" s="2"/>
      </tp>
      <tp>
        <v>3000</v>
        <stp/>
        <stp>BOARD</stp>
        <stp>7936</stp>
        <stp/>
        <stp>買気配数量12</stp>
        <tr r="H258" s="2"/>
      </tp>
      <tp>
        <v>5100</v>
        <stp/>
        <stp>BOARD</stp>
        <stp>6136</stp>
        <stp/>
        <stp>買気配数量14</stp>
        <tr r="H172" s="2"/>
      </tp>
      <tp>
        <v>71300</v>
        <stp/>
        <stp>BOARD</stp>
        <stp>3436</stp>
        <stp/>
        <stp>買気配数量11</stp>
        <tr r="H59" s="2"/>
      </tp>
      <tp>
        <v>36200</v>
        <stp/>
        <stp>BOARD</stp>
        <stp>3436</stp>
        <stp/>
        <stp>買気配数量10</stp>
        <tr r="H59" s="2"/>
      </tp>
      <tp>
        <v>1500</v>
        <stp/>
        <stp>BOARD</stp>
        <stp>7936</stp>
        <stp/>
        <stp>買気配数量14</stp>
        <tr r="H258" s="2"/>
      </tp>
      <tp>
        <v>11200</v>
        <stp/>
        <stp>BOARD</stp>
        <stp>3436</stp>
        <stp/>
        <stp>買気配数量13</stp>
        <tr r="H59" s="2"/>
      </tp>
      <tp>
        <v>39900</v>
        <stp/>
        <stp>BOARD</stp>
        <stp>4536</stp>
        <stp/>
        <stp>買気配数量14</stp>
        <tr r="H106" s="2"/>
      </tp>
      <tp>
        <v>7200</v>
        <stp/>
        <stp>BOARD</stp>
        <stp>3436</stp>
        <stp/>
        <stp>買気配数量12</stp>
        <tr r="H59" s="2"/>
      </tp>
      <tp>
        <v>3200</v>
        <stp/>
        <stp>BOARD</stp>
        <stp>8334</stp>
        <stp/>
        <stp>買気配数量14</stp>
        <tr r="H290" s="2"/>
      </tp>
      <tp>
        <v>4700</v>
        <stp/>
        <stp>BOARD</stp>
        <stp>8334</stp>
        <stp/>
        <stp>買気配数量12</stp>
        <tr r="H290" s="2"/>
      </tp>
      <tp>
        <v>2200</v>
        <stp/>
        <stp>BOARD</stp>
        <stp>8334</stp>
        <stp/>
        <stp>買気配数量13</stp>
        <tr r="H290" s="2"/>
      </tp>
      <tp>
        <v>33000</v>
        <stp/>
        <stp>BOARD</stp>
        <stp>8334</stp>
        <stp/>
        <stp>買気配数量10</stp>
        <tr r="H290" s="2"/>
      </tp>
      <tp>
        <v>9400</v>
        <stp/>
        <stp>BOARD</stp>
        <stp>8334</stp>
        <stp/>
        <stp>買気配数量11</stp>
        <tr r="H290" s="2"/>
      </tp>
      <tp>
        <v>4200</v>
        <stp/>
        <stp>BOARD</stp>
        <stp>5334</stp>
        <stp/>
        <stp>買気配数量13</stp>
        <tr r="H145" s="2"/>
      </tp>
      <tp>
        <v>200</v>
        <stp/>
        <stp>BOARD</stp>
        <stp>4534</stp>
        <stp/>
        <stp>買気配数量12</stp>
        <tr r="H105" s="2"/>
      </tp>
      <tp>
        <v>2100</v>
        <stp/>
        <stp>BOARD</stp>
        <stp>5334</stp>
        <stp/>
        <stp>買気配数量12</stp>
        <tr r="H145" s="2"/>
      </tp>
      <tp>
        <v>100</v>
        <stp/>
        <stp>BOARD</stp>
        <stp>4534</stp>
        <stp/>
        <stp>買気配数量13</stp>
        <tr r="H105" s="2"/>
      </tp>
      <tp>
        <v>20500</v>
        <stp/>
        <stp>BOARD</stp>
        <stp>5334</stp>
        <stp/>
        <stp>買気配数量11</stp>
        <tr r="H145" s="2"/>
      </tp>
      <tp>
        <v>1100</v>
        <stp/>
        <stp>BOARD</stp>
        <stp>4534</stp>
        <stp/>
        <stp>買気配数量10</stp>
        <tr r="H105" s="2"/>
      </tp>
      <tp>
        <v>1300</v>
        <stp/>
        <stp>BOARD</stp>
        <stp>5334</stp>
        <stp/>
        <stp>買気配数量10</stp>
        <tr r="H145" s="2"/>
      </tp>
      <tp>
        <v>1000</v>
        <stp/>
        <stp>BOARD</stp>
        <stp>4534</stp>
        <stp/>
        <stp>買気配数量11</stp>
        <tr r="H105" s="2"/>
      </tp>
      <tp>
        <v>100</v>
        <stp/>
        <stp>BOARD</stp>
        <stp>4534</stp>
        <stp/>
        <stp>買気配数量14</stp>
        <tr r="H105" s="2"/>
      </tp>
      <tp>
        <v>8500</v>
        <stp/>
        <stp>BOARD</stp>
        <stp>5334</stp>
        <stp/>
        <stp>買気配数量14</stp>
        <tr r="H145" s="2"/>
      </tp>
      <tp>
        <v>1500</v>
        <stp/>
        <stp>BOARD</stp>
        <stp>7735</stp>
        <stp/>
        <stp>買気配数量11</stp>
        <tr r="H253" s="2"/>
      </tp>
      <tp>
        <v>1900</v>
        <stp/>
        <stp>BOARD</stp>
        <stp>7735</stp>
        <stp/>
        <stp>買気配数量10</stp>
        <tr r="H253" s="2"/>
      </tp>
      <tp>
        <v>900</v>
        <stp/>
        <stp>BOARD</stp>
        <stp>7735</stp>
        <stp/>
        <stp>買気配数量13</stp>
        <tr r="H253" s="2"/>
      </tp>
      <tp>
        <v>1400</v>
        <stp/>
        <stp>BOARD</stp>
        <stp>7735</stp>
        <stp/>
        <stp>買気配数量12</stp>
        <tr r="H253" s="2"/>
      </tp>
      <tp>
        <v>200</v>
        <stp/>
        <stp>BOARD</stp>
        <stp>7735</stp>
        <stp/>
        <stp>買気配数量14</stp>
        <tr r="H253" s="2"/>
      </tp>
      <tp>
        <v>46000</v>
        <stp/>
        <stp>BOARD</stp>
        <stp>5232</stp>
        <stp/>
        <stp>買気配数量13</stp>
        <tr r="H140" s="2"/>
      </tp>
      <tp>
        <v>4300</v>
        <stp/>
        <stp>BOARD</stp>
        <stp>5332</stp>
        <stp/>
        <stp>買気配数量13</stp>
        <tr r="H143" s="2"/>
      </tp>
      <tp>
        <v>2200</v>
        <stp/>
        <stp>BOARD</stp>
        <stp>4732</stp>
        <stp/>
        <stp>買気配数量12</stp>
        <tr r="H127" s="2"/>
      </tp>
      <tp>
        <v>4400</v>
        <stp/>
        <stp>BOARD</stp>
        <stp>2432</stp>
        <stp/>
        <stp>買気配数量14</stp>
        <tr r="H27" s="2"/>
      </tp>
      <tp>
        <v>3600</v>
        <stp/>
        <stp>BOARD</stp>
        <stp>7532</stp>
        <stp/>
        <stp>買気配数量11</stp>
        <tr r="H247" s="2"/>
      </tp>
      <tp>
        <v>11100</v>
        <stp/>
        <stp>BOARD</stp>
        <stp>7832</stp>
        <stp/>
        <stp>買気配数量11</stp>
        <tr r="H255" s="2"/>
      </tp>
      <tp>
        <v>10000</v>
        <stp/>
        <stp>BOARD</stp>
        <stp>5232</stp>
        <stp/>
        <stp>買気配数量12</stp>
        <tr r="H140" s="2"/>
      </tp>
      <tp>
        <v>3600</v>
        <stp/>
        <stp>BOARD</stp>
        <stp>5332</stp>
        <stp/>
        <stp>買気配数量12</stp>
        <tr r="H143" s="2"/>
      </tp>
      <tp>
        <v>11700</v>
        <stp/>
        <stp>BOARD</stp>
        <stp>3632</stp>
        <stp/>
        <stp>買気配数量14</stp>
        <tr r="H63" s="2"/>
      </tp>
      <tp>
        <v>5600</v>
        <stp/>
        <stp>BOARD</stp>
        <stp>4732</stp>
        <stp/>
        <stp>買気配数量13</stp>
        <tr r="H127" s="2"/>
      </tp>
      <tp>
        <v>7400</v>
        <stp/>
        <stp>BOARD</stp>
        <stp>7532</stp>
        <stp/>
        <stp>買気配数量10</stp>
        <tr r="H247" s="2"/>
      </tp>
      <tp>
        <v>14000</v>
        <stp/>
        <stp>BOARD</stp>
        <stp>7832</stp>
        <stp/>
        <stp>買気配数量10</stp>
        <tr r="H255" s="2"/>
      </tp>
      <tp>
        <v>14000</v>
        <stp/>
        <stp>BOARD</stp>
        <stp>5232</stp>
        <stp/>
        <stp>買気配数量11</stp>
        <tr r="H140" s="2"/>
      </tp>
      <tp>
        <v>2300</v>
        <stp/>
        <stp>BOARD</stp>
        <stp>5332</stp>
        <stp/>
        <stp>買気配数量11</stp>
        <tr r="H143" s="2"/>
      </tp>
      <tp>
        <v>20400</v>
        <stp/>
        <stp>BOARD</stp>
        <stp>4732</stp>
        <stp/>
        <stp>買気配数量10</stp>
        <tr r="H127" s="2"/>
      </tp>
      <tp>
        <v>1600</v>
        <stp/>
        <stp>BOARD</stp>
        <stp>7532</stp>
        <stp/>
        <stp>買気配数量13</stp>
        <tr r="H247" s="2"/>
      </tp>
      <tp>
        <v>4400</v>
        <stp/>
        <stp>BOARD</stp>
        <stp>7832</stp>
        <stp/>
        <stp>買気配数量13</stp>
        <tr r="H255" s="2"/>
      </tp>
      <tp>
        <v>69000</v>
        <stp/>
        <stp>BOARD</stp>
        <stp>5232</stp>
        <stp/>
        <stp>買気配数量10</stp>
        <tr r="H140" s="2"/>
      </tp>
      <tp>
        <v>63500</v>
        <stp/>
        <stp>BOARD</stp>
        <stp>1332</stp>
        <stp/>
        <stp>買気配数量14</stp>
        <tr r="H2" s="2"/>
      </tp>
      <tp>
        <v>7400</v>
        <stp/>
        <stp>BOARD</stp>
        <stp>5332</stp>
        <stp/>
        <stp>買気配数量10</stp>
        <tr r="H143" s="2"/>
      </tp>
      <tp>
        <v>8600</v>
        <stp/>
        <stp>BOARD</stp>
        <stp>4732</stp>
        <stp/>
        <stp>買気配数量11</stp>
        <tr r="H127" s="2"/>
      </tp>
      <tp>
        <v>4500</v>
        <stp/>
        <stp>BOARD</stp>
        <stp>7532</stp>
        <stp/>
        <stp>買気配数量12</stp>
        <tr r="H247" s="2"/>
      </tp>
      <tp>
        <v>9800</v>
        <stp/>
        <stp>BOARD</stp>
        <stp>7832</stp>
        <stp/>
        <stp>買気配数量12</stp>
        <tr r="H255" s="2"/>
      </tp>
      <tp>
        <v>28200</v>
        <stp/>
        <stp>BOARD</stp>
        <stp>1332</stp>
        <stp/>
        <stp>買気配数量13</stp>
        <tr r="H2" s="2"/>
      </tp>
      <tp>
        <v>23100</v>
        <stp/>
        <stp>BOARD</stp>
        <stp>3632</stp>
        <stp/>
        <stp>買気配数量11</stp>
        <tr r="H63" s="2"/>
      </tp>
      <tp>
        <v>1800</v>
        <stp/>
        <stp>BOARD</stp>
        <stp>2432</stp>
        <stp/>
        <stp>買気配数量10</stp>
        <tr r="H27" s="2"/>
      </tp>
      <tp>
        <v>87300</v>
        <stp/>
        <stp>BOARD</stp>
        <stp>1332</stp>
        <stp/>
        <stp>買気配数量12</stp>
        <tr r="H2" s="2"/>
      </tp>
      <tp>
        <v>67900</v>
        <stp/>
        <stp>BOARD</stp>
        <stp>3632</stp>
        <stp/>
        <stp>買気配数量10</stp>
        <tr r="H63" s="2"/>
      </tp>
      <tp>
        <v>10200</v>
        <stp/>
        <stp>BOARD</stp>
        <stp>2432</stp>
        <stp/>
        <stp>買気配数量11</stp>
        <tr r="H27" s="2"/>
      </tp>
      <tp>
        <v>4300</v>
        <stp/>
        <stp>BOARD</stp>
        <stp>7532</stp>
        <stp/>
        <stp>買気配数量14</stp>
        <tr r="H247" s="2"/>
      </tp>
      <tp>
        <v>6000</v>
        <stp/>
        <stp>BOARD</stp>
        <stp>7832</stp>
        <stp/>
        <stp>買気配数量14</stp>
        <tr r="H255" s="2"/>
      </tp>
      <tp>
        <v>97100</v>
        <stp/>
        <stp>BOARD</stp>
        <stp>1332</stp>
        <stp/>
        <stp>買気配数量11</stp>
        <tr r="H2" s="2"/>
      </tp>
      <tp>
        <v>71200</v>
        <stp/>
        <stp>BOARD</stp>
        <stp>3632</stp>
        <stp/>
        <stp>買気配数量13</stp>
        <tr r="H63" s="2"/>
      </tp>
      <tp>
        <v>7000</v>
        <stp/>
        <stp>BOARD</stp>
        <stp>4732</stp>
        <stp/>
        <stp>買気配数量14</stp>
        <tr r="H127" s="2"/>
      </tp>
      <tp>
        <v>1900</v>
        <stp/>
        <stp>BOARD</stp>
        <stp>2432</stp>
        <stp/>
        <stp>買気配数量12</stp>
        <tr r="H27" s="2"/>
      </tp>
      <tp>
        <v>2000</v>
        <stp/>
        <stp>BOARD</stp>
        <stp>5232</stp>
        <stp/>
        <stp>買気配数量14</stp>
        <tr r="H140" s="2"/>
      </tp>
      <tp>
        <v>113600</v>
        <stp/>
        <stp>BOARD</stp>
        <stp>1332</stp>
        <stp/>
        <stp>買気配数量10</stp>
        <tr r="H2" s="2"/>
      </tp>
      <tp>
        <v>6100</v>
        <stp/>
        <stp>BOARD</stp>
        <stp>5332</stp>
        <stp/>
        <stp>買気配数量14</stp>
        <tr r="H143" s="2"/>
      </tp>
      <tp>
        <v>28500</v>
        <stp/>
        <stp>BOARD</stp>
        <stp>3632</stp>
        <stp/>
        <stp>買気配数量12</stp>
        <tr r="H63" s="2"/>
      </tp>
      <tp>
        <v>26800</v>
        <stp/>
        <stp>BOARD</stp>
        <stp>2432</stp>
        <stp/>
        <stp>買気配数量13</stp>
        <tr r="H27" s="2"/>
      </tp>
      <tp>
        <v>4000</v>
        <stp/>
        <stp>BOARD</stp>
        <stp>8233</stp>
        <stp/>
        <stp>買気配数量14</stp>
        <tr r="H280" s="2"/>
      </tp>
      <tp>
        <v>28000</v>
        <stp/>
        <stp>BOARD</stp>
        <stp>8233</stp>
        <stp/>
        <stp>買気配数量12</stp>
        <tr r="H280" s="2"/>
      </tp>
      <tp>
        <v>8000</v>
        <stp/>
        <stp>BOARD</stp>
        <stp>8233</stp>
        <stp/>
        <stp>買気配数量13</stp>
        <tr r="H280" s="2"/>
      </tp>
      <tp>
        <v>21000</v>
        <stp/>
        <stp>BOARD</stp>
        <stp>8233</stp>
        <stp/>
        <stp>買気配数量10</stp>
        <tr r="H280" s="2"/>
      </tp>
      <tp>
        <v>9000</v>
        <stp/>
        <stp>BOARD</stp>
        <stp>8233</stp>
        <stp/>
        <stp>買気配数量11</stp>
        <tr r="H280" s="2"/>
      </tp>
      <tp>
        <v>700</v>
        <stp/>
        <stp>BOARD</stp>
        <stp>5233</stp>
        <stp/>
        <stp>買気配数量13</stp>
        <tr r="H141" s="2"/>
      </tp>
      <tp>
        <v>20500</v>
        <stp/>
        <stp>BOARD</stp>
        <stp>5333</stp>
        <stp/>
        <stp>買気配数量13</stp>
        <tr r="H144" s="2"/>
      </tp>
      <tp>
        <v>3800</v>
        <stp/>
        <stp>BOARD</stp>
        <stp>7733</stp>
        <stp/>
        <stp>買気配数量11</stp>
        <tr r="H252" s="2"/>
      </tp>
      <tp>
        <v>200</v>
        <stp/>
        <stp>BOARD</stp>
        <stp>2433</stp>
        <stp/>
        <stp>買気配数量14</stp>
        <tr r="H28" s="2"/>
      </tp>
      <tp>
        <v>800</v>
        <stp/>
        <stp>BOARD</stp>
        <stp>5233</stp>
        <stp/>
        <stp>買気配数量12</stp>
        <tr r="H141" s="2"/>
      </tp>
      <tp>
        <v>11700</v>
        <stp/>
        <stp>BOARD</stp>
        <stp>5333</stp>
        <stp/>
        <stp>買気配数量12</stp>
        <tr r="H144" s="2"/>
      </tp>
      <tp>
        <v>10300</v>
        <stp/>
        <stp>BOARD</stp>
        <stp>7733</stp>
        <stp/>
        <stp>買気配数量10</stp>
        <tr r="H252" s="2"/>
      </tp>
      <tp>
        <v>5500</v>
        <stp/>
        <stp>BOARD</stp>
        <stp>5233</stp>
        <stp/>
        <stp>買気配数量11</stp>
        <tr r="H141" s="2"/>
      </tp>
      <tp>
        <v>12400</v>
        <stp/>
        <stp>BOARD</stp>
        <stp>5333</stp>
        <stp/>
        <stp>買気配数量11</stp>
        <tr r="H144" s="2"/>
      </tp>
      <tp>
        <v>4500</v>
        <stp/>
        <stp>BOARD</stp>
        <stp>7733</stp>
        <stp/>
        <stp>買気配数量13</stp>
        <tr r="H252" s="2"/>
      </tp>
      <tp>
        <v>9900</v>
        <stp/>
        <stp>BOARD</stp>
        <stp>5233</stp>
        <stp/>
        <stp>買気配数量10</stp>
        <tr r="H141" s="2"/>
      </tp>
      <tp>
        <v>11400</v>
        <stp/>
        <stp>BOARD</stp>
        <stp>5333</stp>
        <stp/>
        <stp>買気配数量10</stp>
        <tr r="H144" s="2"/>
      </tp>
      <tp>
        <v>11100</v>
        <stp/>
        <stp>BOARD</stp>
        <stp>7733</stp>
        <stp/>
        <stp>買気配数量12</stp>
        <tr r="H252" s="2"/>
      </tp>
      <tp>
        <v>400</v>
        <stp/>
        <stp>BOARD</stp>
        <stp>1833</stp>
        <stp/>
        <stp>買気配数量14</stp>
        <tr r="H10" s="2"/>
      </tp>
      <tp>
        <v>21300</v>
        <stp/>
        <stp>BOARD</stp>
        <stp>2433</stp>
        <stp/>
        <stp>買気配数量10</stp>
        <tr r="H28" s="2"/>
      </tp>
      <tp>
        <v>2400</v>
        <stp/>
        <stp>BOARD</stp>
        <stp>1833</stp>
        <stp/>
        <stp>買気配数量13</stp>
        <tr r="H10" s="2"/>
      </tp>
      <tp>
        <v>23600</v>
        <stp/>
        <stp>BOARD</stp>
        <stp>7733</stp>
        <stp/>
        <stp>買気配数量14</stp>
        <tr r="H252" s="2"/>
      </tp>
      <tp>
        <v>9000</v>
        <stp/>
        <stp>BOARD</stp>
        <stp>2433</stp>
        <stp/>
        <stp>買気配数量11</stp>
        <tr r="H28" s="2"/>
      </tp>
      <tp>
        <v>3100</v>
        <stp/>
        <stp>BOARD</stp>
        <stp>1833</stp>
        <stp/>
        <stp>買気配数量12</stp>
        <tr r="H10" s="2"/>
      </tp>
      <tp>
        <v>20500</v>
        <stp/>
        <stp>BOARD</stp>
        <stp>2433</stp>
        <stp/>
        <stp>買気配数量12</stp>
        <tr r="H28" s="2"/>
      </tp>
      <tp>
        <v>1300</v>
        <stp/>
        <stp>BOARD</stp>
        <stp>1833</stp>
        <stp/>
        <stp>買気配数量11</stp>
        <tr r="H10" s="2"/>
      </tp>
      <tp>
        <v>5200</v>
        <stp/>
        <stp>BOARD</stp>
        <stp>5233</stp>
        <stp/>
        <stp>買気配数量14</stp>
        <tr r="H141" s="2"/>
      </tp>
      <tp>
        <v>12100</v>
        <stp/>
        <stp>BOARD</stp>
        <stp>5333</stp>
        <stp/>
        <stp>買気配数量14</stp>
        <tr r="H144" s="2"/>
      </tp>
      <tp>
        <v>7500</v>
        <stp/>
        <stp>BOARD</stp>
        <stp>2433</stp>
        <stp/>
        <stp>買気配数量13</stp>
        <tr r="H28" s="2"/>
      </tp>
      <tp>
        <v>4200</v>
        <stp/>
        <stp>BOARD</stp>
        <stp>1833</stp>
        <stp/>
        <stp>買気配数量10</stp>
        <tr r="H10" s="2"/>
      </tp>
      <tp>
        <v>1200</v>
        <stp/>
        <stp>BOARD</stp>
        <stp>8130</stp>
        <stp/>
        <stp>買気配数量14</stp>
        <tr r="H273" s="2"/>
      </tp>
      <tp>
        <v>1600</v>
        <stp/>
        <stp>BOARD</stp>
        <stp>8130</stp>
        <stp/>
        <stp>買気配数量12</stp>
        <tr r="H273" s="2"/>
      </tp>
      <tp>
        <v>2200</v>
        <stp/>
        <stp>BOARD</stp>
        <stp>8130</stp>
        <stp/>
        <stp>買気配数量13</stp>
        <tr r="H273" s="2"/>
      </tp>
      <tp>
        <v>3400</v>
        <stp/>
        <stp>BOARD</stp>
        <stp>8130</stp>
        <stp/>
        <stp>買気配数量10</stp>
        <tr r="H273" s="2"/>
      </tp>
      <tp>
        <v>1800</v>
        <stp/>
        <stp>BOARD</stp>
        <stp>8130</stp>
        <stp/>
        <stp>買気配数量11</stp>
        <tr r="H273" s="2"/>
      </tp>
      <tp>
        <v>2500</v>
        <stp/>
        <stp>BOARD</stp>
        <stp>7230</stp>
        <stp/>
        <stp>買気配数量11</stp>
        <tr r="H233" s="2"/>
      </tp>
      <tp>
        <v>300</v>
        <stp/>
        <stp>BOARD</stp>
        <stp>2730</stp>
        <stp/>
        <stp>買気配数量14</stp>
        <tr r="H38" s="2"/>
      </tp>
      <tp>
        <v>2500</v>
        <stp/>
        <stp>BOARD</stp>
        <stp>4530</stp>
        <stp/>
        <stp>買気配数量12</stp>
        <tr r="H104" s="2"/>
      </tp>
      <tp>
        <v>3200</v>
        <stp/>
        <stp>BOARD</stp>
        <stp>7230</stp>
        <stp/>
        <stp>買気配数量10</stp>
        <tr r="H233" s="2"/>
      </tp>
      <tp>
        <v>2100</v>
        <stp/>
        <stp>BOARD</stp>
        <stp>4530</stp>
        <stp/>
        <stp>買気配数量13</stp>
        <tr r="H104" s="2"/>
      </tp>
      <tp>
        <v>2300</v>
        <stp/>
        <stp>BOARD</stp>
        <stp>7230</stp>
        <stp/>
        <stp>買気配数量13</stp>
        <tr r="H233" s="2"/>
      </tp>
      <tp>
        <v>1500</v>
        <stp/>
        <stp>BOARD</stp>
        <stp>4530</stp>
        <stp/>
        <stp>買気配数量10</stp>
        <tr r="H104" s="2"/>
      </tp>
      <tp>
        <v>1000</v>
        <stp/>
        <stp>BOARD</stp>
        <stp>7230</stp>
        <stp/>
        <stp>買気配数量12</stp>
        <tr r="H233" s="2"/>
      </tp>
      <tp>
        <v>600</v>
        <stp/>
        <stp>BOARD</stp>
        <stp>4530</stp>
        <stp/>
        <stp>買気配数量11</stp>
        <tr r="H104" s="2"/>
      </tp>
      <tp>
        <v>2300</v>
        <stp/>
        <stp>BOARD</stp>
        <stp>2730</stp>
        <stp/>
        <stp>買気配数量10</stp>
        <tr r="H38" s="2"/>
      </tp>
      <tp>
        <v>1000</v>
        <stp/>
        <stp>BOARD</stp>
        <stp>7230</stp>
        <stp/>
        <stp>買気配数量14</stp>
        <tr r="H233" s="2"/>
      </tp>
      <tp>
        <v>6500</v>
        <stp/>
        <stp>BOARD</stp>
        <stp>2730</stp>
        <stp/>
        <stp>買気配数量11</stp>
        <tr r="H38" s="2"/>
      </tp>
      <tp>
        <v>24000</v>
        <stp/>
        <stp>BOARD</stp>
        <stp>2730</stp>
        <stp/>
        <stp>買気配数量12</stp>
        <tr r="H38" s="2"/>
      </tp>
      <tp>
        <v>1400</v>
        <stp/>
        <stp>BOARD</stp>
        <stp>4530</stp>
        <stp/>
        <stp>買気配数量14</stp>
        <tr r="H104" s="2"/>
      </tp>
      <tp>
        <v>4900</v>
        <stp/>
        <stp>BOARD</stp>
        <stp>2730</stp>
        <stp/>
        <stp>買気配数量13</stp>
        <tr r="H38" s="2"/>
      </tp>
      <tp>
        <v>7000</v>
        <stp/>
        <stp>BOARD</stp>
        <stp>8331</stp>
        <stp/>
        <stp>買気配数量14</stp>
        <tr r="H289" s="2"/>
      </tp>
      <tp>
        <v>20000</v>
        <stp/>
        <stp>BOARD</stp>
        <stp>8331</stp>
        <stp/>
        <stp>買気配数量12</stp>
        <tr r="H289" s="2"/>
      </tp>
      <tp>
        <v>6000</v>
        <stp/>
        <stp>BOARD</stp>
        <stp>8331</stp>
        <stp/>
        <stp>買気配数量13</stp>
        <tr r="H289" s="2"/>
      </tp>
      <tp>
        <v>62000</v>
        <stp/>
        <stp>BOARD</stp>
        <stp>8331</stp>
        <stp/>
        <stp>買気配数量10</stp>
        <tr r="H289" s="2"/>
      </tp>
      <tp>
        <v>115000</v>
        <stp/>
        <stp>BOARD</stp>
        <stp>8331</stp>
        <stp/>
        <stp>買気配数量11</stp>
        <tr r="H289" s="2"/>
      </tp>
      <tp>
        <v>200</v>
        <stp/>
        <stp>BOARD</stp>
        <stp>2331</stp>
        <stp/>
        <stp>買気配数量14</stp>
        <tr r="H25" s="2"/>
      </tp>
      <tp>
        <v>1600</v>
        <stp/>
        <stp>BOARD</stp>
        <stp>4631</stp>
        <stp/>
        <stp>買気配数量12</stp>
        <tr r="H118" s="2"/>
      </tp>
      <tp>
        <v>6300</v>
        <stp/>
        <stp>BOARD</stp>
        <stp>5631</stp>
        <stp/>
        <stp>買気配数量13</stp>
        <tr r="H154" s="2"/>
      </tp>
      <tp>
        <v>12700</v>
        <stp/>
        <stp>BOARD</stp>
        <stp>2531</stp>
        <stp/>
        <stp>買気配数量14</stp>
        <tr r="H31" s="2"/>
      </tp>
      <tp>
        <v>3100</v>
        <stp/>
        <stp>BOARD</stp>
        <stp>3231</stp>
        <stp/>
        <stp>買気配数量14</stp>
        <tr r="H55" s="2"/>
      </tp>
      <tp>
        <v>100</v>
        <stp/>
        <stp>BOARD</stp>
        <stp>4631</stp>
        <stp/>
        <stp>買気配数量13</stp>
        <tr r="H118" s="2"/>
      </tp>
      <tp>
        <v>900</v>
        <stp/>
        <stp>BOARD</stp>
        <stp>5631</stp>
        <stp/>
        <stp>買気配数量12</stp>
        <tr r="H154" s="2"/>
      </tp>
      <tp>
        <v>11700</v>
        <stp/>
        <stp>BOARD</stp>
        <stp>4631</stp>
        <stp/>
        <stp>買気配数量10</stp>
        <tr r="H118" s="2"/>
      </tp>
      <tp>
        <v>7400</v>
        <stp/>
        <stp>BOARD</stp>
        <stp>5631</stp>
        <stp/>
        <stp>買気配数量11</stp>
        <tr r="H154" s="2"/>
      </tp>
      <tp>
        <v>1000</v>
        <stp/>
        <stp>BOARD</stp>
        <stp>4631</stp>
        <stp/>
        <stp>買気配数量11</stp>
        <tr r="H118" s="2"/>
      </tp>
      <tp>
        <v>15900</v>
        <stp/>
        <stp>BOARD</stp>
        <stp>5631</stp>
        <stp/>
        <stp>買気配数量10</stp>
        <tr r="H154" s="2"/>
      </tp>
      <tp>
        <v>8700</v>
        <stp/>
        <stp>BOARD</stp>
        <stp>3231</stp>
        <stp/>
        <stp>買気配数量11</stp>
        <tr r="H55" s="2"/>
      </tp>
      <tp>
        <v>5600</v>
        <stp/>
        <stp>BOARD</stp>
        <stp>2331</stp>
        <stp/>
        <stp>買気配数量10</stp>
        <tr r="H25" s="2"/>
      </tp>
      <tp>
        <v>20100</v>
        <stp/>
        <stp>BOARD</stp>
        <stp>2531</stp>
        <stp/>
        <stp>買気配数量10</stp>
        <tr r="H31" s="2"/>
      </tp>
      <tp>
        <v>7400</v>
        <stp/>
        <stp>BOARD</stp>
        <stp>3231</stp>
        <stp/>
        <stp>買気配数量10</stp>
        <tr r="H55" s="2"/>
      </tp>
      <tp>
        <v>2000</v>
        <stp/>
        <stp>BOARD</stp>
        <stp>2331</stp>
        <stp/>
        <stp>買気配数量11</stp>
        <tr r="H25" s="2"/>
      </tp>
      <tp>
        <v>4800</v>
        <stp/>
        <stp>BOARD</stp>
        <stp>2531</stp>
        <stp/>
        <stp>買気配数量11</stp>
        <tr r="H31" s="2"/>
      </tp>
      <tp>
        <v>1900</v>
        <stp/>
        <stp>BOARD</stp>
        <stp>3231</stp>
        <stp/>
        <stp>買気配数量13</stp>
        <tr r="H55" s="2"/>
      </tp>
      <tp>
        <v>7600</v>
        <stp/>
        <stp>BOARD</stp>
        <stp>2331</stp>
        <stp/>
        <stp>買気配数量12</stp>
        <tr r="H25" s="2"/>
      </tp>
      <tp>
        <v>4900</v>
        <stp/>
        <stp>BOARD</stp>
        <stp>4631</stp>
        <stp/>
        <stp>買気配数量14</stp>
        <tr r="H118" s="2"/>
      </tp>
      <tp>
        <v>16800</v>
        <stp/>
        <stp>BOARD</stp>
        <stp>2531</stp>
        <stp/>
        <stp>買気配数量12</stp>
        <tr r="H31" s="2"/>
      </tp>
      <tp>
        <v>2200</v>
        <stp/>
        <stp>BOARD</stp>
        <stp>3231</stp>
        <stp/>
        <stp>買気配数量12</stp>
        <tr r="H55" s="2"/>
      </tp>
      <tp>
        <v>200</v>
        <stp/>
        <stp>BOARD</stp>
        <stp>2331</stp>
        <stp/>
        <stp>買気配数量13</stp>
        <tr r="H25" s="2"/>
      </tp>
      <tp>
        <v>300</v>
        <stp/>
        <stp>BOARD</stp>
        <stp>5631</stp>
        <stp/>
        <stp>買気配数量14</stp>
        <tr r="H154" s="2"/>
      </tp>
      <tp>
        <v>11000</v>
        <stp/>
        <stp>BOARD</stp>
        <stp>2531</stp>
        <stp/>
        <stp>買気配数量13</stp>
        <tr r="H31" s="2"/>
      </tp>
      <tp>
        <v>2200</v>
        <stp/>
        <stp>BOARD</stp>
        <stp>5938</stp>
        <stp/>
        <stp>買気配数量13</stp>
        <tr r="H165" s="2"/>
      </tp>
      <tp>
        <v>2200</v>
        <stp/>
        <stp>BOARD</stp>
        <stp>5938</stp>
        <stp/>
        <stp>買気配数量12</stp>
        <tr r="H165" s="2"/>
      </tp>
      <tp>
        <v>10600</v>
        <stp/>
        <stp>BOARD</stp>
        <stp>5938</stp>
        <stp/>
        <stp>買気配数量11</stp>
        <tr r="H165" s="2"/>
      </tp>
      <tp>
        <v>13000</v>
        <stp/>
        <stp>BOARD</stp>
        <stp>5938</stp>
        <stp/>
        <stp>買気配数量10</stp>
        <tr r="H165" s="2"/>
      </tp>
      <tp>
        <v>1600</v>
        <stp/>
        <stp>BOARD</stp>
        <stp>5938</stp>
        <stp/>
        <stp>買気配数量14</stp>
        <tr r="H165" s="2"/>
      </tp>
      <tp>
        <v>3500</v>
        <stp/>
        <stp>BOARD</stp>
        <stp>4739</stp>
        <stp/>
        <stp>買気配数量12</stp>
        <tr r="H128" s="2"/>
      </tp>
      <tp>
        <v>300</v>
        <stp/>
        <stp>BOARD</stp>
        <stp>4739</stp>
        <stp/>
        <stp>買気配数量13</stp>
        <tr r="H128" s="2"/>
      </tp>
      <tp>
        <v>2500</v>
        <stp/>
        <stp>BOARD</stp>
        <stp>4739</stp>
        <stp/>
        <stp>買気配数量10</stp>
        <tr r="H128" s="2"/>
      </tp>
      <tp>
        <v>6000</v>
        <stp/>
        <stp>BOARD</stp>
        <stp>4739</stp>
        <stp/>
        <stp>買気配数量11</stp>
        <tr r="H128" s="2"/>
      </tp>
      <tp>
        <v>600</v>
        <stp/>
        <stp>BOARD</stp>
        <stp>4739</stp>
        <stp/>
        <stp>買気配数量14</stp>
        <tr r="H128" s="2"/>
      </tp>
      <tp>
        <v>0</v>
        <stp/>
        <stp>BOARD</stp>
        <stp>5938</stp>
        <stp/>
        <stp>買気配数量-3</stp>
        <tr r="H165" s="2"/>
      </tp>
      <tp>
        <v>0</v>
        <stp/>
        <stp>BOARD</stp>
        <stp>5938</stp>
        <stp/>
        <stp>買気配数量-2</stp>
        <tr r="H165" s="2"/>
      </tp>
      <tp>
        <v>0</v>
        <stp/>
        <stp>BOARD</stp>
        <stp>5938</stp>
        <stp/>
        <stp>買気配数量-1</stp>
        <tr r="H165" s="2"/>
      </tp>
      <tp>
        <v>0</v>
        <stp/>
        <stp>BOARD</stp>
        <stp>4739</stp>
        <stp/>
        <stp>買気配数量-2</stp>
        <tr r="H128" s="2"/>
      </tp>
      <tp>
        <v>0</v>
        <stp/>
        <stp>BOARD</stp>
        <stp>4739</stp>
        <stp/>
        <stp>買気配数量-3</stp>
        <tr r="H128" s="2"/>
      </tp>
      <tp>
        <v>0</v>
        <stp/>
        <stp>BOARD</stp>
        <stp>4739</stp>
        <stp/>
        <stp>買気配数量-1</stp>
        <tr r="H128" s="2"/>
      </tp>
      <tp>
        <v>0</v>
        <stp/>
        <stp>BOARD</stp>
        <stp>5232</stp>
        <stp/>
        <stp>買気配数量-3</stp>
        <tr r="H140" s="2"/>
      </tp>
      <tp>
        <v>0</v>
        <stp/>
        <stp>BOARD</stp>
        <stp>5332</stp>
        <stp/>
        <stp>買気配数量-3</stp>
        <tr r="H143" s="2"/>
      </tp>
      <tp>
        <v>0</v>
        <stp/>
        <stp>BOARD</stp>
        <stp>4732</stp>
        <stp/>
        <stp>買気配数量-2</stp>
        <tr r="H127" s="2"/>
      </tp>
      <tp>
        <v>0</v>
        <stp/>
        <stp>BOARD</stp>
        <stp>7532</stp>
        <stp/>
        <stp>買気配数量-1</stp>
        <tr r="H247" s="2"/>
      </tp>
      <tp>
        <v>0</v>
        <stp/>
        <stp>BOARD</stp>
        <stp>7832</stp>
        <stp/>
        <stp>買気配数量-1</stp>
        <tr r="H255" s="2"/>
      </tp>
      <tp>
        <v>0</v>
        <stp/>
        <stp>BOARD</stp>
        <stp>5232</stp>
        <stp/>
        <stp>買気配数量-2</stp>
        <tr r="H140" s="2"/>
      </tp>
      <tp>
        <v>0</v>
        <stp/>
        <stp>BOARD</stp>
        <stp>5332</stp>
        <stp/>
        <stp>買気配数量-2</stp>
        <tr r="H143" s="2"/>
      </tp>
      <tp>
        <v>0</v>
        <stp/>
        <stp>BOARD</stp>
        <stp>4732</stp>
        <stp/>
        <stp>買気配数量-3</stp>
        <tr r="H127" s="2"/>
      </tp>
      <tp>
        <v>0</v>
        <stp/>
        <stp>BOARD</stp>
        <stp>5232</stp>
        <stp/>
        <stp>買気配数量-1</stp>
        <tr r="H140" s="2"/>
      </tp>
      <tp>
        <v>0</v>
        <stp/>
        <stp>BOARD</stp>
        <stp>5332</stp>
        <stp/>
        <stp>買気配数量-1</stp>
        <tr r="H143" s="2"/>
      </tp>
      <tp>
        <v>0</v>
        <stp/>
        <stp>BOARD</stp>
        <stp>7532</stp>
        <stp/>
        <stp>買気配数量-3</stp>
        <tr r="H247" s="2"/>
      </tp>
      <tp>
        <v>0</v>
        <stp/>
        <stp>BOARD</stp>
        <stp>7832</stp>
        <stp/>
        <stp>買気配数量-3</stp>
        <tr r="H255" s="2"/>
      </tp>
      <tp>
        <v>0</v>
        <stp/>
        <stp>BOARD</stp>
        <stp>4732</stp>
        <stp/>
        <stp>買気配数量-1</stp>
        <tr r="H127" s="2"/>
      </tp>
      <tp>
        <v>0</v>
        <stp/>
        <stp>BOARD</stp>
        <stp>7532</stp>
        <stp/>
        <stp>買気配数量-2</stp>
        <tr r="H247" s="2"/>
      </tp>
      <tp>
        <v>0</v>
        <stp/>
        <stp>BOARD</stp>
        <stp>7832</stp>
        <stp/>
        <stp>買気配数量-2</stp>
        <tr r="H255" s="2"/>
      </tp>
      <tp>
        <v>0</v>
        <stp/>
        <stp>BOARD</stp>
        <stp>1332</stp>
        <stp/>
        <stp>買気配数量-3</stp>
        <tr r="H2" s="2"/>
      </tp>
      <tp>
        <v>0</v>
        <stp/>
        <stp>BOARD</stp>
        <stp>3632</stp>
        <stp/>
        <stp>買気配数量-1</stp>
        <tr r="H63" s="2"/>
      </tp>
      <tp>
        <v>0</v>
        <stp/>
        <stp>BOARD</stp>
        <stp>1332</stp>
        <stp/>
        <stp>買気配数量-2</stp>
        <tr r="H2" s="2"/>
      </tp>
      <tp>
        <v>0</v>
        <stp/>
        <stp>BOARD</stp>
        <stp>2432</stp>
        <stp/>
        <stp>買気配数量-1</stp>
        <tr r="H27" s="2"/>
      </tp>
      <tp>
        <v>0</v>
        <stp/>
        <stp>BOARD</stp>
        <stp>1332</stp>
        <stp/>
        <stp>買気配数量-1</stp>
        <tr r="H2" s="2"/>
      </tp>
      <tp>
        <v>0</v>
        <stp/>
        <stp>BOARD</stp>
        <stp>3632</stp>
        <stp/>
        <stp>買気配数量-3</stp>
        <tr r="H63" s="2"/>
      </tp>
      <tp>
        <v>0</v>
        <stp/>
        <stp>BOARD</stp>
        <stp>2432</stp>
        <stp/>
        <stp>買気配数量-2</stp>
        <tr r="H27" s="2"/>
      </tp>
      <tp>
        <v>0</v>
        <stp/>
        <stp>BOARD</stp>
        <stp>3632</stp>
        <stp/>
        <stp>買気配数量-2</stp>
        <tr r="H63" s="2"/>
      </tp>
      <tp>
        <v>0</v>
        <stp/>
        <stp>BOARD</stp>
        <stp>2432</stp>
        <stp/>
        <stp>買気配数量-3</stp>
        <tr r="H27" s="2"/>
      </tp>
      <tp>
        <v>0</v>
        <stp/>
        <stp>BOARD</stp>
        <stp>8233</stp>
        <stp/>
        <stp>買気配数量-2</stp>
        <tr r="H280" s="2"/>
      </tp>
      <tp>
        <v>0</v>
        <stp/>
        <stp>BOARD</stp>
        <stp>8233</stp>
        <stp/>
        <stp>買気配数量-3</stp>
        <tr r="H280" s="2"/>
      </tp>
      <tp>
        <v>0</v>
        <stp/>
        <stp>BOARD</stp>
        <stp>8233</stp>
        <stp/>
        <stp>買気配数量-1</stp>
        <tr r="H280" s="2"/>
      </tp>
      <tp>
        <v>0</v>
        <stp/>
        <stp>BOARD</stp>
        <stp>5233</stp>
        <stp/>
        <stp>買気配数量-3</stp>
        <tr r="H141" s="2"/>
      </tp>
      <tp>
        <v>0</v>
        <stp/>
        <stp>BOARD</stp>
        <stp>5333</stp>
        <stp/>
        <stp>買気配数量-3</stp>
        <tr r="H144" s="2"/>
      </tp>
      <tp>
        <v>0</v>
        <stp/>
        <stp>BOARD</stp>
        <stp>7733</stp>
        <stp/>
        <stp>買気配数量-1</stp>
        <tr r="H252" s="2"/>
      </tp>
      <tp>
        <v>0</v>
        <stp/>
        <stp>BOARD</stp>
        <stp>5233</stp>
        <stp/>
        <stp>買気配数量-2</stp>
        <tr r="H141" s="2"/>
      </tp>
      <tp>
        <v>0</v>
        <stp/>
        <stp>BOARD</stp>
        <stp>5333</stp>
        <stp/>
        <stp>買気配数量-2</stp>
        <tr r="H144" s="2"/>
      </tp>
      <tp>
        <v>0</v>
        <stp/>
        <stp>BOARD</stp>
        <stp>5233</stp>
        <stp/>
        <stp>買気配数量-1</stp>
        <tr r="H141" s="2"/>
      </tp>
      <tp>
        <v>0</v>
        <stp/>
        <stp>BOARD</stp>
        <stp>5333</stp>
        <stp/>
        <stp>買気配数量-1</stp>
        <tr r="H144" s="2"/>
      </tp>
      <tp>
        <v>0</v>
        <stp/>
        <stp>BOARD</stp>
        <stp>7733</stp>
        <stp/>
        <stp>買気配数量-3</stp>
        <tr r="H252" s="2"/>
      </tp>
      <tp>
        <v>0</v>
        <stp/>
        <stp>BOARD</stp>
        <stp>7733</stp>
        <stp/>
        <stp>買気配数量-2</stp>
        <tr r="H252" s="2"/>
      </tp>
      <tp>
        <v>0</v>
        <stp/>
        <stp>BOARD</stp>
        <stp>1833</stp>
        <stp/>
        <stp>買気配数量-3</stp>
        <tr r="H10" s="2"/>
      </tp>
      <tp>
        <v>0</v>
        <stp/>
        <stp>BOARD</stp>
        <stp>2433</stp>
        <stp/>
        <stp>買気配数量-1</stp>
        <tr r="H28" s="2"/>
      </tp>
      <tp>
        <v>0</v>
        <stp/>
        <stp>BOARD</stp>
        <stp>1833</stp>
        <stp/>
        <stp>買気配数量-2</stp>
        <tr r="H10" s="2"/>
      </tp>
      <tp>
        <v>0</v>
        <stp/>
        <stp>BOARD</stp>
        <stp>2433</stp>
        <stp/>
        <stp>買気配数量-2</stp>
        <tr r="H28" s="2"/>
      </tp>
      <tp>
        <v>0</v>
        <stp/>
        <stp>BOARD</stp>
        <stp>1833</stp>
        <stp/>
        <stp>買気配数量-1</stp>
        <tr r="H10" s="2"/>
      </tp>
      <tp>
        <v>0</v>
        <stp/>
        <stp>BOARD</stp>
        <stp>2433</stp>
        <stp/>
        <stp>買気配数量-3</stp>
        <tr r="H28" s="2"/>
      </tp>
      <tp>
        <v>0</v>
        <stp/>
        <stp>BOARD</stp>
        <stp>8130</stp>
        <stp/>
        <stp>買気配数量-2</stp>
        <tr r="H273" s="2"/>
      </tp>
      <tp>
        <v>0</v>
        <stp/>
        <stp>BOARD</stp>
        <stp>8130</stp>
        <stp/>
        <stp>買気配数量-3</stp>
        <tr r="H273" s="2"/>
      </tp>
      <tp>
        <v>0</v>
        <stp/>
        <stp>BOARD</stp>
        <stp>8130</stp>
        <stp/>
        <stp>買気配数量-1</stp>
        <tr r="H273" s="2"/>
      </tp>
      <tp>
        <v>0</v>
        <stp/>
        <stp>BOARD</stp>
        <stp>7230</stp>
        <stp/>
        <stp>買気配数量-1</stp>
        <tr r="H233" s="2"/>
      </tp>
      <tp>
        <v>0</v>
        <stp/>
        <stp>BOARD</stp>
        <stp>4530</stp>
        <stp/>
        <stp>買気配数量-2</stp>
        <tr r="H104" s="2"/>
      </tp>
      <tp>
        <v>0</v>
        <stp/>
        <stp>BOARD</stp>
        <stp>4530</stp>
        <stp/>
        <stp>買気配数量-3</stp>
        <tr r="H104" s="2"/>
      </tp>
      <tp>
        <v>0</v>
        <stp/>
        <stp>BOARD</stp>
        <stp>7230</stp>
        <stp/>
        <stp>買気配数量-3</stp>
        <tr r="H233" s="2"/>
      </tp>
      <tp>
        <v>0</v>
        <stp/>
        <stp>BOARD</stp>
        <stp>7230</stp>
        <stp/>
        <stp>買気配数量-2</stp>
        <tr r="H233" s="2"/>
      </tp>
      <tp>
        <v>0</v>
        <stp/>
        <stp>BOARD</stp>
        <stp>4530</stp>
        <stp/>
        <stp>買気配数量-1</stp>
        <tr r="H104" s="2"/>
      </tp>
      <tp>
        <v>0</v>
        <stp/>
        <stp>BOARD</stp>
        <stp>2730</stp>
        <stp/>
        <stp>買気配数量-1</stp>
        <tr r="H38" s="2"/>
      </tp>
      <tp>
        <v>0</v>
        <stp/>
        <stp>BOARD</stp>
        <stp>2730</stp>
        <stp/>
        <stp>買気配数量-2</stp>
        <tr r="H38" s="2"/>
      </tp>
      <tp>
        <v>0</v>
        <stp/>
        <stp>BOARD</stp>
        <stp>2730</stp>
        <stp/>
        <stp>買気配数量-3</stp>
        <tr r="H38" s="2"/>
      </tp>
      <tp>
        <v>0</v>
        <stp/>
        <stp>BOARD</stp>
        <stp>8331</stp>
        <stp/>
        <stp>買気配数量-2</stp>
        <tr r="H289" s="2"/>
      </tp>
      <tp>
        <v>0</v>
        <stp/>
        <stp>BOARD</stp>
        <stp>8331</stp>
        <stp/>
        <stp>買気配数量-3</stp>
        <tr r="H289" s="2"/>
      </tp>
      <tp>
        <v>0</v>
        <stp/>
        <stp>BOARD</stp>
        <stp>8331</stp>
        <stp/>
        <stp>買気配数量-1</stp>
        <tr r="H289" s="2"/>
      </tp>
      <tp>
        <v>0</v>
        <stp/>
        <stp>BOARD</stp>
        <stp>4631</stp>
        <stp/>
        <stp>買気配数量-2</stp>
        <tr r="H118" s="2"/>
      </tp>
      <tp>
        <v>0</v>
        <stp/>
        <stp>BOARD</stp>
        <stp>5631</stp>
        <stp/>
        <stp>買気配数量-3</stp>
        <tr r="H154" s="2"/>
      </tp>
      <tp>
        <v>0</v>
        <stp/>
        <stp>BOARD</stp>
        <stp>4631</stp>
        <stp/>
        <stp>買気配数量-3</stp>
        <tr r="H118" s="2"/>
      </tp>
      <tp>
        <v>0</v>
        <stp/>
        <stp>BOARD</stp>
        <stp>5631</stp>
        <stp/>
        <stp>買気配数量-2</stp>
        <tr r="H154" s="2"/>
      </tp>
      <tp>
        <v>0</v>
        <stp/>
        <stp>BOARD</stp>
        <stp>5631</stp>
        <stp/>
        <stp>買気配数量-1</stp>
        <tr r="H154" s="2"/>
      </tp>
      <tp>
        <v>0</v>
        <stp/>
        <stp>BOARD</stp>
        <stp>4631</stp>
        <stp/>
        <stp>買気配数量-1</stp>
        <tr r="H118" s="2"/>
      </tp>
      <tp>
        <v>0</v>
        <stp/>
        <stp>BOARD</stp>
        <stp>3231</stp>
        <stp/>
        <stp>買気配数量-1</stp>
        <tr r="H55" s="2"/>
      </tp>
      <tp>
        <v>0</v>
        <stp/>
        <stp>BOARD</stp>
        <stp>2331</stp>
        <stp/>
        <stp>買気配数量-1</stp>
        <tr r="H25" s="2"/>
      </tp>
      <tp>
        <v>0</v>
        <stp/>
        <stp>BOARD</stp>
        <stp>2531</stp>
        <stp/>
        <stp>買気配数量-1</stp>
        <tr r="H31" s="2"/>
      </tp>
      <tp>
        <v>0</v>
        <stp/>
        <stp>BOARD</stp>
        <stp>3231</stp>
        <stp/>
        <stp>買気配数量-3</stp>
        <tr r="H55" s="2"/>
      </tp>
      <tp>
        <v>0</v>
        <stp/>
        <stp>BOARD</stp>
        <stp>2331</stp>
        <stp/>
        <stp>買気配数量-2</stp>
        <tr r="H25" s="2"/>
      </tp>
      <tp>
        <v>0</v>
        <stp/>
        <stp>BOARD</stp>
        <stp>2531</stp>
        <stp/>
        <stp>買気配数量-2</stp>
        <tr r="H31" s="2"/>
      </tp>
      <tp>
        <v>0</v>
        <stp/>
        <stp>BOARD</stp>
        <stp>3231</stp>
        <stp/>
        <stp>買気配数量-2</stp>
        <tr r="H55" s="2"/>
      </tp>
      <tp>
        <v>0</v>
        <stp/>
        <stp>BOARD</stp>
        <stp>2331</stp>
        <stp/>
        <stp>買気配数量-3</stp>
        <tr r="H25" s="2"/>
      </tp>
      <tp>
        <v>0</v>
        <stp/>
        <stp>BOARD</stp>
        <stp>2531</stp>
        <stp/>
        <stp>買気配数量-3</stp>
        <tr r="H31" s="2"/>
      </tp>
      <tp>
        <v>0</v>
        <stp/>
        <stp>BOARD</stp>
        <stp>8336</stp>
        <stp/>
        <stp>買気配数量-2</stp>
        <tr r="H291" s="2"/>
      </tp>
      <tp>
        <v>0</v>
        <stp/>
        <stp>BOARD</stp>
        <stp>8036</stp>
        <stp/>
        <stp>買気配数量-2</stp>
        <tr r="H267" s="2"/>
      </tp>
      <tp>
        <v>0</v>
        <stp/>
        <stp>BOARD</stp>
        <stp>8136</stp>
        <stp/>
        <stp>買気配数量-2</stp>
        <tr r="H274" s="2"/>
      </tp>
      <tp>
        <v>0</v>
        <stp/>
        <stp>BOARD</stp>
        <stp>8336</stp>
        <stp/>
        <stp>買気配数量-3</stp>
        <tr r="H291" s="2"/>
      </tp>
      <tp>
        <v>0</v>
        <stp/>
        <stp>BOARD</stp>
        <stp>8036</stp>
        <stp/>
        <stp>買気配数量-3</stp>
        <tr r="H267" s="2"/>
      </tp>
      <tp>
        <v>0</v>
        <stp/>
        <stp>BOARD</stp>
        <stp>8136</stp>
        <stp/>
        <stp>買気配数量-3</stp>
        <tr r="H274" s="2"/>
      </tp>
      <tp>
        <v>0</v>
        <stp/>
        <stp>BOARD</stp>
        <stp>8336</stp>
        <stp/>
        <stp>買気配数量-1</stp>
        <tr r="H291" s="2"/>
      </tp>
      <tp>
        <v>0</v>
        <stp/>
        <stp>BOARD</stp>
        <stp>8036</stp>
        <stp/>
        <stp>買気配数量-1</stp>
        <tr r="H267" s="2"/>
      </tp>
      <tp>
        <v>0</v>
        <stp/>
        <stp>BOARD</stp>
        <stp>8136</stp>
        <stp/>
        <stp>買気配数量-1</stp>
        <tr r="H274" s="2"/>
      </tp>
      <tp>
        <v>0</v>
        <stp/>
        <stp>BOARD</stp>
        <stp>4536</stp>
        <stp/>
        <stp>買気配数量-2</stp>
        <tr r="H106" s="2"/>
      </tp>
      <tp>
        <v>0</v>
        <stp/>
        <stp>BOARD</stp>
        <stp>7936</stp>
        <stp/>
        <stp>買気配数量-1</stp>
        <tr r="H258" s="2"/>
      </tp>
      <tp>
        <v>0</v>
        <stp/>
        <stp>BOARD</stp>
        <stp>6136</stp>
        <stp/>
        <stp>買気配数量-1</stp>
        <tr r="H172" s="2"/>
      </tp>
      <tp>
        <v>0</v>
        <stp/>
        <stp>BOARD</stp>
        <stp>4536</stp>
        <stp/>
        <stp>買気配数量-3</stp>
        <tr r="H106" s="2"/>
      </tp>
      <tp>
        <v>0</v>
        <stp/>
        <stp>BOARD</stp>
        <stp>6136</stp>
        <stp/>
        <stp>買気配数量-2</stp>
        <tr r="H172" s="2"/>
      </tp>
      <tp>
        <v>0</v>
        <stp/>
        <stp>BOARD</stp>
        <stp>7936</stp>
        <stp/>
        <stp>買気配数量-3</stp>
        <tr r="H258" s="2"/>
      </tp>
      <tp>
        <v>0</v>
        <stp/>
        <stp>BOARD</stp>
        <stp>6136</stp>
        <stp/>
        <stp>買気配数量-3</stp>
        <tr r="H172" s="2"/>
      </tp>
      <tp>
        <v>0</v>
        <stp/>
        <stp>BOARD</stp>
        <stp>4536</stp>
        <stp/>
        <stp>買気配数量-1</stp>
        <tr r="H106" s="2"/>
      </tp>
      <tp>
        <v>0</v>
        <stp/>
        <stp>BOARD</stp>
        <stp>7936</stp>
        <stp/>
        <stp>買気配数量-2</stp>
        <tr r="H258" s="2"/>
      </tp>
      <tp>
        <v>0</v>
        <stp/>
        <stp>BOARD</stp>
        <stp>3436</stp>
        <stp/>
        <stp>買気配数量-1</stp>
        <tr r="H59" s="2"/>
      </tp>
      <tp>
        <v>0</v>
        <stp/>
        <stp>BOARD</stp>
        <stp>3436</stp>
        <stp/>
        <stp>買気配数量-3</stp>
        <tr r="H59" s="2"/>
      </tp>
      <tp>
        <v>0</v>
        <stp/>
        <stp>BOARD</stp>
        <stp>3436</stp>
        <stp/>
        <stp>買気配数量-2</stp>
        <tr r="H59" s="2"/>
      </tp>
      <tp>
        <v>0</v>
        <stp/>
        <stp>BOARD</stp>
        <stp>8334</stp>
        <stp/>
        <stp>買気配数量-2</stp>
        <tr r="H290" s="2"/>
      </tp>
      <tp>
        <v>0</v>
        <stp/>
        <stp>BOARD</stp>
        <stp>8334</stp>
        <stp/>
        <stp>買気配数量-3</stp>
        <tr r="H290" s="2"/>
      </tp>
      <tp>
        <v>0</v>
        <stp/>
        <stp>BOARD</stp>
        <stp>8334</stp>
        <stp/>
        <stp>買気配数量-1</stp>
        <tr r="H290" s="2"/>
      </tp>
      <tp>
        <v>0</v>
        <stp/>
        <stp>BOARD</stp>
        <stp>5334</stp>
        <stp/>
        <stp>買気配数量-3</stp>
        <tr r="H145" s="2"/>
      </tp>
      <tp>
        <v>0</v>
        <stp/>
        <stp>BOARD</stp>
        <stp>4534</stp>
        <stp/>
        <stp>買気配数量-2</stp>
        <tr r="H105" s="2"/>
      </tp>
      <tp>
        <v>0</v>
        <stp/>
        <stp>BOARD</stp>
        <stp>5334</stp>
        <stp/>
        <stp>買気配数量-2</stp>
        <tr r="H145" s="2"/>
      </tp>
      <tp>
        <v>0</v>
        <stp/>
        <stp>BOARD</stp>
        <stp>4534</stp>
        <stp/>
        <stp>買気配数量-3</stp>
        <tr r="H105" s="2"/>
      </tp>
      <tp>
        <v>0</v>
        <stp/>
        <stp>BOARD</stp>
        <stp>5334</stp>
        <stp/>
        <stp>買気配数量-1</stp>
        <tr r="H145" s="2"/>
      </tp>
      <tp>
        <v>0</v>
        <stp/>
        <stp>BOARD</stp>
        <stp>4534</stp>
        <stp/>
        <stp>買気配数量-1</stp>
        <tr r="H105" s="2"/>
      </tp>
      <tp>
        <v>0</v>
        <stp/>
        <stp>BOARD</stp>
        <stp>7735</stp>
        <stp/>
        <stp>買気配数量-1</stp>
        <tr r="H253" s="2"/>
      </tp>
      <tp>
        <v>0</v>
        <stp/>
        <stp>BOARD</stp>
        <stp>7735</stp>
        <stp/>
        <stp>買気配数量-3</stp>
        <tr r="H253" s="2"/>
      </tp>
      <tp>
        <v>0</v>
        <stp/>
        <stp>BOARD</stp>
        <stp>7735</stp>
        <stp/>
        <stp>買気配数量-2</stp>
        <tr r="H253" s="2"/>
      </tp>
      <tp>
        <v>8110</v>
        <stp/>
        <stp>BOARD</stp>
        <stp>2897</stp>
        <stp/>
        <stp>気配値5</stp>
        <tr r="K101" s="4"/>
      </tp>
      <tp>
        <v>8090</v>
        <stp/>
        <stp>BOARD</stp>
        <stp>2897</stp>
        <stp/>
        <stp>気配値6</stp>
        <tr r="L101" s="4"/>
      </tp>
      <tp>
        <v>3460</v>
        <stp/>
        <stp>BOARD</stp>
        <stp>6417</stp>
        <stp/>
        <stp>気配値5</stp>
        <tr r="K58" s="4"/>
      </tp>
      <tp>
        <v>3455</v>
        <stp/>
        <stp>BOARD</stp>
        <stp>6417</stp>
        <stp/>
        <stp>気配値6</stp>
        <tr r="L58" s="4"/>
      </tp>
      <tp>
        <v>2926</v>
        <stp/>
        <stp>BOARD</stp>
        <stp>4217</stp>
        <stp/>
        <stp>気配値6</stp>
        <tr r="L22" s="4"/>
      </tp>
      <tp>
        <v>2929</v>
        <stp/>
        <stp>BOARD</stp>
        <stp>4217</stp>
        <stp/>
        <stp>気配値5</stp>
        <tr r="K22" s="4"/>
      </tp>
      <tp>
        <v>7450</v>
        <stp/>
        <stp>BOARD</stp>
        <stp>4967</stp>
        <stp/>
        <stp>気配値5</stp>
        <tr r="K110" s="4"/>
      </tp>
      <tp>
        <v>7440</v>
        <stp/>
        <stp>BOARD</stp>
        <stp>4967</stp>
        <stp/>
        <stp>気配値6</stp>
        <tr r="L110" s="4"/>
      </tp>
      <tp>
        <v>1000</v>
        <stp/>
        <stp>BOARD</stp>
        <stp>5726</stp>
        <stp/>
        <stp>買気配数量13</stp>
        <tr r="H158" s="2"/>
      </tp>
      <tp>
        <v>300</v>
        <stp/>
        <stp>BOARD</stp>
        <stp>3626</stp>
        <stp/>
        <stp>買気配数量14</stp>
        <tr r="H62" s="2"/>
      </tp>
      <tp>
        <v>100</v>
        <stp/>
        <stp>BOARD</stp>
        <stp>5726</stp>
        <stp/>
        <stp>買気配数量12</stp>
        <tr r="H158" s="2"/>
      </tp>
      <tp>
        <v>5600</v>
        <stp/>
        <stp>BOARD</stp>
        <stp>5726</stp>
        <stp/>
        <stp>買気配数量11</stp>
        <tr r="H158" s="2"/>
      </tp>
      <tp>
        <v>600</v>
        <stp/>
        <stp>BOARD</stp>
        <stp>5726</stp>
        <stp/>
        <stp>買気配数量10</stp>
        <tr r="H158" s="2"/>
      </tp>
      <tp>
        <v>1300</v>
        <stp/>
        <stp>BOARD</stp>
        <stp>3626</stp>
        <stp/>
        <stp>買気配数量11</stp>
        <tr r="H62" s="2"/>
      </tp>
      <tp>
        <v>4600</v>
        <stp/>
        <stp>BOARD</stp>
        <stp>3626</stp>
        <stp/>
        <stp>買気配数量10</stp>
        <tr r="H62" s="2"/>
      </tp>
      <tp>
        <v>100</v>
        <stp/>
        <stp>BOARD</stp>
        <stp>3626</stp>
        <stp/>
        <stp>買気配数量13</stp>
        <tr r="H62" s="2"/>
      </tp>
      <tp>
        <v>6100</v>
        <stp/>
        <stp>BOARD</stp>
        <stp>3626</stp>
        <stp/>
        <stp>買気配数量12</stp>
        <tr r="H62" s="2"/>
      </tp>
      <tp>
        <v>300</v>
        <stp/>
        <stp>BOARD</stp>
        <stp>5726</stp>
        <stp/>
        <stp>買気配数量14</stp>
        <tr r="H158" s="2"/>
      </tp>
      <tp>
        <v>600</v>
        <stp/>
        <stp>BOARD</stp>
        <stp>8227</stp>
        <stp/>
        <stp>買気配数量14</stp>
        <tr r="H279" s="2"/>
      </tp>
      <tp>
        <v>1000</v>
        <stp/>
        <stp>BOARD</stp>
        <stp>8227</stp>
        <stp/>
        <stp>買気配数量12</stp>
        <tr r="H279" s="2"/>
      </tp>
      <tp>
        <v>600</v>
        <stp/>
        <stp>BOARD</stp>
        <stp>8227</stp>
        <stp/>
        <stp>買気配数量13</stp>
        <tr r="H279" s="2"/>
      </tp>
      <tp>
        <v>1000</v>
        <stp/>
        <stp>BOARD</stp>
        <stp>8227</stp>
        <stp/>
        <stp>買気配数量10</stp>
        <tr r="H279" s="2"/>
      </tp>
      <tp>
        <v>1800</v>
        <stp/>
        <stp>BOARD</stp>
        <stp>8227</stp>
        <stp/>
        <stp>買気配数量11</stp>
        <tr r="H279" s="2"/>
      </tp>
      <tp>
        <v>1000</v>
        <stp/>
        <stp>BOARD</stp>
        <stp>5727</stp>
        <stp/>
        <stp>買気配数量13</stp>
        <tr r="H159" s="2"/>
      </tp>
      <tp>
        <v>11400</v>
        <stp/>
        <stp>BOARD</stp>
        <stp>4527</stp>
        <stp/>
        <stp>買気配数量12</stp>
        <tr r="H102" s="2"/>
      </tp>
      <tp>
        <v>28700</v>
        <stp/>
        <stp>BOARD</stp>
        <stp>5727</stp>
        <stp/>
        <stp>買気配数量12</stp>
        <tr r="H159" s="2"/>
      </tp>
      <tp>
        <v>700</v>
        <stp/>
        <stp>BOARD</stp>
        <stp>4527</stp>
        <stp/>
        <stp>買気配数量13</stp>
        <tr r="H102" s="2"/>
      </tp>
      <tp>
        <v>2700</v>
        <stp/>
        <stp>BOARD</stp>
        <stp>5727</stp>
        <stp/>
        <stp>買気配数量11</stp>
        <tr r="H159" s="2"/>
      </tp>
      <tp>
        <v>13600</v>
        <stp/>
        <stp>BOARD</stp>
        <stp>4527</stp>
        <stp/>
        <stp>買気配数量10</stp>
        <tr r="H102" s="2"/>
      </tp>
      <tp>
        <v>12700</v>
        <stp/>
        <stp>BOARD</stp>
        <stp>5727</stp>
        <stp/>
        <stp>買気配数量10</stp>
        <tr r="H159" s="2"/>
      </tp>
      <tp>
        <v>1200</v>
        <stp/>
        <stp>BOARD</stp>
        <stp>4527</stp>
        <stp/>
        <stp>買気配数量11</stp>
        <tr r="H102" s="2"/>
      </tp>
      <tp>
        <v>400</v>
        <stp/>
        <stp>BOARD</stp>
        <stp>4527</stp>
        <stp/>
        <stp>買気配数量14</stp>
        <tr r="H102" s="2"/>
      </tp>
      <tp>
        <v>13300</v>
        <stp/>
        <stp>BOARD</stp>
        <stp>5727</stp>
        <stp/>
        <stp>買気配数量14</stp>
        <tr r="H159" s="2"/>
      </tp>
      <tp>
        <v>400</v>
        <stp/>
        <stp>BOARD</stp>
        <stp>8324</stp>
        <stp/>
        <stp>買気配数量14</stp>
        <tr r="H288" s="2"/>
      </tp>
      <tp>
        <v>500</v>
        <stp/>
        <stp>BOARD</stp>
        <stp>8324</stp>
        <stp/>
        <stp>買気配数量12</stp>
        <tr r="H288" s="2"/>
      </tp>
      <tp>
        <v>2000</v>
        <stp/>
        <stp>BOARD</stp>
        <stp>8324</stp>
        <stp/>
        <stp>買気配数量13</stp>
        <tr r="H288" s="2"/>
      </tp>
      <tp>
        <v>1000</v>
        <stp/>
        <stp>BOARD</stp>
        <stp>8324</stp>
        <stp/>
        <stp>買気配数量10</stp>
        <tr r="H288" s="2"/>
      </tp>
      <tp>
        <v>3300</v>
        <stp/>
        <stp>BOARD</stp>
        <stp>8324</stp>
        <stp/>
        <stp>買気配数量11</stp>
        <tr r="H288" s="2"/>
      </tp>
      <tp>
        <v>9900</v>
        <stp/>
        <stp>BOARD</stp>
        <stp>4324</stp>
        <stp/>
        <stp>買気配数量12</stp>
        <tr r="H94" s="2"/>
      </tp>
      <tp>
        <v>6400</v>
        <stp/>
        <stp>BOARD</stp>
        <stp>6724</stp>
        <stp/>
        <stp>買気配数量10</stp>
        <tr r="H206" s="2"/>
      </tp>
      <tp>
        <v>5000</v>
        <stp/>
        <stp>BOARD</stp>
        <stp>4324</stp>
        <stp/>
        <stp>買気配数量13</stp>
        <tr r="H94" s="2"/>
      </tp>
      <tp>
        <v>17900</v>
        <stp/>
        <stp>BOARD</stp>
        <stp>6724</stp>
        <stp/>
        <stp>買気配数量11</stp>
        <tr r="H206" s="2"/>
      </tp>
      <tp>
        <v>6900</v>
        <stp/>
        <stp>BOARD</stp>
        <stp>4324</stp>
        <stp/>
        <stp>買気配数量10</stp>
        <tr r="H94" s="2"/>
      </tp>
      <tp>
        <v>4600</v>
        <stp/>
        <stp>BOARD</stp>
        <stp>6724</stp>
        <stp/>
        <stp>買気配数量12</stp>
        <tr r="H206" s="2"/>
      </tp>
      <tp>
        <v>16100</v>
        <stp/>
        <stp>BOARD</stp>
        <stp>4324</stp>
        <stp/>
        <stp>買気配数量11</stp>
        <tr r="H94" s="2"/>
      </tp>
      <tp>
        <v>17500</v>
        <stp/>
        <stp>BOARD</stp>
        <stp>6724</stp>
        <stp/>
        <stp>買気配数量13</stp>
        <tr r="H206" s="2"/>
      </tp>
      <tp>
        <v>20900</v>
        <stp/>
        <stp>BOARD</stp>
        <stp>6724</stp>
        <stp/>
        <stp>買気配数量14</stp>
        <tr r="H206" s="2"/>
      </tp>
      <tp>
        <v>100</v>
        <stp/>
        <stp>BOARD</stp>
        <stp>4324</stp>
        <stp/>
        <stp>買気配数量14</stp>
        <tr r="H94" s="2"/>
      </tp>
      <tp>
        <v>8300</v>
        <stp/>
        <stp>BOARD</stp>
        <stp>6925</stp>
        <stp/>
        <stp>買気配数量10</stp>
        <tr r="H219" s="2"/>
      </tp>
      <tp>
        <v>1900</v>
        <stp/>
        <stp>BOARD</stp>
        <stp>6925</stp>
        <stp/>
        <stp>買気配数量11</stp>
        <tr r="H219" s="2"/>
      </tp>
      <tp>
        <v>400</v>
        <stp/>
        <stp>BOARD</stp>
        <stp>6925</stp>
        <stp/>
        <stp>買気配数量12</stp>
        <tr r="H219" s="2"/>
      </tp>
      <tp>
        <v>4300</v>
        <stp/>
        <stp>BOARD</stp>
        <stp>6925</stp>
        <stp/>
        <stp>買気配数量13</stp>
        <tr r="H219" s="2"/>
      </tp>
      <tp>
        <v>4900</v>
        <stp/>
        <stp>BOARD</stp>
        <stp>6925</stp>
        <stp/>
        <stp>買気配数量14</stp>
        <tr r="H219" s="2"/>
      </tp>
      <tp>
        <v>3800</v>
        <stp/>
        <stp>BOARD</stp>
        <stp>6222</stp>
        <stp/>
        <stp>買気配数量10</stp>
        <tr r="H177" s="2"/>
      </tp>
      <tp>
        <v>3600</v>
        <stp/>
        <stp>BOARD</stp>
        <stp>4922</stp>
        <stp/>
        <stp>買気配数量12</stp>
        <tr r="H132" s="2"/>
      </tp>
      <tp>
        <v>4000</v>
        <stp/>
        <stp>BOARD</stp>
        <stp>6222</stp>
        <stp/>
        <stp>買気配数量11</stp>
        <tr r="H177" s="2"/>
      </tp>
      <tp>
        <v>300</v>
        <stp/>
        <stp>BOARD</stp>
        <stp>4922</stp>
        <stp/>
        <stp>買気配数量13</stp>
        <tr r="H132" s="2"/>
      </tp>
      <tp>
        <v>1300</v>
        <stp/>
        <stp>BOARD</stp>
        <stp>6222</stp>
        <stp/>
        <stp>買気配数量12</stp>
        <tr r="H177" s="2"/>
      </tp>
      <tp>
        <v>3800</v>
        <stp/>
        <stp>BOARD</stp>
        <stp>4922</stp>
        <stp/>
        <stp>買気配数量10</stp>
        <tr r="H132" s="2"/>
      </tp>
      <tp>
        <v>800</v>
        <stp/>
        <stp>BOARD</stp>
        <stp>6222</stp>
        <stp/>
        <stp>買気配数量13</stp>
        <tr r="H177" s="2"/>
      </tp>
      <tp>
        <v>2700</v>
        <stp/>
        <stp>BOARD</stp>
        <stp>4922</stp>
        <stp/>
        <stp>買気配数量11</stp>
        <tr r="H132" s="2"/>
      </tp>
      <tp>
        <v>3000</v>
        <stp/>
        <stp>BOARD</stp>
        <stp>6222</stp>
        <stp/>
        <stp>買気配数量14</stp>
        <tr r="H177" s="2"/>
      </tp>
      <tp>
        <v>1400</v>
        <stp/>
        <stp>BOARD</stp>
        <stp>4922</stp>
        <stp/>
        <stp>買気配数量14</stp>
        <tr r="H132" s="2"/>
      </tp>
      <tp>
        <v>51400</v>
        <stp/>
        <stp>BOARD</stp>
        <stp>5423</stp>
        <stp/>
        <stp>買気配数量13</stp>
        <tr r="H146" s="2"/>
      </tp>
      <tp>
        <v>7400</v>
        <stp/>
        <stp>BOARD</stp>
        <stp>6923</stp>
        <stp/>
        <stp>買気配数量10</stp>
        <tr r="H218" s="2"/>
      </tp>
      <tp>
        <v>49800</v>
        <stp/>
        <stp>BOARD</stp>
        <stp>5423</stp>
        <stp/>
        <stp>買気配数量12</stp>
        <tr r="H146" s="2"/>
      </tp>
      <tp>
        <v>8800</v>
        <stp/>
        <stp>BOARD</stp>
        <stp>6923</stp>
        <stp/>
        <stp>買気配数量11</stp>
        <tr r="H218" s="2"/>
      </tp>
      <tp>
        <v>41500</v>
        <stp/>
        <stp>BOARD</stp>
        <stp>5423</stp>
        <stp/>
        <stp>買気配数量11</stp>
        <tr r="H146" s="2"/>
      </tp>
      <tp>
        <v>3100</v>
        <stp/>
        <stp>BOARD</stp>
        <stp>6923</stp>
        <stp/>
        <stp>買気配数量12</stp>
        <tr r="H218" s="2"/>
      </tp>
      <tp>
        <v>13400</v>
        <stp/>
        <stp>BOARD</stp>
        <stp>5423</stp>
        <stp/>
        <stp>買気配数量10</stp>
        <tr r="H146" s="2"/>
      </tp>
      <tp>
        <v>4300</v>
        <stp/>
        <stp>BOARD</stp>
        <stp>6923</stp>
        <stp/>
        <stp>買気配数量13</stp>
        <tr r="H218" s="2"/>
      </tp>
      <tp>
        <v>100</v>
        <stp/>
        <stp>BOARD</stp>
        <stp>6923</stp>
        <stp/>
        <stp>買気配数量14</stp>
        <tr r="H218" s="2"/>
      </tp>
      <tp>
        <v>11100</v>
        <stp/>
        <stp>BOARD</stp>
        <stp>5423</stp>
        <stp/>
        <stp>買気配数量14</stp>
        <tr r="H146" s="2"/>
      </tp>
      <tp>
        <v>3400</v>
        <stp/>
        <stp>BOARD</stp>
        <stp>4021</stp>
        <stp/>
        <stp>買気配数量12</stp>
        <tr r="H69" s="2"/>
      </tp>
      <tp>
        <v>8300</v>
        <stp/>
        <stp>BOARD</stp>
        <stp>4521</stp>
        <stp/>
        <stp>買気配数量12</stp>
        <tr r="H101" s="2"/>
      </tp>
      <tp>
        <v>1200</v>
        <stp/>
        <stp>BOARD</stp>
        <stp>4021</stp>
        <stp/>
        <stp>買気配数量13</stp>
        <tr r="H69" s="2"/>
      </tp>
      <tp>
        <v>3600</v>
        <stp/>
        <stp>BOARD</stp>
        <stp>4521</stp>
        <stp/>
        <stp>買気配数量13</stp>
        <tr r="H101" s="2"/>
      </tp>
      <tp>
        <v>18500</v>
        <stp/>
        <stp>BOARD</stp>
        <stp>4021</stp>
        <stp/>
        <stp>買気配数量10</stp>
        <tr r="H69" s="2"/>
      </tp>
      <tp>
        <v>3800</v>
        <stp/>
        <stp>BOARD</stp>
        <stp>4521</stp>
        <stp/>
        <stp>買気配数量10</stp>
        <tr r="H101" s="2"/>
      </tp>
      <tp>
        <v>8100</v>
        <stp/>
        <stp>BOARD</stp>
        <stp>4021</stp>
        <stp/>
        <stp>買気配数量11</stp>
        <tr r="H69" s="2"/>
      </tp>
      <tp>
        <v>5600</v>
        <stp/>
        <stp>BOARD</stp>
        <stp>1721</stp>
        <stp/>
        <stp>買気配数量14</stp>
        <tr r="H4" s="2"/>
      </tp>
      <tp>
        <v>2500</v>
        <stp/>
        <stp>BOARD</stp>
        <stp>4521</stp>
        <stp/>
        <stp>買気配数量11</stp>
        <tr r="H101" s="2"/>
      </tp>
      <tp>
        <v>6700</v>
        <stp/>
        <stp>BOARD</stp>
        <stp>1721</stp>
        <stp/>
        <stp>買気配数量13</stp>
        <tr r="H4" s="2"/>
      </tp>
      <tp>
        <v>8800</v>
        <stp/>
        <stp>BOARD</stp>
        <stp>1721</stp>
        <stp/>
        <stp>買気配数量12</stp>
        <tr r="H4" s="2"/>
      </tp>
      <tp>
        <v>200</v>
        <stp/>
        <stp>BOARD</stp>
        <stp>4021</stp>
        <stp/>
        <stp>買気配数量14</stp>
        <tr r="H69" s="2"/>
      </tp>
      <tp>
        <v>2200</v>
        <stp/>
        <stp>BOARD</stp>
        <stp>1721</stp>
        <stp/>
        <stp>買気配数量11</stp>
        <tr r="H4" s="2"/>
      </tp>
      <tp>
        <v>3000</v>
        <stp/>
        <stp>BOARD</stp>
        <stp>4521</stp>
        <stp/>
        <stp>買気配数量14</stp>
        <tr r="H101" s="2"/>
      </tp>
      <tp>
        <v>8000</v>
        <stp/>
        <stp>BOARD</stp>
        <stp>1721</stp>
        <stp/>
        <stp>買気配数量10</stp>
        <tr r="H4" s="2"/>
      </tp>
      <tp>
        <v>2700</v>
        <stp/>
        <stp>BOARD</stp>
        <stp>8028</stp>
        <stp/>
        <stp>買気配数量14</stp>
        <tr r="H266" s="2"/>
      </tp>
      <tp>
        <v>600</v>
        <stp/>
        <stp>BOARD</stp>
        <stp>8028</stp>
        <stp/>
        <stp>買気配数量12</stp>
        <tr r="H266" s="2"/>
      </tp>
      <tp>
        <v>300</v>
        <stp/>
        <stp>BOARD</stp>
        <stp>8028</stp>
        <stp/>
        <stp>買気配数量13</stp>
        <tr r="H266" s="2"/>
      </tp>
      <tp>
        <v>9500</v>
        <stp/>
        <stp>BOARD</stp>
        <stp>8028</stp>
        <stp/>
        <stp>買気配数量10</stp>
        <tr r="H266" s="2"/>
      </tp>
      <tp>
        <v>2000</v>
        <stp/>
        <stp>BOARD</stp>
        <stp>8028</stp>
        <stp/>
        <stp>買気配数量11</stp>
        <tr r="H266" s="2"/>
      </tp>
      <tp>
        <v>13300</v>
        <stp/>
        <stp>BOARD</stp>
        <stp>6728</stp>
        <stp/>
        <stp>買気配数量10</stp>
        <tr r="H207" s="2"/>
      </tp>
      <tp>
        <v>2500</v>
        <stp/>
        <stp>BOARD</stp>
        <stp>4528</stp>
        <stp/>
        <stp>買気配数量12</stp>
        <tr r="H103" s="2"/>
      </tp>
      <tp>
        <v>18300</v>
        <stp/>
        <stp>BOARD</stp>
        <stp>6728</stp>
        <stp/>
        <stp>買気配数量11</stp>
        <tr r="H207" s="2"/>
      </tp>
      <tp>
        <v>13800</v>
        <stp/>
        <stp>BOARD</stp>
        <stp>4528</stp>
        <stp/>
        <stp>買気配数量13</stp>
        <tr r="H103" s="2"/>
      </tp>
      <tp>
        <v>3600</v>
        <stp/>
        <stp>BOARD</stp>
        <stp>6728</stp>
        <stp/>
        <stp>買気配数量12</stp>
        <tr r="H207" s="2"/>
      </tp>
      <tp>
        <v>1200</v>
        <stp/>
        <stp>BOARD</stp>
        <stp>4528</stp>
        <stp/>
        <stp>買気配数量10</stp>
        <tr r="H103" s="2"/>
      </tp>
      <tp>
        <v>4700</v>
        <stp/>
        <stp>BOARD</stp>
        <stp>6728</stp>
        <stp/>
        <stp>買気配数量13</stp>
        <tr r="H207" s="2"/>
      </tp>
      <tp>
        <v>3100</v>
        <stp/>
        <stp>BOARD</stp>
        <stp>4528</stp>
        <stp/>
        <stp>買気配数量11</stp>
        <tr r="H103" s="2"/>
      </tp>
      <tp>
        <v>5900</v>
        <stp/>
        <stp>BOARD</stp>
        <stp>6728</stp>
        <stp/>
        <stp>買気配数量14</stp>
        <tr r="H207" s="2"/>
      </tp>
      <tp>
        <v>300</v>
        <stp/>
        <stp>BOARD</stp>
        <stp>4528</stp>
        <stp/>
        <stp>買気配数量14</stp>
        <tr r="H103" s="2"/>
      </tp>
      <tp>
        <v>800</v>
        <stp/>
        <stp>BOARD</stp>
        <stp>8129</stp>
        <stp/>
        <stp>買気配数量14</stp>
        <tr r="H272" s="2"/>
      </tp>
      <tp>
        <v>6700</v>
        <stp/>
        <stp>BOARD</stp>
        <stp>8129</stp>
        <stp/>
        <stp>買気配数量12</stp>
        <tr r="H272" s="2"/>
      </tp>
      <tp>
        <v>1100</v>
        <stp/>
        <stp>BOARD</stp>
        <stp>8129</stp>
        <stp/>
        <stp>買気配数量13</stp>
        <tr r="H272" s="2"/>
      </tp>
      <tp>
        <v>1500</v>
        <stp/>
        <stp>BOARD</stp>
        <stp>8129</stp>
        <stp/>
        <stp>買気配数量10</stp>
        <tr r="H272" s="2"/>
      </tp>
      <tp>
        <v>600</v>
        <stp/>
        <stp>BOARD</stp>
        <stp>8129</stp>
        <stp/>
        <stp>買気配数量11</stp>
        <tr r="H272" s="2"/>
      </tp>
      <tp>
        <v>1400</v>
        <stp/>
        <stp>BOARD</stp>
        <stp>7729</stp>
        <stp/>
        <stp>買気配数量11</stp>
        <tr r="H251" s="2"/>
      </tp>
      <tp>
        <v>4800</v>
        <stp/>
        <stp>BOARD</stp>
        <stp>5929</stp>
        <stp/>
        <stp>買気配数量13</stp>
        <tr r="H164" s="2"/>
      </tp>
      <tp>
        <v>17900</v>
        <stp/>
        <stp>BOARD</stp>
        <stp>7729</stp>
        <stp/>
        <stp>買気配数量10</stp>
        <tr r="H251" s="2"/>
      </tp>
      <tp>
        <v>13700</v>
        <stp/>
        <stp>BOARD</stp>
        <stp>5929</stp>
        <stp/>
        <stp>買気配数量12</stp>
        <tr r="H164" s="2"/>
      </tp>
      <tp>
        <v>1100</v>
        <stp/>
        <stp>BOARD</stp>
        <stp>7729</stp>
        <stp/>
        <stp>買気配数量13</stp>
        <tr r="H251" s="2"/>
      </tp>
      <tp>
        <v>4700</v>
        <stp/>
        <stp>BOARD</stp>
        <stp>5929</stp>
        <stp/>
        <stp>買気配数量11</stp>
        <tr r="H164" s="2"/>
      </tp>
      <tp>
        <v>2300</v>
        <stp/>
        <stp>BOARD</stp>
        <stp>7729</stp>
        <stp/>
        <stp>買気配数量12</stp>
        <tr r="H251" s="2"/>
      </tp>
      <tp>
        <v>3300</v>
        <stp/>
        <stp>BOARD</stp>
        <stp>5929</stp>
        <stp/>
        <stp>買気配数量10</stp>
        <tr r="H164" s="2"/>
      </tp>
      <tp>
        <v>5600</v>
        <stp/>
        <stp>BOARD</stp>
        <stp>7729</stp>
        <stp/>
        <stp>買気配数量14</stp>
        <tr r="H251" s="2"/>
      </tp>
      <tp>
        <v>2400</v>
        <stp/>
        <stp>BOARD</stp>
        <stp>5929</stp>
        <stp/>
        <stp>買気配数量14</stp>
        <tr r="H164" s="2"/>
      </tp>
      <tp>
        <v>0</v>
        <stp/>
        <stp>BOARD</stp>
        <stp>8028</stp>
        <stp/>
        <stp>買気配数量-2</stp>
        <tr r="H266" s="2"/>
      </tp>
      <tp>
        <v>0</v>
        <stp/>
        <stp>BOARD</stp>
        <stp>8028</stp>
        <stp/>
        <stp>買気配数量-3</stp>
        <tr r="H266" s="2"/>
      </tp>
      <tp>
        <v>0</v>
        <stp/>
        <stp>BOARD</stp>
        <stp>8028</stp>
        <stp/>
        <stp>買気配数量-1</stp>
        <tr r="H266" s="2"/>
      </tp>
      <tp>
        <v>0</v>
        <stp/>
        <stp>BOARD</stp>
        <stp>4528</stp>
        <stp/>
        <stp>買気配数量-2</stp>
        <tr r="H103" s="2"/>
      </tp>
      <tp>
        <v>0</v>
        <stp/>
        <stp>BOARD</stp>
        <stp>6728</stp>
        <stp/>
        <stp>買気配数量-1</stp>
        <tr r="H207" s="2"/>
      </tp>
      <tp>
        <v>0</v>
        <stp/>
        <stp>BOARD</stp>
        <stp>4528</stp>
        <stp/>
        <stp>買気配数量-3</stp>
        <tr r="H103" s="2"/>
      </tp>
      <tp>
        <v>0</v>
        <stp/>
        <stp>BOARD</stp>
        <stp>6728</stp>
        <stp/>
        <stp>買気配数量-2</stp>
        <tr r="H207" s="2"/>
      </tp>
      <tp>
        <v>0</v>
        <stp/>
        <stp>BOARD</stp>
        <stp>6728</stp>
        <stp/>
        <stp>買気配数量-3</stp>
        <tr r="H207" s="2"/>
      </tp>
      <tp>
        <v>0</v>
        <stp/>
        <stp>BOARD</stp>
        <stp>4528</stp>
        <stp/>
        <stp>買気配数量-1</stp>
        <tr r="H103" s="2"/>
      </tp>
      <tp>
        <v>0</v>
        <stp/>
        <stp>BOARD</stp>
        <stp>8129</stp>
        <stp/>
        <stp>買気配数量-2</stp>
        <tr r="H272" s="2"/>
      </tp>
      <tp>
        <v>0</v>
        <stp/>
        <stp>BOARD</stp>
        <stp>8129</stp>
        <stp/>
        <stp>買気配数量-3</stp>
        <tr r="H272" s="2"/>
      </tp>
      <tp>
        <v>0</v>
        <stp/>
        <stp>BOARD</stp>
        <stp>8129</stp>
        <stp/>
        <stp>買気配数量-1</stp>
        <tr r="H272" s="2"/>
      </tp>
      <tp>
        <v>0</v>
        <stp/>
        <stp>BOARD</stp>
        <stp>7729</stp>
        <stp/>
        <stp>買気配数量-1</stp>
        <tr r="H251" s="2"/>
      </tp>
      <tp>
        <v>0</v>
        <stp/>
        <stp>BOARD</stp>
        <stp>5929</stp>
        <stp/>
        <stp>買気配数量-3</stp>
        <tr r="H164" s="2"/>
      </tp>
      <tp>
        <v>0</v>
        <stp/>
        <stp>BOARD</stp>
        <stp>5929</stp>
        <stp/>
        <stp>買気配数量-2</stp>
        <tr r="H164" s="2"/>
      </tp>
      <tp>
        <v>0</v>
        <stp/>
        <stp>BOARD</stp>
        <stp>7729</stp>
        <stp/>
        <stp>買気配数量-3</stp>
        <tr r="H251" s="2"/>
      </tp>
      <tp>
        <v>0</v>
        <stp/>
        <stp>BOARD</stp>
        <stp>5929</stp>
        <stp/>
        <stp>買気配数量-1</stp>
        <tr r="H164" s="2"/>
      </tp>
      <tp>
        <v>0</v>
        <stp/>
        <stp>BOARD</stp>
        <stp>7729</stp>
        <stp/>
        <stp>買気配数量-2</stp>
        <tr r="H251" s="2"/>
      </tp>
      <tp>
        <v>0</v>
        <stp/>
        <stp>BOARD</stp>
        <stp>4922</stp>
        <stp/>
        <stp>買気配数量-2</stp>
        <tr r="H132" s="2"/>
      </tp>
      <tp>
        <v>0</v>
        <stp/>
        <stp>BOARD</stp>
        <stp>6222</stp>
        <stp/>
        <stp>買気配数量-1</stp>
        <tr r="H177" s="2"/>
      </tp>
      <tp>
        <v>0</v>
        <stp/>
        <stp>BOARD</stp>
        <stp>4922</stp>
        <stp/>
        <stp>買気配数量-3</stp>
        <tr r="H132" s="2"/>
      </tp>
      <tp>
        <v>0</v>
        <stp/>
        <stp>BOARD</stp>
        <stp>6222</stp>
        <stp/>
        <stp>買気配数量-2</stp>
        <tr r="H177" s="2"/>
      </tp>
      <tp>
        <v>0</v>
        <stp/>
        <stp>BOARD</stp>
        <stp>6222</stp>
        <stp/>
        <stp>買気配数量-3</stp>
        <tr r="H177" s="2"/>
      </tp>
      <tp>
        <v>0</v>
        <stp/>
        <stp>BOARD</stp>
        <stp>4922</stp>
        <stp/>
        <stp>買気配数量-1</stp>
        <tr r="H132" s="2"/>
      </tp>
      <tp>
        <v>0</v>
        <stp/>
        <stp>BOARD</stp>
        <stp>5423</stp>
        <stp/>
        <stp>買気配数量-3</stp>
        <tr r="H146" s="2"/>
      </tp>
      <tp>
        <v>0</v>
        <stp/>
        <stp>BOARD</stp>
        <stp>5423</stp>
        <stp/>
        <stp>買気配数量-2</stp>
        <tr r="H146" s="2"/>
      </tp>
      <tp>
        <v>0</v>
        <stp/>
        <stp>BOARD</stp>
        <stp>6923</stp>
        <stp/>
        <stp>買気配数量-1</stp>
        <tr r="H218" s="2"/>
      </tp>
      <tp>
        <v>0</v>
        <stp/>
        <stp>BOARD</stp>
        <stp>5423</stp>
        <stp/>
        <stp>買気配数量-1</stp>
        <tr r="H146" s="2"/>
      </tp>
      <tp>
        <v>0</v>
        <stp/>
        <stp>BOARD</stp>
        <stp>6923</stp>
        <stp/>
        <stp>買気配数量-2</stp>
        <tr r="H218" s="2"/>
      </tp>
      <tp>
        <v>0</v>
        <stp/>
        <stp>BOARD</stp>
        <stp>6923</stp>
        <stp/>
        <stp>買気配数量-3</stp>
        <tr r="H218" s="2"/>
      </tp>
      <tp>
        <v>0</v>
        <stp/>
        <stp>BOARD</stp>
        <stp>4021</stp>
        <stp/>
        <stp>買気配数量-2</stp>
        <tr r="H69" s="2"/>
      </tp>
      <tp>
        <v>0</v>
        <stp/>
        <stp>BOARD</stp>
        <stp>4521</stp>
        <stp/>
        <stp>買気配数量-2</stp>
        <tr r="H101" s="2"/>
      </tp>
      <tp>
        <v>0</v>
        <stp/>
        <stp>BOARD</stp>
        <stp>4021</stp>
        <stp/>
        <stp>買気配数量-3</stp>
        <tr r="H69" s="2"/>
      </tp>
      <tp>
        <v>0</v>
        <stp/>
        <stp>BOARD</stp>
        <stp>4521</stp>
        <stp/>
        <stp>買気配数量-3</stp>
        <tr r="H101" s="2"/>
      </tp>
      <tp>
        <v>0</v>
        <stp/>
        <stp>BOARD</stp>
        <stp>4021</stp>
        <stp/>
        <stp>買気配数量-1</stp>
        <tr r="H69" s="2"/>
      </tp>
      <tp>
        <v>0</v>
        <stp/>
        <stp>BOARD</stp>
        <stp>4521</stp>
        <stp/>
        <stp>買気配数量-1</stp>
        <tr r="H101" s="2"/>
      </tp>
      <tp>
        <v>0</v>
        <stp/>
        <stp>BOARD</stp>
        <stp>1721</stp>
        <stp/>
        <stp>買気配数量-3</stp>
        <tr r="H4" s="2"/>
      </tp>
      <tp>
        <v>0</v>
        <stp/>
        <stp>BOARD</stp>
        <stp>1721</stp>
        <stp/>
        <stp>買気配数量-2</stp>
        <tr r="H4" s="2"/>
      </tp>
      <tp>
        <v>0</v>
        <stp/>
        <stp>BOARD</stp>
        <stp>1721</stp>
        <stp/>
        <stp>買気配数量-1</stp>
        <tr r="H4" s="2"/>
      </tp>
      <tp>
        <v>0</v>
        <stp/>
        <stp>BOARD</stp>
        <stp>5726</stp>
        <stp/>
        <stp>買気配数量-3</stp>
        <tr r="H158" s="2"/>
      </tp>
      <tp>
        <v>0</v>
        <stp/>
        <stp>BOARD</stp>
        <stp>5726</stp>
        <stp/>
        <stp>買気配数量-2</stp>
        <tr r="H158" s="2"/>
      </tp>
      <tp>
        <v>0</v>
        <stp/>
        <stp>BOARD</stp>
        <stp>5726</stp>
        <stp/>
        <stp>買気配数量-1</stp>
        <tr r="H158" s="2"/>
      </tp>
      <tp>
        <v>0</v>
        <stp/>
        <stp>BOARD</stp>
        <stp>3626</stp>
        <stp/>
        <stp>買気配数量-1</stp>
        <tr r="H62" s="2"/>
      </tp>
      <tp>
        <v>0</v>
        <stp/>
        <stp>BOARD</stp>
        <stp>3626</stp>
        <stp/>
        <stp>買気配数量-3</stp>
        <tr r="H62" s="2"/>
      </tp>
      <tp>
        <v>0</v>
        <stp/>
        <stp>BOARD</stp>
        <stp>3626</stp>
        <stp/>
        <stp>買気配数量-2</stp>
        <tr r="H62" s="2"/>
      </tp>
      <tp>
        <v>0</v>
        <stp/>
        <stp>BOARD</stp>
        <stp>8227</stp>
        <stp/>
        <stp>買気配数量-2</stp>
        <tr r="H279" s="2"/>
      </tp>
      <tp>
        <v>0</v>
        <stp/>
        <stp>BOARD</stp>
        <stp>8227</stp>
        <stp/>
        <stp>買気配数量-3</stp>
        <tr r="H279" s="2"/>
      </tp>
      <tp>
        <v>0</v>
        <stp/>
        <stp>BOARD</stp>
        <stp>8227</stp>
        <stp/>
        <stp>買気配数量-1</stp>
        <tr r="H279" s="2"/>
      </tp>
      <tp>
        <v>0</v>
        <stp/>
        <stp>BOARD</stp>
        <stp>5727</stp>
        <stp/>
        <stp>買気配数量-3</stp>
        <tr r="H159" s="2"/>
      </tp>
      <tp>
        <v>0</v>
        <stp/>
        <stp>BOARD</stp>
        <stp>4527</stp>
        <stp/>
        <stp>買気配数量-2</stp>
        <tr r="H102" s="2"/>
      </tp>
      <tp>
        <v>0</v>
        <stp/>
        <stp>BOARD</stp>
        <stp>5727</stp>
        <stp/>
        <stp>買気配数量-2</stp>
        <tr r="H159" s="2"/>
      </tp>
      <tp>
        <v>0</v>
        <stp/>
        <stp>BOARD</stp>
        <stp>4527</stp>
        <stp/>
        <stp>買気配数量-3</stp>
        <tr r="H102" s="2"/>
      </tp>
      <tp>
        <v>0</v>
        <stp/>
        <stp>BOARD</stp>
        <stp>5727</stp>
        <stp/>
        <stp>買気配数量-1</stp>
        <tr r="H159" s="2"/>
      </tp>
      <tp>
        <v>0</v>
        <stp/>
        <stp>BOARD</stp>
        <stp>4527</stp>
        <stp/>
        <stp>買気配数量-1</stp>
        <tr r="H102" s="2"/>
      </tp>
      <tp>
        <v>0</v>
        <stp/>
        <stp>BOARD</stp>
        <stp>8324</stp>
        <stp/>
        <stp>買気配数量-2</stp>
        <tr r="H288" s="2"/>
      </tp>
      <tp>
        <v>0</v>
        <stp/>
        <stp>BOARD</stp>
        <stp>8324</stp>
        <stp/>
        <stp>買気配数量-3</stp>
        <tr r="H288" s="2"/>
      </tp>
      <tp>
        <v>0</v>
        <stp/>
        <stp>BOARD</stp>
        <stp>8324</stp>
        <stp/>
        <stp>買気配数量-1</stp>
        <tr r="H288" s="2"/>
      </tp>
      <tp>
        <v>0</v>
        <stp/>
        <stp>BOARD</stp>
        <stp>4324</stp>
        <stp/>
        <stp>買気配数量-2</stp>
        <tr r="H94" s="2"/>
      </tp>
      <tp>
        <v>0</v>
        <stp/>
        <stp>BOARD</stp>
        <stp>4324</stp>
        <stp/>
        <stp>買気配数量-3</stp>
        <tr r="H94" s="2"/>
      </tp>
      <tp>
        <v>0</v>
        <stp/>
        <stp>BOARD</stp>
        <stp>6724</stp>
        <stp/>
        <stp>買気配数量-1</stp>
        <tr r="H206" s="2"/>
      </tp>
      <tp>
        <v>0</v>
        <stp/>
        <stp>BOARD</stp>
        <stp>6724</stp>
        <stp/>
        <stp>買気配数量-2</stp>
        <tr r="H206" s="2"/>
      </tp>
      <tp>
        <v>0</v>
        <stp/>
        <stp>BOARD</stp>
        <stp>4324</stp>
        <stp/>
        <stp>買気配数量-1</stp>
        <tr r="H94" s="2"/>
      </tp>
      <tp>
        <v>0</v>
        <stp/>
        <stp>BOARD</stp>
        <stp>6724</stp>
        <stp/>
        <stp>買気配数量-3</stp>
        <tr r="H206" s="2"/>
      </tp>
      <tp>
        <v>0</v>
        <stp/>
        <stp>BOARD</stp>
        <stp>6925</stp>
        <stp/>
        <stp>買気配数量-1</stp>
        <tr r="H219" s="2"/>
      </tp>
      <tp>
        <v>0</v>
        <stp/>
        <stp>BOARD</stp>
        <stp>6925</stp>
        <stp/>
        <stp>買気配数量-2</stp>
        <tr r="H219" s="2"/>
      </tp>
      <tp>
        <v>0</v>
        <stp/>
        <stp>BOARD</stp>
        <stp>6925</stp>
        <stp/>
        <stp>買気配数量-3</stp>
        <tr r="H219" s="2"/>
      </tp>
      <tp>
        <v>3665</v>
        <stp/>
        <stp>BOARD</stp>
        <stp>2810</stp>
        <stp/>
        <stp>気配値5</stp>
        <tr r="K98" s="4"/>
      </tp>
      <tp>
        <v>3660</v>
        <stp/>
        <stp>BOARD</stp>
        <stp>2810</stp>
        <stp/>
        <stp>気配値6</stp>
        <tr r="L98" s="4"/>
      </tp>
      <tp>
        <v>885</v>
        <stp/>
        <stp>BOARD</stp>
        <stp>1860</stp>
        <stp/>
        <stp>気配値5</stp>
        <tr r="K82" s="4"/>
      </tp>
      <tp>
        <v>883</v>
        <stp/>
        <stp>BOARD</stp>
        <stp>1860</stp>
        <stp/>
        <stp>気配値6</stp>
        <tr r="L82" s="4"/>
      </tp>
      <tp>
        <v>3145</v>
        <stp/>
        <stp>BOARD</stp>
        <stp>6770</stp>
        <stp/>
        <stp>気配値6</stp>
        <tr r="L68" s="4"/>
      </tp>
      <tp>
        <v>3150</v>
        <stp/>
        <stp>BOARD</stp>
        <stp>6770</stp>
        <stp/>
        <stp>気配値5</stp>
        <tr r="K68" s="4"/>
      </tp>
      <tp>
        <v>1373</v>
        <stp/>
        <stp>BOARD</stp>
        <stp>6140</stp>
        <stp/>
        <stp>気配値5</stp>
        <tr r="K95" s="4"/>
      </tp>
      <tp>
        <v>3685</v>
        <stp/>
        <stp>BOARD</stp>
        <stp>6370</stp>
        <stp/>
        <stp>気配値6</stp>
        <tr r="L89" s="4"/>
      </tp>
      <tp>
        <v>3695</v>
        <stp/>
        <stp>BOARD</stp>
        <stp>6370</stp>
        <stp/>
        <stp>気配値5</stp>
        <tr r="K89" s="4"/>
      </tp>
      <tp>
        <v>1372</v>
        <stp/>
        <stp>BOARD</stp>
        <stp>6140</stp>
        <stp/>
        <stp>気配値6</stp>
        <tr r="L95" s="4"/>
      </tp>
      <tp>
        <v>1966</v>
        <stp/>
        <stp>BOARD</stp>
        <stp>7550</stp>
        <stp/>
        <stp>気配値5</stp>
        <tr r="K85" s="4"/>
      </tp>
      <tp>
        <v>1964</v>
        <stp/>
        <stp>BOARD</stp>
        <stp>7550</stp>
        <stp/>
        <stp>気配値6</stp>
        <tr r="L85" s="4"/>
      </tp>
      <tp>
        <v>3680</v>
        <stp/>
        <stp>BOARD</stp>
        <stp>7270</stp>
        <stp/>
        <stp>気配値6</stp>
        <tr r="L31" s="4"/>
      </tp>
      <tp>
        <v>2626</v>
        <stp/>
        <stp>BOARD</stp>
        <stp>7240</stp>
        <stp/>
        <stp>気配値6</stp>
        <tr r="L44" s="4"/>
      </tp>
      <tp>
        <v>3682</v>
        <stp/>
        <stp>BOARD</stp>
        <stp>7270</stp>
        <stp/>
        <stp>気配値5</stp>
        <tr r="K31" s="4"/>
      </tp>
      <tp>
        <v>2628</v>
        <stp/>
        <stp>BOARD</stp>
        <stp>7240</stp>
        <stp/>
        <stp>気配値5</stp>
        <tr r="K44" s="4"/>
      </tp>
      <tp>
        <v>2178</v>
        <stp/>
        <stp>BOARD</stp>
        <stp>5110</stp>
        <stp/>
        <stp>気配値5</stp>
        <tr r="K72" s="4"/>
      </tp>
      <tp>
        <v>2176</v>
        <stp/>
        <stp>BOARD</stp>
        <stp>5110</stp>
        <stp/>
        <stp>気配値6</stp>
        <tr r="L72" s="4"/>
      </tp>
      <tp>
        <v>2238</v>
        <stp/>
        <stp>BOARD</stp>
        <stp>8130</stp>
        <stp/>
        <stp>気配値5</stp>
        <tr r="K65" s="4"/>
      </tp>
      <tp>
        <v>4380</v>
        <stp/>
        <stp>BOARD</stp>
        <stp>8140</stp>
        <stp/>
        <stp>気配値5</stp>
        <tr r="K35" s="4"/>
      </tp>
      <tp>
        <v>2236</v>
        <stp/>
        <stp>BOARD</stp>
        <stp>8130</stp>
        <stp/>
        <stp>気配値6</stp>
        <tr r="L65" s="4"/>
      </tp>
      <tp>
        <v>4365</v>
        <stp/>
        <stp>BOARD</stp>
        <stp>8140</stp>
        <stp/>
        <stp>気配値6</stp>
        <tr r="L35" s="4"/>
      </tp>
      <tp>
        <v>6500</v>
        <stp/>
        <stp>BOARD</stp>
        <stp>8356</stp>
        <stp/>
        <stp>買気配数量14</stp>
        <tr r="H295" s="2"/>
      </tp>
      <tp>
        <v>2500</v>
        <stp/>
        <stp>BOARD</stp>
        <stp>8356</stp>
        <stp/>
        <stp>買気配数量12</stp>
        <tr r="H295" s="2"/>
      </tp>
      <tp>
        <v>4700</v>
        <stp/>
        <stp>BOARD</stp>
        <stp>8356</stp>
        <stp/>
        <stp>買気配数量13</stp>
        <tr r="H295" s="2"/>
      </tp>
      <tp>
        <v>4200</v>
        <stp/>
        <stp>BOARD</stp>
        <stp>8356</stp>
        <stp/>
        <stp>買気配数量10</stp>
        <tr r="H295" s="2"/>
      </tp>
      <tp>
        <v>7000</v>
        <stp/>
        <stp>BOARD</stp>
        <stp>8356</stp>
        <stp/>
        <stp>買気配数量11</stp>
        <tr r="H295" s="2"/>
      </tp>
      <tp>
        <v>9100</v>
        <stp/>
        <stp>BOARD</stp>
        <stp>6856</stp>
        <stp/>
        <stp>買気配数量10</stp>
        <tr r="H215" s="2"/>
      </tp>
      <tp>
        <v>5600</v>
        <stp/>
        <stp>BOARD</stp>
        <stp>6856</stp>
        <stp/>
        <stp>買気配数量11</stp>
        <tr r="H215" s="2"/>
      </tp>
      <tp>
        <v>1400</v>
        <stp/>
        <stp>BOARD</stp>
        <stp>6856</stp>
        <stp/>
        <stp>買気配数量12</stp>
        <tr r="H215" s="2"/>
      </tp>
      <tp>
        <v>300</v>
        <stp/>
        <stp>BOARD</stp>
        <stp>6856</stp>
        <stp/>
        <stp>買気配数量13</stp>
        <tr r="H215" s="2"/>
      </tp>
      <tp>
        <v>400</v>
        <stp/>
        <stp>BOARD</stp>
        <stp>6856</stp>
        <stp/>
        <stp>買気配数量14</stp>
        <tr r="H215" s="2"/>
      </tp>
      <tp>
        <v>800</v>
        <stp/>
        <stp>BOARD</stp>
        <stp>6457</stp>
        <stp/>
        <stp>買気配数量10</stp>
        <tr r="H188" s="2"/>
      </tp>
      <tp>
        <v>500</v>
        <stp/>
        <stp>BOARD</stp>
        <stp>5857</stp>
        <stp/>
        <stp>買気配数量13</stp>
        <tr r="H162" s="2"/>
      </tp>
      <tp>
        <v>15600</v>
        <stp/>
        <stp>BOARD</stp>
        <stp>6857</stp>
        <stp/>
        <stp>買気配数量10</stp>
        <tr r="H216" s="2"/>
      </tp>
      <tp>
        <v>800</v>
        <stp/>
        <stp>BOARD</stp>
        <stp>6457</stp>
        <stp/>
        <stp>買気配数量11</stp>
        <tr r="H188" s="2"/>
      </tp>
      <tp>
        <v>7000</v>
        <stp/>
        <stp>BOARD</stp>
        <stp>5857</stp>
        <stp/>
        <stp>買気配数量12</stp>
        <tr r="H162" s="2"/>
      </tp>
      <tp>
        <v>1400</v>
        <stp/>
        <stp>BOARD</stp>
        <stp>6857</stp>
        <stp/>
        <stp>買気配数量11</stp>
        <tr r="H216" s="2"/>
      </tp>
      <tp>
        <v>3500</v>
        <stp/>
        <stp>BOARD</stp>
        <stp>6457</stp>
        <stp/>
        <stp>買気配数量12</stp>
        <tr r="H188" s="2"/>
      </tp>
      <tp>
        <v>1700</v>
        <stp/>
        <stp>BOARD</stp>
        <stp>5857</stp>
        <stp/>
        <stp>買気配数量11</stp>
        <tr r="H162" s="2"/>
      </tp>
      <tp>
        <v>14400</v>
        <stp/>
        <stp>BOARD</stp>
        <stp>6857</stp>
        <stp/>
        <stp>買気配数量12</stp>
        <tr r="H216" s="2"/>
      </tp>
      <tp>
        <v>4200</v>
        <stp/>
        <stp>BOARD</stp>
        <stp>6457</stp>
        <stp/>
        <stp>買気配数量13</stp>
        <tr r="H188" s="2"/>
      </tp>
      <tp>
        <v>800</v>
        <stp/>
        <stp>BOARD</stp>
        <stp>5857</stp>
        <stp/>
        <stp>買気配数量10</stp>
        <tr r="H162" s="2"/>
      </tp>
      <tp>
        <v>19300</v>
        <stp/>
        <stp>BOARD</stp>
        <stp>6857</stp>
        <stp/>
        <stp>買気配数量13</stp>
        <tr r="H216" s="2"/>
      </tp>
      <tp>
        <v>3800</v>
        <stp/>
        <stp>BOARD</stp>
        <stp>6457</stp>
        <stp/>
        <stp>買気配数量14</stp>
        <tr r="H188" s="2"/>
      </tp>
      <tp>
        <v>25000</v>
        <stp/>
        <stp>BOARD</stp>
        <stp>6857</stp>
        <stp/>
        <stp>買気配数量14</stp>
        <tr r="H216" s="2"/>
      </tp>
      <tp>
        <v>6300</v>
        <stp/>
        <stp>BOARD</stp>
        <stp>5857</stp>
        <stp/>
        <stp>買気配数量14</stp>
        <tr r="H162" s="2"/>
      </tp>
      <tp>
        <v>32000</v>
        <stp/>
        <stp>BOARD</stp>
        <stp>8354</stp>
        <stp/>
        <stp>買気配数量14</stp>
        <tr r="H293" s="2"/>
      </tp>
      <tp>
        <v>37000</v>
        <stp/>
        <stp>BOARD</stp>
        <stp>8354</stp>
        <stp/>
        <stp>買気配数量12</stp>
        <tr r="H293" s="2"/>
      </tp>
      <tp>
        <v>5000</v>
        <stp/>
        <stp>BOARD</stp>
        <stp>8354</stp>
        <stp/>
        <stp>買気配数量13</stp>
        <tr r="H293" s="2"/>
      </tp>
      <tp>
        <v>173000</v>
        <stp/>
        <stp>BOARD</stp>
        <stp>8354</stp>
        <stp/>
        <stp>買気配数量10</stp>
        <tr r="H293" s="2"/>
      </tp>
      <tp>
        <v>29000</v>
        <stp/>
        <stp>BOARD</stp>
        <stp>8354</stp>
        <stp/>
        <stp>買気配数量11</stp>
        <tr r="H293" s="2"/>
      </tp>
      <tp>
        <v>22000</v>
        <stp/>
        <stp>BOARD</stp>
        <stp>6754</stp>
        <stp/>
        <stp>買気配数量10</stp>
        <tr r="H208" s="2"/>
      </tp>
      <tp>
        <v>12700</v>
        <stp/>
        <stp>BOARD</stp>
        <stp>6754</stp>
        <stp/>
        <stp>買気配数量11</stp>
        <tr r="H208" s="2"/>
      </tp>
      <tp>
        <v>8500</v>
        <stp/>
        <stp>BOARD</stp>
        <stp>6754</stp>
        <stp/>
        <stp>買気配数量12</stp>
        <tr r="H208" s="2"/>
      </tp>
      <tp>
        <v>2700</v>
        <stp/>
        <stp>BOARD</stp>
        <stp>6754</stp>
        <stp/>
        <stp>買気配数量13</stp>
        <tr r="H208" s="2"/>
      </tp>
      <tp>
        <v>16500</v>
        <stp/>
        <stp>BOARD</stp>
        <stp>6754</stp>
        <stp/>
        <stp>買気配数量14</stp>
        <tr r="H208" s="2"/>
      </tp>
      <tp>
        <v>8000</v>
        <stp/>
        <stp>BOARD</stp>
        <stp>8355</stp>
        <stp/>
        <stp>買気配数量14</stp>
        <tr r="H294" s="2"/>
      </tp>
      <tp>
        <v>56000</v>
        <stp/>
        <stp>BOARD</stp>
        <stp>8355</stp>
        <stp/>
        <stp>買気配数量12</stp>
        <tr r="H294" s="2"/>
      </tp>
      <tp>
        <v>10000</v>
        <stp/>
        <stp>BOARD</stp>
        <stp>8355</stp>
        <stp/>
        <stp>買気配数量13</stp>
        <tr r="H294" s="2"/>
      </tp>
      <tp>
        <v>43000</v>
        <stp/>
        <stp>BOARD</stp>
        <stp>8355</stp>
        <stp/>
        <stp>買気配数量10</stp>
        <tr r="H294" s="2"/>
      </tp>
      <tp>
        <v>44000</v>
        <stp/>
        <stp>BOARD</stp>
        <stp>8355</stp>
        <stp/>
        <stp>買気配数量11</stp>
        <tr r="H294" s="2"/>
      </tp>
      <tp>
        <v>5400</v>
        <stp/>
        <stp>BOARD</stp>
        <stp>4555</stp>
        <stp/>
        <stp>買気配数量12</stp>
        <tr r="H112" s="2"/>
      </tp>
      <tp>
        <v>4600</v>
        <stp/>
        <stp>BOARD</stp>
        <stp>4555</stp>
        <stp/>
        <stp>買気配数量13</stp>
        <tr r="H112" s="2"/>
      </tp>
      <tp>
        <v>11100</v>
        <stp/>
        <stp>BOARD</stp>
        <stp>4555</stp>
        <stp/>
        <stp>買気配数量10</stp>
        <tr r="H112" s="2"/>
      </tp>
      <tp>
        <v>17100</v>
        <stp/>
        <stp>BOARD</stp>
        <stp>4555</stp>
        <stp/>
        <stp>買気配数量11</stp>
        <tr r="H112" s="2"/>
      </tp>
      <tp>
        <v>10700</v>
        <stp/>
        <stp>BOARD</stp>
        <stp>4555</stp>
        <stp/>
        <stp>買気配数量14</stp>
        <tr r="H112" s="2"/>
      </tp>
      <tp>
        <v>100</v>
        <stp/>
        <stp>BOARD</stp>
        <stp>8252</stp>
        <stp/>
        <stp>買気配数量14</stp>
        <tr r="H282" s="2"/>
      </tp>
      <tp>
        <v>500</v>
        <stp/>
        <stp>BOARD</stp>
        <stp>8252</stp>
        <stp/>
        <stp>買気配数量12</stp>
        <tr r="H282" s="2"/>
      </tp>
      <tp>
        <v>9000</v>
        <stp/>
        <stp>BOARD</stp>
        <stp>8252</stp>
        <stp/>
        <stp>買気配数量13</stp>
        <tr r="H282" s="2"/>
      </tp>
      <tp>
        <v>2800</v>
        <stp/>
        <stp>BOARD</stp>
        <stp>8252</stp>
        <stp/>
        <stp>買気配数量10</stp>
        <tr r="H282" s="2"/>
      </tp>
      <tp>
        <v>5200</v>
        <stp/>
        <stp>BOARD</stp>
        <stp>8252</stp>
        <stp/>
        <stp>買気配数量11</stp>
        <tr r="H282" s="2"/>
      </tp>
      <tp>
        <v>9800</v>
        <stp/>
        <stp>BOARD</stp>
        <stp>6952</stp>
        <stp/>
        <stp>買気配数量10</stp>
        <tr r="H220" s="2"/>
      </tp>
      <tp>
        <v>9600</v>
        <stp/>
        <stp>BOARD</stp>
        <stp>6952</stp>
        <stp/>
        <stp>買気配数量11</stp>
        <tr r="H220" s="2"/>
      </tp>
      <tp>
        <v>10700</v>
        <stp/>
        <stp>BOARD</stp>
        <stp>6952</stp>
        <stp/>
        <stp>買気配数量12</stp>
        <tr r="H220" s="2"/>
      </tp>
      <tp>
        <v>29800</v>
        <stp/>
        <stp>BOARD</stp>
        <stp>6952</stp>
        <stp/>
        <stp>買気配数量13</stp>
        <tr r="H220" s="2"/>
      </tp>
      <tp>
        <v>22000</v>
        <stp/>
        <stp>BOARD</stp>
        <stp>6952</stp>
        <stp/>
        <stp>買気配数量14</stp>
        <tr r="H220" s="2"/>
      </tp>
      <tp>
        <v>25700</v>
        <stp/>
        <stp>BOARD</stp>
        <stp>8253</stp>
        <stp/>
        <stp>買気配数量14</stp>
        <tr r="H283" s="2"/>
      </tp>
      <tp>
        <v>19400</v>
        <stp/>
        <stp>BOARD</stp>
        <stp>8253</stp>
        <stp/>
        <stp>買気配数量12</stp>
        <tr r="H283" s="2"/>
      </tp>
      <tp>
        <v>7500</v>
        <stp/>
        <stp>BOARD</stp>
        <stp>8253</stp>
        <stp/>
        <stp>買気配数量13</stp>
        <tr r="H283" s="2"/>
      </tp>
      <tp>
        <v>13000</v>
        <stp/>
        <stp>BOARD</stp>
        <stp>8253</stp>
        <stp/>
        <stp>買気配数量10</stp>
        <tr r="H283" s="2"/>
      </tp>
      <tp>
        <v>8500</v>
        <stp/>
        <stp>BOARD</stp>
        <stp>8253</stp>
        <stp/>
        <stp>買気配数量11</stp>
        <tr r="H283" s="2"/>
      </tp>
      <tp>
        <v>1300</v>
        <stp/>
        <stp>BOARD</stp>
        <stp>7453</stp>
        <stp/>
        <stp>買気配数量11</stp>
        <tr r="H244" s="2"/>
      </tp>
      <tp>
        <v>1700</v>
        <stp/>
        <stp>BOARD</stp>
        <stp>7453</stp>
        <stp/>
        <stp>買気配数量10</stp>
        <tr r="H244" s="2"/>
      </tp>
      <tp>
        <v>1400</v>
        <stp/>
        <stp>BOARD</stp>
        <stp>7453</stp>
        <stp/>
        <stp>買気配数量13</stp>
        <tr r="H244" s="2"/>
      </tp>
      <tp>
        <v>1600</v>
        <stp/>
        <stp>BOARD</stp>
        <stp>7453</stp>
        <stp/>
        <stp>買気配数量12</stp>
        <tr r="H244" s="2"/>
      </tp>
      <tp>
        <v>4100</v>
        <stp/>
        <stp>BOARD</stp>
        <stp>7453</stp>
        <stp/>
        <stp>買気配数量14</stp>
        <tr r="H244" s="2"/>
      </tp>
      <tp>
        <v>3300</v>
        <stp/>
        <stp>BOARD</stp>
        <stp>7550</stp>
        <stp/>
        <stp>買気配数量11</stp>
        <tr r="H248" s="2"/>
      </tp>
      <tp>
        <v>4400</v>
        <stp/>
        <stp>BOARD</stp>
        <stp>7550</stp>
        <stp/>
        <stp>買気配数量10</stp>
        <tr r="H248" s="2"/>
      </tp>
      <tp>
        <v>7200</v>
        <stp/>
        <stp>BOARD</stp>
        <stp>7550</stp>
        <stp/>
        <stp>買気配数量13</stp>
        <tr r="H248" s="2"/>
      </tp>
      <tp>
        <v>14000</v>
        <stp/>
        <stp>BOARD</stp>
        <stp>7550</stp>
        <stp/>
        <stp>買気配数量12</stp>
        <tr r="H248" s="2"/>
      </tp>
      <tp>
        <v>4100</v>
        <stp/>
        <stp>BOARD</stp>
        <stp>7550</stp>
        <stp/>
        <stp>買気配数量14</stp>
        <tr r="H248" s="2"/>
      </tp>
      <tp>
        <v>1600</v>
        <stp/>
        <stp>BOARD</stp>
        <stp>7251</stp>
        <stp/>
        <stp>買気配数量11</stp>
        <tr r="H235" s="2"/>
      </tp>
      <tp>
        <v>7100</v>
        <stp/>
        <stp>BOARD</stp>
        <stp>4151</stp>
        <stp/>
        <stp>買気配数量12</stp>
        <tr r="H80" s="2"/>
      </tp>
      <tp>
        <v>22900</v>
        <stp/>
        <stp>BOARD</stp>
        <stp>2651</stp>
        <stp/>
        <stp>買気配数量14</stp>
        <tr r="C24" s="4"/>
        <tr r="H35" s="2"/>
      </tp>
      <tp>
        <v>1900</v>
        <stp/>
        <stp>BOARD</stp>
        <stp>5451</stp>
        <stp/>
        <stp>買気配数量13</stp>
        <tr r="H148" s="2"/>
      </tp>
      <tp>
        <v>8300</v>
        <stp/>
        <stp>BOARD</stp>
        <stp>7951</stp>
        <stp/>
        <stp>買気配数量11</stp>
        <tr r="H259" s="2"/>
      </tp>
      <tp>
        <v>4600</v>
        <stp/>
        <stp>BOARD</stp>
        <stp>7251</stp>
        <stp/>
        <stp>買気配数量10</stp>
        <tr r="H235" s="2"/>
      </tp>
      <tp>
        <v>24600</v>
        <stp/>
        <stp>BOARD</stp>
        <stp>4151</stp>
        <stp/>
        <stp>買気配数量13</stp>
        <tr r="H80" s="2"/>
      </tp>
      <tp>
        <v>7500</v>
        <stp/>
        <stp>BOARD</stp>
        <stp>2651</stp>
        <stp/>
        <stp>買気配数量15</stp>
        <tr r="C25" s="4"/>
      </tp>
      <tp>
        <v>100</v>
        <stp/>
        <stp>BOARD</stp>
        <stp>5451</stp>
        <stp/>
        <stp>買気配数量12</stp>
        <tr r="H148" s="2"/>
      </tp>
      <tp>
        <v>9300</v>
        <stp/>
        <stp>BOARD</stp>
        <stp>7951</stp>
        <stp/>
        <stp>買気配数量10</stp>
        <tr r="H259" s="2"/>
      </tp>
      <tp>
        <v>600</v>
        <stp/>
        <stp>BOARD</stp>
        <stp>7251</stp>
        <stp/>
        <stp>買気配数量13</stp>
        <tr r="H235" s="2"/>
      </tp>
      <tp>
        <v>14100</v>
        <stp/>
        <stp>BOARD</stp>
        <stp>4151</stp>
        <stp/>
        <stp>買気配数量10</stp>
        <tr r="H80" s="2"/>
      </tp>
      <tp>
        <v>1700</v>
        <stp/>
        <stp>BOARD</stp>
        <stp>5451</stp>
        <stp/>
        <stp>買気配数量11</stp>
        <tr r="H148" s="2"/>
      </tp>
      <tp>
        <v>800</v>
        <stp/>
        <stp>BOARD</stp>
        <stp>7951</stp>
        <stp/>
        <stp>買気配数量13</stp>
        <tr r="H259" s="2"/>
      </tp>
      <tp>
        <v>10000</v>
        <stp/>
        <stp>BOARD</stp>
        <stp>7251</stp>
        <stp/>
        <stp>買気配数量12</stp>
        <tr r="H235" s="2"/>
      </tp>
      <tp>
        <v>16600</v>
        <stp/>
        <stp>BOARD</stp>
        <stp>4151</stp>
        <stp/>
        <stp>買気配数量11</stp>
        <tr r="H80" s="2"/>
      </tp>
      <tp>
        <v>1100</v>
        <stp/>
        <stp>BOARD</stp>
        <stp>5451</stp>
        <stp/>
        <stp>買気配数量10</stp>
        <tr r="H148" s="2"/>
      </tp>
      <tp>
        <v>7400</v>
        <stp/>
        <stp>BOARD</stp>
        <stp>1951</stp>
        <stp/>
        <stp>買気配数量14</stp>
        <tr r="H15" s="2"/>
      </tp>
      <tp>
        <v>2100</v>
        <stp/>
        <stp>BOARD</stp>
        <stp>7951</stp>
        <stp/>
        <stp>買気配数量12</stp>
        <tr r="H259" s="2"/>
      </tp>
      <tp>
        <v>51300</v>
        <stp/>
        <stp>BOARD</stp>
        <stp>2651</stp>
        <stp/>
        <stp>買気配数量10</stp>
        <tr r="C20" s="4"/>
        <tr r="H35" s="2"/>
      </tp>
      <tp>
        <v>6400</v>
        <stp/>
        <stp>BOARD</stp>
        <stp>1951</stp>
        <stp/>
        <stp>買気配数量13</stp>
        <tr r="H15" s="2"/>
      </tp>
      <tp>
        <v>5200</v>
        <stp/>
        <stp>BOARD</stp>
        <stp>7251</stp>
        <stp/>
        <stp>買気配数量14</stp>
        <tr r="H235" s="2"/>
      </tp>
      <tp>
        <v>42900</v>
        <stp/>
        <stp>BOARD</stp>
        <stp>2651</stp>
        <stp/>
        <stp>買気配数量11</stp>
        <tr r="C21" s="4"/>
        <tr r="H35" s="2"/>
      </tp>
      <tp>
        <v>8500</v>
        <stp/>
        <stp>BOARD</stp>
        <stp>1951</stp>
        <stp/>
        <stp>買気配数量12</stp>
        <tr r="H15" s="2"/>
      </tp>
      <tp>
        <v>4900</v>
        <stp/>
        <stp>BOARD</stp>
        <stp>7951</stp>
        <stp/>
        <stp>買気配数量14</stp>
        <tr r="H259" s="2"/>
      </tp>
      <tp>
        <v>11900</v>
        <stp/>
        <stp>BOARD</stp>
        <stp>4151</stp>
        <stp/>
        <stp>買気配数量14</stp>
        <tr r="H80" s="2"/>
      </tp>
      <tp>
        <v>14300</v>
        <stp/>
        <stp>BOARD</stp>
        <stp>2651</stp>
        <stp/>
        <stp>買気配数量12</stp>
        <tr r="C22" s="4"/>
        <tr r="H35" s="2"/>
      </tp>
      <tp>
        <v>6500</v>
        <stp/>
        <stp>BOARD</stp>
        <stp>1951</stp>
        <stp/>
        <stp>買気配数量11</stp>
        <tr r="H15" s="2"/>
      </tp>
      <tp>
        <v>11600</v>
        <stp/>
        <stp>BOARD</stp>
        <stp>2651</stp>
        <stp/>
        <stp>買気配数量13</stp>
        <tr r="C23" s="4"/>
        <tr r="H35" s="2"/>
      </tp>
      <tp>
        <v>1100</v>
        <stp/>
        <stp>BOARD</stp>
        <stp>5451</stp>
        <stp/>
        <stp>買気配数量14</stp>
        <tr r="H148" s="2"/>
      </tp>
      <tp>
        <v>5000</v>
        <stp/>
        <stp>BOARD</stp>
        <stp>1951</stp>
        <stp/>
        <stp>買気配数量10</stp>
        <tr r="H15" s="2"/>
      </tp>
      <tp>
        <v>15900</v>
        <stp/>
        <stp>BOARD</stp>
        <stp>8358</stp>
        <stp/>
        <stp>買気配数量14</stp>
        <tr r="H296" s="2"/>
      </tp>
      <tp>
        <v>31000</v>
        <stp/>
        <stp>BOARD</stp>
        <stp>8358</stp>
        <stp/>
        <stp>買気配数量12</stp>
        <tr r="H296" s="2"/>
      </tp>
      <tp>
        <v>6900</v>
        <stp/>
        <stp>BOARD</stp>
        <stp>8358</stp>
        <stp/>
        <stp>買気配数量13</stp>
        <tr r="H296" s="2"/>
      </tp>
      <tp>
        <v>4700</v>
        <stp/>
        <stp>BOARD</stp>
        <stp>8358</stp>
        <stp/>
        <stp>買気配数量10</stp>
        <tr r="H296" s="2"/>
      </tp>
      <tp>
        <v>4300</v>
        <stp/>
        <stp>BOARD</stp>
        <stp>8358</stp>
        <stp/>
        <stp>買気配数量11</stp>
        <tr r="H296" s="2"/>
      </tp>
      <tp>
        <v>28000</v>
        <stp/>
        <stp>BOARD</stp>
        <stp>8359</stp>
        <stp/>
        <stp>買気配数量14</stp>
        <tr r="H297" s="2"/>
      </tp>
      <tp>
        <v>20700</v>
        <stp/>
        <stp>BOARD</stp>
        <stp>8359</stp>
        <stp/>
        <stp>買気配数量12</stp>
        <tr r="H297" s="2"/>
      </tp>
      <tp>
        <v>1200</v>
        <stp/>
        <stp>BOARD</stp>
        <stp>8359</stp>
        <stp/>
        <stp>買気配数量13</stp>
        <tr r="H297" s="2"/>
      </tp>
      <tp>
        <v>7600</v>
        <stp/>
        <stp>BOARD</stp>
        <stp>8359</stp>
        <stp/>
        <stp>買気配数量10</stp>
        <tr r="H297" s="2"/>
      </tp>
      <tp>
        <v>28400</v>
        <stp/>
        <stp>BOARD</stp>
        <stp>8359</stp>
        <stp/>
        <stp>買気配数量11</stp>
        <tr r="H297" s="2"/>
      </tp>
      <tp>
        <v>4500</v>
        <stp/>
        <stp>BOARD</stp>
        <stp>7259</stp>
        <stp/>
        <stp>買気配数量11</stp>
        <tr r="H236" s="2"/>
      </tp>
      <tp>
        <v>2300</v>
        <stp/>
        <stp>BOARD</stp>
        <stp>7459</stp>
        <stp/>
        <stp>買気配数量11</stp>
        <tr r="H245" s="2"/>
      </tp>
      <tp>
        <v>6300</v>
        <stp/>
        <stp>BOARD</stp>
        <stp>7259</stp>
        <stp/>
        <stp>買気配数量10</stp>
        <tr r="H236" s="2"/>
      </tp>
      <tp>
        <v>7300</v>
        <stp/>
        <stp>BOARD</stp>
        <stp>7459</stp>
        <stp/>
        <stp>買気配数量10</stp>
        <tr r="H245" s="2"/>
      </tp>
      <tp>
        <v>2600</v>
        <stp/>
        <stp>BOARD</stp>
        <stp>7259</stp>
        <stp/>
        <stp>買気配数量13</stp>
        <tr r="H236" s="2"/>
      </tp>
      <tp>
        <v>3300</v>
        <stp/>
        <stp>BOARD</stp>
        <stp>7459</stp>
        <stp/>
        <stp>買気配数量13</stp>
        <tr r="H245" s="2"/>
      </tp>
      <tp>
        <v>5800</v>
        <stp/>
        <stp>BOARD</stp>
        <stp>7259</stp>
        <stp/>
        <stp>買気配数量12</stp>
        <tr r="H236" s="2"/>
      </tp>
      <tp>
        <v>5600</v>
        <stp/>
        <stp>BOARD</stp>
        <stp>7459</stp>
        <stp/>
        <stp>買気配数量12</stp>
        <tr r="H245" s="2"/>
      </tp>
      <tp>
        <v>3800</v>
        <stp/>
        <stp>BOARD</stp>
        <stp>7259</stp>
        <stp/>
        <stp>買気配数量14</stp>
        <tr r="H236" s="2"/>
      </tp>
      <tp>
        <v>3500</v>
        <stp/>
        <stp>BOARD</stp>
        <stp>7459</stp>
        <stp/>
        <stp>買気配数量14</stp>
        <tr r="H245" s="2"/>
      </tp>
      <tp>
        <v>0</v>
        <stp/>
        <stp>BOARD</stp>
        <stp>8358</stp>
        <stp/>
        <stp>買気配数量-2</stp>
        <tr r="H296" s="2"/>
      </tp>
      <tp>
        <v>0</v>
        <stp/>
        <stp>BOARD</stp>
        <stp>8358</stp>
        <stp/>
        <stp>買気配数量-3</stp>
        <tr r="H296" s="2"/>
      </tp>
      <tp>
        <v>0</v>
        <stp/>
        <stp>BOARD</stp>
        <stp>8358</stp>
        <stp/>
        <stp>買気配数量-1</stp>
        <tr r="H296" s="2"/>
      </tp>
      <tp>
        <v>0</v>
        <stp/>
        <stp>BOARD</stp>
        <stp>8359</stp>
        <stp/>
        <stp>買気配数量-2</stp>
        <tr r="H297" s="2"/>
      </tp>
      <tp>
        <v>0</v>
        <stp/>
        <stp>BOARD</stp>
        <stp>8359</stp>
        <stp/>
        <stp>買気配数量-3</stp>
        <tr r="H297" s="2"/>
      </tp>
      <tp>
        <v>0</v>
        <stp/>
        <stp>BOARD</stp>
        <stp>8359</stp>
        <stp/>
        <stp>買気配数量-1</stp>
        <tr r="H297" s="2"/>
      </tp>
      <tp>
        <v>0</v>
        <stp/>
        <stp>BOARD</stp>
        <stp>7259</stp>
        <stp/>
        <stp>買気配数量-1</stp>
        <tr r="H236" s="2"/>
      </tp>
      <tp>
        <v>0</v>
        <stp/>
        <stp>BOARD</stp>
        <stp>7459</stp>
        <stp/>
        <stp>買気配数量-1</stp>
        <tr r="H245" s="2"/>
      </tp>
      <tp>
        <v>0</v>
        <stp/>
        <stp>BOARD</stp>
        <stp>7259</stp>
        <stp/>
        <stp>買気配数量-3</stp>
        <tr r="H236" s="2"/>
      </tp>
      <tp>
        <v>0</v>
        <stp/>
        <stp>BOARD</stp>
        <stp>7459</stp>
        <stp/>
        <stp>買気配数量-3</stp>
        <tr r="H245" s="2"/>
      </tp>
      <tp>
        <v>0</v>
        <stp/>
        <stp>BOARD</stp>
        <stp>7259</stp>
        <stp/>
        <stp>買気配数量-2</stp>
        <tr r="H236" s="2"/>
      </tp>
      <tp>
        <v>0</v>
        <stp/>
        <stp>BOARD</stp>
        <stp>7459</stp>
        <stp/>
        <stp>買気配数量-2</stp>
        <tr r="H245" s="2"/>
      </tp>
      <tp>
        <v>0</v>
        <stp/>
        <stp>BOARD</stp>
        <stp>8252</stp>
        <stp/>
        <stp>買気配数量-2</stp>
        <tr r="H282" s="2"/>
      </tp>
      <tp>
        <v>0</v>
        <stp/>
        <stp>BOARD</stp>
        <stp>8252</stp>
        <stp/>
        <stp>買気配数量-3</stp>
        <tr r="H282" s="2"/>
      </tp>
      <tp>
        <v>0</v>
        <stp/>
        <stp>BOARD</stp>
        <stp>8252</stp>
        <stp/>
        <stp>買気配数量-1</stp>
        <tr r="H282" s="2"/>
      </tp>
      <tp>
        <v>0</v>
        <stp/>
        <stp>BOARD</stp>
        <stp>6952</stp>
        <stp/>
        <stp>買気配数量-1</stp>
        <tr r="H220" s="2"/>
      </tp>
      <tp>
        <v>0</v>
        <stp/>
        <stp>BOARD</stp>
        <stp>6952</stp>
        <stp/>
        <stp>買気配数量-2</stp>
        <tr r="H220" s="2"/>
      </tp>
      <tp>
        <v>0</v>
        <stp/>
        <stp>BOARD</stp>
        <stp>6952</stp>
        <stp/>
        <stp>買気配数量-3</stp>
        <tr r="H220" s="2"/>
      </tp>
      <tp>
        <v>0</v>
        <stp/>
        <stp>BOARD</stp>
        <stp>8253</stp>
        <stp/>
        <stp>買気配数量-2</stp>
        <tr r="H283" s="2"/>
      </tp>
      <tp>
        <v>0</v>
        <stp/>
        <stp>BOARD</stp>
        <stp>8253</stp>
        <stp/>
        <stp>買気配数量-3</stp>
        <tr r="H283" s="2"/>
      </tp>
      <tp>
        <v>0</v>
        <stp/>
        <stp>BOARD</stp>
        <stp>8253</stp>
        <stp/>
        <stp>買気配数量-1</stp>
        <tr r="H283" s="2"/>
      </tp>
      <tp>
        <v>0</v>
        <stp/>
        <stp>BOARD</stp>
        <stp>7453</stp>
        <stp/>
        <stp>買気配数量-1</stp>
        <tr r="H244" s="2"/>
      </tp>
      <tp>
        <v>0</v>
        <stp/>
        <stp>BOARD</stp>
        <stp>7453</stp>
        <stp/>
        <stp>買気配数量-3</stp>
        <tr r="H244" s="2"/>
      </tp>
      <tp>
        <v>0</v>
        <stp/>
        <stp>BOARD</stp>
        <stp>7453</stp>
        <stp/>
        <stp>買気配数量-2</stp>
        <tr r="H244" s="2"/>
      </tp>
      <tp>
        <v>0</v>
        <stp/>
        <stp>BOARD</stp>
        <stp>7550</stp>
        <stp/>
        <stp>買気配数量-1</stp>
        <tr r="H248" s="2"/>
      </tp>
      <tp>
        <v>0</v>
        <stp/>
        <stp>BOARD</stp>
        <stp>7550</stp>
        <stp/>
        <stp>買気配数量-3</stp>
        <tr r="H248" s="2"/>
      </tp>
      <tp>
        <v>0</v>
        <stp/>
        <stp>BOARD</stp>
        <stp>7550</stp>
        <stp/>
        <stp>買気配数量-2</stp>
        <tr r="H248" s="2"/>
      </tp>
      <tp>
        <v>0</v>
        <stp/>
        <stp>BOARD</stp>
        <stp>7251</stp>
        <stp/>
        <stp>買気配数量-1</stp>
        <tr r="H235" s="2"/>
      </tp>
      <tp>
        <v>0</v>
        <stp/>
        <stp>BOARD</stp>
        <stp>4151</stp>
        <stp/>
        <stp>買気配数量-2</stp>
        <tr r="H80" s="2"/>
      </tp>
      <tp>
        <v>0</v>
        <stp/>
        <stp>BOARD</stp>
        <stp>2651</stp>
        <stp/>
        <stp>買気配数量-4</stp>
        <tr r="C6" s="4"/>
      </tp>
      <tp>
        <v>0</v>
        <stp/>
        <stp>BOARD</stp>
        <stp>5451</stp>
        <stp/>
        <stp>買気配数量-3</stp>
        <tr r="H148" s="2"/>
      </tp>
      <tp>
        <v>0</v>
        <stp/>
        <stp>BOARD</stp>
        <stp>7951</stp>
        <stp/>
        <stp>買気配数量-1</stp>
        <tr r="H259" s="2"/>
      </tp>
      <tp>
        <v>0</v>
        <stp/>
        <stp>BOARD</stp>
        <stp>4151</stp>
        <stp/>
        <stp>買気配数量-3</stp>
        <tr r="H80" s="2"/>
      </tp>
      <tp>
        <v>0</v>
        <stp/>
        <stp>BOARD</stp>
        <stp>5451</stp>
        <stp/>
        <stp>買気配数量-2</stp>
        <tr r="H148" s="2"/>
      </tp>
      <tp>
        <v>0</v>
        <stp/>
        <stp>BOARD</stp>
        <stp>7251</stp>
        <stp/>
        <stp>買気配数量-3</stp>
        <tr r="H235" s="2"/>
      </tp>
      <tp>
        <v>0</v>
        <stp/>
        <stp>BOARD</stp>
        <stp>5451</stp>
        <stp/>
        <stp>買気配数量-1</stp>
        <tr r="H148" s="2"/>
      </tp>
      <tp>
        <v>0</v>
        <stp/>
        <stp>BOARD</stp>
        <stp>7951</stp>
        <stp/>
        <stp>買気配数量-3</stp>
        <tr r="H259" s="2"/>
      </tp>
      <tp>
        <v>0</v>
        <stp/>
        <stp>BOARD</stp>
        <stp>7251</stp>
        <stp/>
        <stp>買気配数量-2</stp>
        <tr r="H235" s="2"/>
      </tp>
      <tp>
        <v>0</v>
        <stp/>
        <stp>BOARD</stp>
        <stp>4151</stp>
        <stp/>
        <stp>買気配数量-1</stp>
        <tr r="H80" s="2"/>
      </tp>
      <tp>
        <v>0</v>
        <stp/>
        <stp>BOARD</stp>
        <stp>7951</stp>
        <stp/>
        <stp>買気配数量-2</stp>
        <tr r="H259" s="2"/>
      </tp>
      <tp>
        <v>0</v>
        <stp/>
        <stp>BOARD</stp>
        <stp>1951</stp>
        <stp/>
        <stp>買気配数量-3</stp>
        <tr r="H15" s="2"/>
      </tp>
      <tp>
        <v>0</v>
        <stp/>
        <stp>BOARD</stp>
        <stp>2651</stp>
        <stp/>
        <stp>買気配数量-1</stp>
        <tr r="C9" s="4"/>
        <tr r="H35" s="2"/>
      </tp>
      <tp>
        <v>0</v>
        <stp/>
        <stp>BOARD</stp>
        <stp>1951</stp>
        <stp/>
        <stp>買気配数量-2</stp>
        <tr r="H15" s="2"/>
      </tp>
      <tp>
        <v>0</v>
        <stp/>
        <stp>BOARD</stp>
        <stp>2651</stp>
        <stp/>
        <stp>買気配数量-2</stp>
        <tr r="C8" s="4"/>
        <tr r="H35" s="2"/>
      </tp>
      <tp>
        <v>0</v>
        <stp/>
        <stp>BOARD</stp>
        <stp>1951</stp>
        <stp/>
        <stp>買気配数量-1</stp>
        <tr r="H15" s="2"/>
      </tp>
      <tp>
        <v>0</v>
        <stp/>
        <stp>BOARD</stp>
        <stp>2651</stp>
        <stp/>
        <stp>買気配数量-3</stp>
        <tr r="C7" s="4"/>
        <tr r="H35" s="2"/>
      </tp>
      <tp>
        <v>0</v>
        <stp/>
        <stp>BOARD</stp>
        <stp>8356</stp>
        <stp/>
        <stp>買気配数量-2</stp>
        <tr r="H295" s="2"/>
      </tp>
      <tp>
        <v>0</v>
        <stp/>
        <stp>BOARD</stp>
        <stp>8356</stp>
        <stp/>
        <stp>買気配数量-3</stp>
        <tr r="H295" s="2"/>
      </tp>
      <tp>
        <v>0</v>
        <stp/>
        <stp>BOARD</stp>
        <stp>8356</stp>
        <stp/>
        <stp>買気配数量-1</stp>
        <tr r="H295" s="2"/>
      </tp>
      <tp>
        <v>0</v>
        <stp/>
        <stp>BOARD</stp>
        <stp>6856</stp>
        <stp/>
        <stp>買気配数量-1</stp>
        <tr r="H215" s="2"/>
      </tp>
      <tp>
        <v>0</v>
        <stp/>
        <stp>BOARD</stp>
        <stp>6856</stp>
        <stp/>
        <stp>買気配数量-2</stp>
        <tr r="H215" s="2"/>
      </tp>
      <tp>
        <v>0</v>
        <stp/>
        <stp>BOARD</stp>
        <stp>6856</stp>
        <stp/>
        <stp>買気配数量-3</stp>
        <tr r="H215" s="2"/>
      </tp>
      <tp>
        <v>0</v>
        <stp/>
        <stp>BOARD</stp>
        <stp>5857</stp>
        <stp/>
        <stp>買気配数量-3</stp>
        <tr r="H162" s="2"/>
      </tp>
      <tp>
        <v>0</v>
        <stp/>
        <stp>BOARD</stp>
        <stp>6457</stp>
        <stp/>
        <stp>買気配数量-1</stp>
        <tr r="H188" s="2"/>
      </tp>
      <tp>
        <v>0</v>
        <stp/>
        <stp>BOARD</stp>
        <stp>5857</stp>
        <stp/>
        <stp>買気配数量-2</stp>
        <tr r="H162" s="2"/>
      </tp>
      <tp>
        <v>0</v>
        <stp/>
        <stp>BOARD</stp>
        <stp>6857</stp>
        <stp/>
        <stp>買気配数量-1</stp>
        <tr r="H216" s="2"/>
      </tp>
      <tp>
        <v>0</v>
        <stp/>
        <stp>BOARD</stp>
        <stp>6457</stp>
        <stp/>
        <stp>買気配数量-2</stp>
        <tr r="H188" s="2"/>
      </tp>
      <tp>
        <v>0</v>
        <stp/>
        <stp>BOARD</stp>
        <stp>5857</stp>
        <stp/>
        <stp>買気配数量-1</stp>
        <tr r="H162" s="2"/>
      </tp>
      <tp>
        <v>0</v>
        <stp/>
        <stp>BOARD</stp>
        <stp>6857</stp>
        <stp/>
        <stp>買気配数量-2</stp>
        <tr r="H216" s="2"/>
      </tp>
      <tp>
        <v>0</v>
        <stp/>
        <stp>BOARD</stp>
        <stp>6457</stp>
        <stp/>
        <stp>買気配数量-3</stp>
        <tr r="H188" s="2"/>
      </tp>
      <tp>
        <v>0</v>
        <stp/>
        <stp>BOARD</stp>
        <stp>6857</stp>
        <stp/>
        <stp>買気配数量-3</stp>
        <tr r="H216" s="2"/>
      </tp>
      <tp>
        <v>0</v>
        <stp/>
        <stp>BOARD</stp>
        <stp>8354</stp>
        <stp/>
        <stp>買気配数量-2</stp>
        <tr r="H293" s="2"/>
      </tp>
      <tp>
        <v>0</v>
        <stp/>
        <stp>BOARD</stp>
        <stp>8354</stp>
        <stp/>
        <stp>買気配数量-3</stp>
        <tr r="H293" s="2"/>
      </tp>
      <tp>
        <v>0</v>
        <stp/>
        <stp>BOARD</stp>
        <stp>8354</stp>
        <stp/>
        <stp>買気配数量-1</stp>
        <tr r="H293" s="2"/>
      </tp>
      <tp>
        <v>0</v>
        <stp/>
        <stp>BOARD</stp>
        <stp>6754</stp>
        <stp/>
        <stp>買気配数量-1</stp>
        <tr r="H208" s="2"/>
      </tp>
      <tp>
        <v>0</v>
        <stp/>
        <stp>BOARD</stp>
        <stp>6754</stp>
        <stp/>
        <stp>買気配数量-2</stp>
        <tr r="H208" s="2"/>
      </tp>
      <tp>
        <v>0</v>
        <stp/>
        <stp>BOARD</stp>
        <stp>6754</stp>
        <stp/>
        <stp>買気配数量-3</stp>
        <tr r="H208" s="2"/>
      </tp>
      <tp>
        <v>0</v>
        <stp/>
        <stp>BOARD</stp>
        <stp>8355</stp>
        <stp/>
        <stp>買気配数量-2</stp>
        <tr r="H294" s="2"/>
      </tp>
      <tp>
        <v>0</v>
        <stp/>
        <stp>BOARD</stp>
        <stp>8355</stp>
        <stp/>
        <stp>買気配数量-3</stp>
        <tr r="H294" s="2"/>
      </tp>
      <tp>
        <v>0</v>
        <stp/>
        <stp>BOARD</stp>
        <stp>8355</stp>
        <stp/>
        <stp>買気配数量-1</stp>
        <tr r="H294" s="2"/>
      </tp>
      <tp>
        <v>0</v>
        <stp/>
        <stp>BOARD</stp>
        <stp>4555</stp>
        <stp/>
        <stp>買気配数量-2</stp>
        <tr r="H112" s="2"/>
      </tp>
      <tp>
        <v>0</v>
        <stp/>
        <stp>BOARD</stp>
        <stp>4555</stp>
        <stp/>
        <stp>買気配数量-3</stp>
        <tr r="H112" s="2"/>
      </tp>
      <tp>
        <v>0</v>
        <stp/>
        <stp>BOARD</stp>
        <stp>4555</stp>
        <stp/>
        <stp>買気配数量-1</stp>
        <tr r="H112" s="2"/>
      </tp>
      <tp>
        <v>7230</v>
        <stp/>
        <stp>BOARD</stp>
        <stp>2651</stp>
        <stp/>
        <stp>気配値6</stp>
        <tr r="B16" s="4"/>
        <tr r="L20" s="4"/>
      </tp>
      <tp>
        <v>7220</v>
        <stp/>
        <stp>BOARD</stp>
        <stp>2651</stp>
        <stp/>
        <stp>気配値7</stp>
        <tr r="B17" s="4"/>
      </tp>
      <tp>
        <v>7250</v>
        <stp/>
        <stp>BOARD</stp>
        <stp>2651</stp>
        <stp/>
        <stp>気配値4</stp>
        <tr r="B14" s="4"/>
      </tp>
      <tp>
        <v>7240</v>
        <stp/>
        <stp>BOARD</stp>
        <stp>2651</stp>
        <stp/>
        <stp>気配値5</stp>
        <tr r="K20" s="4"/>
        <tr r="B15" s="4"/>
      </tp>
      <tp>
        <v>7270</v>
        <stp/>
        <stp>BOARD</stp>
        <stp>2651</stp>
        <stp/>
        <stp>気配値2</stp>
        <tr r="B12" s="4"/>
      </tp>
      <tp>
        <v>1903</v>
        <stp/>
        <stp>BOARD</stp>
        <stp>2371</stp>
        <stp/>
        <stp>気配値6</stp>
        <tr r="L62" s="4"/>
      </tp>
      <tp>
        <v>7260</v>
        <stp/>
        <stp>BOARD</stp>
        <stp>2651</stp>
        <stp/>
        <stp>気配値3</stp>
        <tr r="B13" s="4"/>
      </tp>
      <tp>
        <v>1904</v>
        <stp/>
        <stp>BOARD</stp>
        <stp>2371</stp>
        <stp/>
        <stp>気配値5</stp>
        <tr r="K62" s="4"/>
      </tp>
      <tp>
        <v>7290</v>
        <stp/>
        <stp>BOARD</stp>
        <stp>2651</stp>
        <stp/>
        <stp>気配値0</stp>
        <tr r="B10" s="4"/>
      </tp>
      <tp>
        <v>7280</v>
        <stp/>
        <stp>BOARD</stp>
        <stp>2651</stp>
        <stp/>
        <stp>気配値1</stp>
        <tr r="B11" s="4"/>
      </tp>
      <tp>
        <v>4490</v>
        <stp/>
        <stp>BOARD</stp>
        <stp>2801</stp>
        <stp/>
        <stp>気配値5</stp>
        <tr r="K109" s="4"/>
      </tp>
      <tp>
        <v>4480</v>
        <stp/>
        <stp>BOARD</stp>
        <stp>2801</stp>
        <stp/>
        <stp>気配値6</stp>
        <tr r="L109" s="4"/>
      </tp>
      <tp>
        <v>7210</v>
        <stp/>
        <stp>BOARD</stp>
        <stp>2651</stp>
        <stp/>
        <stp>気配値8</stp>
        <tr r="B18" s="4"/>
      </tp>
      <tp>
        <v>7200</v>
        <stp/>
        <stp>BOARD</stp>
        <stp>2651</stp>
        <stp/>
        <stp>気配値9</stp>
        <tr r="B19" s="4"/>
      </tp>
      <tp>
        <v>2906</v>
        <stp/>
        <stp>BOARD</stp>
        <stp>3231</stp>
        <stp/>
        <stp>気配値6</stp>
        <tr r="L47" s="4"/>
      </tp>
      <tp>
        <v>2063</v>
        <stp/>
        <stp>BOARD</stp>
        <stp>3101</stp>
        <stp/>
        <stp>気配値5</stp>
        <tr r="K90" s="4"/>
      </tp>
      <tp>
        <v>2908</v>
        <stp/>
        <stp>BOARD</stp>
        <stp>3231</stp>
        <stp/>
        <stp>気配値5</stp>
        <tr r="K47" s="4"/>
      </tp>
      <tp>
        <v>2061</v>
        <stp/>
        <stp>BOARD</stp>
        <stp>3101</stp>
        <stp/>
        <stp>気配値6</stp>
        <tr r="L90" s="4"/>
      </tp>
      <tp>
        <v>1984</v>
        <stp/>
        <stp>BOARD</stp>
        <stp>1911</stp>
        <stp/>
        <stp>気配値5</stp>
        <tr r="K37" s="4"/>
      </tp>
      <tp>
        <v>5750</v>
        <stp/>
        <stp>BOARD</stp>
        <stp>1801</stp>
        <stp/>
        <stp>気配値5</stp>
        <tr r="K100" s="4"/>
      </tp>
      <tp>
        <v>5730</v>
        <stp/>
        <stp>BOARD</stp>
        <stp>1801</stp>
        <stp/>
        <stp>気配値6</stp>
        <tr r="L100" s="4"/>
      </tp>
      <tp>
        <v>1982</v>
        <stp/>
        <stp>BOARD</stp>
        <stp>1911</stp>
        <stp/>
        <stp>気配値6</stp>
        <tr r="L37" s="4"/>
      </tp>
      <tp>
        <v>1833</v>
        <stp/>
        <stp>BOARD</stp>
        <stp>6471</stp>
        <stp/>
        <stp>気配値5</stp>
        <tr r="K103" s="4"/>
      </tp>
      <tp>
        <v>1831</v>
        <stp/>
        <stp>BOARD</stp>
        <stp>6471</stp>
        <stp/>
        <stp>気配値6</stp>
        <tr r="L103" s="4"/>
      </tp>
      <tp>
        <v>2548</v>
        <stp/>
        <stp>BOARD</stp>
        <stp>6141</stp>
        <stp/>
        <stp>気配値5</stp>
        <tr r="K104" s="4"/>
      </tp>
      <tp>
        <v>2545</v>
        <stp/>
        <stp>BOARD</stp>
        <stp>6141</stp>
        <stp/>
        <stp>気配値6</stp>
        <tr r="L104" s="4"/>
      </tp>
      <tp>
        <v>5910</v>
        <stp/>
        <stp>BOARD</stp>
        <stp>4521</stp>
        <stp/>
        <stp>気配値5</stp>
        <tr r="K57" s="4"/>
      </tp>
      <tp>
        <v>5890</v>
        <stp/>
        <stp>BOARD</stp>
        <stp>4521</stp>
        <stp/>
        <stp>気配値6</stp>
        <tr r="L57" s="4"/>
      </tp>
      <tp>
        <v>2215</v>
        <stp/>
        <stp>BOARD</stp>
        <stp>4151</stp>
        <stp/>
        <stp>気配値5</stp>
        <tr r="K117" s="4"/>
      </tp>
      <tp>
        <v>2212</v>
        <stp/>
        <stp>BOARD</stp>
        <stp>4151</stp>
        <stp/>
        <stp>気配値6</stp>
        <tr r="L117" s="4"/>
      </tp>
      <tp>
        <v>3500</v>
        <stp/>
        <stp>BOARD</stp>
        <stp>5631</stp>
        <stp/>
        <stp>気配値6</stp>
        <tr r="L70" s="4"/>
      </tp>
      <tp>
        <v>4075</v>
        <stp/>
        <stp>BOARD</stp>
        <stp>5711</stp>
        <stp/>
        <stp>気配値6</stp>
        <tr r="L61" s="4"/>
      </tp>
      <tp>
        <v>3365</v>
        <stp/>
        <stp>BOARD</stp>
        <stp>5451</stp>
        <stp/>
        <stp>気配値5</stp>
        <tr r="K49" s="4"/>
      </tp>
      <tp>
        <v>4085</v>
        <stp/>
        <stp>BOARD</stp>
        <stp>5711</stp>
        <stp/>
        <stp>気配値5</stp>
        <tr r="K61" s="4"/>
      </tp>
      <tp>
        <v>3360</v>
        <stp/>
        <stp>BOARD</stp>
        <stp>5451</stp>
        <stp/>
        <stp>気配値6</stp>
        <tr r="L49" s="4"/>
      </tp>
      <tp>
        <v>3510</v>
        <stp/>
        <stp>BOARD</stp>
        <stp>5631</stp>
        <stp/>
        <stp>気配値5</stp>
        <tr r="K70" s="4"/>
      </tp>
      <tp>
        <v>2818</v>
        <stp/>
        <stp>BOARD</stp>
        <stp>5101</stp>
        <stp/>
        <stp>気配値5</stp>
        <tr r="K84" s="4"/>
      </tp>
      <tp>
        <v>1608</v>
        <stp/>
        <stp>BOARD</stp>
        <stp>5301</stp>
        <stp/>
        <stp>気配値6</stp>
        <tr r="L28" s="4"/>
      </tp>
      <tp>
        <v>1609</v>
        <stp/>
        <stp>BOARD</stp>
        <stp>5301</stp>
        <stp/>
        <stp>気配値5</stp>
        <tr r="K28" s="4"/>
      </tp>
      <tp>
        <v>2815</v>
        <stp/>
        <stp>BOARD</stp>
        <stp>5101</stp>
        <stp/>
        <stp>気配値6</stp>
        <tr r="L84" s="4"/>
      </tp>
      <tp>
        <v>2841</v>
        <stp/>
        <stp>BOARD</stp>
        <stp>8361</stp>
        <stp/>
        <stp>気配値6</stp>
        <tr r="L54" s="4"/>
      </tp>
      <tp>
        <v>2888</v>
        <stp/>
        <stp>BOARD</stp>
        <stp>8341</stp>
        <stp/>
        <stp>気配値6</stp>
        <tr r="L36" s="4"/>
      </tp>
      <tp>
        <v>2844</v>
        <stp/>
        <stp>BOARD</stp>
        <stp>8361</stp>
        <stp/>
        <stp>気配値5</stp>
        <tr r="K54" s="4"/>
      </tp>
      <tp>
        <v>2890</v>
        <stp/>
        <stp>BOARD</stp>
        <stp>8341</stp>
        <stp/>
        <stp>気配値5</stp>
        <tr r="K36" s="4"/>
      </tp>
      <tp>
        <v>1300</v>
        <stp/>
        <stp>BOARD</stp>
        <stp>6146</stp>
        <stp/>
        <stp>買気配数量10</stp>
        <tr r="H175" s="2"/>
      </tp>
      <tp>
        <v>1500</v>
        <stp/>
        <stp>BOARD</stp>
        <stp>6146</stp>
        <stp/>
        <stp>買気配数量11</stp>
        <tr r="H175" s="2"/>
      </tp>
      <tp>
        <v>2400</v>
        <stp/>
        <stp>BOARD</stp>
        <stp>6146</stp>
        <stp/>
        <stp>買気配数量12</stp>
        <tr r="H175" s="2"/>
      </tp>
      <tp>
        <v>2600</v>
        <stp/>
        <stp>BOARD</stp>
        <stp>6146</stp>
        <stp/>
        <stp>買気配数量13</stp>
        <tr r="H175" s="2"/>
      </tp>
      <tp>
        <v>3200</v>
        <stp/>
        <stp>BOARD</stp>
        <stp>6146</stp>
        <stp/>
        <stp>買気配数量14</stp>
        <tr r="H175" s="2"/>
      </tp>
      <tp>
        <v>500</v>
        <stp/>
        <stp>BOARD</stp>
        <stp>4547</stp>
        <stp/>
        <stp>買気配数量12</stp>
        <tr r="H111" s="2"/>
      </tp>
      <tp>
        <v>100</v>
        <stp/>
        <stp>BOARD</stp>
        <stp>5947</stp>
        <stp/>
        <stp>買気配数量13</stp>
        <tr r="H167" s="2"/>
      </tp>
      <tp>
        <v>2100</v>
        <stp/>
        <stp>BOARD</stp>
        <stp>4547</stp>
        <stp/>
        <stp>買気配数量13</stp>
        <tr r="H111" s="2"/>
      </tp>
      <tp>
        <v>2800</v>
        <stp/>
        <stp>BOARD</stp>
        <stp>5947</stp>
        <stp/>
        <stp>買気配数量12</stp>
        <tr r="H167" s="2"/>
      </tp>
      <tp>
        <v>1100</v>
        <stp/>
        <stp>BOARD</stp>
        <stp>4547</stp>
        <stp/>
        <stp>買気配数量10</stp>
        <tr r="H111" s="2"/>
      </tp>
      <tp>
        <v>1500</v>
        <stp/>
        <stp>BOARD</stp>
        <stp>5947</stp>
        <stp/>
        <stp>買気配数量11</stp>
        <tr r="H167" s="2"/>
      </tp>
      <tp>
        <v>1900</v>
        <stp/>
        <stp>BOARD</stp>
        <stp>4547</stp>
        <stp/>
        <stp>買気配数量11</stp>
        <tr r="H111" s="2"/>
      </tp>
      <tp>
        <v>1800</v>
        <stp/>
        <stp>BOARD</stp>
        <stp>5947</stp>
        <stp/>
        <stp>買気配数量10</stp>
        <tr r="H167" s="2"/>
      </tp>
      <tp>
        <v>200</v>
        <stp/>
        <stp>BOARD</stp>
        <stp>4547</stp>
        <stp/>
        <stp>買気配数量14</stp>
        <tr r="H111" s="2"/>
      </tp>
      <tp>
        <v>500</v>
        <stp/>
        <stp>BOARD</stp>
        <stp>5947</stp>
        <stp/>
        <stp>買気配数量14</stp>
        <tr r="H167" s="2"/>
      </tp>
      <tp>
        <v>2000</v>
        <stp/>
        <stp>BOARD</stp>
        <stp>4044</stp>
        <stp/>
        <stp>買気配数量12</stp>
        <tr r="H72" s="2"/>
      </tp>
      <tp>
        <v>100</v>
        <stp/>
        <stp>BOARD</stp>
        <stp>5444</stp>
        <stp/>
        <stp>買気配数量13</stp>
        <tr r="H147" s="2"/>
      </tp>
      <tp>
        <v>700</v>
        <stp/>
        <stp>BOARD</stp>
        <stp>4544</stp>
        <stp/>
        <stp>買気配数量12</stp>
        <tr r="H110" s="2"/>
      </tp>
      <tp>
        <v>3800</v>
        <stp/>
        <stp>BOARD</stp>
        <stp>4044</stp>
        <stp/>
        <stp>買気配数量13</stp>
        <tr r="H72" s="2"/>
      </tp>
      <tp>
        <v>100</v>
        <stp/>
        <stp>BOARD</stp>
        <stp>5444</stp>
        <stp/>
        <stp>買気配数量12</stp>
        <tr r="H147" s="2"/>
      </tp>
      <tp>
        <v>4000</v>
        <stp/>
        <stp>BOARD</stp>
        <stp>4544</stp>
        <stp/>
        <stp>買気配数量13</stp>
        <tr r="H110" s="2"/>
      </tp>
      <tp>
        <v>1900</v>
        <stp/>
        <stp>BOARD</stp>
        <stp>4044</stp>
        <stp/>
        <stp>買気配数量10</stp>
        <tr r="H72" s="2"/>
      </tp>
      <tp>
        <v>3900</v>
        <stp/>
        <stp>BOARD</stp>
        <stp>5444</stp>
        <stp/>
        <stp>買気配数量11</stp>
        <tr r="H147" s="2"/>
      </tp>
      <tp>
        <v>3100</v>
        <stp/>
        <stp>BOARD</stp>
        <stp>4544</stp>
        <stp/>
        <stp>買気配数量10</stp>
        <tr r="H110" s="2"/>
      </tp>
      <tp>
        <v>1200</v>
        <stp/>
        <stp>BOARD</stp>
        <stp>4044</stp>
        <stp/>
        <stp>買気配数量11</stp>
        <tr r="H72" s="2"/>
      </tp>
      <tp>
        <v>2800</v>
        <stp/>
        <stp>BOARD</stp>
        <stp>5444</stp>
        <stp/>
        <stp>買気配数量10</stp>
        <tr r="H147" s="2"/>
      </tp>
      <tp>
        <v>3200</v>
        <stp/>
        <stp>BOARD</stp>
        <stp>4544</stp>
        <stp/>
        <stp>買気配数量11</stp>
        <tr r="H110" s="2"/>
      </tp>
      <tp>
        <v>700</v>
        <stp/>
        <stp>BOARD</stp>
        <stp>1944</stp>
        <stp/>
        <stp>買気配数量14</stp>
        <tr r="H14" s="2"/>
      </tp>
      <tp>
        <v>9700</v>
        <stp/>
        <stp>BOARD</stp>
        <stp>1944</stp>
        <stp/>
        <stp>買気配数量13</stp>
        <tr r="H14" s="2"/>
      </tp>
      <tp>
        <v>3600</v>
        <stp/>
        <stp>BOARD</stp>
        <stp>1944</stp>
        <stp/>
        <stp>買気配数量12</stp>
        <tr r="H14" s="2"/>
      </tp>
      <tp>
        <v>600</v>
        <stp/>
        <stp>BOARD</stp>
        <stp>4044</stp>
        <stp/>
        <stp>買気配数量14</stp>
        <tr r="H72" s="2"/>
      </tp>
      <tp>
        <v>100</v>
        <stp/>
        <stp>BOARD</stp>
        <stp>4544</stp>
        <stp/>
        <stp>買気配数量14</stp>
        <tr r="H110" s="2"/>
      </tp>
      <tp>
        <v>5100</v>
        <stp/>
        <stp>BOARD</stp>
        <stp>1944</stp>
        <stp/>
        <stp>買気配数量11</stp>
        <tr r="H14" s="2"/>
      </tp>
      <tp>
        <v>5700</v>
        <stp/>
        <stp>BOARD</stp>
        <stp>5444</stp>
        <stp/>
        <stp>買気配数量14</stp>
        <tr r="H147" s="2"/>
      </tp>
      <tp>
        <v>4700</v>
        <stp/>
        <stp>BOARD</stp>
        <stp>1944</stp>
        <stp/>
        <stp>買気配数量10</stp>
        <tr r="H14" s="2"/>
      </tp>
      <tp>
        <v>6000</v>
        <stp/>
        <stp>BOARD</stp>
        <stp>4045</stp>
        <stp/>
        <stp>買気配数量12</stp>
        <tr r="H73" s="2"/>
      </tp>
      <tp>
        <v>28800</v>
        <stp/>
        <stp>BOARD</stp>
        <stp>6645</stp>
        <stp/>
        <stp>買気配数量10</stp>
        <tr r="H203" s="2"/>
      </tp>
      <tp>
        <v>3400</v>
        <stp/>
        <stp>BOARD</stp>
        <stp>6845</stp>
        <stp/>
        <stp>買気配数量10</stp>
        <tr r="H213" s="2"/>
      </tp>
      <tp>
        <v>7500</v>
        <stp/>
        <stp>BOARD</stp>
        <stp>4045</stp>
        <stp/>
        <stp>買気配数量13</stp>
        <tr r="H73" s="2"/>
      </tp>
      <tp>
        <v>5000</v>
        <stp/>
        <stp>BOARD</stp>
        <stp>6645</stp>
        <stp/>
        <stp>買気配数量11</stp>
        <tr r="H203" s="2"/>
      </tp>
      <tp>
        <v>1100</v>
        <stp/>
        <stp>BOARD</stp>
        <stp>6845</stp>
        <stp/>
        <stp>買気配数量11</stp>
        <tr r="H213" s="2"/>
      </tp>
      <tp>
        <v>1500</v>
        <stp/>
        <stp>BOARD</stp>
        <stp>4045</stp>
        <stp/>
        <stp>買気配数量10</stp>
        <tr r="H73" s="2"/>
      </tp>
      <tp>
        <v>3000</v>
        <stp/>
        <stp>BOARD</stp>
        <stp>6645</stp>
        <stp/>
        <stp>買気配数量12</stp>
        <tr r="H203" s="2"/>
      </tp>
      <tp>
        <v>700</v>
        <stp/>
        <stp>BOARD</stp>
        <stp>6845</stp>
        <stp/>
        <stp>買気配数量12</stp>
        <tr r="H213" s="2"/>
      </tp>
      <tp>
        <v>4600</v>
        <stp/>
        <stp>BOARD</stp>
        <stp>4045</stp>
        <stp/>
        <stp>買気配数量11</stp>
        <tr r="H73" s="2"/>
      </tp>
      <tp>
        <v>3700</v>
        <stp/>
        <stp>BOARD</stp>
        <stp>6645</stp>
        <stp/>
        <stp>買気配数量13</stp>
        <tr r="H203" s="2"/>
      </tp>
      <tp>
        <v>100</v>
        <stp/>
        <stp>BOARD</stp>
        <stp>6845</stp>
        <stp/>
        <stp>買気配数量13</stp>
        <tr r="H213" s="2"/>
      </tp>
      <tp>
        <v>5700</v>
        <stp/>
        <stp>BOARD</stp>
        <stp>6645</stp>
        <stp/>
        <stp>買気配数量14</stp>
        <tr r="H203" s="2"/>
      </tp>
      <tp>
        <v>4800</v>
        <stp/>
        <stp>BOARD</stp>
        <stp>6845</stp>
        <stp/>
        <stp>買気配数量14</stp>
        <tr r="H213" s="2"/>
      </tp>
      <tp>
        <v>2300</v>
        <stp/>
        <stp>BOARD</stp>
        <stp>4045</stp>
        <stp/>
        <stp>買気配数量14</stp>
        <tr r="H73" s="2"/>
      </tp>
      <tp>
        <v>3900</v>
        <stp/>
        <stp>BOARD</stp>
        <stp>8242</stp>
        <stp/>
        <stp>買気配数量14</stp>
        <tr r="H281" s="2"/>
      </tp>
      <tp>
        <v>600</v>
        <stp/>
        <stp>BOARD</stp>
        <stp>8242</stp>
        <stp/>
        <stp>買気配数量12</stp>
        <tr r="H281" s="2"/>
      </tp>
      <tp>
        <v>1700</v>
        <stp/>
        <stp>BOARD</stp>
        <stp>8242</stp>
        <stp/>
        <stp>買気配数量13</stp>
        <tr r="H281" s="2"/>
      </tp>
      <tp>
        <v>2400</v>
        <stp/>
        <stp>BOARD</stp>
        <stp>8242</stp>
        <stp/>
        <stp>買気配数量10</stp>
        <tr r="H281" s="2"/>
      </tp>
      <tp>
        <v>9000</v>
        <stp/>
        <stp>BOARD</stp>
        <stp>8242</stp>
        <stp/>
        <stp>買気配数量11</stp>
        <tr r="H281" s="2"/>
      </tp>
      <tp>
        <v>25500</v>
        <stp/>
        <stp>BOARD</stp>
        <stp>4042</stp>
        <stp/>
        <stp>買気配数量12</stp>
        <tr r="H70" s="2"/>
      </tp>
      <tp>
        <v>9600</v>
        <stp/>
        <stp>BOARD</stp>
        <stp>4042</stp>
        <stp/>
        <stp>買気配数量13</stp>
        <tr r="H70" s="2"/>
      </tp>
      <tp>
        <v>21500</v>
        <stp/>
        <stp>BOARD</stp>
        <stp>4042</stp>
        <stp/>
        <stp>買気配数量10</stp>
        <tr r="H70" s="2"/>
      </tp>
      <tp>
        <v>4900</v>
        <stp/>
        <stp>BOARD</stp>
        <stp>4042</stp>
        <stp/>
        <stp>買気配数量11</stp>
        <tr r="H70" s="2"/>
      </tp>
      <tp>
        <v>10400</v>
        <stp/>
        <stp>BOARD</stp>
        <stp>4042</stp>
        <stp/>
        <stp>買気配数量14</stp>
        <tr r="H70" s="2"/>
      </tp>
      <tp>
        <v>1800</v>
        <stp/>
        <stp>BOARD</stp>
        <stp>4043</stp>
        <stp/>
        <stp>買気配数量12</stp>
        <tr r="H71" s="2"/>
      </tp>
      <tp>
        <v>9900</v>
        <stp/>
        <stp>BOARD</stp>
        <stp>4543</stp>
        <stp/>
        <stp>買気配数量12</stp>
        <tr r="H109" s="2"/>
      </tp>
      <tp>
        <v>1000</v>
        <stp/>
        <stp>BOARD</stp>
        <stp>5943</stp>
        <stp/>
        <stp>買気配数量13</stp>
        <tr r="H166" s="2"/>
      </tp>
      <tp>
        <v>300</v>
        <stp/>
        <stp>BOARD</stp>
        <stp>4043</stp>
        <stp/>
        <stp>買気配数量13</stp>
        <tr r="H71" s="2"/>
      </tp>
      <tp>
        <v>4200</v>
        <stp/>
        <stp>BOARD</stp>
        <stp>4543</stp>
        <stp/>
        <stp>買気配数量13</stp>
        <tr r="H109" s="2"/>
      </tp>
      <tp>
        <v>300</v>
        <stp/>
        <stp>BOARD</stp>
        <stp>5943</stp>
        <stp/>
        <stp>買気配数量12</stp>
        <tr r="H166" s="2"/>
      </tp>
      <tp>
        <v>21100</v>
        <stp/>
        <stp>BOARD</stp>
        <stp>4043</stp>
        <stp/>
        <stp>買気配数量10</stp>
        <tr r="H71" s="2"/>
      </tp>
      <tp>
        <v>11300</v>
        <stp/>
        <stp>BOARD</stp>
        <stp>4543</stp>
        <stp/>
        <stp>買気配数量10</stp>
        <tr r="H109" s="2"/>
      </tp>
      <tp>
        <v>100</v>
        <stp/>
        <stp>BOARD</stp>
        <stp>5943</stp>
        <stp/>
        <stp>買気配数量11</stp>
        <tr r="H166" s="2"/>
      </tp>
      <tp>
        <v>11900</v>
        <stp/>
        <stp>BOARD</stp>
        <stp>4043</stp>
        <stp/>
        <stp>買気配数量11</stp>
        <tr r="H71" s="2"/>
      </tp>
      <tp>
        <v>3300</v>
        <stp/>
        <stp>BOARD</stp>
        <stp>4543</stp>
        <stp/>
        <stp>買気配数量11</stp>
        <tr r="H109" s="2"/>
      </tp>
      <tp>
        <v>2800</v>
        <stp/>
        <stp>BOARD</stp>
        <stp>5943</stp>
        <stp/>
        <stp>買気配数量10</stp>
        <tr r="H166" s="2"/>
      </tp>
      <tp>
        <v>1500</v>
        <stp/>
        <stp>BOARD</stp>
        <stp>4043</stp>
        <stp/>
        <stp>買気配数量14</stp>
        <tr r="H71" s="2"/>
      </tp>
      <tp>
        <v>1200</v>
        <stp/>
        <stp>BOARD</stp>
        <stp>4543</stp>
        <stp/>
        <stp>買気配数量14</stp>
        <tr r="H109" s="2"/>
      </tp>
      <tp>
        <v>600</v>
        <stp/>
        <stp>BOARD</stp>
        <stp>5943</stp>
        <stp/>
        <stp>買気配数量14</stp>
        <tr r="H166" s="2"/>
      </tp>
      <tp>
        <v>600</v>
        <stp/>
        <stp>BOARD</stp>
        <stp>8140</stp>
        <stp/>
        <stp>買気配数量14</stp>
        <tr r="H275" s="2"/>
      </tp>
      <tp>
        <v>700</v>
        <stp/>
        <stp>BOARD</stp>
        <stp>8140</stp>
        <stp/>
        <stp>買気配数量12</stp>
        <tr r="H275" s="2"/>
      </tp>
      <tp>
        <v>1300</v>
        <stp/>
        <stp>BOARD</stp>
        <stp>8140</stp>
        <stp/>
        <stp>買気配数量13</stp>
        <tr r="H275" s="2"/>
      </tp>
      <tp>
        <v>1100</v>
        <stp/>
        <stp>BOARD</stp>
        <stp>8140</stp>
        <stp/>
        <stp>買気配数量10</stp>
        <tr r="H275" s="2"/>
      </tp>
      <tp>
        <v>2500</v>
        <stp/>
        <stp>BOARD</stp>
        <stp>8140</stp>
        <stp/>
        <stp>買気配数量11</stp>
        <tr r="H275" s="2"/>
      </tp>
      <tp>
        <v>2200</v>
        <stp/>
        <stp>BOARD</stp>
        <stp>7240</stp>
        <stp/>
        <stp>買気配数量11</stp>
        <tr r="H234" s="2"/>
      </tp>
      <tp>
        <v>4900</v>
        <stp/>
        <stp>BOARD</stp>
        <stp>6140</stp>
        <stp/>
        <stp>買気配数量10</stp>
        <tr r="H173" s="2"/>
      </tp>
      <tp>
        <v>100</v>
        <stp/>
        <stp>BOARD</stp>
        <stp>4540</stp>
        <stp/>
        <stp>買気配数量12</stp>
        <tr r="H107" s="2"/>
      </tp>
      <tp>
        <v>12600</v>
        <stp/>
        <stp>BOARD</stp>
        <stp>7240</stp>
        <stp/>
        <stp>買気配数量10</stp>
        <tr r="H234" s="2"/>
      </tp>
      <tp>
        <v>11900</v>
        <stp/>
        <stp>BOARD</stp>
        <stp>6140</stp>
        <stp/>
        <stp>買気配数量11</stp>
        <tr r="H173" s="2"/>
      </tp>
      <tp>
        <v>900</v>
        <stp/>
        <stp>BOARD</stp>
        <stp>4540</stp>
        <stp/>
        <stp>買気配数量13</stp>
        <tr r="H107" s="2"/>
      </tp>
      <tp>
        <v>6900</v>
        <stp/>
        <stp>BOARD</stp>
        <stp>7240</stp>
        <stp/>
        <stp>買気配数量13</stp>
        <tr r="H234" s="2"/>
      </tp>
      <tp>
        <v>9400</v>
        <stp/>
        <stp>BOARD</stp>
        <stp>6140</stp>
        <stp/>
        <stp>買気配数量12</stp>
        <tr r="H173" s="2"/>
      </tp>
      <tp>
        <v>8100</v>
        <stp/>
        <stp>BOARD</stp>
        <stp>4540</stp>
        <stp/>
        <stp>買気配数量10</stp>
        <tr r="H107" s="2"/>
      </tp>
      <tp>
        <v>4800</v>
        <stp/>
        <stp>BOARD</stp>
        <stp>7240</stp>
        <stp/>
        <stp>買気配数量12</stp>
        <tr r="H234" s="2"/>
      </tp>
      <tp>
        <v>3500</v>
        <stp/>
        <stp>BOARD</stp>
        <stp>6140</stp>
        <stp/>
        <stp>買気配数量13</stp>
        <tr r="H173" s="2"/>
      </tp>
      <tp>
        <v>1200</v>
        <stp/>
        <stp>BOARD</stp>
        <stp>4540</stp>
        <stp/>
        <stp>買気配数量11</stp>
        <tr r="H107" s="2"/>
      </tp>
      <tp>
        <v>10100</v>
        <stp/>
        <stp>BOARD</stp>
        <stp>6140</stp>
        <stp/>
        <stp>買気配数量14</stp>
        <tr r="H173" s="2"/>
      </tp>
      <tp>
        <v>3200</v>
        <stp/>
        <stp>BOARD</stp>
        <stp>7240</stp>
        <stp/>
        <stp>買気配数量14</stp>
        <tr r="H234" s="2"/>
      </tp>
      <tp>
        <v>700</v>
        <stp/>
        <stp>BOARD</stp>
        <stp>4540</stp>
        <stp/>
        <stp>買気配数量14</stp>
        <tr r="H107" s="2"/>
      </tp>
      <tp>
        <v>4700</v>
        <stp/>
        <stp>BOARD</stp>
        <stp>8341</stp>
        <stp/>
        <stp>買気配数量14</stp>
        <tr r="H292" s="2"/>
      </tp>
      <tp>
        <v>100</v>
        <stp/>
        <stp>BOARD</stp>
        <stp>8341</stp>
        <stp/>
        <stp>買気配数量12</stp>
        <tr r="H292" s="2"/>
      </tp>
      <tp>
        <v>500</v>
        <stp/>
        <stp>BOARD</stp>
        <stp>8341</stp>
        <stp/>
        <stp>買気配数量13</stp>
        <tr r="H292" s="2"/>
      </tp>
      <tp>
        <v>3100</v>
        <stp/>
        <stp>BOARD</stp>
        <stp>8341</stp>
        <stp/>
        <stp>買気配数量10</stp>
        <tr r="H292" s="2"/>
      </tp>
      <tp>
        <v>5300</v>
        <stp/>
        <stp>BOARD</stp>
        <stp>8341</stp>
        <stp/>
        <stp>買気配数量11</stp>
        <tr r="H292" s="2"/>
      </tp>
      <tp>
        <v>16700</v>
        <stp/>
        <stp>BOARD</stp>
        <stp>6141</stp>
        <stp/>
        <stp>買気配数量10</stp>
        <tr r="H174" s="2"/>
      </tp>
      <tp>
        <v>8100</v>
        <stp/>
        <stp>BOARD</stp>
        <stp>4541</stp>
        <stp/>
        <stp>買気配数量12</stp>
        <tr r="H108" s="2"/>
      </tp>
      <tp>
        <v>7800</v>
        <stp/>
        <stp>BOARD</stp>
        <stp>5541</stp>
        <stp/>
        <stp>買気配数量13</stp>
        <tr r="H153" s="2"/>
      </tp>
      <tp>
        <v>7200</v>
        <stp/>
        <stp>BOARD</stp>
        <stp>6841</stp>
        <stp/>
        <stp>買気配数量10</stp>
        <tr r="H212" s="2"/>
      </tp>
      <tp>
        <v>9700</v>
        <stp/>
        <stp>BOARD</stp>
        <stp>6141</stp>
        <stp/>
        <stp>買気配数量11</stp>
        <tr r="H174" s="2"/>
      </tp>
      <tp>
        <v>6900</v>
        <stp/>
        <stp>BOARD</stp>
        <stp>4541</stp>
        <stp/>
        <stp>買気配数量13</stp>
        <tr r="H108" s="2"/>
      </tp>
      <tp>
        <v>6300</v>
        <stp/>
        <stp>BOARD</stp>
        <stp>5541</stp>
        <stp/>
        <stp>買気配数量12</stp>
        <tr r="H153" s="2"/>
      </tp>
      <tp>
        <v>12200</v>
        <stp/>
        <stp>BOARD</stp>
        <stp>6841</stp>
        <stp/>
        <stp>買気配数量11</stp>
        <tr r="H212" s="2"/>
      </tp>
      <tp>
        <v>5100</v>
        <stp/>
        <stp>BOARD</stp>
        <stp>3941</stp>
        <stp/>
        <stp>買気配数量14</stp>
        <tr r="H67" s="2"/>
      </tp>
      <tp>
        <v>9500</v>
        <stp/>
        <stp>BOARD</stp>
        <stp>6141</stp>
        <stp/>
        <stp>買気配数量12</stp>
        <tr r="H174" s="2"/>
      </tp>
      <tp>
        <v>13600</v>
        <stp/>
        <stp>BOARD</stp>
        <stp>4541</stp>
        <stp/>
        <stp>買気配数量10</stp>
        <tr r="H108" s="2"/>
      </tp>
      <tp>
        <v>6000</v>
        <stp/>
        <stp>BOARD</stp>
        <stp>5541</stp>
        <stp/>
        <stp>買気配数量11</stp>
        <tr r="H153" s="2"/>
      </tp>
      <tp>
        <v>11000</v>
        <stp/>
        <stp>BOARD</stp>
        <stp>6841</stp>
        <stp/>
        <stp>買気配数量12</stp>
        <tr r="H212" s="2"/>
      </tp>
      <tp>
        <v>11700</v>
        <stp/>
        <stp>BOARD</stp>
        <stp>6141</stp>
        <stp/>
        <stp>買気配数量13</stp>
        <tr r="H174" s="2"/>
      </tp>
      <tp>
        <v>4700</v>
        <stp/>
        <stp>BOARD</stp>
        <stp>4541</stp>
        <stp/>
        <stp>買気配数量11</stp>
        <tr r="H108" s="2"/>
      </tp>
      <tp>
        <v>12000</v>
        <stp/>
        <stp>BOARD</stp>
        <stp>5541</stp>
        <stp/>
        <stp>買気配数量10</stp>
        <tr r="H153" s="2"/>
      </tp>
      <tp>
        <v>10900</v>
        <stp/>
        <stp>BOARD</stp>
        <stp>6841</stp>
        <stp/>
        <stp>買気配数量13</stp>
        <tr r="H212" s="2"/>
      </tp>
      <tp>
        <v>8600</v>
        <stp/>
        <stp>BOARD</stp>
        <stp>6141</stp>
        <stp/>
        <stp>買気配数量14</stp>
        <tr r="H174" s="2"/>
      </tp>
      <tp>
        <v>4500</v>
        <stp/>
        <stp>BOARD</stp>
        <stp>6841</stp>
        <stp/>
        <stp>買気配数量14</stp>
        <tr r="H212" s="2"/>
      </tp>
      <tp>
        <v>9500</v>
        <stp/>
        <stp>BOARD</stp>
        <stp>3941</stp>
        <stp/>
        <stp>買気配数量11</stp>
        <tr r="H67" s="2"/>
      </tp>
      <tp>
        <v>25200</v>
        <stp/>
        <stp>BOARD</stp>
        <stp>3941</stp>
        <stp/>
        <stp>買気配数量10</stp>
        <tr r="H67" s="2"/>
      </tp>
      <tp>
        <v>9700</v>
        <stp/>
        <stp>BOARD</stp>
        <stp>4541</stp>
        <stp/>
        <stp>買気配数量14</stp>
        <tr r="H108" s="2"/>
      </tp>
      <tp>
        <v>24100</v>
        <stp/>
        <stp>BOARD</stp>
        <stp>3941</stp>
        <stp/>
        <stp>買気配数量13</stp>
        <tr r="H67" s="2"/>
      </tp>
      <tp>
        <v>5400</v>
        <stp/>
        <stp>BOARD</stp>
        <stp>5541</stp>
        <stp/>
        <stp>買気配数量14</stp>
        <tr r="H153" s="2"/>
      </tp>
      <tp>
        <v>21200</v>
        <stp/>
        <stp>BOARD</stp>
        <stp>3941</stp>
        <stp/>
        <stp>買気配数量12</stp>
        <tr r="H67" s="2"/>
      </tp>
      <tp>
        <v>9900</v>
        <stp/>
        <stp>BOARD</stp>
        <stp>6448</stp>
        <stp/>
        <stp>買気配数量10</stp>
        <tr r="H187" s="2"/>
      </tp>
      <tp>
        <v>4000</v>
        <stp/>
        <stp>BOARD</stp>
        <stp>6448</stp>
        <stp/>
        <stp>買気配数量11</stp>
        <tr r="H187" s="2"/>
      </tp>
      <tp>
        <v>7700</v>
        <stp/>
        <stp>BOARD</stp>
        <stp>6448</stp>
        <stp/>
        <stp>買気配数量12</stp>
        <tr r="H187" s="2"/>
      </tp>
      <tp>
        <v>13100</v>
        <stp/>
        <stp>BOARD</stp>
        <stp>6448</stp>
        <stp/>
        <stp>買気配数量13</stp>
        <tr r="H187" s="2"/>
      </tp>
      <tp>
        <v>10100</v>
        <stp/>
        <stp>BOARD</stp>
        <stp>6448</stp>
        <stp/>
        <stp>買気配数量14</stp>
        <tr r="H187" s="2"/>
      </tp>
      <tp>
        <v>1000</v>
        <stp/>
        <stp>BOARD</stp>
        <stp>7649</stp>
        <stp/>
        <stp>買気配数量11</stp>
        <tr r="H249" s="2"/>
      </tp>
      <tp>
        <v>4800</v>
        <stp/>
        <stp>BOARD</stp>
        <stp>6849</stp>
        <stp/>
        <stp>買気配数量10</stp>
        <tr r="H214" s="2"/>
      </tp>
      <tp>
        <v>800</v>
        <stp/>
        <stp>BOARD</stp>
        <stp>7649</stp>
        <stp/>
        <stp>買気配数量10</stp>
        <tr r="H249" s="2"/>
      </tp>
      <tp>
        <v>6500</v>
        <stp/>
        <stp>BOARD</stp>
        <stp>6849</stp>
        <stp/>
        <stp>買気配数量11</stp>
        <tr r="H214" s="2"/>
      </tp>
      <tp>
        <v>800</v>
        <stp/>
        <stp>BOARD</stp>
        <stp>7649</stp>
        <stp/>
        <stp>買気配数量13</stp>
        <tr r="H249" s="2"/>
      </tp>
      <tp>
        <v>100</v>
        <stp/>
        <stp>BOARD</stp>
        <stp>6849</stp>
        <stp/>
        <stp>買気配数量12</stp>
        <tr r="H214" s="2"/>
      </tp>
      <tp>
        <v>4400</v>
        <stp/>
        <stp>BOARD</stp>
        <stp>7649</stp>
        <stp/>
        <stp>買気配数量12</stp>
        <tr r="H249" s="2"/>
      </tp>
      <tp>
        <v>1200</v>
        <stp/>
        <stp>BOARD</stp>
        <stp>6849</stp>
        <stp/>
        <stp>買気配数量13</stp>
        <tr r="H214" s="2"/>
      </tp>
      <tp>
        <v>4500</v>
        <stp/>
        <stp>BOARD</stp>
        <stp>6849</stp>
        <stp/>
        <stp>買気配数量14</stp>
        <tr r="H214" s="2"/>
      </tp>
      <tp>
        <v>3200</v>
        <stp/>
        <stp>BOARD</stp>
        <stp>7649</stp>
        <stp/>
        <stp>買気配数量14</stp>
        <tr r="H249" s="2"/>
      </tp>
      <tp>
        <v>0</v>
        <stp/>
        <stp>BOARD</stp>
        <stp>6448</stp>
        <stp/>
        <stp>買気配数量-1</stp>
        <tr r="H187" s="2"/>
      </tp>
      <tp>
        <v>0</v>
        <stp/>
        <stp>BOARD</stp>
        <stp>6448</stp>
        <stp/>
        <stp>買気配数量-2</stp>
        <tr r="H187" s="2"/>
      </tp>
      <tp>
        <v>0</v>
        <stp/>
        <stp>BOARD</stp>
        <stp>6448</stp>
        <stp/>
        <stp>買気配数量-3</stp>
        <tr r="H187" s="2"/>
      </tp>
      <tp>
        <v>0</v>
        <stp/>
        <stp>BOARD</stp>
        <stp>7649</stp>
        <stp/>
        <stp>買気配数量-1</stp>
        <tr r="H249" s="2"/>
      </tp>
      <tp>
        <v>0</v>
        <stp/>
        <stp>BOARD</stp>
        <stp>6849</stp>
        <stp/>
        <stp>買気配数量-1</stp>
        <tr r="H214" s="2"/>
      </tp>
      <tp>
        <v>0</v>
        <stp/>
        <stp>BOARD</stp>
        <stp>7649</stp>
        <stp/>
        <stp>買気配数量-3</stp>
        <tr r="H249" s="2"/>
      </tp>
      <tp>
        <v>0</v>
        <stp/>
        <stp>BOARD</stp>
        <stp>6849</stp>
        <stp/>
        <stp>買気配数量-2</stp>
        <tr r="H214" s="2"/>
      </tp>
      <tp>
        <v>0</v>
        <stp/>
        <stp>BOARD</stp>
        <stp>7649</stp>
        <stp/>
        <stp>買気配数量-2</stp>
        <tr r="H249" s="2"/>
      </tp>
      <tp>
        <v>0</v>
        <stp/>
        <stp>BOARD</stp>
        <stp>6849</stp>
        <stp/>
        <stp>買気配数量-3</stp>
        <tr r="H214" s="2"/>
      </tp>
      <tp>
        <v>0</v>
        <stp/>
        <stp>BOARD</stp>
        <stp>8242</stp>
        <stp/>
        <stp>買気配数量-2</stp>
        <tr r="H281" s="2"/>
      </tp>
      <tp>
        <v>0</v>
        <stp/>
        <stp>BOARD</stp>
        <stp>8242</stp>
        <stp/>
        <stp>買気配数量-3</stp>
        <tr r="H281" s="2"/>
      </tp>
      <tp>
        <v>0</v>
        <stp/>
        <stp>BOARD</stp>
        <stp>8242</stp>
        <stp/>
        <stp>買気配数量-1</stp>
        <tr r="H281" s="2"/>
      </tp>
      <tp>
        <v>0</v>
        <stp/>
        <stp>BOARD</stp>
        <stp>4042</stp>
        <stp/>
        <stp>買気配数量-2</stp>
        <tr r="H70" s="2"/>
      </tp>
      <tp>
        <v>0</v>
        <stp/>
        <stp>BOARD</stp>
        <stp>4042</stp>
        <stp/>
        <stp>買気配数量-3</stp>
        <tr r="H70" s="2"/>
      </tp>
      <tp>
        <v>0</v>
        <stp/>
        <stp>BOARD</stp>
        <stp>4042</stp>
        <stp/>
        <stp>買気配数量-1</stp>
        <tr r="H70" s="2"/>
      </tp>
      <tp>
        <v>0</v>
        <stp/>
        <stp>BOARD</stp>
        <stp>4043</stp>
        <stp/>
        <stp>買気配数量-2</stp>
        <tr r="H71" s="2"/>
      </tp>
      <tp>
        <v>0</v>
        <stp/>
        <stp>BOARD</stp>
        <stp>4543</stp>
        <stp/>
        <stp>買気配数量-2</stp>
        <tr r="H109" s="2"/>
      </tp>
      <tp>
        <v>0</v>
        <stp/>
        <stp>BOARD</stp>
        <stp>5943</stp>
        <stp/>
        <stp>買気配数量-3</stp>
        <tr r="H166" s="2"/>
      </tp>
      <tp>
        <v>0</v>
        <stp/>
        <stp>BOARD</stp>
        <stp>4043</stp>
        <stp/>
        <stp>買気配数量-3</stp>
        <tr r="H71" s="2"/>
      </tp>
      <tp>
        <v>0</v>
        <stp/>
        <stp>BOARD</stp>
        <stp>4543</stp>
        <stp/>
        <stp>買気配数量-3</stp>
        <tr r="H109" s="2"/>
      </tp>
      <tp>
        <v>0</v>
        <stp/>
        <stp>BOARD</stp>
        <stp>5943</stp>
        <stp/>
        <stp>買気配数量-2</stp>
        <tr r="H166" s="2"/>
      </tp>
      <tp>
        <v>0</v>
        <stp/>
        <stp>BOARD</stp>
        <stp>5943</stp>
        <stp/>
        <stp>買気配数量-1</stp>
        <tr r="H166" s="2"/>
      </tp>
      <tp>
        <v>0</v>
        <stp/>
        <stp>BOARD</stp>
        <stp>4043</stp>
        <stp/>
        <stp>買気配数量-1</stp>
        <tr r="H71" s="2"/>
      </tp>
      <tp>
        <v>0</v>
        <stp/>
        <stp>BOARD</stp>
        <stp>4543</stp>
        <stp/>
        <stp>買気配数量-1</stp>
        <tr r="H109" s="2"/>
      </tp>
      <tp>
        <v>0</v>
        <stp/>
        <stp>BOARD</stp>
        <stp>8140</stp>
        <stp/>
        <stp>買気配数量-2</stp>
        <tr r="H275" s="2"/>
      </tp>
      <tp>
        <v>0</v>
        <stp/>
        <stp>BOARD</stp>
        <stp>8140</stp>
        <stp/>
        <stp>買気配数量-3</stp>
        <tr r="H275" s="2"/>
      </tp>
      <tp>
        <v>0</v>
        <stp/>
        <stp>BOARD</stp>
        <stp>8140</stp>
        <stp/>
        <stp>買気配数量-1</stp>
        <tr r="H275" s="2"/>
      </tp>
      <tp>
        <v>0</v>
        <stp/>
        <stp>BOARD</stp>
        <stp>7240</stp>
        <stp/>
        <stp>買気配数量-1</stp>
        <tr r="H234" s="2"/>
      </tp>
      <tp>
        <v>0</v>
        <stp/>
        <stp>BOARD</stp>
        <stp>4540</stp>
        <stp/>
        <stp>買気配数量-2</stp>
        <tr r="H107" s="2"/>
      </tp>
      <tp>
        <v>0</v>
        <stp/>
        <stp>BOARD</stp>
        <stp>6140</stp>
        <stp/>
        <stp>買気配数量-1</stp>
        <tr r="H173" s="2"/>
      </tp>
      <tp>
        <v>0</v>
        <stp/>
        <stp>BOARD</stp>
        <stp>4540</stp>
        <stp/>
        <stp>買気配数量-3</stp>
        <tr r="H107" s="2"/>
      </tp>
      <tp>
        <v>0</v>
        <stp/>
        <stp>BOARD</stp>
        <stp>7240</stp>
        <stp/>
        <stp>買気配数量-3</stp>
        <tr r="H234" s="2"/>
      </tp>
      <tp>
        <v>0</v>
        <stp/>
        <stp>BOARD</stp>
        <stp>6140</stp>
        <stp/>
        <stp>買気配数量-2</stp>
        <tr r="H173" s="2"/>
      </tp>
      <tp>
        <v>0</v>
        <stp/>
        <stp>BOARD</stp>
        <stp>7240</stp>
        <stp/>
        <stp>買気配数量-2</stp>
        <tr r="H234" s="2"/>
      </tp>
      <tp>
        <v>0</v>
        <stp/>
        <stp>BOARD</stp>
        <stp>6140</stp>
        <stp/>
        <stp>買気配数量-3</stp>
        <tr r="H173" s="2"/>
      </tp>
      <tp>
        <v>0</v>
        <stp/>
        <stp>BOARD</stp>
        <stp>4540</stp>
        <stp/>
        <stp>買気配数量-1</stp>
        <tr r="H107" s="2"/>
      </tp>
      <tp>
        <v>0</v>
        <stp/>
        <stp>BOARD</stp>
        <stp>8341</stp>
        <stp/>
        <stp>買気配数量-2</stp>
        <tr r="H292" s="2"/>
      </tp>
      <tp>
        <v>0</v>
        <stp/>
        <stp>BOARD</stp>
        <stp>8341</stp>
        <stp/>
        <stp>買気配数量-3</stp>
        <tr r="H292" s="2"/>
      </tp>
      <tp>
        <v>0</v>
        <stp/>
        <stp>BOARD</stp>
        <stp>8341</stp>
        <stp/>
        <stp>買気配数量-1</stp>
        <tr r="H292" s="2"/>
      </tp>
      <tp>
        <v>0</v>
        <stp/>
        <stp>BOARD</stp>
        <stp>4541</stp>
        <stp/>
        <stp>買気配数量-2</stp>
        <tr r="H108" s="2"/>
      </tp>
      <tp>
        <v>0</v>
        <stp/>
        <stp>BOARD</stp>
        <stp>5541</stp>
        <stp/>
        <stp>買気配数量-3</stp>
        <tr r="H153" s="2"/>
      </tp>
      <tp>
        <v>0</v>
        <stp/>
        <stp>BOARD</stp>
        <stp>6141</stp>
        <stp/>
        <stp>買気配数量-1</stp>
        <tr r="H174" s="2"/>
      </tp>
      <tp>
        <v>0</v>
        <stp/>
        <stp>BOARD</stp>
        <stp>4541</stp>
        <stp/>
        <stp>買気配数量-3</stp>
        <tr r="H108" s="2"/>
      </tp>
      <tp>
        <v>0</v>
        <stp/>
        <stp>BOARD</stp>
        <stp>5541</stp>
        <stp/>
        <stp>買気配数量-2</stp>
        <tr r="H153" s="2"/>
      </tp>
      <tp>
        <v>0</v>
        <stp/>
        <stp>BOARD</stp>
        <stp>6841</stp>
        <stp/>
        <stp>買気配数量-1</stp>
        <tr r="H212" s="2"/>
      </tp>
      <tp>
        <v>0</v>
        <stp/>
        <stp>BOARD</stp>
        <stp>6141</stp>
        <stp/>
        <stp>買気配数量-2</stp>
        <tr r="H174" s="2"/>
      </tp>
      <tp>
        <v>0</v>
        <stp/>
        <stp>BOARD</stp>
        <stp>5541</stp>
        <stp/>
        <stp>買気配数量-1</stp>
        <tr r="H153" s="2"/>
      </tp>
      <tp>
        <v>0</v>
        <stp/>
        <stp>BOARD</stp>
        <stp>6841</stp>
        <stp/>
        <stp>買気配数量-2</stp>
        <tr r="H212" s="2"/>
      </tp>
      <tp>
        <v>0</v>
        <stp/>
        <stp>BOARD</stp>
        <stp>6141</stp>
        <stp/>
        <stp>買気配数量-3</stp>
        <tr r="H174" s="2"/>
      </tp>
      <tp>
        <v>0</v>
        <stp/>
        <stp>BOARD</stp>
        <stp>4541</stp>
        <stp/>
        <stp>買気配数量-1</stp>
        <tr r="H108" s="2"/>
      </tp>
      <tp>
        <v>0</v>
        <stp/>
        <stp>BOARD</stp>
        <stp>6841</stp>
        <stp/>
        <stp>買気配数量-3</stp>
        <tr r="H212" s="2"/>
      </tp>
      <tp>
        <v>0</v>
        <stp/>
        <stp>BOARD</stp>
        <stp>3941</stp>
        <stp/>
        <stp>買気配数量-1</stp>
        <tr r="H67" s="2"/>
      </tp>
      <tp>
        <v>0</v>
        <stp/>
        <stp>BOARD</stp>
        <stp>3941</stp>
        <stp/>
        <stp>買気配数量-3</stp>
        <tr r="H67" s="2"/>
      </tp>
      <tp>
        <v>0</v>
        <stp/>
        <stp>BOARD</stp>
        <stp>3941</stp>
        <stp/>
        <stp>買気配数量-2</stp>
        <tr r="H67" s="2"/>
      </tp>
      <tp>
        <v>0</v>
        <stp/>
        <stp>BOARD</stp>
        <stp>6146</stp>
        <stp/>
        <stp>買気配数量-1</stp>
        <tr r="H175" s="2"/>
      </tp>
      <tp>
        <v>0</v>
        <stp/>
        <stp>BOARD</stp>
        <stp>6146</stp>
        <stp/>
        <stp>買気配数量-2</stp>
        <tr r="H175" s="2"/>
      </tp>
      <tp>
        <v>0</v>
        <stp/>
        <stp>BOARD</stp>
        <stp>6146</stp>
        <stp/>
        <stp>買気配数量-3</stp>
        <tr r="H175" s="2"/>
      </tp>
      <tp>
        <v>0</v>
        <stp/>
        <stp>BOARD</stp>
        <stp>4547</stp>
        <stp/>
        <stp>買気配数量-2</stp>
        <tr r="H111" s="2"/>
      </tp>
      <tp>
        <v>0</v>
        <stp/>
        <stp>BOARD</stp>
        <stp>5947</stp>
        <stp/>
        <stp>買気配数量-3</stp>
        <tr r="H167" s="2"/>
      </tp>
      <tp>
        <v>0</v>
        <stp/>
        <stp>BOARD</stp>
        <stp>4547</stp>
        <stp/>
        <stp>買気配数量-3</stp>
        <tr r="H111" s="2"/>
      </tp>
      <tp>
        <v>0</v>
        <stp/>
        <stp>BOARD</stp>
        <stp>5947</stp>
        <stp/>
        <stp>買気配数量-2</stp>
        <tr r="H167" s="2"/>
      </tp>
      <tp>
        <v>0</v>
        <stp/>
        <stp>BOARD</stp>
        <stp>5947</stp>
        <stp/>
        <stp>買気配数量-1</stp>
        <tr r="H167" s="2"/>
      </tp>
      <tp>
        <v>0</v>
        <stp/>
        <stp>BOARD</stp>
        <stp>4547</stp>
        <stp/>
        <stp>買気配数量-1</stp>
        <tr r="H111" s="2"/>
      </tp>
      <tp>
        <v>0</v>
        <stp/>
        <stp>BOARD</stp>
        <stp>4044</stp>
        <stp/>
        <stp>買気配数量-2</stp>
        <tr r="H72" s="2"/>
      </tp>
      <tp>
        <v>0</v>
        <stp/>
        <stp>BOARD</stp>
        <stp>5444</stp>
        <stp/>
        <stp>買気配数量-3</stp>
        <tr r="H147" s="2"/>
      </tp>
      <tp>
        <v>0</v>
        <stp/>
        <stp>BOARD</stp>
        <stp>4544</stp>
        <stp/>
        <stp>買気配数量-2</stp>
        <tr r="H110" s="2"/>
      </tp>
      <tp>
        <v>0</v>
        <stp/>
        <stp>BOARD</stp>
        <stp>4044</stp>
        <stp/>
        <stp>買気配数量-3</stp>
        <tr r="H72" s="2"/>
      </tp>
      <tp>
        <v>0</v>
        <stp/>
        <stp>BOARD</stp>
        <stp>5444</stp>
        <stp/>
        <stp>買気配数量-2</stp>
        <tr r="H147" s="2"/>
      </tp>
      <tp>
        <v>0</v>
        <stp/>
        <stp>BOARD</stp>
        <stp>4544</stp>
        <stp/>
        <stp>買気配数量-3</stp>
        <tr r="H110" s="2"/>
      </tp>
      <tp>
        <v>0</v>
        <stp/>
        <stp>BOARD</stp>
        <stp>5444</stp>
        <stp/>
        <stp>買気配数量-1</stp>
        <tr r="H147" s="2"/>
      </tp>
      <tp>
        <v>0</v>
        <stp/>
        <stp>BOARD</stp>
        <stp>4044</stp>
        <stp/>
        <stp>買気配数量-1</stp>
        <tr r="H72" s="2"/>
      </tp>
      <tp>
        <v>0</v>
        <stp/>
        <stp>BOARD</stp>
        <stp>4544</stp>
        <stp/>
        <stp>買気配数量-1</stp>
        <tr r="H110" s="2"/>
      </tp>
      <tp>
        <v>0</v>
        <stp/>
        <stp>BOARD</stp>
        <stp>1944</stp>
        <stp/>
        <stp>買気配数量-3</stp>
        <tr r="H14" s="2"/>
      </tp>
      <tp>
        <v>0</v>
        <stp/>
        <stp>BOARD</stp>
        <stp>1944</stp>
        <stp/>
        <stp>買気配数量-2</stp>
        <tr r="H14" s="2"/>
      </tp>
      <tp>
        <v>0</v>
        <stp/>
        <stp>BOARD</stp>
        <stp>1944</stp>
        <stp/>
        <stp>買気配数量-1</stp>
        <tr r="H14" s="2"/>
      </tp>
      <tp>
        <v>0</v>
        <stp/>
        <stp>BOARD</stp>
        <stp>4045</stp>
        <stp/>
        <stp>買気配数量-2</stp>
        <tr r="H73" s="2"/>
      </tp>
      <tp>
        <v>0</v>
        <stp/>
        <stp>BOARD</stp>
        <stp>4045</stp>
        <stp/>
        <stp>買気配数量-3</stp>
        <tr r="H73" s="2"/>
      </tp>
      <tp>
        <v>0</v>
        <stp/>
        <stp>BOARD</stp>
        <stp>6645</stp>
        <stp/>
        <stp>買気配数量-1</stp>
        <tr r="H203" s="2"/>
      </tp>
      <tp>
        <v>0</v>
        <stp/>
        <stp>BOARD</stp>
        <stp>6845</stp>
        <stp/>
        <stp>買気配数量-1</stp>
        <tr r="H213" s="2"/>
      </tp>
      <tp>
        <v>0</v>
        <stp/>
        <stp>BOARD</stp>
        <stp>6645</stp>
        <stp/>
        <stp>買気配数量-2</stp>
        <tr r="H203" s="2"/>
      </tp>
      <tp>
        <v>0</v>
        <stp/>
        <stp>BOARD</stp>
        <stp>6845</stp>
        <stp/>
        <stp>買気配数量-2</stp>
        <tr r="H213" s="2"/>
      </tp>
      <tp>
        <v>0</v>
        <stp/>
        <stp>BOARD</stp>
        <stp>4045</stp>
        <stp/>
        <stp>買気配数量-1</stp>
        <tr r="H73" s="2"/>
      </tp>
      <tp>
        <v>0</v>
        <stp/>
        <stp>BOARD</stp>
        <stp>6645</stp>
        <stp/>
        <stp>買気配数量-3</stp>
        <tr r="H203" s="2"/>
      </tp>
      <tp>
        <v>0</v>
        <stp/>
        <stp>BOARD</stp>
        <stp>6845</stp>
        <stp/>
        <stp>買気配数量-3</stp>
        <tr r="H213" s="2"/>
      </tp>
      <tp>
        <v>2636</v>
        <stp/>
        <stp>BOARD</stp>
        <stp>2282</stp>
        <stp/>
        <stp>気配値6</stp>
        <tr r="L32" s="4"/>
      </tp>
      <tp>
        <v>2222</v>
        <stp/>
        <stp>BOARD</stp>
        <stp>2002</stp>
        <stp/>
        <stp>気配値5</stp>
        <tr r="K91" s="4"/>
      </tp>
      <tp>
        <v>2220</v>
        <stp/>
        <stp>BOARD</stp>
        <stp>2002</stp>
        <stp/>
        <stp>気配値6</stp>
        <tr r="L91" s="4"/>
      </tp>
      <tp>
        <v>2639</v>
        <stp/>
        <stp>BOARD</stp>
        <stp>2282</stp>
        <stp/>
        <stp>気配値5</stp>
        <tr r="K32" s="4"/>
      </tp>
      <tp>
        <v>2085.5</v>
        <stp/>
        <stp>BOARD</stp>
        <stp>2802</stp>
        <stp/>
        <stp>気配値5</stp>
        <tr r="K23" s="4"/>
      </tp>
      <tp>
        <v>2084</v>
        <stp/>
        <stp>BOARD</stp>
        <stp>2802</stp>
        <stp/>
        <stp>気配値6</stp>
        <tr r="L23" s="4"/>
      </tp>
      <tp>
        <v>707</v>
        <stp/>
        <stp>BOARD</stp>
        <stp>3632</stp>
        <stp/>
        <stp>気配値6</stp>
        <tr r="L38" s="4"/>
      </tp>
      <tp>
        <v>709</v>
        <stp/>
        <stp>BOARD</stp>
        <stp>3632</stp>
        <stp/>
        <stp>気配値5</stp>
        <tr r="K38" s="4"/>
      </tp>
      <tp>
        <v>3710</v>
        <stp/>
        <stp>BOARD</stp>
        <stp>7272</stp>
        <stp/>
        <stp>気配値6</stp>
        <tr r="L107" s="4"/>
      </tp>
      <tp>
        <v>3715</v>
        <stp/>
        <stp>BOARD</stp>
        <stp>7272</stp>
        <stp/>
        <stp>気配値5</stp>
        <tr r="K107" s="4"/>
      </tp>
      <tp>
        <v>3860</v>
        <stp/>
        <stp>BOARD</stp>
        <stp>4612</stp>
        <stp/>
        <stp>気配値6</stp>
        <tr r="L43" s="4"/>
      </tp>
      <tp>
        <v>3875</v>
        <stp/>
        <stp>BOARD</stp>
        <stp>4612</stp>
        <stp/>
        <stp>気配値5</stp>
        <tr r="K43" s="4"/>
      </tp>
      <tp>
        <v>1706</v>
        <stp/>
        <stp>BOARD</stp>
        <stp>4062</stp>
        <stp/>
        <stp>気配値5</stp>
        <tr r="K52" s="4"/>
      </tp>
      <tp>
        <v>2486</v>
        <stp/>
        <stp>BOARD</stp>
        <stp>4042</stp>
        <stp/>
        <stp>気配値5</stp>
        <tr r="K116" s="4"/>
      </tp>
      <tp>
        <v>1703</v>
        <stp/>
        <stp>BOARD</stp>
        <stp>4062</stp>
        <stp/>
        <stp>気配値6</stp>
        <tr r="L52" s="4"/>
      </tp>
      <tp>
        <v>2484</v>
        <stp/>
        <stp>BOARD</stp>
        <stp>4042</stp>
        <stp/>
        <stp>気配値6</stp>
        <tr r="L116" s="4"/>
      </tp>
      <tp>
        <v>19020</v>
        <stp/>
        <stp>BOARD</stp>
        <stp>4922</stp>
        <stp/>
        <stp>気配値5</stp>
        <tr r="K41" s="4"/>
      </tp>
      <tp>
        <v>2093</v>
        <stp/>
        <stp>BOARD</stp>
        <stp>4912</stp>
        <stp/>
        <stp>気配値5</stp>
        <tr r="K29" s="4"/>
      </tp>
      <tp>
        <v>19010</v>
        <stp/>
        <stp>BOARD</stp>
        <stp>4922</stp>
        <stp/>
        <stp>気配値6</stp>
        <tr r="L41" s="4"/>
      </tp>
      <tp>
        <v>2091</v>
        <stp/>
        <stp>BOARD</stp>
        <stp>4912</stp>
        <stp/>
        <stp>気配値6</stp>
        <tr r="L29" s="4"/>
      </tp>
      <tp>
        <v>532</v>
        <stp/>
        <stp>BOARD</stp>
        <stp>5232</stp>
        <stp/>
        <stp>気配値6</stp>
        <tr r="L108" s="4"/>
      </tp>
      <tp>
        <v>6330</v>
        <stp/>
        <stp>BOARD</stp>
        <stp>5332</stp>
        <stp/>
        <stp>気配値6</stp>
        <tr r="L74" s="4"/>
      </tp>
      <tp>
        <v>6350</v>
        <stp/>
        <stp>BOARD</stp>
        <stp>5332</stp>
        <stp/>
        <stp>気配値5</stp>
        <tr r="K74" s="4"/>
      </tp>
      <tp>
        <v>533</v>
        <stp/>
        <stp>BOARD</stp>
        <stp>5232</stp>
        <stp/>
        <stp>気配値5</stp>
        <tr r="K108" s="4"/>
      </tp>
      <tp>
        <v>2037</v>
        <stp/>
        <stp>BOARD</stp>
        <stp>8252</stp>
        <stp/>
        <stp>気配値6</stp>
        <tr r="L75" s="4"/>
      </tp>
      <tp>
        <v>2308</v>
        <stp/>
        <stp>BOARD</stp>
        <stp>8242</stp>
        <stp/>
        <stp>気配値6</stp>
        <tr r="L25" s="4"/>
      </tp>
      <tp>
        <v>2039</v>
        <stp/>
        <stp>BOARD</stp>
        <stp>8252</stp>
        <stp/>
        <stp>気配値5</stp>
        <tr r="K75" s="4"/>
      </tp>
      <tp>
        <v>2310</v>
        <stp/>
        <stp>BOARD</stp>
        <stp>8242</stp>
        <stp/>
        <stp>気配値5</stp>
        <tr r="K25" s="4"/>
      </tp>
      <tp>
        <v>2100</v>
        <stp/>
        <stp>BOARD</stp>
        <stp>7276</stp>
        <stp/>
        <stp>買気配数量11</stp>
        <tr r="H240" s="2"/>
      </tp>
      <tp>
        <v>6600</v>
        <stp/>
        <stp>BOARD</stp>
        <stp>4676</stp>
        <stp/>
        <stp>買気配数量12</stp>
        <tr r="H122" s="2"/>
      </tp>
      <tp>
        <v>14100</v>
        <stp/>
        <stp>BOARD</stp>
        <stp>6976</stp>
        <stp/>
        <stp>買気配数量10</stp>
        <tr r="H222" s="2"/>
      </tp>
      <tp>
        <v>500</v>
        <stp/>
        <stp>BOARD</stp>
        <stp>7276</stp>
        <stp/>
        <stp>買気配数量10</stp>
        <tr r="H240" s="2"/>
      </tp>
      <tp>
        <v>9500</v>
        <stp/>
        <stp>BOARD</stp>
        <stp>4676</stp>
        <stp/>
        <stp>買気配数量13</stp>
        <tr r="H122" s="2"/>
      </tp>
      <tp>
        <v>29700</v>
        <stp/>
        <stp>BOARD</stp>
        <stp>6976</stp>
        <stp/>
        <stp>買気配数量11</stp>
        <tr r="H222" s="2"/>
      </tp>
      <tp>
        <v>3700</v>
        <stp/>
        <stp>BOARD</stp>
        <stp>7276</stp>
        <stp/>
        <stp>買気配数量13</stp>
        <tr r="H240" s="2"/>
      </tp>
      <tp>
        <v>14600</v>
        <stp/>
        <stp>BOARD</stp>
        <stp>4676</stp>
        <stp/>
        <stp>買気配数量10</stp>
        <tr r="H122" s="2"/>
      </tp>
      <tp>
        <v>36700</v>
        <stp/>
        <stp>BOARD</stp>
        <stp>6976</stp>
        <stp/>
        <stp>買気配数量12</stp>
        <tr r="H222" s="2"/>
      </tp>
      <tp>
        <v>1500</v>
        <stp/>
        <stp>BOARD</stp>
        <stp>7276</stp>
        <stp/>
        <stp>買気配数量12</stp>
        <tr r="H240" s="2"/>
      </tp>
      <tp>
        <v>21800</v>
        <stp/>
        <stp>BOARD</stp>
        <stp>4676</stp>
        <stp/>
        <stp>買気配数量11</stp>
        <tr r="H122" s="2"/>
      </tp>
      <tp>
        <v>25500</v>
        <stp/>
        <stp>BOARD</stp>
        <stp>6976</stp>
        <stp/>
        <stp>買気配数量13</stp>
        <tr r="H222" s="2"/>
      </tp>
      <tp>
        <v>3900</v>
        <stp/>
        <stp>BOARD</stp>
        <stp>6976</stp>
        <stp/>
        <stp>買気配数量14</stp>
        <tr r="H222" s="2"/>
      </tp>
      <tp>
        <v>300</v>
        <stp/>
        <stp>BOARD</stp>
        <stp>7276</stp>
        <stp/>
        <stp>買気配数量14</stp>
        <tr r="H240" s="2"/>
      </tp>
      <tp>
        <v>20000</v>
        <stp/>
        <stp>BOARD</stp>
        <stp>4676</stp>
        <stp/>
        <stp>買気配数量14</stp>
        <tr r="H122" s="2"/>
      </tp>
      <tp>
        <v>165000</v>
        <stp/>
        <stp>BOARD</stp>
        <stp>6674</stp>
        <stp/>
        <stp>買気配数量10</stp>
        <tr r="H204" s="2"/>
      </tp>
      <tp>
        <v>88000</v>
        <stp/>
        <stp>BOARD</stp>
        <stp>6474</stp>
        <stp/>
        <stp>買気配数量10</stp>
        <tr r="H194" s="2"/>
      </tp>
      <tp>
        <v>73000</v>
        <stp/>
        <stp>BOARD</stp>
        <stp>6674</stp>
        <stp/>
        <stp>買気配数量11</stp>
        <tr r="H204" s="2"/>
      </tp>
      <tp>
        <v>12000</v>
        <stp/>
        <stp>BOARD</stp>
        <stp>6474</stp>
        <stp/>
        <stp>買気配数量11</stp>
        <tr r="H194" s="2"/>
      </tp>
      <tp>
        <v>20000</v>
        <stp/>
        <stp>BOARD</stp>
        <stp>6674</stp>
        <stp/>
        <stp>買気配数量12</stp>
        <tr r="H204" s="2"/>
      </tp>
      <tp>
        <v>24000</v>
        <stp/>
        <stp>BOARD</stp>
        <stp>6474</stp>
        <stp/>
        <stp>買気配数量12</stp>
        <tr r="H194" s="2"/>
      </tp>
      <tp>
        <v>17000</v>
        <stp/>
        <stp>BOARD</stp>
        <stp>6674</stp>
        <stp/>
        <stp>買気配数量13</stp>
        <tr r="H204" s="2"/>
      </tp>
      <tp>
        <v>50000</v>
        <stp/>
        <stp>BOARD</stp>
        <stp>6474</stp>
        <stp/>
        <stp>買気配数量13</stp>
        <tr r="H194" s="2"/>
      </tp>
      <tp>
        <v>28000</v>
        <stp/>
        <stp>BOARD</stp>
        <stp>6674</stp>
        <stp/>
        <stp>買気配数量14</stp>
        <tr r="H204" s="2"/>
      </tp>
      <tp>
        <v>5000</v>
        <stp/>
        <stp>BOARD</stp>
        <stp>6474</stp>
        <stp/>
        <stp>買気配数量14</stp>
        <tr r="H194" s="2"/>
      </tp>
      <tp>
        <v>200</v>
        <stp/>
        <stp>BOARD</stp>
        <stp>2875</stp>
        <stp/>
        <stp>買気配数量14</stp>
        <tr r="H47" s="2"/>
      </tp>
      <tp>
        <v>7500</v>
        <stp/>
        <stp>BOARD</stp>
        <stp>2875</stp>
        <stp/>
        <stp>買気配数量10</stp>
        <tr r="H47" s="2"/>
      </tp>
      <tp>
        <v>2000</v>
        <stp/>
        <stp>BOARD</stp>
        <stp>2875</stp>
        <stp/>
        <stp>買気配数量11</stp>
        <tr r="H47" s="2"/>
      </tp>
      <tp>
        <v>200</v>
        <stp/>
        <stp>BOARD</stp>
        <stp>2875</stp>
        <stp/>
        <stp>買気配数量12</stp>
        <tr r="H47" s="2"/>
      </tp>
      <tp>
        <v>3700</v>
        <stp/>
        <stp>BOARD</stp>
        <stp>2875</stp>
        <stp/>
        <stp>買気配数量13</stp>
        <tr r="H47" s="2"/>
      </tp>
      <tp>
        <v>10500</v>
        <stp/>
        <stp>BOARD</stp>
        <stp>4272</stp>
        <stp/>
        <stp>買気配数量12</stp>
        <tr r="H92" s="2"/>
      </tp>
      <tp>
        <v>14100</v>
        <stp/>
        <stp>BOARD</stp>
        <stp>7272</stp>
        <stp/>
        <stp>買気配数量11</stp>
        <tr r="H239" s="2"/>
      </tp>
      <tp>
        <v>176800</v>
        <stp/>
        <stp>BOARD</stp>
        <stp>6472</stp>
        <stp/>
        <stp>買気配数量10</stp>
        <tr r="H192" s="2"/>
      </tp>
      <tp>
        <v>9700</v>
        <stp/>
        <stp>BOARD</stp>
        <stp>4272</stp>
        <stp/>
        <stp>買気配数量13</stp>
        <tr r="H92" s="2"/>
      </tp>
      <tp>
        <v>21300</v>
        <stp/>
        <stp>BOARD</stp>
        <stp>7272</stp>
        <stp/>
        <stp>買気配数量10</stp>
        <tr r="H239" s="2"/>
      </tp>
      <tp>
        <v>62400</v>
        <stp/>
        <stp>BOARD</stp>
        <stp>6472</stp>
        <stp/>
        <stp>買気配数量11</stp>
        <tr r="H192" s="2"/>
      </tp>
      <tp>
        <v>6400</v>
        <stp/>
        <stp>BOARD</stp>
        <stp>4272</stp>
        <stp/>
        <stp>買気配数量10</stp>
        <tr r="H92" s="2"/>
      </tp>
      <tp>
        <v>12200</v>
        <stp/>
        <stp>BOARD</stp>
        <stp>7272</stp>
        <stp/>
        <stp>買気配数量13</stp>
        <tr r="H239" s="2"/>
      </tp>
      <tp>
        <v>25800</v>
        <stp/>
        <stp>BOARD</stp>
        <stp>6472</stp>
        <stp/>
        <stp>買気配数量12</stp>
        <tr r="H192" s="2"/>
      </tp>
      <tp>
        <v>4000</v>
        <stp/>
        <stp>BOARD</stp>
        <stp>4272</stp>
        <stp/>
        <stp>買気配数量11</stp>
        <tr r="H92" s="2"/>
      </tp>
      <tp>
        <v>9100</v>
        <stp/>
        <stp>BOARD</stp>
        <stp>7272</stp>
        <stp/>
        <stp>買気配数量12</stp>
        <tr r="H239" s="2"/>
      </tp>
      <tp>
        <v>9700</v>
        <stp/>
        <stp>BOARD</stp>
        <stp>6472</stp>
        <stp/>
        <stp>買気配数量13</stp>
        <tr r="H192" s="2"/>
      </tp>
      <tp>
        <v>34300</v>
        <stp/>
        <stp>BOARD</stp>
        <stp>6472</stp>
        <stp/>
        <stp>買気配数量14</stp>
        <tr r="H192" s="2"/>
      </tp>
      <tp>
        <v>8300</v>
        <stp/>
        <stp>BOARD</stp>
        <stp>7272</stp>
        <stp/>
        <stp>買気配数量14</stp>
        <tr r="H239" s="2"/>
      </tp>
      <tp>
        <v>1600</v>
        <stp/>
        <stp>BOARD</stp>
        <stp>4272</stp>
        <stp/>
        <stp>買気配数量14</stp>
        <tr r="H92" s="2"/>
      </tp>
      <tp>
        <v>700</v>
        <stp/>
        <stp>BOARD</stp>
        <stp>8273</stp>
        <stp/>
        <stp>買気配数量14</stp>
        <tr r="H284" s="2"/>
      </tp>
      <tp>
        <v>3200</v>
        <stp/>
        <stp>BOARD</stp>
        <stp>8273</stp>
        <stp/>
        <stp>買気配数量12</stp>
        <tr r="H284" s="2"/>
      </tp>
      <tp>
        <v>700</v>
        <stp/>
        <stp>BOARD</stp>
        <stp>8273</stp>
        <stp/>
        <stp>買気配数量13</stp>
        <tr r="H284" s="2"/>
      </tp>
      <tp>
        <v>5400</v>
        <stp/>
        <stp>BOARD</stp>
        <stp>8273</stp>
        <stp/>
        <stp>買気配数量10</stp>
        <tr r="H284" s="2"/>
      </tp>
      <tp>
        <v>900</v>
        <stp/>
        <stp>BOARD</stp>
        <stp>8273</stp>
        <stp/>
        <stp>買気配数量11</stp>
        <tr r="H284" s="2"/>
      </tp>
      <tp>
        <v>314000</v>
        <stp/>
        <stp>BOARD</stp>
        <stp>6773</stp>
        <stp/>
        <stp>買気配数量10</stp>
        <tr r="H210" s="2"/>
      </tp>
      <tp>
        <v>20400</v>
        <stp/>
        <stp>BOARD</stp>
        <stp>6473</stp>
        <stp/>
        <stp>買気配数量10</stp>
        <tr r="H193" s="2"/>
      </tp>
      <tp>
        <v>79400</v>
        <stp/>
        <stp>BOARD</stp>
        <stp>6773</stp>
        <stp/>
        <stp>買気配数量11</stp>
        <tr r="H210" s="2"/>
      </tp>
      <tp>
        <v>10800</v>
        <stp/>
        <stp>BOARD</stp>
        <stp>6473</stp>
        <stp/>
        <stp>買気配数量11</stp>
        <tr r="H193" s="2"/>
      </tp>
      <tp>
        <v>176500</v>
        <stp/>
        <stp>BOARD</stp>
        <stp>6773</stp>
        <stp/>
        <stp>買気配数量12</stp>
        <tr r="H210" s="2"/>
      </tp>
      <tp>
        <v>18900</v>
        <stp/>
        <stp>BOARD</stp>
        <stp>6473</stp>
        <stp/>
        <stp>買気配数量12</stp>
        <tr r="H193" s="2"/>
      </tp>
      <tp>
        <v>82600</v>
        <stp/>
        <stp>BOARD</stp>
        <stp>6773</stp>
        <stp/>
        <stp>買気配数量13</stp>
        <tr r="H210" s="2"/>
      </tp>
      <tp>
        <v>6700</v>
        <stp/>
        <stp>BOARD</stp>
        <stp>6473</stp>
        <stp/>
        <stp>買気配数量13</stp>
        <tr r="H193" s="2"/>
      </tp>
      <tp>
        <v>238300</v>
        <stp/>
        <stp>BOARD</stp>
        <stp>6773</stp>
        <stp/>
        <stp>買気配数量14</stp>
        <tr r="H210" s="2"/>
      </tp>
      <tp>
        <v>14000</v>
        <stp/>
        <stp>BOARD</stp>
        <stp>6473</stp>
        <stp/>
        <stp>買気配数量14</stp>
        <tr r="H193" s="2"/>
      </tp>
      <tp>
        <v>400</v>
        <stp/>
        <stp>BOARD</stp>
        <stp>2270</stp>
        <stp/>
        <stp>買気配数量14</stp>
        <tr r="H23" s="2"/>
      </tp>
      <tp>
        <v>47700</v>
        <stp/>
        <stp>BOARD</stp>
        <stp>7270</stp>
        <stp/>
        <stp>買気配数量11</stp>
        <tr r="H238" s="2"/>
      </tp>
      <tp>
        <v>7900</v>
        <stp/>
        <stp>BOARD</stp>
        <stp>6370</stp>
        <stp/>
        <stp>買気配数量10</stp>
        <tr r="H184" s="2"/>
      </tp>
      <tp>
        <v>1500</v>
        <stp/>
        <stp>BOARD</stp>
        <stp>2670</stp>
        <stp/>
        <stp>買気配数量14</stp>
        <tr r="H36" s="2"/>
      </tp>
      <tp>
        <v>52900</v>
        <stp/>
        <stp>BOARD</stp>
        <stp>6770</stp>
        <stp/>
        <stp>買気配数量10</stp>
        <tr r="H209" s="2"/>
      </tp>
      <tp>
        <v>48500</v>
        <stp/>
        <stp>BOARD</stp>
        <stp>7270</stp>
        <stp/>
        <stp>買気配数量10</stp>
        <tr r="H238" s="2"/>
      </tp>
      <tp>
        <v>2200</v>
        <stp/>
        <stp>BOARD</stp>
        <stp>6370</stp>
        <stp/>
        <stp>買気配数量11</stp>
        <tr r="H184" s="2"/>
      </tp>
      <tp>
        <v>48000</v>
        <stp/>
        <stp>BOARD</stp>
        <stp>6770</stp>
        <stp/>
        <stp>買気配数量11</stp>
        <tr r="H209" s="2"/>
      </tp>
      <tp>
        <v>52600</v>
        <stp/>
        <stp>BOARD</stp>
        <stp>7270</stp>
        <stp/>
        <stp>買気配数量13</stp>
        <tr r="H238" s="2"/>
      </tp>
      <tp>
        <v>7200</v>
        <stp/>
        <stp>BOARD</stp>
        <stp>6370</stp>
        <stp/>
        <stp>買気配数量12</stp>
        <tr r="H184" s="2"/>
      </tp>
      <tp>
        <v>24900</v>
        <stp/>
        <stp>BOARD</stp>
        <stp>6770</stp>
        <stp/>
        <stp>買気配数量12</stp>
        <tr r="H209" s="2"/>
      </tp>
      <tp>
        <v>16100</v>
        <stp/>
        <stp>BOARD</stp>
        <stp>7270</stp>
        <stp/>
        <stp>買気配数量12</stp>
        <tr r="H238" s="2"/>
      </tp>
      <tp>
        <v>1800</v>
        <stp/>
        <stp>BOARD</stp>
        <stp>6370</stp>
        <stp/>
        <stp>買気配数量13</stp>
        <tr r="H184" s="2"/>
      </tp>
      <tp>
        <v>43400</v>
        <stp/>
        <stp>BOARD</stp>
        <stp>6770</stp>
        <stp/>
        <stp>買気配数量13</stp>
        <tr r="H209" s="2"/>
      </tp>
      <tp>
        <v>5800</v>
        <stp/>
        <stp>BOARD</stp>
        <stp>2270</stp>
        <stp/>
        <stp>買気配数量10</stp>
        <tr r="H23" s="2"/>
      </tp>
      <tp>
        <v>900</v>
        <stp/>
        <stp>BOARD</stp>
        <stp>6370</stp>
        <stp/>
        <stp>買気配数量14</stp>
        <tr r="H184" s="2"/>
      </tp>
      <tp>
        <v>400</v>
        <stp/>
        <stp>BOARD</stp>
        <stp>2670</stp>
        <stp/>
        <stp>買気配数量10</stp>
        <tr r="H36" s="2"/>
      </tp>
      <tp>
        <v>30800</v>
        <stp/>
        <stp>BOARD</stp>
        <stp>6770</stp>
        <stp/>
        <stp>買気配数量14</stp>
        <tr r="H209" s="2"/>
      </tp>
      <tp>
        <v>1600</v>
        <stp/>
        <stp>BOARD</stp>
        <stp>2270</stp>
        <stp/>
        <stp>買気配数量11</stp>
        <tr r="H23" s="2"/>
      </tp>
      <tp>
        <v>18600</v>
        <stp/>
        <stp>BOARD</stp>
        <stp>7270</stp>
        <stp/>
        <stp>買気配数量14</stp>
        <tr r="H238" s="2"/>
      </tp>
      <tp>
        <v>200</v>
        <stp/>
        <stp>BOARD</stp>
        <stp>2670</stp>
        <stp/>
        <stp>買気配数量11</stp>
        <tr r="H36" s="2"/>
      </tp>
      <tp>
        <v>1400</v>
        <stp/>
        <stp>BOARD</stp>
        <stp>2270</stp>
        <stp/>
        <stp>買気配数量12</stp>
        <tr r="H23" s="2"/>
      </tp>
      <tp>
        <v>2800</v>
        <stp/>
        <stp>BOARD</stp>
        <stp>2670</stp>
        <stp/>
        <stp>買気配数量12</stp>
        <tr r="H36" s="2"/>
      </tp>
      <tp>
        <v>1100</v>
        <stp/>
        <stp>BOARD</stp>
        <stp>2270</stp>
        <stp/>
        <stp>買気配数量13</stp>
        <tr r="H23" s="2"/>
      </tp>
      <tp>
        <v>300</v>
        <stp/>
        <stp>BOARD</stp>
        <stp>2670</stp>
        <stp/>
        <stp>買気配数量13</stp>
        <tr r="H36" s="2"/>
      </tp>
      <tp>
        <v>200</v>
        <stp/>
        <stp>BOARD</stp>
        <stp>2371</stp>
        <stp/>
        <stp>買気配数量14</stp>
        <tr r="H26" s="2"/>
      </tp>
      <tp>
        <v>3600</v>
        <stp/>
        <stp>BOARD</stp>
        <stp>5471</stp>
        <stp/>
        <stp>買気配数量13</stp>
        <tr r="H150" s="2"/>
      </tp>
      <tp>
        <v>48800</v>
        <stp/>
        <stp>BOARD</stp>
        <stp>6471</stp>
        <stp/>
        <stp>買気配数量10</stp>
        <tr r="H191" s="2"/>
      </tp>
      <tp>
        <v>2600</v>
        <stp/>
        <stp>BOARD</stp>
        <stp>2871</stp>
        <stp/>
        <stp>買気配数量14</stp>
        <tr r="H46" s="2"/>
      </tp>
      <tp>
        <v>600</v>
        <stp/>
        <stp>BOARD</stp>
        <stp>5471</stp>
        <stp/>
        <stp>買気配数量12</stp>
        <tr r="H150" s="2"/>
      </tp>
      <tp>
        <v>44200</v>
        <stp/>
        <stp>BOARD</stp>
        <stp>6471</stp>
        <stp/>
        <stp>買気配数量11</stp>
        <tr r="H191" s="2"/>
      </tp>
      <tp>
        <v>800</v>
        <stp/>
        <stp>BOARD</stp>
        <stp>5471</stp>
        <stp/>
        <stp>買気配数量11</stp>
        <tr r="H150" s="2"/>
      </tp>
      <tp>
        <v>59700</v>
        <stp/>
        <stp>BOARD</stp>
        <stp>6471</stp>
        <stp/>
        <stp>買気配数量12</stp>
        <tr r="H191" s="2"/>
      </tp>
      <tp>
        <v>1100</v>
        <stp/>
        <stp>BOARD</stp>
        <stp>5471</stp>
        <stp/>
        <stp>買気配数量10</stp>
        <tr r="H150" s="2"/>
      </tp>
      <tp>
        <v>10500</v>
        <stp/>
        <stp>BOARD</stp>
        <stp>6471</stp>
        <stp/>
        <stp>買気配数量13</stp>
        <tr r="H191" s="2"/>
      </tp>
      <tp>
        <v>25800</v>
        <stp/>
        <stp>BOARD</stp>
        <stp>2371</stp>
        <stp/>
        <stp>買気配数量10</stp>
        <tr r="H26" s="2"/>
      </tp>
      <tp>
        <v>4200</v>
        <stp/>
        <stp>BOARD</stp>
        <stp>6471</stp>
        <stp/>
        <stp>買気配数量14</stp>
        <tr r="H191" s="2"/>
      </tp>
      <tp>
        <v>6400</v>
        <stp/>
        <stp>BOARD</stp>
        <stp>2871</stp>
        <stp/>
        <stp>買気配数量10</stp>
        <tr r="H46" s="2"/>
      </tp>
      <tp>
        <v>12400</v>
        <stp/>
        <stp>BOARD</stp>
        <stp>2371</stp>
        <stp/>
        <stp>買気配数量11</stp>
        <tr r="H26" s="2"/>
      </tp>
      <tp>
        <v>1400</v>
        <stp/>
        <stp>BOARD</stp>
        <stp>2871</stp>
        <stp/>
        <stp>買気配数量11</stp>
        <tr r="H46" s="2"/>
      </tp>
      <tp>
        <v>8500</v>
        <stp/>
        <stp>BOARD</stp>
        <stp>2371</stp>
        <stp/>
        <stp>買気配数量12</stp>
        <tr r="H26" s="2"/>
      </tp>
      <tp>
        <v>1100</v>
        <stp/>
        <stp>BOARD</stp>
        <stp>2871</stp>
        <stp/>
        <stp>買気配数量12</stp>
        <tr r="H46" s="2"/>
      </tp>
      <tp>
        <v>5200</v>
        <stp/>
        <stp>BOARD</stp>
        <stp>2371</stp>
        <stp/>
        <stp>買気配数量13</stp>
        <tr r="H26" s="2"/>
      </tp>
      <tp>
        <v>100</v>
        <stp/>
        <stp>BOARD</stp>
        <stp>5471</stp>
        <stp/>
        <stp>買気配数量14</stp>
        <tr r="H150" s="2"/>
      </tp>
      <tp>
        <v>5700</v>
        <stp/>
        <stp>BOARD</stp>
        <stp>2871</stp>
        <stp/>
        <stp>買気配数量13</stp>
        <tr r="H46" s="2"/>
      </tp>
      <tp>
        <v>200</v>
        <stp/>
        <stp>BOARD</stp>
        <stp>8078</stp>
        <stp/>
        <stp>買気配数量14</stp>
        <tr r="H269" s="2"/>
      </tp>
      <tp>
        <v>400</v>
        <stp/>
        <stp>BOARD</stp>
        <stp>8078</stp>
        <stp/>
        <stp>買気配数量12</stp>
        <tr r="H269" s="2"/>
      </tp>
      <tp>
        <v>6400</v>
        <stp/>
        <stp>BOARD</stp>
        <stp>8078</stp>
        <stp/>
        <stp>買気配数量13</stp>
        <tr r="H269" s="2"/>
      </tp>
      <tp>
        <v>2400</v>
        <stp/>
        <stp>BOARD</stp>
        <stp>8078</stp>
        <stp/>
        <stp>買気配数量10</stp>
        <tr r="H269" s="2"/>
      </tp>
      <tp>
        <v>4000</v>
        <stp/>
        <stp>BOARD</stp>
        <stp>8078</stp>
        <stp/>
        <stp>買気配数量11</stp>
        <tr r="H269" s="2"/>
      </tp>
      <tp>
        <v>1500</v>
        <stp/>
        <stp>BOARD</stp>
        <stp>7278</stp>
        <stp/>
        <stp>買気配数量11</stp>
        <tr r="H241" s="2"/>
      </tp>
      <tp>
        <v>8800</v>
        <stp/>
        <stp>BOARD</stp>
        <stp>4578</stp>
        <stp/>
        <stp>買気配数量12</stp>
        <tr r="H114" s="2"/>
      </tp>
      <tp>
        <v>1900</v>
        <stp/>
        <stp>BOARD</stp>
        <stp>7278</stp>
        <stp/>
        <stp>買気配数量10</stp>
        <tr r="H241" s="2"/>
      </tp>
      <tp>
        <v>3700</v>
        <stp/>
        <stp>BOARD</stp>
        <stp>4578</stp>
        <stp/>
        <stp>買気配数量13</stp>
        <tr r="H114" s="2"/>
      </tp>
      <tp>
        <v>3000</v>
        <stp/>
        <stp>BOARD</stp>
        <stp>7278</stp>
        <stp/>
        <stp>買気配数量13</stp>
        <tr r="H241" s="2"/>
      </tp>
      <tp>
        <v>1900</v>
        <stp/>
        <stp>BOARD</stp>
        <stp>4578</stp>
        <stp/>
        <stp>買気配数量10</stp>
        <tr r="H114" s="2"/>
      </tp>
      <tp>
        <v>800</v>
        <stp/>
        <stp>BOARD</stp>
        <stp>7278</stp>
        <stp/>
        <stp>買気配数量12</stp>
        <tr r="H241" s="2"/>
      </tp>
      <tp>
        <v>2500</v>
        <stp/>
        <stp>BOARD</stp>
        <stp>4578</stp>
        <stp/>
        <stp>買気配数量11</stp>
        <tr r="H114" s="2"/>
      </tp>
      <tp>
        <v>1600</v>
        <stp/>
        <stp>BOARD</stp>
        <stp>1878</stp>
        <stp/>
        <stp>買気配数量14</stp>
        <tr r="H12" s="2"/>
      </tp>
      <tp>
        <v>300</v>
        <stp/>
        <stp>BOARD</stp>
        <stp>1878</stp>
        <stp/>
        <stp>買気配数量13</stp>
        <tr r="H12" s="2"/>
      </tp>
      <tp>
        <v>700</v>
        <stp/>
        <stp>BOARD</stp>
        <stp>7278</stp>
        <stp/>
        <stp>買気配数量14</stp>
        <tr r="H241" s="2"/>
      </tp>
      <tp>
        <v>300</v>
        <stp/>
        <stp>BOARD</stp>
        <stp>1878</stp>
        <stp/>
        <stp>買気配数量12</stp>
        <tr r="H12" s="2"/>
      </tp>
      <tp>
        <v>600</v>
        <stp/>
        <stp>BOARD</stp>
        <stp>4578</stp>
        <stp/>
        <stp>買気配数量14</stp>
        <tr r="H114" s="2"/>
      </tp>
      <tp>
        <v>1800</v>
        <stp/>
        <stp>BOARD</stp>
        <stp>1878</stp>
        <stp/>
        <stp>買気配数量11</stp>
        <tr r="H12" s="2"/>
      </tp>
      <tp>
        <v>300</v>
        <stp/>
        <stp>BOARD</stp>
        <stp>1878</stp>
        <stp/>
        <stp>買気配数量10</stp>
        <tr r="H12" s="2"/>
      </tp>
      <tp>
        <v>7300</v>
        <stp/>
        <stp>BOARD</stp>
        <stp>6479</stp>
        <stp/>
        <stp>買気配数量10</stp>
        <tr r="H195" s="2"/>
      </tp>
      <tp>
        <v>400</v>
        <stp/>
        <stp>BOARD</stp>
        <stp>2579</stp>
        <stp/>
        <stp>買気配数量14</stp>
        <tr r="H32" s="2"/>
      </tp>
      <tp>
        <v>14300</v>
        <stp/>
        <stp>BOARD</stp>
        <stp>6479</stp>
        <stp/>
        <stp>買気配数量11</stp>
        <tr r="H195" s="2"/>
      </tp>
      <tp>
        <v>12000</v>
        <stp/>
        <stp>BOARD</stp>
        <stp>6479</stp>
        <stp/>
        <stp>買気配数量12</stp>
        <tr r="H195" s="2"/>
      </tp>
      <tp>
        <v>15400</v>
        <stp/>
        <stp>BOARD</stp>
        <stp>6479</stp>
        <stp/>
        <stp>買気配数量13</stp>
        <tr r="H195" s="2"/>
      </tp>
      <tp>
        <v>10600</v>
        <stp/>
        <stp>BOARD</stp>
        <stp>6479</stp>
        <stp/>
        <stp>買気配数量14</stp>
        <tr r="H195" s="2"/>
      </tp>
      <tp>
        <v>14400</v>
        <stp/>
        <stp>BOARD</stp>
        <stp>2579</stp>
        <stp/>
        <stp>買気配数量10</stp>
        <tr r="H32" s="2"/>
      </tp>
      <tp>
        <v>1200</v>
        <stp/>
        <stp>BOARD</stp>
        <stp>2579</stp>
        <stp/>
        <stp>買気配数量11</stp>
        <tr r="H32" s="2"/>
      </tp>
      <tp>
        <v>1000</v>
        <stp/>
        <stp>BOARD</stp>
        <stp>2579</stp>
        <stp/>
        <stp>買気配数量12</stp>
        <tr r="H32" s="2"/>
      </tp>
      <tp>
        <v>5200</v>
        <stp/>
        <stp>BOARD</stp>
        <stp>2579</stp>
        <stp/>
        <stp>買気配数量13</stp>
        <tr r="H32" s="2"/>
      </tp>
      <tp>
        <v>0</v>
        <stp/>
        <stp>BOARD</stp>
        <stp>8078</stp>
        <stp/>
        <stp>買気配数量-2</stp>
        <tr r="H269" s="2"/>
      </tp>
      <tp>
        <v>0</v>
        <stp/>
        <stp>BOARD</stp>
        <stp>8078</stp>
        <stp/>
        <stp>買気配数量-3</stp>
        <tr r="H269" s="2"/>
      </tp>
      <tp>
        <v>0</v>
        <stp/>
        <stp>BOARD</stp>
        <stp>8078</stp>
        <stp/>
        <stp>買気配数量-1</stp>
        <tr r="H269" s="2"/>
      </tp>
      <tp>
        <v>0</v>
        <stp/>
        <stp>BOARD</stp>
        <stp>7278</stp>
        <stp/>
        <stp>買気配数量-1</stp>
        <tr r="H241" s="2"/>
      </tp>
      <tp>
        <v>0</v>
        <stp/>
        <stp>BOARD</stp>
        <stp>4578</stp>
        <stp/>
        <stp>買気配数量-2</stp>
        <tr r="H114" s="2"/>
      </tp>
      <tp>
        <v>0</v>
        <stp/>
        <stp>BOARD</stp>
        <stp>4578</stp>
        <stp/>
        <stp>買気配数量-3</stp>
        <tr r="H114" s="2"/>
      </tp>
      <tp>
        <v>0</v>
        <stp/>
        <stp>BOARD</stp>
        <stp>7278</stp>
        <stp/>
        <stp>買気配数量-3</stp>
        <tr r="H241" s="2"/>
      </tp>
      <tp>
        <v>0</v>
        <stp/>
        <stp>BOARD</stp>
        <stp>7278</stp>
        <stp/>
        <stp>買気配数量-2</stp>
        <tr r="H241" s="2"/>
      </tp>
      <tp>
        <v>0</v>
        <stp/>
        <stp>BOARD</stp>
        <stp>4578</stp>
        <stp/>
        <stp>買気配数量-1</stp>
        <tr r="H114" s="2"/>
      </tp>
      <tp>
        <v>0</v>
        <stp/>
        <stp>BOARD</stp>
        <stp>1878</stp>
        <stp/>
        <stp>買気配数量-3</stp>
        <tr r="H12" s="2"/>
      </tp>
      <tp>
        <v>0</v>
        <stp/>
        <stp>BOARD</stp>
        <stp>1878</stp>
        <stp/>
        <stp>買気配数量-2</stp>
        <tr r="H12" s="2"/>
      </tp>
      <tp>
        <v>0</v>
        <stp/>
        <stp>BOARD</stp>
        <stp>1878</stp>
        <stp/>
        <stp>買気配数量-1</stp>
        <tr r="H12" s="2"/>
      </tp>
      <tp>
        <v>0</v>
        <stp/>
        <stp>BOARD</stp>
        <stp>6479</stp>
        <stp/>
        <stp>買気配数量-1</stp>
        <tr r="H195" s="2"/>
      </tp>
      <tp>
        <v>0</v>
        <stp/>
        <stp>BOARD</stp>
        <stp>6479</stp>
        <stp/>
        <stp>買気配数量-2</stp>
        <tr r="H195" s="2"/>
      </tp>
      <tp>
        <v>0</v>
        <stp/>
        <stp>BOARD</stp>
        <stp>6479</stp>
        <stp/>
        <stp>買気配数量-3</stp>
        <tr r="H195" s="2"/>
      </tp>
      <tp>
        <v>0</v>
        <stp/>
        <stp>BOARD</stp>
        <stp>2579</stp>
        <stp/>
        <stp>買気配数量-1</stp>
        <tr r="H32" s="2"/>
      </tp>
      <tp>
        <v>0</v>
        <stp/>
        <stp>BOARD</stp>
        <stp>2579</stp>
        <stp/>
        <stp>買気配数量-2</stp>
        <tr r="H32" s="2"/>
      </tp>
      <tp>
        <v>0</v>
        <stp/>
        <stp>BOARD</stp>
        <stp>2579</stp>
        <stp/>
        <stp>買気配数量-3</stp>
        <tr r="H32" s="2"/>
      </tp>
      <tp>
        <v>0</v>
        <stp/>
        <stp>BOARD</stp>
        <stp>4272</stp>
        <stp/>
        <stp>買気配数量-2</stp>
        <tr r="H92" s="2"/>
      </tp>
      <tp>
        <v>0</v>
        <stp/>
        <stp>BOARD</stp>
        <stp>7272</stp>
        <stp/>
        <stp>買気配数量-1</stp>
        <tr r="H239" s="2"/>
      </tp>
      <tp>
        <v>0</v>
        <stp/>
        <stp>BOARD</stp>
        <stp>4272</stp>
        <stp/>
        <stp>買気配数量-3</stp>
        <tr r="H92" s="2"/>
      </tp>
      <tp>
        <v>0</v>
        <stp/>
        <stp>BOARD</stp>
        <stp>6472</stp>
        <stp/>
        <stp>買気配数量-1</stp>
        <tr r="H192" s="2"/>
      </tp>
      <tp>
        <v>0</v>
        <stp/>
        <stp>BOARD</stp>
        <stp>7272</stp>
        <stp/>
        <stp>買気配数量-3</stp>
        <tr r="H239" s="2"/>
      </tp>
      <tp>
        <v>0</v>
        <stp/>
        <stp>BOARD</stp>
        <stp>6472</stp>
        <stp/>
        <stp>買気配数量-2</stp>
        <tr r="H192" s="2"/>
      </tp>
      <tp>
        <v>0</v>
        <stp/>
        <stp>BOARD</stp>
        <stp>4272</stp>
        <stp/>
        <stp>買気配数量-1</stp>
        <tr r="H92" s="2"/>
      </tp>
      <tp>
        <v>0</v>
        <stp/>
        <stp>BOARD</stp>
        <stp>7272</stp>
        <stp/>
        <stp>買気配数量-2</stp>
        <tr r="H239" s="2"/>
      </tp>
      <tp>
        <v>0</v>
        <stp/>
        <stp>BOARD</stp>
        <stp>6472</stp>
        <stp/>
        <stp>買気配数量-3</stp>
        <tr r="H192" s="2"/>
      </tp>
      <tp>
        <v>0</v>
        <stp/>
        <stp>BOARD</stp>
        <stp>8273</stp>
        <stp/>
        <stp>買気配数量-2</stp>
        <tr r="H284" s="2"/>
      </tp>
      <tp>
        <v>0</v>
        <stp/>
        <stp>BOARD</stp>
        <stp>8273</stp>
        <stp/>
        <stp>買気配数量-3</stp>
        <tr r="H284" s="2"/>
      </tp>
      <tp>
        <v>0</v>
        <stp/>
        <stp>BOARD</stp>
        <stp>8273</stp>
        <stp/>
        <stp>買気配数量-1</stp>
        <tr r="H284" s="2"/>
      </tp>
      <tp>
        <v>0</v>
        <stp/>
        <stp>BOARD</stp>
        <stp>6773</stp>
        <stp/>
        <stp>買気配数量-1</stp>
        <tr r="H210" s="2"/>
      </tp>
      <tp>
        <v>0</v>
        <stp/>
        <stp>BOARD</stp>
        <stp>6473</stp>
        <stp/>
        <stp>買気配数量-1</stp>
        <tr r="H193" s="2"/>
      </tp>
      <tp>
        <v>0</v>
        <stp/>
        <stp>BOARD</stp>
        <stp>6773</stp>
        <stp/>
        <stp>買気配数量-2</stp>
        <tr r="H210" s="2"/>
      </tp>
      <tp>
        <v>0</v>
        <stp/>
        <stp>BOARD</stp>
        <stp>6473</stp>
        <stp/>
        <stp>買気配数量-2</stp>
        <tr r="H193" s="2"/>
      </tp>
      <tp>
        <v>0</v>
        <stp/>
        <stp>BOARD</stp>
        <stp>6773</stp>
        <stp/>
        <stp>買気配数量-3</stp>
        <tr r="H210" s="2"/>
      </tp>
      <tp>
        <v>0</v>
        <stp/>
        <stp>BOARD</stp>
        <stp>6473</stp>
        <stp/>
        <stp>買気配数量-3</stp>
        <tr r="H193" s="2"/>
      </tp>
      <tp>
        <v>0</v>
        <stp/>
        <stp>BOARD</stp>
        <stp>7270</stp>
        <stp/>
        <stp>買気配数量-1</stp>
        <tr r="H238" s="2"/>
      </tp>
      <tp>
        <v>0</v>
        <stp/>
        <stp>BOARD</stp>
        <stp>6370</stp>
        <stp/>
        <stp>買気配数量-1</stp>
        <tr r="H184" s="2"/>
      </tp>
      <tp>
        <v>0</v>
        <stp/>
        <stp>BOARD</stp>
        <stp>6770</stp>
        <stp/>
        <stp>買気配数量-1</stp>
        <tr r="H209" s="2"/>
      </tp>
      <tp>
        <v>0</v>
        <stp/>
        <stp>BOARD</stp>
        <stp>7270</stp>
        <stp/>
        <stp>買気配数量-3</stp>
        <tr r="H238" s="2"/>
      </tp>
      <tp>
        <v>0</v>
        <stp/>
        <stp>BOARD</stp>
        <stp>6370</stp>
        <stp/>
        <stp>買気配数量-2</stp>
        <tr r="H184" s="2"/>
      </tp>
      <tp>
        <v>0</v>
        <stp/>
        <stp>BOARD</stp>
        <stp>6770</stp>
        <stp/>
        <stp>買気配数量-2</stp>
        <tr r="H209" s="2"/>
      </tp>
      <tp>
        <v>0</v>
        <stp/>
        <stp>BOARD</stp>
        <stp>7270</stp>
        <stp/>
        <stp>買気配数量-2</stp>
        <tr r="H238" s="2"/>
      </tp>
      <tp>
        <v>0</v>
        <stp/>
        <stp>BOARD</stp>
        <stp>6370</stp>
        <stp/>
        <stp>買気配数量-3</stp>
        <tr r="H184" s="2"/>
      </tp>
      <tp>
        <v>0</v>
        <stp/>
        <stp>BOARD</stp>
        <stp>6770</stp>
        <stp/>
        <stp>買気配数量-3</stp>
        <tr r="H209" s="2"/>
      </tp>
      <tp>
        <v>0</v>
        <stp/>
        <stp>BOARD</stp>
        <stp>2270</stp>
        <stp/>
        <stp>買気配数量-1</stp>
        <tr r="H23" s="2"/>
      </tp>
      <tp>
        <v>0</v>
        <stp/>
        <stp>BOARD</stp>
        <stp>2670</stp>
        <stp/>
        <stp>買気配数量-1</stp>
        <tr r="H36" s="2"/>
      </tp>
      <tp>
        <v>0</v>
        <stp/>
        <stp>BOARD</stp>
        <stp>2270</stp>
        <stp/>
        <stp>買気配数量-2</stp>
        <tr r="H23" s="2"/>
      </tp>
      <tp>
        <v>0</v>
        <stp/>
        <stp>BOARD</stp>
        <stp>2670</stp>
        <stp/>
        <stp>買気配数量-2</stp>
        <tr r="H36" s="2"/>
      </tp>
      <tp>
        <v>0</v>
        <stp/>
        <stp>BOARD</stp>
        <stp>2270</stp>
        <stp/>
        <stp>買気配数量-3</stp>
        <tr r="H23" s="2"/>
      </tp>
      <tp>
        <v>0</v>
        <stp/>
        <stp>BOARD</stp>
        <stp>2670</stp>
        <stp/>
        <stp>買気配数量-3</stp>
        <tr r="H36" s="2"/>
      </tp>
      <tp>
        <v>0</v>
        <stp/>
        <stp>BOARD</stp>
        <stp>5471</stp>
        <stp/>
        <stp>買気配数量-3</stp>
        <tr r="H150" s="2"/>
      </tp>
      <tp>
        <v>0</v>
        <stp/>
        <stp>BOARD</stp>
        <stp>5471</stp>
        <stp/>
        <stp>買気配数量-2</stp>
        <tr r="H150" s="2"/>
      </tp>
      <tp>
        <v>0</v>
        <stp/>
        <stp>BOARD</stp>
        <stp>6471</stp>
        <stp/>
        <stp>買気配数量-1</stp>
        <tr r="H191" s="2"/>
      </tp>
      <tp>
        <v>0</v>
        <stp/>
        <stp>BOARD</stp>
        <stp>5471</stp>
        <stp/>
        <stp>買気配数量-1</stp>
        <tr r="H150" s="2"/>
      </tp>
      <tp>
        <v>0</v>
        <stp/>
        <stp>BOARD</stp>
        <stp>6471</stp>
        <stp/>
        <stp>買気配数量-2</stp>
        <tr r="H191" s="2"/>
      </tp>
      <tp>
        <v>0</v>
        <stp/>
        <stp>BOARD</stp>
        <stp>6471</stp>
        <stp/>
        <stp>買気配数量-3</stp>
        <tr r="H191" s="2"/>
      </tp>
      <tp>
        <v>0</v>
        <stp/>
        <stp>BOARD</stp>
        <stp>2371</stp>
        <stp/>
        <stp>買気配数量-1</stp>
        <tr r="H26" s="2"/>
      </tp>
      <tp>
        <v>0</v>
        <stp/>
        <stp>BOARD</stp>
        <stp>2871</stp>
        <stp/>
        <stp>買気配数量-1</stp>
        <tr r="H46" s="2"/>
      </tp>
      <tp>
        <v>0</v>
        <stp/>
        <stp>BOARD</stp>
        <stp>2371</stp>
        <stp/>
        <stp>買気配数量-2</stp>
        <tr r="H26" s="2"/>
      </tp>
      <tp>
        <v>0</v>
        <stp/>
        <stp>BOARD</stp>
        <stp>2871</stp>
        <stp/>
        <stp>買気配数量-2</stp>
        <tr r="H46" s="2"/>
      </tp>
      <tp>
        <v>0</v>
        <stp/>
        <stp>BOARD</stp>
        <stp>2371</stp>
        <stp/>
        <stp>買気配数量-3</stp>
        <tr r="H26" s="2"/>
      </tp>
      <tp>
        <v>0</v>
        <stp/>
        <stp>BOARD</stp>
        <stp>2871</stp>
        <stp/>
        <stp>買気配数量-3</stp>
        <tr r="H46" s="2"/>
      </tp>
      <tp>
        <v>0</v>
        <stp/>
        <stp>BOARD</stp>
        <stp>7276</stp>
        <stp/>
        <stp>買気配数量-1</stp>
        <tr r="H240" s="2"/>
      </tp>
      <tp>
        <v>0</v>
        <stp/>
        <stp>BOARD</stp>
        <stp>4676</stp>
        <stp/>
        <stp>買気配数量-2</stp>
        <tr r="H122" s="2"/>
      </tp>
      <tp>
        <v>0</v>
        <stp/>
        <stp>BOARD</stp>
        <stp>4676</stp>
        <stp/>
        <stp>買気配数量-3</stp>
        <tr r="H122" s="2"/>
      </tp>
      <tp>
        <v>0</v>
        <stp/>
        <stp>BOARD</stp>
        <stp>6976</stp>
        <stp/>
        <stp>買気配数量-1</stp>
        <tr r="H222" s="2"/>
      </tp>
      <tp>
        <v>0</v>
        <stp/>
        <stp>BOARD</stp>
        <stp>7276</stp>
        <stp/>
        <stp>買気配数量-3</stp>
        <tr r="H240" s="2"/>
      </tp>
      <tp>
        <v>0</v>
        <stp/>
        <stp>BOARD</stp>
        <stp>6976</stp>
        <stp/>
        <stp>買気配数量-2</stp>
        <tr r="H222" s="2"/>
      </tp>
      <tp>
        <v>0</v>
        <stp/>
        <stp>BOARD</stp>
        <stp>7276</stp>
        <stp/>
        <stp>買気配数量-2</stp>
        <tr r="H240" s="2"/>
      </tp>
      <tp>
        <v>0</v>
        <stp/>
        <stp>BOARD</stp>
        <stp>4676</stp>
        <stp/>
        <stp>買気配数量-1</stp>
        <tr r="H122" s="2"/>
      </tp>
      <tp>
        <v>0</v>
        <stp/>
        <stp>BOARD</stp>
        <stp>6976</stp>
        <stp/>
        <stp>買気配数量-3</stp>
        <tr r="H222" s="2"/>
      </tp>
      <tp>
        <v>0</v>
        <stp/>
        <stp>BOARD</stp>
        <stp>6674</stp>
        <stp/>
        <stp>買気配数量-1</stp>
        <tr r="H204" s="2"/>
      </tp>
      <tp>
        <v>0</v>
        <stp/>
        <stp>BOARD</stp>
        <stp>6474</stp>
        <stp/>
        <stp>買気配数量-1</stp>
        <tr r="H194" s="2"/>
      </tp>
      <tp>
        <v>0</v>
        <stp/>
        <stp>BOARD</stp>
        <stp>6674</stp>
        <stp/>
        <stp>買気配数量-2</stp>
        <tr r="H204" s="2"/>
      </tp>
      <tp>
        <v>0</v>
        <stp/>
        <stp>BOARD</stp>
        <stp>6474</stp>
        <stp/>
        <stp>買気配数量-2</stp>
        <tr r="H194" s="2"/>
      </tp>
      <tp>
        <v>0</v>
        <stp/>
        <stp>BOARD</stp>
        <stp>6674</stp>
        <stp/>
        <stp>買気配数量-3</stp>
        <tr r="H204" s="2"/>
      </tp>
      <tp>
        <v>0</v>
        <stp/>
        <stp>BOARD</stp>
        <stp>6474</stp>
        <stp/>
        <stp>買気配数量-3</stp>
        <tr r="H194" s="2"/>
      </tp>
      <tp>
        <v>0</v>
        <stp/>
        <stp>BOARD</stp>
        <stp>2875</stp>
        <stp/>
        <stp>買気配数量-1</stp>
        <tr r="H47" s="2"/>
      </tp>
      <tp>
        <v>0</v>
        <stp/>
        <stp>BOARD</stp>
        <stp>2875</stp>
        <stp/>
        <stp>買気配数量-2</stp>
        <tr r="H47" s="2"/>
      </tp>
      <tp>
        <v>0</v>
        <stp/>
        <stp>BOARD</stp>
        <stp>2875</stp>
        <stp/>
        <stp>買気配数量-3</stp>
        <tr r="H47" s="2"/>
      </tp>
      <tp>
        <v>4795</v>
        <stp/>
        <stp>BOARD</stp>
        <stp>1833</stp>
        <stp/>
        <stp>気配値5</stp>
        <tr r="K102" s="4"/>
      </tp>
      <tp>
        <v>4785</v>
        <stp/>
        <stp>BOARD</stp>
        <stp>1833</stp>
        <stp/>
        <stp>気配値6</stp>
        <tr r="L102" s="4"/>
      </tp>
      <tp>
        <v>1970</v>
        <stp/>
        <stp>BOARD</stp>
        <stp>6473</stp>
        <stp/>
        <stp>気配値5</stp>
        <tr r="K105" s="4"/>
      </tp>
      <tp>
        <v>1968</v>
        <stp/>
        <stp>BOARD</stp>
        <stp>6473</stp>
        <stp/>
        <stp>気配値6</stp>
        <tr r="L105" s="4"/>
      </tp>
      <tp>
        <v>5430</v>
        <stp/>
        <stp>BOARD</stp>
        <stp>4543</stp>
        <stp/>
        <stp>気配値5</stp>
        <tr r="K80" s="4"/>
      </tp>
      <tp>
        <v>2971</v>
        <stp/>
        <stp>BOARD</stp>
        <stp>4403</stp>
        <stp/>
        <stp>気配値5</stp>
        <tr r="K24" s="4"/>
      </tp>
      <tp>
        <v>2969</v>
        <stp/>
        <stp>BOARD</stp>
        <stp>4403</stp>
        <stp/>
        <stp>気配値6</stp>
        <tr r="L24" s="4"/>
      </tp>
      <tp>
        <v>5420</v>
        <stp/>
        <stp>BOARD</stp>
        <stp>4543</stp>
        <stp/>
        <stp>気配値6</stp>
        <tr r="L80" s="4"/>
      </tp>
      <tp>
        <v>3310</v>
        <stp/>
        <stp>BOARD</stp>
        <stp>5463</stp>
        <stp/>
        <stp>気配値5</stp>
        <tr r="K114" s="4"/>
      </tp>
      <tp>
        <v>3305</v>
        <stp/>
        <stp>BOARD</stp>
        <stp>5463</stp>
        <stp/>
        <stp>気配値6</stp>
        <tr r="L114" s="4"/>
      </tp>
      <tp>
        <v>2163</v>
        <stp/>
        <stp>BOARD</stp>
        <stp>5943</stp>
        <stp/>
        <stp>気配値5</stp>
        <tr r="K64" s="4"/>
      </tp>
      <tp>
        <v>2160</v>
        <stp/>
        <stp>BOARD</stp>
        <stp>5943</stp>
        <stp/>
        <stp>気配値6</stp>
        <tr r="L64" s="4"/>
      </tp>
      <tp>
        <v>3013</v>
        <stp/>
        <stp>BOARD</stp>
        <stp>8113</stp>
        <stp/>
        <stp>気配値5</stp>
        <tr r="K63" s="4"/>
      </tp>
      <tp>
        <v>3011</v>
        <stp/>
        <stp>BOARD</stp>
        <stp>8113</stp>
        <stp/>
        <stp>気配値6</stp>
        <tr r="L63" s="4"/>
      </tp>
      <tp>
        <v>3000</v>
        <stp/>
        <stp>BOARD</stp>
        <stp>8366</stp>
        <stp/>
        <stp>買気配数量14</stp>
        <tr r="H300" s="2"/>
      </tp>
      <tp>
        <v>5000</v>
        <stp/>
        <stp>BOARD</stp>
        <stp>8366</stp>
        <stp/>
        <stp>買気配数量12</stp>
        <tr r="H300" s="2"/>
      </tp>
      <tp>
        <v>27000</v>
        <stp/>
        <stp>BOARD</stp>
        <stp>8366</stp>
        <stp/>
        <stp>買気配数量13</stp>
        <tr r="H300" s="2"/>
      </tp>
      <tp>
        <v>11000</v>
        <stp/>
        <stp>BOARD</stp>
        <stp>8366</stp>
        <stp/>
        <stp>買気配数量10</stp>
        <tr r="H300" s="2"/>
      </tp>
      <tp>
        <v>4000</v>
        <stp/>
        <stp>BOARD</stp>
        <stp>8366</stp>
        <stp/>
        <stp>買気配数量11</stp>
        <tr r="H300" s="2"/>
      </tp>
      <tp>
        <v>48400</v>
        <stp/>
        <stp>BOARD</stp>
        <stp>6366</stp>
        <stp/>
        <stp>買気配数量10</stp>
        <tr r="H183" s="2"/>
      </tp>
      <tp>
        <v>4800</v>
        <stp/>
        <stp>BOARD</stp>
        <stp>4666</stp>
        <stp/>
        <stp>買気配数量12</stp>
        <tr r="H121" s="2"/>
      </tp>
      <tp>
        <v>5300</v>
        <stp/>
        <stp>BOARD</stp>
        <stp>7966</stp>
        <stp/>
        <stp>買気配数量11</stp>
        <tr r="H260" s="2"/>
      </tp>
      <tp>
        <v>45800</v>
        <stp/>
        <stp>BOARD</stp>
        <stp>6366</stp>
        <stp/>
        <stp>買気配数量11</stp>
        <tr r="H183" s="2"/>
      </tp>
      <tp>
        <v>1200</v>
        <stp/>
        <stp>BOARD</stp>
        <stp>4666</stp>
        <stp/>
        <stp>買気配数量13</stp>
        <tr r="H121" s="2"/>
      </tp>
      <tp>
        <v>5500</v>
        <stp/>
        <stp>BOARD</stp>
        <stp>7966</stp>
        <stp/>
        <stp>買気配数量10</stp>
        <tr r="H260" s="2"/>
      </tp>
      <tp>
        <v>72600</v>
        <stp/>
        <stp>BOARD</stp>
        <stp>6366</stp>
        <stp/>
        <stp>買気配数量12</stp>
        <tr r="H183" s="2"/>
      </tp>
      <tp>
        <v>800</v>
        <stp/>
        <stp>BOARD</stp>
        <stp>4666</stp>
        <stp/>
        <stp>買気配数量10</stp>
        <tr r="H121" s="2"/>
      </tp>
      <tp>
        <v>200</v>
        <stp/>
        <stp>BOARD</stp>
        <stp>7966</stp>
        <stp/>
        <stp>買気配数量13</stp>
        <tr r="H260" s="2"/>
      </tp>
      <tp>
        <v>59200</v>
        <stp/>
        <stp>BOARD</stp>
        <stp>6366</stp>
        <stp/>
        <stp>買気配数量13</stp>
        <tr r="H183" s="2"/>
      </tp>
      <tp>
        <v>13600</v>
        <stp/>
        <stp>BOARD</stp>
        <stp>4666</stp>
        <stp/>
        <stp>買気配数量11</stp>
        <tr r="H121" s="2"/>
      </tp>
      <tp>
        <v>900</v>
        <stp/>
        <stp>BOARD</stp>
        <stp>7966</stp>
        <stp/>
        <stp>買気配数量12</stp>
        <tr r="H260" s="2"/>
      </tp>
      <tp>
        <v>38200</v>
        <stp/>
        <stp>BOARD</stp>
        <stp>6366</stp>
        <stp/>
        <stp>買気配数量14</stp>
        <tr r="H183" s="2"/>
      </tp>
      <tp>
        <v>100</v>
        <stp/>
        <stp>BOARD</stp>
        <stp>7966</stp>
        <stp/>
        <stp>買気配数量14</stp>
        <tr r="H260" s="2"/>
      </tp>
      <tp>
        <v>10400</v>
        <stp/>
        <stp>BOARD</stp>
        <stp>4666</stp>
        <stp/>
        <stp>買気配数量14</stp>
        <tr r="H121" s="2"/>
      </tp>
      <tp>
        <v>6200</v>
        <stp/>
        <stp>BOARD</stp>
        <stp>8367</stp>
        <stp/>
        <stp>買気配数量14</stp>
        <tr r="H301" s="2"/>
      </tp>
      <tp>
        <v>500</v>
        <stp/>
        <stp>BOARD</stp>
        <stp>8367</stp>
        <stp/>
        <stp>買気配数量12</stp>
        <tr r="H301" s="2"/>
      </tp>
      <tp>
        <v>1000</v>
        <stp/>
        <stp>BOARD</stp>
        <stp>8367</stp>
        <stp/>
        <stp>買気配数量13</stp>
        <tr r="H301" s="2"/>
      </tp>
      <tp>
        <v>1600</v>
        <stp/>
        <stp>BOARD</stp>
        <stp>8367</stp>
        <stp/>
        <stp>買気配数量10</stp>
        <tr r="H301" s="2"/>
      </tp>
      <tp>
        <v>1200</v>
        <stp/>
        <stp>BOARD</stp>
        <stp>8367</stp>
        <stp/>
        <stp>買気配数量11</stp>
        <tr r="H301" s="2"/>
      </tp>
      <tp>
        <v>100</v>
        <stp/>
        <stp>BOARD</stp>
        <stp>2267</stp>
        <stp/>
        <stp>買気配数量14</stp>
        <tr r="H21" s="2"/>
      </tp>
      <tp>
        <v>700</v>
        <stp/>
        <stp>BOARD</stp>
        <stp>4967</stp>
        <stp/>
        <stp>買気配数量12</stp>
        <tr r="H133" s="2"/>
      </tp>
      <tp>
        <v>2000</v>
        <stp/>
        <stp>BOARD</stp>
        <stp>4967</stp>
        <stp/>
        <stp>買気配数量13</stp>
        <tr r="H133" s="2"/>
      </tp>
      <tp>
        <v>6700</v>
        <stp/>
        <stp>BOARD</stp>
        <stp>4967</stp>
        <stp/>
        <stp>買気配数量10</stp>
        <tr r="H133" s="2"/>
      </tp>
      <tp>
        <v>700</v>
        <stp/>
        <stp>BOARD</stp>
        <stp>4967</stp>
        <stp/>
        <stp>買気配数量11</stp>
        <tr r="H133" s="2"/>
      </tp>
      <tp>
        <v>3500</v>
        <stp/>
        <stp>BOARD</stp>
        <stp>2267</stp>
        <stp/>
        <stp>買気配数量10</stp>
        <tr r="H21" s="2"/>
      </tp>
      <tp>
        <v>3000</v>
        <stp/>
        <stp>BOARD</stp>
        <stp>2267</stp>
        <stp/>
        <stp>買気配数量11</stp>
        <tr r="H21" s="2"/>
      </tp>
      <tp>
        <v>2100</v>
        <stp/>
        <stp>BOARD</stp>
        <stp>2267</stp>
        <stp/>
        <stp>買気配数量12</stp>
        <tr r="H21" s="2"/>
      </tp>
      <tp>
        <v>900</v>
        <stp/>
        <stp>BOARD</stp>
        <stp>4967</stp>
        <stp/>
        <stp>買気配数量14</stp>
        <tr r="H133" s="2"/>
      </tp>
      <tp>
        <v>1200</v>
        <stp/>
        <stp>BOARD</stp>
        <stp>2267</stp>
        <stp/>
        <stp>買気配数量13</stp>
        <tr r="H21" s="2"/>
      </tp>
      <tp>
        <v>3300</v>
        <stp/>
        <stp>BOARD</stp>
        <stp>2264</stp>
        <stp/>
        <stp>買気配数量14</stp>
        <tr r="H20" s="2"/>
      </tp>
      <tp>
        <v>8700</v>
        <stp/>
        <stp>BOARD</stp>
        <stp>2264</stp>
        <stp/>
        <stp>買気配数量10</stp>
        <tr r="H20" s="2"/>
      </tp>
      <tp>
        <v>1200</v>
        <stp/>
        <stp>BOARD</stp>
        <stp>2264</stp>
        <stp/>
        <stp>買気配数量11</stp>
        <tr r="H20" s="2"/>
      </tp>
      <tp>
        <v>3300</v>
        <stp/>
        <stp>BOARD</stp>
        <stp>2264</stp>
        <stp/>
        <stp>買気配数量12</stp>
        <tr r="H20" s="2"/>
      </tp>
      <tp>
        <v>3600</v>
        <stp/>
        <stp>BOARD</stp>
        <stp>2264</stp>
        <stp/>
        <stp>買気配数量13</stp>
        <tr r="H20" s="2"/>
      </tp>
      <tp>
        <v>2200</v>
        <stp/>
        <stp>BOARD</stp>
        <stp>4665</stp>
        <stp/>
        <stp>買気配数量12</stp>
        <tr r="H120" s="2"/>
      </tp>
      <tp>
        <v>2800</v>
        <stp/>
        <stp>BOARD</stp>
        <stp>6465</stp>
        <stp/>
        <stp>買気配数量10</stp>
        <tr r="H190" s="2"/>
      </tp>
      <tp>
        <v>9700</v>
        <stp/>
        <stp>BOARD</stp>
        <stp>6965</stp>
        <stp/>
        <stp>買気配数量10</stp>
        <tr r="H221" s="2"/>
      </tp>
      <tp>
        <v>1500</v>
        <stp/>
        <stp>BOARD</stp>
        <stp>4665</stp>
        <stp/>
        <stp>買気配数量13</stp>
        <tr r="H120" s="2"/>
      </tp>
      <tp>
        <v>1700</v>
        <stp/>
        <stp>BOARD</stp>
        <stp>6465</stp>
        <stp/>
        <stp>買気配数量11</stp>
        <tr r="H190" s="2"/>
      </tp>
      <tp>
        <v>30500</v>
        <stp/>
        <stp>BOARD</stp>
        <stp>3865</stp>
        <stp/>
        <stp>買気配数量14</stp>
        <tr r="H65" s="2"/>
      </tp>
      <tp>
        <v>7100</v>
        <stp/>
        <stp>BOARD</stp>
        <stp>6965</stp>
        <stp/>
        <stp>買気配数量11</stp>
        <tr r="H221" s="2"/>
      </tp>
      <tp>
        <v>1700</v>
        <stp/>
        <stp>BOARD</stp>
        <stp>4665</stp>
        <stp/>
        <stp>買気配数量10</stp>
        <tr r="H120" s="2"/>
      </tp>
      <tp>
        <v>2300</v>
        <stp/>
        <stp>BOARD</stp>
        <stp>6465</stp>
        <stp/>
        <stp>買気配数量12</stp>
        <tr r="H190" s="2"/>
      </tp>
      <tp>
        <v>1700</v>
        <stp/>
        <stp>BOARD</stp>
        <stp>6965</stp>
        <stp/>
        <stp>買気配数量12</stp>
        <tr r="H221" s="2"/>
      </tp>
      <tp>
        <v>1500</v>
        <stp/>
        <stp>BOARD</stp>
        <stp>4665</stp>
        <stp/>
        <stp>買気配数量11</stp>
        <tr r="H120" s="2"/>
      </tp>
      <tp>
        <v>11300</v>
        <stp/>
        <stp>BOARD</stp>
        <stp>6465</stp>
        <stp/>
        <stp>買気配数量13</stp>
        <tr r="H190" s="2"/>
      </tp>
      <tp>
        <v>1500</v>
        <stp/>
        <stp>BOARD</stp>
        <stp>6965</stp>
        <stp/>
        <stp>買気配数量13</stp>
        <tr r="H221" s="2"/>
      </tp>
      <tp>
        <v>100</v>
        <stp/>
        <stp>BOARD</stp>
        <stp>6465</stp>
        <stp/>
        <stp>買気配数量14</stp>
        <tr r="H190" s="2"/>
      </tp>
      <tp>
        <v>4800</v>
        <stp/>
        <stp>BOARD</stp>
        <stp>3865</stp>
        <stp/>
        <stp>買気配数量11</stp>
        <tr r="H65" s="2"/>
      </tp>
      <tp>
        <v>800</v>
        <stp/>
        <stp>BOARD</stp>
        <stp>6965</stp>
        <stp/>
        <stp>買気配数量14</stp>
        <tr r="H221" s="2"/>
      </tp>
      <tp>
        <v>30000</v>
        <stp/>
        <stp>BOARD</stp>
        <stp>3865</stp>
        <stp/>
        <stp>買気配数量10</stp>
        <tr r="H65" s="2"/>
      </tp>
      <tp>
        <v>2900</v>
        <stp/>
        <stp>BOARD</stp>
        <stp>4665</stp>
        <stp/>
        <stp>買気配数量14</stp>
        <tr r="H120" s="2"/>
      </tp>
      <tp>
        <v>1000</v>
        <stp/>
        <stp>BOARD</stp>
        <stp>3865</stp>
        <stp/>
        <stp>買気配数量13</stp>
        <tr r="H65" s="2"/>
      </tp>
      <tp>
        <v>24100</v>
        <stp/>
        <stp>BOARD</stp>
        <stp>3865</stp>
        <stp/>
        <stp>買気配数量12</stp>
        <tr r="H65" s="2"/>
      </tp>
      <tp>
        <v>27900</v>
        <stp/>
        <stp>BOARD</stp>
        <stp>4062</stp>
        <stp/>
        <stp>買気配数量12</stp>
        <tr r="H75" s="2"/>
      </tp>
      <tp>
        <v>4400</v>
        <stp/>
        <stp>BOARD</stp>
        <stp>7762</stp>
        <stp/>
        <stp>買気配数量11</stp>
        <tr r="H254" s="2"/>
      </tp>
      <tp>
        <v>21100</v>
        <stp/>
        <stp>BOARD</stp>
        <stp>4062</stp>
        <stp/>
        <stp>買気配数量13</stp>
        <tr r="H75" s="2"/>
      </tp>
      <tp>
        <v>32200</v>
        <stp/>
        <stp>BOARD</stp>
        <stp>7762</stp>
        <stp/>
        <stp>買気配数量10</stp>
        <tr r="H254" s="2"/>
      </tp>
      <tp>
        <v>18600</v>
        <stp/>
        <stp>BOARD</stp>
        <stp>4062</stp>
        <stp/>
        <stp>買気配数量10</stp>
        <tr r="H75" s="2"/>
      </tp>
      <tp>
        <v>2000</v>
        <stp/>
        <stp>BOARD</stp>
        <stp>7762</stp>
        <stp/>
        <stp>買気配数量13</stp>
        <tr r="H254" s="2"/>
      </tp>
      <tp>
        <v>16100</v>
        <stp/>
        <stp>BOARD</stp>
        <stp>4062</stp>
        <stp/>
        <stp>買気配数量11</stp>
        <tr r="H75" s="2"/>
      </tp>
      <tp>
        <v>200</v>
        <stp/>
        <stp>BOARD</stp>
        <stp>1662</stp>
        <stp/>
        <stp>買気配数量14</stp>
        <tr r="H3" s="2"/>
      </tp>
      <tp>
        <v>19300</v>
        <stp/>
        <stp>BOARD</stp>
        <stp>7762</stp>
        <stp/>
        <stp>買気配数量12</stp>
        <tr r="H254" s="2"/>
      </tp>
      <tp>
        <v>6500</v>
        <stp/>
        <stp>BOARD</stp>
        <stp>1662</stp>
        <stp/>
        <stp>買気配数量13</stp>
        <tr r="H3" s="2"/>
      </tp>
      <tp>
        <v>7800</v>
        <stp/>
        <stp>BOARD</stp>
        <stp>1662</stp>
        <stp/>
        <stp>買気配数量12</stp>
        <tr r="H3" s="2"/>
      </tp>
      <tp>
        <v>2000</v>
        <stp/>
        <stp>BOARD</stp>
        <stp>7762</stp>
        <stp/>
        <stp>買気配数量14</stp>
        <tr r="H254" s="2"/>
      </tp>
      <tp>
        <v>19400</v>
        <stp/>
        <stp>BOARD</stp>
        <stp>4062</stp>
        <stp/>
        <stp>買気配数量14</stp>
        <tr r="H75" s="2"/>
      </tp>
      <tp>
        <v>2900</v>
        <stp/>
        <stp>BOARD</stp>
        <stp>1662</stp>
        <stp/>
        <stp>買気配数量11</stp>
        <tr r="H3" s="2"/>
      </tp>
      <tp>
        <v>13100</v>
        <stp/>
        <stp>BOARD</stp>
        <stp>1662</stp>
        <stp/>
        <stp>買気配数量10</stp>
        <tr r="H3" s="2"/>
      </tp>
      <tp>
        <v>1400</v>
        <stp/>
        <stp>BOARD</stp>
        <stp>8363</stp>
        <stp/>
        <stp>買気配数量14</stp>
        <tr r="H299" s="2"/>
      </tp>
      <tp>
        <v>1500</v>
        <stp/>
        <stp>BOARD</stp>
        <stp>8363</stp>
        <stp/>
        <stp>買気配数量12</stp>
        <tr r="H299" s="2"/>
      </tp>
      <tp>
        <v>1600</v>
        <stp/>
        <stp>BOARD</stp>
        <stp>8363</stp>
        <stp/>
        <stp>買気配数量13</stp>
        <tr r="H299" s="2"/>
      </tp>
      <tp>
        <v>1600</v>
        <stp/>
        <stp>BOARD</stp>
        <stp>8363</stp>
        <stp/>
        <stp>買気配数量10</stp>
        <tr r="H299" s="2"/>
      </tp>
      <tp>
        <v>1800</v>
        <stp/>
        <stp>BOARD</stp>
        <stp>8363</stp>
        <stp/>
        <stp>買気配数量11</stp>
        <tr r="H299" s="2"/>
      </tp>
      <tp>
        <v>7000</v>
        <stp/>
        <stp>BOARD</stp>
        <stp>5463</stp>
        <stp/>
        <stp>買気配数量13</stp>
        <tr r="H149" s="2"/>
      </tp>
      <tp>
        <v>100</v>
        <stp/>
        <stp>BOARD</stp>
        <stp>5463</stp>
        <stp/>
        <stp>買気配数量12</stp>
        <tr r="H149" s="2"/>
      </tp>
      <tp>
        <v>1700</v>
        <stp/>
        <stp>BOARD</stp>
        <stp>5463</stp>
        <stp/>
        <stp>買気配数量11</stp>
        <tr r="H149" s="2"/>
      </tp>
      <tp>
        <v>4600</v>
        <stp/>
        <stp>BOARD</stp>
        <stp>5463</stp>
        <stp/>
        <stp>買気配数量10</stp>
        <tr r="H149" s="2"/>
      </tp>
      <tp>
        <v>19400</v>
        <stp/>
        <stp>BOARD</stp>
        <stp>1963</stp>
        <stp/>
        <stp>買気配数量14</stp>
        <tr r="H16" s="2"/>
      </tp>
      <tp>
        <v>3500</v>
        <stp/>
        <stp>BOARD</stp>
        <stp>1963</stp>
        <stp/>
        <stp>買気配数量13</stp>
        <tr r="H16" s="2"/>
      </tp>
      <tp>
        <v>25100</v>
        <stp/>
        <stp>BOARD</stp>
        <stp>1963</stp>
        <stp/>
        <stp>買気配数量12</stp>
        <tr r="H16" s="2"/>
      </tp>
      <tp>
        <v>2500</v>
        <stp/>
        <stp>BOARD</stp>
        <stp>1963</stp>
        <stp/>
        <stp>買気配数量11</stp>
        <tr r="H16" s="2"/>
      </tp>
      <tp>
        <v>300</v>
        <stp/>
        <stp>BOARD</stp>
        <stp>5463</stp>
        <stp/>
        <stp>買気配数量14</stp>
        <tr r="H149" s="2"/>
      </tp>
      <tp>
        <v>12900</v>
        <stp/>
        <stp>BOARD</stp>
        <stp>1963</stp>
        <stp/>
        <stp>買気配数量10</stp>
        <tr r="H16" s="2"/>
      </tp>
      <tp>
        <v>1500</v>
        <stp/>
        <stp>BOARD</stp>
        <stp>8060</stp>
        <stp/>
        <stp>買気配数量14</stp>
        <tr r="H268" s="2"/>
      </tp>
      <tp>
        <v>2200</v>
        <stp/>
        <stp>BOARD</stp>
        <stp>8060</stp>
        <stp/>
        <stp>買気配数量12</stp>
        <tr r="H268" s="2"/>
      </tp>
      <tp>
        <v>4600</v>
        <stp/>
        <stp>BOARD</stp>
        <stp>8060</stp>
        <stp/>
        <stp>買気配数量13</stp>
        <tr r="H268" s="2"/>
      </tp>
      <tp>
        <v>800</v>
        <stp/>
        <stp>BOARD</stp>
        <stp>8060</stp>
        <stp/>
        <stp>買気配数量10</stp>
        <tr r="H268" s="2"/>
      </tp>
      <tp>
        <v>4400</v>
        <stp/>
        <stp>BOARD</stp>
        <stp>8060</stp>
        <stp/>
        <stp>買気配数量11</stp>
        <tr r="H268" s="2"/>
      </tp>
      <tp>
        <v>18000</v>
        <stp/>
        <stp>BOARD</stp>
        <stp>6460</stp>
        <stp/>
        <stp>買気配数量10</stp>
        <tr r="H189" s="2"/>
      </tp>
      <tp>
        <v>15300</v>
        <stp/>
        <stp>BOARD</stp>
        <stp>6460</stp>
        <stp/>
        <stp>買気配数量11</stp>
        <tr r="H189" s="2"/>
      </tp>
      <tp>
        <v>3700</v>
        <stp/>
        <stp>BOARD</stp>
        <stp>6460</stp>
        <stp/>
        <stp>買気配数量12</stp>
        <tr r="H189" s="2"/>
      </tp>
      <tp>
        <v>10800</v>
        <stp/>
        <stp>BOARD</stp>
        <stp>6460</stp>
        <stp/>
        <stp>買気配数量13</stp>
        <tr r="H189" s="2"/>
      </tp>
      <tp>
        <v>54000</v>
        <stp/>
        <stp>BOARD</stp>
        <stp>1860</stp>
        <stp/>
        <stp>買気配数量14</stp>
        <tr r="H11" s="2"/>
      </tp>
      <tp>
        <v>5700</v>
        <stp/>
        <stp>BOARD</stp>
        <stp>6460</stp>
        <stp/>
        <stp>買気配数量14</stp>
        <tr r="H189" s="2"/>
      </tp>
      <tp>
        <v>2000</v>
        <stp/>
        <stp>BOARD</stp>
        <stp>1860</stp>
        <stp/>
        <stp>買気配数量13</stp>
        <tr r="H11" s="2"/>
      </tp>
      <tp>
        <v>5000</v>
        <stp/>
        <stp>BOARD</stp>
        <stp>1860</stp>
        <stp/>
        <stp>買気配数量12</stp>
        <tr r="H11" s="2"/>
      </tp>
      <tp>
        <v>12000</v>
        <stp/>
        <stp>BOARD</stp>
        <stp>1860</stp>
        <stp/>
        <stp>買気配数量11</stp>
        <tr r="H11" s="2"/>
      </tp>
      <tp>
        <v>25000</v>
        <stp/>
        <stp>BOARD</stp>
        <stp>1860</stp>
        <stp/>
        <stp>買気配数量10</stp>
        <tr r="H11" s="2"/>
      </tp>
      <tp>
        <v>2100</v>
        <stp/>
        <stp>BOARD</stp>
        <stp>8361</stp>
        <stp/>
        <stp>買気配数量14</stp>
        <tr r="H298" s="2"/>
      </tp>
      <tp>
        <v>2700</v>
        <stp/>
        <stp>BOARD</stp>
        <stp>8361</stp>
        <stp/>
        <stp>買気配数量12</stp>
        <tr r="H298" s="2"/>
      </tp>
      <tp>
        <v>4400</v>
        <stp/>
        <stp>BOARD</stp>
        <stp>8361</stp>
        <stp/>
        <stp>買気配数量13</stp>
        <tr r="H298" s="2"/>
      </tp>
      <tp>
        <v>5200</v>
        <stp/>
        <stp>BOARD</stp>
        <stp>8361</stp>
        <stp/>
        <stp>買気配数量10</stp>
        <tr r="H298" s="2"/>
      </tp>
      <tp>
        <v>2600</v>
        <stp/>
        <stp>BOARD</stp>
        <stp>8361</stp>
        <stp/>
        <stp>買気配数量11</stp>
        <tr r="H298" s="2"/>
      </tp>
      <tp>
        <v>30000</v>
        <stp/>
        <stp>BOARD</stp>
        <stp>7261</stp>
        <stp/>
        <stp>買気配数量11</stp>
        <tr r="H237" s="2"/>
      </tp>
      <tp>
        <v>4200</v>
        <stp/>
        <stp>BOARD</stp>
        <stp>6361</stp>
        <stp/>
        <stp>買気配数量10</stp>
        <tr r="H182" s="2"/>
      </tp>
      <tp>
        <v>1400</v>
        <stp/>
        <stp>BOARD</stp>
        <stp>4061</stp>
        <stp/>
        <stp>買気配数量12</stp>
        <tr r="H74" s="2"/>
      </tp>
      <tp>
        <v>3700</v>
        <stp/>
        <stp>BOARD</stp>
        <stp>4661</stp>
        <stp/>
        <stp>買気配数量12</stp>
        <tr r="H119" s="2"/>
      </tp>
      <tp>
        <v>50800</v>
        <stp/>
        <stp>BOARD</stp>
        <stp>7261</stp>
        <stp/>
        <stp>買気配数量10</stp>
        <tr r="H237" s="2"/>
      </tp>
      <tp>
        <v>800</v>
        <stp/>
        <stp>BOARD</stp>
        <stp>6361</stp>
        <stp/>
        <stp>買気配数量11</stp>
        <tr r="H182" s="2"/>
      </tp>
      <tp>
        <v>4200</v>
        <stp/>
        <stp>BOARD</stp>
        <stp>4061</stp>
        <stp/>
        <stp>買気配数量13</stp>
        <tr r="H74" s="2"/>
      </tp>
      <tp>
        <v>700</v>
        <stp/>
        <stp>BOARD</stp>
        <stp>4661</stp>
        <stp/>
        <stp>買気配数量13</stp>
        <tr r="H119" s="2"/>
      </tp>
      <tp>
        <v>4000</v>
        <stp/>
        <stp>BOARD</stp>
        <stp>3861</stp>
        <stp/>
        <stp>買気配数量14</stp>
        <tr r="H64" s="2"/>
      </tp>
      <tp>
        <v>13200</v>
        <stp/>
        <stp>BOARD</stp>
        <stp>7261</stp>
        <stp/>
        <stp>買気配数量13</stp>
        <tr r="H237" s="2"/>
      </tp>
      <tp>
        <v>4000</v>
        <stp/>
        <stp>BOARD</stp>
        <stp>6361</stp>
        <stp/>
        <stp>買気配数量12</stp>
        <tr r="H182" s="2"/>
      </tp>
      <tp>
        <v>11400</v>
        <stp/>
        <stp>BOARD</stp>
        <stp>4061</stp>
        <stp/>
        <stp>買気配数量10</stp>
        <tr r="H74" s="2"/>
      </tp>
      <tp>
        <v>4200</v>
        <stp/>
        <stp>BOARD</stp>
        <stp>4661</stp>
        <stp/>
        <stp>買気配数量10</stp>
        <tr r="H119" s="2"/>
      </tp>
      <tp>
        <v>37900</v>
        <stp/>
        <stp>BOARD</stp>
        <stp>7261</stp>
        <stp/>
        <stp>買気配数量12</stp>
        <tr r="H237" s="2"/>
      </tp>
      <tp>
        <v>2900</v>
        <stp/>
        <stp>BOARD</stp>
        <stp>6361</stp>
        <stp/>
        <stp>買気配数量13</stp>
        <tr r="H182" s="2"/>
      </tp>
      <tp>
        <v>3800</v>
        <stp/>
        <stp>BOARD</stp>
        <stp>4061</stp>
        <stp/>
        <stp>買気配数量11</stp>
        <tr r="H74" s="2"/>
      </tp>
      <tp>
        <v>6600</v>
        <stp/>
        <stp>BOARD</stp>
        <stp>4661</stp>
        <stp/>
        <stp>買気配数量11</stp>
        <tr r="H119" s="2"/>
      </tp>
      <tp>
        <v>100</v>
        <stp/>
        <stp>BOARD</stp>
        <stp>6361</stp>
        <stp/>
        <stp>買気配数量14</stp>
        <tr r="H182" s="2"/>
      </tp>
      <tp>
        <v>66000</v>
        <stp/>
        <stp>BOARD</stp>
        <stp>3861</stp>
        <stp/>
        <stp>買気配数量11</stp>
        <tr r="H64" s="2"/>
      </tp>
      <tp>
        <v>51000</v>
        <stp/>
        <stp>BOARD</stp>
        <stp>7261</stp>
        <stp/>
        <stp>買気配数量14</stp>
        <tr r="H237" s="2"/>
      </tp>
      <tp>
        <v>36000</v>
        <stp/>
        <stp>BOARD</stp>
        <stp>3861</stp>
        <stp/>
        <stp>買気配数量10</stp>
        <tr r="H64" s="2"/>
      </tp>
      <tp>
        <v>300</v>
        <stp/>
        <stp>BOARD</stp>
        <stp>4061</stp>
        <stp/>
        <stp>買気配数量14</stp>
        <tr r="H74" s="2"/>
      </tp>
      <tp>
        <v>2000</v>
        <stp/>
        <stp>BOARD</stp>
        <stp>4661</stp>
        <stp/>
        <stp>買気配数量14</stp>
        <tr r="H119" s="2"/>
      </tp>
      <tp>
        <v>6000</v>
        <stp/>
        <stp>BOARD</stp>
        <stp>3861</stp>
        <stp/>
        <stp>買気配数量13</stp>
        <tr r="H64" s="2"/>
      </tp>
      <tp>
        <v>6000</v>
        <stp/>
        <stp>BOARD</stp>
        <stp>3861</stp>
        <stp/>
        <stp>買気配数量12</stp>
        <tr r="H64" s="2"/>
      </tp>
      <tp>
        <v>20100</v>
        <stp/>
        <stp>BOARD</stp>
        <stp>6268</stp>
        <stp/>
        <stp>買気配数量10</stp>
        <tr r="H178" s="2"/>
      </tp>
      <tp>
        <v>104700</v>
        <stp/>
        <stp>BOARD</stp>
        <stp>2768</stp>
        <stp/>
        <stp>買気配数量14</stp>
        <tr r="H39" s="2"/>
      </tp>
      <tp>
        <v>1100</v>
        <stp/>
        <stp>BOARD</stp>
        <stp>4768</stp>
        <stp/>
        <stp>買気配数量12</stp>
        <tr r="H129" s="2"/>
      </tp>
      <tp>
        <v>3000</v>
        <stp/>
        <stp>BOARD</stp>
        <stp>6268</stp>
        <stp/>
        <stp>買気配数量11</stp>
        <tr r="H178" s="2"/>
      </tp>
      <tp>
        <v>1000</v>
        <stp/>
        <stp>BOARD</stp>
        <stp>4768</stp>
        <stp/>
        <stp>買気配数量13</stp>
        <tr r="H129" s="2"/>
      </tp>
      <tp>
        <v>12200</v>
        <stp/>
        <stp>BOARD</stp>
        <stp>6268</stp>
        <stp/>
        <stp>買気配数量12</stp>
        <tr r="H178" s="2"/>
      </tp>
      <tp>
        <v>6300</v>
        <stp/>
        <stp>BOARD</stp>
        <stp>4768</stp>
        <stp/>
        <stp>買気配数量10</stp>
        <tr r="H129" s="2"/>
      </tp>
      <tp>
        <v>4100</v>
        <stp/>
        <stp>BOARD</stp>
        <stp>6268</stp>
        <stp/>
        <stp>買気配数量13</stp>
        <tr r="H178" s="2"/>
      </tp>
      <tp>
        <v>4100</v>
        <stp/>
        <stp>BOARD</stp>
        <stp>4768</stp>
        <stp/>
        <stp>買気配数量11</stp>
        <tr r="H129" s="2"/>
      </tp>
      <tp>
        <v>5800</v>
        <stp/>
        <stp>BOARD</stp>
        <stp>6268</stp>
        <stp/>
        <stp>買気配数量14</stp>
        <tr r="H178" s="2"/>
      </tp>
      <tp>
        <v>354700</v>
        <stp/>
        <stp>BOARD</stp>
        <stp>2768</stp>
        <stp/>
        <stp>買気配数量10</stp>
        <tr r="H39" s="2"/>
      </tp>
      <tp>
        <v>109400</v>
        <stp/>
        <stp>BOARD</stp>
        <stp>2768</stp>
        <stp/>
        <stp>買気配数量11</stp>
        <tr r="H39" s="2"/>
      </tp>
      <tp>
        <v>188600</v>
        <stp/>
        <stp>BOARD</stp>
        <stp>2768</stp>
        <stp/>
        <stp>買気配数量12</stp>
        <tr r="H39" s="2"/>
      </tp>
      <tp>
        <v>300</v>
        <stp/>
        <stp>BOARD</stp>
        <stp>4768</stp>
        <stp/>
        <stp>買気配数量14</stp>
        <tr r="H129" s="2"/>
      </tp>
      <tp>
        <v>193900</v>
        <stp/>
        <stp>BOARD</stp>
        <stp>2768</stp>
        <stp/>
        <stp>買気配数量13</stp>
        <tr r="H39" s="2"/>
      </tp>
      <tp>
        <v>3200</v>
        <stp/>
        <stp>BOARD</stp>
        <stp>2269</stp>
        <stp/>
        <stp>買気配数量14</stp>
        <tr r="H22" s="2"/>
      </tp>
      <tp>
        <v>2900</v>
        <stp/>
        <stp>BOARD</stp>
        <stp>4569</stp>
        <stp/>
        <stp>買気配数量12</stp>
        <tr r="H113" s="2"/>
      </tp>
      <tp>
        <v>3300</v>
        <stp/>
        <stp>BOARD</stp>
        <stp>6869</stp>
        <stp/>
        <stp>買気配数量10</stp>
        <tr r="H217" s="2"/>
      </tp>
      <tp>
        <v>1700</v>
        <stp/>
        <stp>BOARD</stp>
        <stp>4569</stp>
        <stp/>
        <stp>買気配数量13</stp>
        <tr r="H113" s="2"/>
      </tp>
      <tp>
        <v>3600</v>
        <stp/>
        <stp>BOARD</stp>
        <stp>6869</stp>
        <stp/>
        <stp>買気配数量11</stp>
        <tr r="H217" s="2"/>
      </tp>
      <tp>
        <v>5500</v>
        <stp/>
        <stp>BOARD</stp>
        <stp>4569</stp>
        <stp/>
        <stp>買気配数量10</stp>
        <tr r="H113" s="2"/>
      </tp>
      <tp>
        <v>400</v>
        <stp/>
        <stp>BOARD</stp>
        <stp>6869</stp>
        <stp/>
        <stp>買気配数量12</stp>
        <tr r="H217" s="2"/>
      </tp>
      <tp>
        <v>12100</v>
        <stp/>
        <stp>BOARD</stp>
        <stp>4569</stp>
        <stp/>
        <stp>買気配数量11</stp>
        <tr r="H113" s="2"/>
      </tp>
      <tp>
        <v>500</v>
        <stp/>
        <stp>BOARD</stp>
        <stp>6869</stp>
        <stp/>
        <stp>買気配数量13</stp>
        <tr r="H217" s="2"/>
      </tp>
      <tp>
        <v>5600</v>
        <stp/>
        <stp>BOARD</stp>
        <stp>2269</stp>
        <stp/>
        <stp>買気配数量10</stp>
        <tr r="H22" s="2"/>
      </tp>
      <tp>
        <v>100</v>
        <stp/>
        <stp>BOARD</stp>
        <stp>6869</stp>
        <stp/>
        <stp>買気配数量14</stp>
        <tr r="H217" s="2"/>
      </tp>
      <tp>
        <v>3500</v>
        <stp/>
        <stp>BOARD</stp>
        <stp>2269</stp>
        <stp/>
        <stp>買気配数量11</stp>
        <tr r="H22" s="2"/>
      </tp>
      <tp>
        <v>12300</v>
        <stp/>
        <stp>BOARD</stp>
        <stp>2269</stp>
        <stp/>
        <stp>買気配数量12</stp>
        <tr r="H22" s="2"/>
      </tp>
      <tp>
        <v>5200</v>
        <stp/>
        <stp>BOARD</stp>
        <stp>4569</stp>
        <stp/>
        <stp>買気配数量14</stp>
        <tr r="H113" s="2"/>
      </tp>
      <tp>
        <v>2200</v>
        <stp/>
        <stp>BOARD</stp>
        <stp>2269</stp>
        <stp/>
        <stp>買気配数量13</stp>
        <tr r="H22" s="2"/>
      </tp>
      <tp>
        <v>0</v>
        <stp/>
        <stp>BOARD</stp>
        <stp>4768</stp>
        <stp/>
        <stp>買気配数量-2</stp>
        <tr r="H129" s="2"/>
      </tp>
      <tp>
        <v>0</v>
        <stp/>
        <stp>BOARD</stp>
        <stp>6268</stp>
        <stp/>
        <stp>買気配数量-1</stp>
        <tr r="H178" s="2"/>
      </tp>
      <tp>
        <v>0</v>
        <stp/>
        <stp>BOARD</stp>
        <stp>4768</stp>
        <stp/>
        <stp>買気配数量-3</stp>
        <tr r="H129" s="2"/>
      </tp>
      <tp>
        <v>0</v>
        <stp/>
        <stp>BOARD</stp>
        <stp>6268</stp>
        <stp/>
        <stp>買気配数量-2</stp>
        <tr r="H178" s="2"/>
      </tp>
      <tp>
        <v>0</v>
        <stp/>
        <stp>BOARD</stp>
        <stp>6268</stp>
        <stp/>
        <stp>買気配数量-3</stp>
        <tr r="H178" s="2"/>
      </tp>
      <tp>
        <v>0</v>
        <stp/>
        <stp>BOARD</stp>
        <stp>4768</stp>
        <stp/>
        <stp>買気配数量-1</stp>
        <tr r="H129" s="2"/>
      </tp>
      <tp>
        <v>0</v>
        <stp/>
        <stp>BOARD</stp>
        <stp>2768</stp>
        <stp/>
        <stp>買気配数量-1</stp>
        <tr r="H39" s="2"/>
      </tp>
      <tp>
        <v>0</v>
        <stp/>
        <stp>BOARD</stp>
        <stp>2768</stp>
        <stp/>
        <stp>買気配数量-2</stp>
        <tr r="H39" s="2"/>
      </tp>
      <tp>
        <v>0</v>
        <stp/>
        <stp>BOARD</stp>
        <stp>2768</stp>
        <stp/>
        <stp>買気配数量-3</stp>
        <tr r="H39" s="2"/>
      </tp>
      <tp>
        <v>0</v>
        <stp/>
        <stp>BOARD</stp>
        <stp>4569</stp>
        <stp/>
        <stp>買気配数量-2</stp>
        <tr r="H113" s="2"/>
      </tp>
      <tp>
        <v>0</v>
        <stp/>
        <stp>BOARD</stp>
        <stp>4569</stp>
        <stp/>
        <stp>買気配数量-3</stp>
        <tr r="H113" s="2"/>
      </tp>
      <tp>
        <v>0</v>
        <stp/>
        <stp>BOARD</stp>
        <stp>6869</stp>
        <stp/>
        <stp>買気配数量-1</stp>
        <tr r="H217" s="2"/>
      </tp>
      <tp>
        <v>0</v>
        <stp/>
        <stp>BOARD</stp>
        <stp>6869</stp>
        <stp/>
        <stp>買気配数量-2</stp>
        <tr r="H217" s="2"/>
      </tp>
      <tp>
        <v>0</v>
        <stp/>
        <stp>BOARD</stp>
        <stp>4569</stp>
        <stp/>
        <stp>買気配数量-1</stp>
        <tr r="H113" s="2"/>
      </tp>
      <tp>
        <v>0</v>
        <stp/>
        <stp>BOARD</stp>
        <stp>6869</stp>
        <stp/>
        <stp>買気配数量-3</stp>
        <tr r="H217" s="2"/>
      </tp>
      <tp>
        <v>0</v>
        <stp/>
        <stp>BOARD</stp>
        <stp>2269</stp>
        <stp/>
        <stp>買気配数量-1</stp>
        <tr r="H22" s="2"/>
      </tp>
      <tp>
        <v>0</v>
        <stp/>
        <stp>BOARD</stp>
        <stp>2269</stp>
        <stp/>
        <stp>買気配数量-2</stp>
        <tr r="H22" s="2"/>
      </tp>
      <tp>
        <v>0</v>
        <stp/>
        <stp>BOARD</stp>
        <stp>2269</stp>
        <stp/>
        <stp>買気配数量-3</stp>
        <tr r="H22" s="2"/>
      </tp>
      <tp>
        <v>0</v>
        <stp/>
        <stp>BOARD</stp>
        <stp>4062</stp>
        <stp/>
        <stp>買気配数量-2</stp>
        <tr r="H75" s="2"/>
      </tp>
      <tp>
        <v>0</v>
        <stp/>
        <stp>BOARD</stp>
        <stp>7762</stp>
        <stp/>
        <stp>買気配数量-1</stp>
        <tr r="H254" s="2"/>
      </tp>
      <tp>
        <v>0</v>
        <stp/>
        <stp>BOARD</stp>
        <stp>4062</stp>
        <stp/>
        <stp>買気配数量-3</stp>
        <tr r="H75" s="2"/>
      </tp>
      <tp>
        <v>0</v>
        <stp/>
        <stp>BOARD</stp>
        <stp>7762</stp>
        <stp/>
        <stp>買気配数量-3</stp>
        <tr r="H254" s="2"/>
      </tp>
      <tp>
        <v>0</v>
        <stp/>
        <stp>BOARD</stp>
        <stp>4062</stp>
        <stp/>
        <stp>買気配数量-1</stp>
        <tr r="H75" s="2"/>
      </tp>
      <tp>
        <v>0</v>
        <stp/>
        <stp>BOARD</stp>
        <stp>7762</stp>
        <stp/>
        <stp>買気配数量-2</stp>
        <tr r="H254" s="2"/>
      </tp>
      <tp>
        <v>0</v>
        <stp/>
        <stp>BOARD</stp>
        <stp>1662</stp>
        <stp/>
        <stp>買気配数量-3</stp>
        <tr r="H3" s="2"/>
      </tp>
      <tp>
        <v>0</v>
        <stp/>
        <stp>BOARD</stp>
        <stp>1662</stp>
        <stp/>
        <stp>買気配数量-2</stp>
        <tr r="H3" s="2"/>
      </tp>
      <tp>
        <v>0</v>
        <stp/>
        <stp>BOARD</stp>
        <stp>1662</stp>
        <stp/>
        <stp>買気配数量-1</stp>
        <tr r="H3" s="2"/>
      </tp>
      <tp>
        <v>0</v>
        <stp/>
        <stp>BOARD</stp>
        <stp>8363</stp>
        <stp/>
        <stp>買気配数量-2</stp>
        <tr r="H299" s="2"/>
      </tp>
      <tp>
        <v>0</v>
        <stp/>
        <stp>BOARD</stp>
        <stp>8363</stp>
        <stp/>
        <stp>買気配数量-3</stp>
        <tr r="H299" s="2"/>
      </tp>
      <tp>
        <v>0</v>
        <stp/>
        <stp>BOARD</stp>
        <stp>8363</stp>
        <stp/>
        <stp>買気配数量-1</stp>
        <tr r="H299" s="2"/>
      </tp>
      <tp>
        <v>0</v>
        <stp/>
        <stp>BOARD</stp>
        <stp>5463</stp>
        <stp/>
        <stp>買気配数量-3</stp>
        <tr r="H149" s="2"/>
      </tp>
      <tp>
        <v>0</v>
        <stp/>
        <stp>BOARD</stp>
        <stp>5463</stp>
        <stp/>
        <stp>買気配数量-2</stp>
        <tr r="H149" s="2"/>
      </tp>
      <tp>
        <v>0</v>
        <stp/>
        <stp>BOARD</stp>
        <stp>5463</stp>
        <stp/>
        <stp>買気配数量-1</stp>
        <tr r="H149" s="2"/>
      </tp>
      <tp>
        <v>0</v>
        <stp/>
        <stp>BOARD</stp>
        <stp>1963</stp>
        <stp/>
        <stp>買気配数量-3</stp>
        <tr r="H16" s="2"/>
      </tp>
      <tp>
        <v>0</v>
        <stp/>
        <stp>BOARD</stp>
        <stp>1963</stp>
        <stp/>
        <stp>買気配数量-2</stp>
        <tr r="H16" s="2"/>
      </tp>
      <tp>
        <v>0</v>
        <stp/>
        <stp>BOARD</stp>
        <stp>1963</stp>
        <stp/>
        <stp>買気配数量-1</stp>
        <tr r="H16" s="2"/>
      </tp>
      <tp>
        <v>0</v>
        <stp/>
        <stp>BOARD</stp>
        <stp>8060</stp>
        <stp/>
        <stp>買気配数量-2</stp>
        <tr r="H268" s="2"/>
      </tp>
      <tp>
        <v>0</v>
        <stp/>
        <stp>BOARD</stp>
        <stp>8060</stp>
        <stp/>
        <stp>買気配数量-3</stp>
        <tr r="H268" s="2"/>
      </tp>
      <tp>
        <v>0</v>
        <stp/>
        <stp>BOARD</stp>
        <stp>8060</stp>
        <stp/>
        <stp>買気配数量-1</stp>
        <tr r="H268" s="2"/>
      </tp>
      <tp>
        <v>0</v>
        <stp/>
        <stp>BOARD</stp>
        <stp>6460</stp>
        <stp/>
        <stp>買気配数量-1</stp>
        <tr r="H189" s="2"/>
      </tp>
      <tp>
        <v>0</v>
        <stp/>
        <stp>BOARD</stp>
        <stp>6460</stp>
        <stp/>
        <stp>買気配数量-2</stp>
        <tr r="H189" s="2"/>
      </tp>
      <tp>
        <v>0</v>
        <stp/>
        <stp>BOARD</stp>
        <stp>6460</stp>
        <stp/>
        <stp>買気配数量-3</stp>
        <tr r="H189" s="2"/>
      </tp>
      <tp>
        <v>0</v>
        <stp/>
        <stp>BOARD</stp>
        <stp>1860</stp>
        <stp/>
        <stp>買気配数量-3</stp>
        <tr r="H11" s="2"/>
      </tp>
      <tp>
        <v>0</v>
        <stp/>
        <stp>BOARD</stp>
        <stp>1860</stp>
        <stp/>
        <stp>買気配数量-2</stp>
        <tr r="H11" s="2"/>
      </tp>
      <tp>
        <v>0</v>
        <stp/>
        <stp>BOARD</stp>
        <stp>1860</stp>
        <stp/>
        <stp>買気配数量-1</stp>
        <tr r="H11" s="2"/>
      </tp>
      <tp>
        <v>0</v>
        <stp/>
        <stp>BOARD</stp>
        <stp>8361</stp>
        <stp/>
        <stp>買気配数量-2</stp>
        <tr r="H298" s="2"/>
      </tp>
      <tp>
        <v>0</v>
        <stp/>
        <stp>BOARD</stp>
        <stp>8361</stp>
        <stp/>
        <stp>買気配数量-3</stp>
        <tr r="H298" s="2"/>
      </tp>
      <tp>
        <v>0</v>
        <stp/>
        <stp>BOARD</stp>
        <stp>8361</stp>
        <stp/>
        <stp>買気配数量-1</stp>
        <tr r="H298" s="2"/>
      </tp>
      <tp>
        <v>0</v>
        <stp/>
        <stp>BOARD</stp>
        <stp>7261</stp>
        <stp/>
        <stp>買気配数量-1</stp>
        <tr r="H237" s="2"/>
      </tp>
      <tp>
        <v>0</v>
        <stp/>
        <stp>BOARD</stp>
        <stp>4061</stp>
        <stp/>
        <stp>買気配数量-2</stp>
        <tr r="H74" s="2"/>
      </tp>
      <tp>
        <v>0</v>
        <stp/>
        <stp>BOARD</stp>
        <stp>4661</stp>
        <stp/>
        <stp>買気配数量-2</stp>
        <tr r="H119" s="2"/>
      </tp>
      <tp>
        <v>0</v>
        <stp/>
        <stp>BOARD</stp>
        <stp>6361</stp>
        <stp/>
        <stp>買気配数量-1</stp>
        <tr r="H182" s="2"/>
      </tp>
      <tp>
        <v>0</v>
        <stp/>
        <stp>BOARD</stp>
        <stp>4061</stp>
        <stp/>
        <stp>買気配数量-3</stp>
        <tr r="H74" s="2"/>
      </tp>
      <tp>
        <v>0</v>
        <stp/>
        <stp>BOARD</stp>
        <stp>4661</stp>
        <stp/>
        <stp>買気配数量-3</stp>
        <tr r="H119" s="2"/>
      </tp>
      <tp>
        <v>0</v>
        <stp/>
        <stp>BOARD</stp>
        <stp>7261</stp>
        <stp/>
        <stp>買気配数量-3</stp>
        <tr r="H237" s="2"/>
      </tp>
      <tp>
        <v>0</v>
        <stp/>
        <stp>BOARD</stp>
        <stp>6361</stp>
        <stp/>
        <stp>買気配数量-2</stp>
        <tr r="H182" s="2"/>
      </tp>
      <tp>
        <v>0</v>
        <stp/>
        <stp>BOARD</stp>
        <stp>7261</stp>
        <stp/>
        <stp>買気配数量-2</stp>
        <tr r="H237" s="2"/>
      </tp>
      <tp>
        <v>0</v>
        <stp/>
        <stp>BOARD</stp>
        <stp>6361</stp>
        <stp/>
        <stp>買気配数量-3</stp>
        <tr r="H182" s="2"/>
      </tp>
      <tp>
        <v>0</v>
        <stp/>
        <stp>BOARD</stp>
        <stp>4061</stp>
        <stp/>
        <stp>買気配数量-1</stp>
        <tr r="H74" s="2"/>
      </tp>
      <tp>
        <v>0</v>
        <stp/>
        <stp>BOARD</stp>
        <stp>4661</stp>
        <stp/>
        <stp>買気配数量-1</stp>
        <tr r="H119" s="2"/>
      </tp>
      <tp>
        <v>0</v>
        <stp/>
        <stp>BOARD</stp>
        <stp>3861</stp>
        <stp/>
        <stp>買気配数量-1</stp>
        <tr r="H64" s="2"/>
      </tp>
      <tp>
        <v>0</v>
        <stp/>
        <stp>BOARD</stp>
        <stp>3861</stp>
        <stp/>
        <stp>買気配数量-3</stp>
        <tr r="H64" s="2"/>
      </tp>
      <tp>
        <v>0</v>
        <stp/>
        <stp>BOARD</stp>
        <stp>3861</stp>
        <stp/>
        <stp>買気配数量-2</stp>
        <tr r="H64" s="2"/>
      </tp>
      <tp>
        <v>0</v>
        <stp/>
        <stp>BOARD</stp>
        <stp>8366</stp>
        <stp/>
        <stp>買気配数量-2</stp>
        <tr r="H300" s="2"/>
      </tp>
      <tp>
        <v>0</v>
        <stp/>
        <stp>BOARD</stp>
        <stp>8366</stp>
        <stp/>
        <stp>買気配数量-3</stp>
        <tr r="H300" s="2"/>
      </tp>
      <tp>
        <v>0</v>
        <stp/>
        <stp>BOARD</stp>
        <stp>8366</stp>
        <stp/>
        <stp>買気配数量-1</stp>
        <tr r="H300" s="2"/>
      </tp>
      <tp>
        <v>0</v>
        <stp/>
        <stp>BOARD</stp>
        <stp>4666</stp>
        <stp/>
        <stp>買気配数量-2</stp>
        <tr r="H121" s="2"/>
      </tp>
      <tp>
        <v>0</v>
        <stp/>
        <stp>BOARD</stp>
        <stp>7966</stp>
        <stp/>
        <stp>買気配数量-1</stp>
        <tr r="H260" s="2"/>
      </tp>
      <tp>
        <v>0</v>
        <stp/>
        <stp>BOARD</stp>
        <stp>6366</stp>
        <stp/>
        <stp>買気配数量-1</stp>
        <tr r="H183" s="2"/>
      </tp>
      <tp>
        <v>0</v>
        <stp/>
        <stp>BOARD</stp>
        <stp>4666</stp>
        <stp/>
        <stp>買気配数量-3</stp>
        <tr r="H121" s="2"/>
      </tp>
      <tp>
        <v>0</v>
        <stp/>
        <stp>BOARD</stp>
        <stp>6366</stp>
        <stp/>
        <stp>買気配数量-2</stp>
        <tr r="H183" s="2"/>
      </tp>
      <tp>
        <v>0</v>
        <stp/>
        <stp>BOARD</stp>
        <stp>7966</stp>
        <stp/>
        <stp>買気配数量-3</stp>
        <tr r="H260" s="2"/>
      </tp>
      <tp>
        <v>0</v>
        <stp/>
        <stp>BOARD</stp>
        <stp>6366</stp>
        <stp/>
        <stp>買気配数量-3</stp>
        <tr r="H183" s="2"/>
      </tp>
      <tp>
        <v>0</v>
        <stp/>
        <stp>BOARD</stp>
        <stp>4666</stp>
        <stp/>
        <stp>買気配数量-1</stp>
        <tr r="H121" s="2"/>
      </tp>
      <tp>
        <v>0</v>
        <stp/>
        <stp>BOARD</stp>
        <stp>7966</stp>
        <stp/>
        <stp>買気配数量-2</stp>
        <tr r="H260" s="2"/>
      </tp>
      <tp>
        <v>0</v>
        <stp/>
        <stp>BOARD</stp>
        <stp>8367</stp>
        <stp/>
        <stp>買気配数量-2</stp>
        <tr r="H301" s="2"/>
      </tp>
      <tp>
        <v>0</v>
        <stp/>
        <stp>BOARD</stp>
        <stp>8367</stp>
        <stp/>
        <stp>買気配数量-3</stp>
        <tr r="H301" s="2"/>
      </tp>
      <tp>
        <v>0</v>
        <stp/>
        <stp>BOARD</stp>
        <stp>8367</stp>
        <stp/>
        <stp>買気配数量-1</stp>
        <tr r="H301" s="2"/>
      </tp>
      <tp>
        <v>0</v>
        <stp/>
        <stp>BOARD</stp>
        <stp>4967</stp>
        <stp/>
        <stp>買気配数量-2</stp>
        <tr r="H133" s="2"/>
      </tp>
      <tp>
        <v>0</v>
        <stp/>
        <stp>BOARD</stp>
        <stp>4967</stp>
        <stp/>
        <stp>買気配数量-3</stp>
        <tr r="H133" s="2"/>
      </tp>
      <tp>
        <v>0</v>
        <stp/>
        <stp>BOARD</stp>
        <stp>4967</stp>
        <stp/>
        <stp>買気配数量-1</stp>
        <tr r="H133" s="2"/>
      </tp>
      <tp>
        <v>0</v>
        <stp/>
        <stp>BOARD</stp>
        <stp>2267</stp>
        <stp/>
        <stp>買気配数量-1</stp>
        <tr r="H21" s="2"/>
      </tp>
      <tp>
        <v>0</v>
        <stp/>
        <stp>BOARD</stp>
        <stp>2267</stp>
        <stp/>
        <stp>買気配数量-2</stp>
        <tr r="H21" s="2"/>
      </tp>
      <tp>
        <v>0</v>
        <stp/>
        <stp>BOARD</stp>
        <stp>2267</stp>
        <stp/>
        <stp>買気配数量-3</stp>
        <tr r="H21" s="2"/>
      </tp>
      <tp>
        <v>0</v>
        <stp/>
        <stp>BOARD</stp>
        <stp>2264</stp>
        <stp/>
        <stp>買気配数量-1</stp>
        <tr r="H20" s="2"/>
      </tp>
      <tp>
        <v>0</v>
        <stp/>
        <stp>BOARD</stp>
        <stp>2264</stp>
        <stp/>
        <stp>買気配数量-2</stp>
        <tr r="H20" s="2"/>
      </tp>
      <tp>
        <v>0</v>
        <stp/>
        <stp>BOARD</stp>
        <stp>2264</stp>
        <stp/>
        <stp>買気配数量-3</stp>
        <tr r="H20" s="2"/>
      </tp>
      <tp>
        <v>0</v>
        <stp/>
        <stp>BOARD</stp>
        <stp>4665</stp>
        <stp/>
        <stp>買気配数量-2</stp>
        <tr r="H120" s="2"/>
      </tp>
      <tp>
        <v>0</v>
        <stp/>
        <stp>BOARD</stp>
        <stp>4665</stp>
        <stp/>
        <stp>買気配数量-3</stp>
        <tr r="H120" s="2"/>
      </tp>
      <tp>
        <v>0</v>
        <stp/>
        <stp>BOARD</stp>
        <stp>6465</stp>
        <stp/>
        <stp>買気配数量-1</stp>
        <tr r="H190" s="2"/>
      </tp>
      <tp>
        <v>0</v>
        <stp/>
        <stp>BOARD</stp>
        <stp>6965</stp>
        <stp/>
        <stp>買気配数量-1</stp>
        <tr r="H221" s="2"/>
      </tp>
      <tp>
        <v>0</v>
        <stp/>
        <stp>BOARD</stp>
        <stp>6465</stp>
        <stp/>
        <stp>買気配数量-2</stp>
        <tr r="H190" s="2"/>
      </tp>
      <tp>
        <v>0</v>
        <stp/>
        <stp>BOARD</stp>
        <stp>6965</stp>
        <stp/>
        <stp>買気配数量-2</stp>
        <tr r="H221" s="2"/>
      </tp>
      <tp>
        <v>0</v>
        <stp/>
        <stp>BOARD</stp>
        <stp>4665</stp>
        <stp/>
        <stp>買気配数量-1</stp>
        <tr r="H120" s="2"/>
      </tp>
      <tp>
        <v>0</v>
        <stp/>
        <stp>BOARD</stp>
        <stp>6465</stp>
        <stp/>
        <stp>買気配数量-3</stp>
        <tr r="H190" s="2"/>
      </tp>
      <tp>
        <v>0</v>
        <stp/>
        <stp>BOARD</stp>
        <stp>6965</stp>
        <stp/>
        <stp>買気配数量-3</stp>
        <tr r="H221" s="2"/>
      </tp>
      <tp>
        <v>0</v>
        <stp/>
        <stp>BOARD</stp>
        <stp>3865</stp>
        <stp/>
        <stp>買気配数量-1</stp>
        <tr r="H65" s="2"/>
      </tp>
      <tp>
        <v>0</v>
        <stp/>
        <stp>BOARD</stp>
        <stp>3865</stp>
        <stp/>
        <stp>買気配数量-3</stp>
        <tr r="H65" s="2"/>
      </tp>
      <tp>
        <v>0</v>
        <stp/>
        <stp>BOARD</stp>
        <stp>3865</stp>
        <stp/>
        <stp>買気配数量-2</stp>
        <tr r="H65" s="2"/>
      </tp>
      <tp>
        <v>3900</v>
        <stp/>
        <stp>BOARD</stp>
        <stp>2784</stp>
        <stp/>
        <stp>売気配数量3</stp>
        <tr r="G40" s="2"/>
      </tp>
      <tp>
        <v>1000</v>
        <stp/>
        <stp>BOARD</stp>
        <stp>2784</stp>
        <stp/>
        <stp>売気配数量2</stp>
        <tr r="G40" s="2"/>
      </tp>
      <tp>
        <v>1700</v>
        <stp/>
        <stp>BOARD</stp>
        <stp>2784</stp>
        <stp/>
        <stp>売気配数量1</stp>
        <tr r="G40" s="2"/>
      </tp>
      <tp>
        <v>400</v>
        <stp/>
        <stp>BOARD</stp>
        <stp>2784</stp>
        <stp/>
        <stp>売気配数量0</stp>
        <tr r="G40" s="2"/>
      </tp>
      <tp>
        <v>0</v>
        <stp/>
        <stp>BOARD</stp>
        <stp>2784</stp>
        <stp/>
        <stp>売気配数量7</stp>
        <tr r="G40" s="2"/>
      </tp>
      <tp>
        <v>0</v>
        <stp/>
        <stp>BOARD</stp>
        <stp>2784</stp>
        <stp/>
        <stp>売気配数量6</stp>
        <tr r="G40" s="2"/>
      </tp>
      <tp>
        <v>3900</v>
        <stp/>
        <stp>BOARD</stp>
        <stp>2784</stp>
        <stp/>
        <stp>売気配数量5</stp>
        <tr r="G40" s="2"/>
      </tp>
      <tp>
        <v>700</v>
        <stp/>
        <stp>BOARD</stp>
        <stp>2784</stp>
        <stp/>
        <stp>売気配数量4</stp>
        <tr r="G40" s="2"/>
      </tp>
      <tp>
        <v>0</v>
        <stp/>
        <stp>BOARD</stp>
        <stp>2784</stp>
        <stp/>
        <stp>売気配数量9</stp>
        <tr r="G40" s="2"/>
      </tp>
      <tp>
        <v>0</v>
        <stp/>
        <stp>BOARD</stp>
        <stp>2784</stp>
        <stp/>
        <stp>売気配数量8</stp>
        <tr r="G40" s="2"/>
      </tp>
      <tp>
        <v>35100</v>
        <stp/>
        <stp>BOARD</stp>
        <stp>6754</stp>
        <stp/>
        <stp>売気配数量3</stp>
        <tr r="G208" s="2"/>
      </tp>
      <tp>
        <v>53100</v>
        <stp/>
        <stp>BOARD</stp>
        <stp>6754</stp>
        <stp/>
        <stp>売気配数量2</stp>
        <tr r="G208" s="2"/>
      </tp>
      <tp>
        <v>20200</v>
        <stp/>
        <stp>BOARD</stp>
        <stp>6754</stp>
        <stp/>
        <stp>売気配数量1</stp>
        <tr r="G208" s="2"/>
      </tp>
      <tp>
        <v>11900</v>
        <stp/>
        <stp>BOARD</stp>
        <stp>6754</stp>
        <stp/>
        <stp>売気配数量0</stp>
        <tr r="G208" s="2"/>
      </tp>
      <tp>
        <v>0</v>
        <stp/>
        <stp>BOARD</stp>
        <stp>6754</stp>
        <stp/>
        <stp>売気配数量7</stp>
        <tr r="G208" s="2"/>
      </tp>
      <tp>
        <v>0</v>
        <stp/>
        <stp>BOARD</stp>
        <stp>6754</stp>
        <stp/>
        <stp>売気配数量6</stp>
        <tr r="G208" s="2"/>
      </tp>
      <tp>
        <v>1200</v>
        <stp/>
        <stp>BOARD</stp>
        <stp>6754</stp>
        <stp/>
        <stp>売気配数量5</stp>
        <tr r="G208" s="2"/>
      </tp>
      <tp>
        <v>5200</v>
        <stp/>
        <stp>BOARD</stp>
        <stp>6754</stp>
        <stp/>
        <stp>売気配数量4</stp>
        <tr r="G208" s="2"/>
      </tp>
      <tp>
        <v>0</v>
        <stp/>
        <stp>BOARD</stp>
        <stp>6754</stp>
        <stp/>
        <stp>売気配数量9</stp>
        <tr r="G208" s="2"/>
      </tp>
      <tp>
        <v>0</v>
        <stp/>
        <stp>BOARD</stp>
        <stp>6754</stp>
        <stp/>
        <stp>売気配数量8</stp>
        <tr r="G208" s="2"/>
      </tp>
      <tp>
        <v>20400</v>
        <stp/>
        <stp>BOARD</stp>
        <stp>7762</stp>
        <stp/>
        <stp>売気配数量5</stp>
        <tr r="G254" s="2"/>
      </tp>
      <tp>
        <v>34600</v>
        <stp/>
        <stp>BOARD</stp>
        <stp>7762</stp>
        <stp/>
        <stp>売気配数量4</stp>
        <tr r="G254" s="2"/>
      </tp>
      <tp>
        <v>0</v>
        <stp/>
        <stp>BOARD</stp>
        <stp>7762</stp>
        <stp/>
        <stp>売気配数量7</stp>
        <tr r="G254" s="2"/>
      </tp>
      <tp>
        <v>0</v>
        <stp/>
        <stp>BOARD</stp>
        <stp>7762</stp>
        <stp/>
        <stp>売気配数量6</stp>
        <tr r="G254" s="2"/>
      </tp>
      <tp>
        <v>27900</v>
        <stp/>
        <stp>BOARD</stp>
        <stp>7762</stp>
        <stp/>
        <stp>売気配数量1</stp>
        <tr r="G254" s="2"/>
      </tp>
      <tp>
        <v>5000</v>
        <stp/>
        <stp>BOARD</stp>
        <stp>7762</stp>
        <stp/>
        <stp>売気配数量0</stp>
        <tr r="G254" s="2"/>
      </tp>
      <tp>
        <v>78100</v>
        <stp/>
        <stp>BOARD</stp>
        <stp>7762</stp>
        <stp/>
        <stp>売気配数量3</stp>
        <tr r="G254" s="2"/>
      </tp>
      <tp>
        <v>0</v>
        <stp/>
        <stp>BOARD</stp>
        <stp>4768</stp>
        <stp/>
        <stp>売気配数量9</stp>
        <tr r="G129" s="2"/>
      </tp>
      <tp>
        <v>0</v>
        <stp/>
        <stp>BOARD</stp>
        <stp>2768</stp>
        <stp/>
        <stp>売気配数量9</stp>
        <tr r="G39" s="2"/>
      </tp>
      <tp>
        <v>29900</v>
        <stp/>
        <stp>BOARD</stp>
        <stp>7762</stp>
        <stp/>
        <stp>売気配数量2</stp>
        <tr r="G254" s="2"/>
      </tp>
      <tp>
        <v>0</v>
        <stp/>
        <stp>BOARD</stp>
        <stp>4768</stp>
        <stp/>
        <stp>売気配数量8</stp>
        <tr r="G129" s="2"/>
      </tp>
      <tp>
        <v>0</v>
        <stp/>
        <stp>BOARD</stp>
        <stp>2768</stp>
        <stp/>
        <stp>売気配数量8</stp>
        <tr r="G39" s="2"/>
      </tp>
      <tp>
        <v>0</v>
        <stp/>
        <stp>BOARD</stp>
        <stp>4768</stp>
        <stp/>
        <stp>売気配数量7</stp>
        <tr r="G129" s="2"/>
      </tp>
      <tp>
        <v>0</v>
        <stp/>
        <stp>BOARD</stp>
        <stp>2768</stp>
        <stp/>
        <stp>売気配数量7</stp>
        <tr r="G39" s="2"/>
      </tp>
      <tp>
        <v>0</v>
        <stp/>
        <stp>BOARD</stp>
        <stp>4768</stp>
        <stp/>
        <stp>売気配数量6</stp>
        <tr r="G129" s="2"/>
      </tp>
      <tp>
        <v>0</v>
        <stp/>
        <stp>BOARD</stp>
        <stp>2768</stp>
        <stp/>
        <stp>売気配数量6</stp>
        <tr r="G39" s="2"/>
      </tp>
      <tp>
        <v>3200</v>
        <stp/>
        <stp>BOARD</stp>
        <stp>4768</stp>
        <stp/>
        <stp>売気配数量5</stp>
        <tr r="G129" s="2"/>
      </tp>
      <tp>
        <v>283300</v>
        <stp/>
        <stp>BOARD</stp>
        <stp>2768</stp>
        <stp/>
        <stp>売気配数量5</stp>
        <tr r="G39" s="2"/>
      </tp>
      <tp>
        <v>6400</v>
        <stp/>
        <stp>BOARD</stp>
        <stp>4768</stp>
        <stp/>
        <stp>売気配数量4</stp>
        <tr r="G129" s="2"/>
      </tp>
      <tp>
        <v>570200</v>
        <stp/>
        <stp>BOARD</stp>
        <stp>2768</stp>
        <stp/>
        <stp>売気配数量4</stp>
        <tr r="G39" s="2"/>
      </tp>
      <tp>
        <v>0</v>
        <stp/>
        <stp>BOARD</stp>
        <stp>7762</stp>
        <stp/>
        <stp>売気配数量9</stp>
        <tr r="G254" s="2"/>
      </tp>
      <tp>
        <v>5900</v>
        <stp/>
        <stp>BOARD</stp>
        <stp>4768</stp>
        <stp/>
        <stp>売気配数量3</stp>
        <tr r="G129" s="2"/>
      </tp>
      <tp>
        <v>536200</v>
        <stp/>
        <stp>BOARD</stp>
        <stp>2768</stp>
        <stp/>
        <stp>売気配数量3</stp>
        <tr r="G39" s="2"/>
      </tp>
      <tp>
        <v>0</v>
        <stp/>
        <stp>BOARD</stp>
        <stp>7762</stp>
        <stp/>
        <stp>売気配数量8</stp>
        <tr r="G254" s="2"/>
      </tp>
      <tp>
        <v>10300</v>
        <stp/>
        <stp>BOARD</stp>
        <stp>4768</stp>
        <stp/>
        <stp>売気配数量2</stp>
        <tr r="G129" s="2"/>
      </tp>
      <tp>
        <v>118600</v>
        <stp/>
        <stp>BOARD</stp>
        <stp>2768</stp>
        <stp/>
        <stp>売気配数量2</stp>
        <tr r="G39" s="2"/>
      </tp>
      <tp>
        <v>1000</v>
        <stp/>
        <stp>BOARD</stp>
        <stp>4768</stp>
        <stp/>
        <stp>売気配数量1</stp>
        <tr r="G129" s="2"/>
      </tp>
      <tp>
        <v>283600</v>
        <stp/>
        <stp>BOARD</stp>
        <stp>2768</stp>
        <stp/>
        <stp>売気配数量1</stp>
        <tr r="G39" s="2"/>
      </tp>
      <tp>
        <v>2200</v>
        <stp/>
        <stp>BOARD</stp>
        <stp>4768</stp>
        <stp/>
        <stp>売気配数量0</stp>
        <tr r="G129" s="2"/>
      </tp>
      <tp>
        <v>140300</v>
        <stp/>
        <stp>BOARD</stp>
        <stp>2768</stp>
        <stp/>
        <stp>売気配数量0</stp>
        <tr r="G39" s="2"/>
      </tp>
      <tp>
        <v>0</v>
        <stp/>
        <stp>BOARD</stp>
        <stp>6770</stp>
        <stp/>
        <stp>売気配数量7</stp>
        <tr r="G209" s="2"/>
      </tp>
      <tp>
        <v>265700</v>
        <stp/>
        <stp>BOARD</stp>
        <stp>6773</stp>
        <stp/>
        <stp>売気配数量4</stp>
        <tr r="G210" s="2"/>
      </tp>
      <tp>
        <v>0</v>
        <stp/>
        <stp>BOARD</stp>
        <stp>6770</stp>
        <stp/>
        <stp>売気配数量6</stp>
        <tr r="G209" s="2"/>
      </tp>
      <tp>
        <v>244100</v>
        <stp/>
        <stp>BOARD</stp>
        <stp>6773</stp>
        <stp/>
        <stp>売気配数量5</stp>
        <tr r="G210" s="2"/>
      </tp>
      <tp>
        <v>41800</v>
        <stp/>
        <stp>BOARD</stp>
        <stp>6770</stp>
        <stp/>
        <stp>売気配数量5</stp>
        <tr r="G209" s="2"/>
      </tp>
      <tp>
        <v>0</v>
        <stp/>
        <stp>BOARD</stp>
        <stp>6773</stp>
        <stp/>
        <stp>売気配数量6</stp>
        <tr r="G210" s="2"/>
      </tp>
      <tp>
        <v>84100</v>
        <stp/>
        <stp>BOARD</stp>
        <stp>6770</stp>
        <stp/>
        <stp>売気配数量4</stp>
        <tr r="G209" s="2"/>
      </tp>
      <tp>
        <v>0</v>
        <stp/>
        <stp>BOARD</stp>
        <stp>6773</stp>
        <stp/>
        <stp>売気配数量7</stp>
        <tr r="G210" s="2"/>
      </tp>
      <tp>
        <v>17000</v>
        <stp/>
        <stp>BOARD</stp>
        <stp>6770</stp>
        <stp/>
        <stp>売気配数量3</stp>
        <tr r="G209" s="2"/>
      </tp>
      <tp>
        <v>68000</v>
        <stp/>
        <stp>BOARD</stp>
        <stp>6773</stp>
        <stp/>
        <stp>売気配数量0</stp>
        <tr r="G210" s="2"/>
      </tp>
      <tp>
        <v>26200</v>
        <stp/>
        <stp>BOARD</stp>
        <stp>6770</stp>
        <stp/>
        <stp>売気配数量2</stp>
        <tr r="G209" s="2"/>
      </tp>
      <tp>
        <v>410400</v>
        <stp/>
        <stp>BOARD</stp>
        <stp>6773</stp>
        <stp/>
        <stp>売気配数量1</stp>
        <tr r="G210" s="2"/>
      </tp>
      <tp>
        <v>22900</v>
        <stp/>
        <stp>BOARD</stp>
        <stp>6770</stp>
        <stp/>
        <stp>売気配数量1</stp>
        <tr r="G209" s="2"/>
      </tp>
      <tp>
        <v>200000</v>
        <stp/>
        <stp>BOARD</stp>
        <stp>6773</stp>
        <stp/>
        <stp>売気配数量2</stp>
        <tr r="G210" s="2"/>
      </tp>
      <tp>
        <v>5900</v>
        <stp/>
        <stp>BOARD</stp>
        <stp>6770</stp>
        <stp/>
        <stp>売気配数量0</stp>
        <tr r="G209" s="2"/>
      </tp>
      <tp>
        <v>262800</v>
        <stp/>
        <stp>BOARD</stp>
        <stp>6773</stp>
        <stp/>
        <stp>売気配数量3</stp>
        <tr r="G210" s="2"/>
      </tp>
      <tp>
        <v>0</v>
        <stp/>
        <stp>BOARD</stp>
        <stp>6773</stp>
        <stp/>
        <stp>売気配数量8</stp>
        <tr r="G210" s="2"/>
      </tp>
      <tp>
        <v>0</v>
        <stp/>
        <stp>BOARD</stp>
        <stp>6773</stp>
        <stp/>
        <stp>売気配数量9</stp>
        <tr r="G210" s="2"/>
      </tp>
      <tp>
        <v>0</v>
        <stp/>
        <stp>BOARD</stp>
        <stp>6770</stp>
        <stp/>
        <stp>売気配数量9</stp>
        <tr r="G209" s="2"/>
      </tp>
      <tp>
        <v>0</v>
        <stp/>
        <stp>BOARD</stp>
        <stp>6770</stp>
        <stp/>
        <stp>売気配数量8</stp>
        <tr r="G209" s="2"/>
      </tp>
      <tp>
        <v>500</v>
        <stp/>
        <stp>BOARD</stp>
        <stp>6703</stp>
        <stp/>
        <stp>売気配数量4</stp>
        <tr r="G205" s="2"/>
      </tp>
      <tp>
        <v>0</v>
        <stp/>
        <stp>BOARD</stp>
        <stp>7701</stp>
        <stp/>
        <stp>売気配数量6</stp>
        <tr r="G250" s="2"/>
      </tp>
      <tp>
        <v>12900</v>
        <stp/>
        <stp>BOARD</stp>
        <stp>4704</stp>
        <stp/>
        <stp>売気配数量3</stp>
        <tr r="G125" s="2"/>
      </tp>
      <tp>
        <v>1400</v>
        <stp/>
        <stp>BOARD</stp>
        <stp>5706</stp>
        <stp/>
        <stp>売気配数量1</stp>
        <tr r="G155" s="2"/>
      </tp>
      <tp>
        <v>400</v>
        <stp/>
        <stp>BOARD</stp>
        <stp>6703</stp>
        <stp/>
        <stp>売気配数量5</stp>
        <tr r="G205" s="2"/>
      </tp>
      <tp>
        <v>0</v>
        <stp/>
        <stp>BOARD</stp>
        <stp>7701</stp>
        <stp/>
        <stp>売気配数量7</stp>
        <tr r="G250" s="2"/>
      </tp>
      <tp>
        <v>21700</v>
        <stp/>
        <stp>BOARD</stp>
        <stp>4704</stp>
        <stp/>
        <stp>売気配数量2</stp>
        <tr r="G125" s="2"/>
      </tp>
      <tp>
        <v>400</v>
        <stp/>
        <stp>BOARD</stp>
        <stp>5706</stp>
        <stp/>
        <stp>売気配数量0</stp>
        <tr r="G155" s="2"/>
      </tp>
      <tp>
        <v>0</v>
        <stp/>
        <stp>BOARD</stp>
        <stp>6703</stp>
        <stp/>
        <stp>売気配数量6</stp>
        <tr r="G205" s="2"/>
      </tp>
      <tp>
        <v>2000</v>
        <stp/>
        <stp>BOARD</stp>
        <stp>7701</stp>
        <stp/>
        <stp>売気配数量4</stp>
        <tr r="G250" s="2"/>
      </tp>
      <tp>
        <v>14700</v>
        <stp/>
        <stp>BOARD</stp>
        <stp>4704</stp>
        <stp/>
        <stp>売気配数量1</stp>
        <tr r="G125" s="2"/>
      </tp>
      <tp>
        <v>19100</v>
        <stp/>
        <stp>BOARD</stp>
        <stp>5706</stp>
        <stp/>
        <stp>売気配数量3</stp>
        <tr r="G155" s="2"/>
      </tp>
      <tp>
        <v>0</v>
        <stp/>
        <stp>BOARD</stp>
        <stp>6703</stp>
        <stp/>
        <stp>売気配数量7</stp>
        <tr r="G205" s="2"/>
      </tp>
      <tp>
        <v>3200</v>
        <stp/>
        <stp>BOARD</stp>
        <stp>7701</stp>
        <stp/>
        <stp>売気配数量5</stp>
        <tr r="G250" s="2"/>
      </tp>
      <tp>
        <v>3700</v>
        <stp/>
        <stp>BOARD</stp>
        <stp>4704</stp>
        <stp/>
        <stp>売気配数量0</stp>
        <tr r="G125" s="2"/>
      </tp>
      <tp>
        <v>3700</v>
        <stp/>
        <stp>BOARD</stp>
        <stp>5706</stp>
        <stp/>
        <stp>売気配数量2</stp>
        <tr r="G155" s="2"/>
      </tp>
      <tp>
        <v>23800</v>
        <stp/>
        <stp>BOARD</stp>
        <stp>6703</stp>
        <stp/>
        <stp>売気配数量0</stp>
        <tr r="G205" s="2"/>
      </tp>
      <tp>
        <v>2600</v>
        <stp/>
        <stp>BOARD</stp>
        <stp>7701</stp>
        <stp/>
        <stp>売気配数量2</stp>
        <tr r="G250" s="2"/>
      </tp>
      <tp>
        <v>0</v>
        <stp/>
        <stp>BOARD</stp>
        <stp>4704</stp>
        <stp/>
        <stp>売気配数量7</stp>
        <tr r="G125" s="2"/>
      </tp>
      <tp>
        <v>11100</v>
        <stp/>
        <stp>BOARD</stp>
        <stp>5706</stp>
        <stp/>
        <stp>売気配数量5</stp>
        <tr r="G155" s="2"/>
      </tp>
      <tp>
        <v>5700</v>
        <stp/>
        <stp>BOARD</stp>
        <stp>6703</stp>
        <stp/>
        <stp>売気配数量1</stp>
        <tr r="G205" s="2"/>
      </tp>
      <tp>
        <v>2100</v>
        <stp/>
        <stp>BOARD</stp>
        <stp>7701</stp>
        <stp/>
        <stp>売気配数量3</stp>
        <tr r="G250" s="2"/>
      </tp>
      <tp>
        <v>0</v>
        <stp/>
        <stp>BOARD</stp>
        <stp>4704</stp>
        <stp/>
        <stp>売気配数量6</stp>
        <tr r="G125" s="2"/>
      </tp>
      <tp>
        <v>9800</v>
        <stp/>
        <stp>BOARD</stp>
        <stp>5706</stp>
        <stp/>
        <stp>売気配数量4</stp>
        <tr r="G155" s="2"/>
      </tp>
      <tp>
        <v>18100</v>
        <stp/>
        <stp>BOARD</stp>
        <stp>6703</stp>
        <stp/>
        <stp>売気配数量2</stp>
        <tr r="G205" s="2"/>
      </tp>
      <tp>
        <v>13600</v>
        <stp/>
        <stp>BOARD</stp>
        <stp>7701</stp>
        <stp/>
        <stp>売気配数量0</stp>
        <tr r="G250" s="2"/>
      </tp>
      <tp>
        <v>300</v>
        <stp/>
        <stp>BOARD</stp>
        <stp>4704</stp>
        <stp/>
        <stp>売気配数量5</stp>
        <tr r="G125" s="2"/>
      </tp>
      <tp>
        <v>0</v>
        <stp/>
        <stp>BOARD</stp>
        <stp>5706</stp>
        <stp/>
        <stp>売気配数量7</stp>
        <tr r="G155" s="2"/>
      </tp>
      <tp>
        <v>2800</v>
        <stp/>
        <stp>BOARD</stp>
        <stp>6703</stp>
        <stp/>
        <stp>売気配数量3</stp>
        <tr r="G205" s="2"/>
      </tp>
      <tp>
        <v>1600</v>
        <stp/>
        <stp>BOARD</stp>
        <stp>7701</stp>
        <stp/>
        <stp>売気配数量1</stp>
        <tr r="G250" s="2"/>
      </tp>
      <tp>
        <v>3700</v>
        <stp/>
        <stp>BOARD</stp>
        <stp>4704</stp>
        <stp/>
        <stp>売気配数量4</stp>
        <tr r="G125" s="2"/>
      </tp>
      <tp>
        <v>0</v>
        <stp/>
        <stp>BOARD</stp>
        <stp>5706</stp>
        <stp/>
        <stp>売気配数量6</stp>
        <tr r="G155" s="2"/>
      </tp>
      <tp>
        <v>0</v>
        <stp/>
        <stp>BOARD</stp>
        <stp>5706</stp>
        <stp/>
        <stp>売気配数量9</stp>
        <tr r="G155" s="2"/>
      </tp>
      <tp>
        <v>0</v>
        <stp/>
        <stp>BOARD</stp>
        <stp>5706</stp>
        <stp/>
        <stp>売気配数量8</stp>
        <tr r="G155" s="2"/>
      </tp>
      <tp>
        <v>0</v>
        <stp/>
        <stp>BOARD</stp>
        <stp>4704</stp>
        <stp/>
        <stp>売気配数量9</stp>
        <tr r="G125" s="2"/>
      </tp>
      <tp>
        <v>0</v>
        <stp/>
        <stp>BOARD</stp>
        <stp>4704</stp>
        <stp/>
        <stp>売気配数量8</stp>
        <tr r="G125" s="2"/>
      </tp>
      <tp>
        <v>0</v>
        <stp/>
        <stp>BOARD</stp>
        <stp>6703</stp>
        <stp/>
        <stp>売気配数量8</stp>
        <tr r="G205" s="2"/>
      </tp>
      <tp>
        <v>0</v>
        <stp/>
        <stp>BOARD</stp>
        <stp>6703</stp>
        <stp/>
        <stp>売気配数量9</stp>
        <tr r="G205" s="2"/>
      </tp>
      <tp>
        <v>0</v>
        <stp/>
        <stp>BOARD</stp>
        <stp>7701</stp>
        <stp/>
        <stp>売気配数量8</stp>
        <tr r="G250" s="2"/>
      </tp>
      <tp>
        <v>0</v>
        <stp/>
        <stp>BOARD</stp>
        <stp>7701</stp>
        <stp/>
        <stp>売気配数量9</stp>
        <tr r="G250" s="2"/>
      </tp>
      <tp>
        <v>10200</v>
        <stp/>
        <stp>BOARD</stp>
        <stp>4716</stp>
        <stp/>
        <stp>売気配数量1</stp>
        <tr r="G126" s="2"/>
      </tp>
      <tp>
        <v>0</v>
        <stp/>
        <stp>BOARD</stp>
        <stp>5711</stp>
        <stp/>
        <stp>売気配数量6</stp>
        <tr r="G156" s="2"/>
      </tp>
      <tp>
        <v>9600</v>
        <stp/>
        <stp>BOARD</stp>
        <stp>5714</stp>
        <stp/>
        <stp>売気配数量3</stp>
        <tr r="G157" s="2"/>
      </tp>
      <tp>
        <v>2000</v>
        <stp/>
        <stp>BOARD</stp>
        <stp>4716</stp>
        <stp/>
        <stp>売気配数量0</stp>
        <tr r="G126" s="2"/>
      </tp>
      <tp>
        <v>0</v>
        <stp/>
        <stp>BOARD</stp>
        <stp>5711</stp>
        <stp/>
        <stp>売気配数量7</stp>
        <tr r="G156" s="2"/>
      </tp>
      <tp>
        <v>4900</v>
        <stp/>
        <stp>BOARD</stp>
        <stp>5714</stp>
        <stp/>
        <stp>売気配数量2</stp>
        <tr r="G157" s="2"/>
      </tp>
      <tp>
        <v>8000</v>
        <stp/>
        <stp>BOARD</stp>
        <stp>4716</stp>
        <stp/>
        <stp>売気配数量3</stp>
        <tr r="G126" s="2"/>
      </tp>
      <tp>
        <v>6700</v>
        <stp/>
        <stp>BOARD</stp>
        <stp>5711</stp>
        <stp/>
        <stp>売気配数量4</stp>
        <tr r="G156" s="2"/>
      </tp>
      <tp>
        <v>400</v>
        <stp/>
        <stp>BOARD</stp>
        <stp>5714</stp>
        <stp/>
        <stp>売気配数量1</stp>
        <tr r="G157" s="2"/>
      </tp>
      <tp>
        <v>10900</v>
        <stp/>
        <stp>BOARD</stp>
        <stp>4716</stp>
        <stp/>
        <stp>売気配数量2</stp>
        <tr r="G126" s="2"/>
      </tp>
      <tp>
        <v>3100</v>
        <stp/>
        <stp>BOARD</stp>
        <stp>5711</stp>
        <stp/>
        <stp>売気配数量5</stp>
        <tr r="G156" s="2"/>
      </tp>
      <tp>
        <v>7400</v>
        <stp/>
        <stp>BOARD</stp>
        <stp>5714</stp>
        <stp/>
        <stp>売気配数量0</stp>
        <tr r="G157" s="2"/>
      </tp>
      <tp>
        <v>900</v>
        <stp/>
        <stp>BOARD</stp>
        <stp>4716</stp>
        <stp/>
        <stp>売気配数量5</stp>
        <tr r="G126" s="2"/>
      </tp>
      <tp>
        <v>17600</v>
        <stp/>
        <stp>BOARD</stp>
        <stp>5711</stp>
        <stp/>
        <stp>売気配数量2</stp>
        <tr r="G156" s="2"/>
      </tp>
      <tp>
        <v>0</v>
        <stp/>
        <stp>BOARD</stp>
        <stp>5714</stp>
        <stp/>
        <stp>売気配数量7</stp>
        <tr r="G157" s="2"/>
      </tp>
      <tp>
        <v>2300</v>
        <stp/>
        <stp>BOARD</stp>
        <stp>4716</stp>
        <stp/>
        <stp>売気配数量4</stp>
        <tr r="G126" s="2"/>
      </tp>
      <tp>
        <v>14900</v>
        <stp/>
        <stp>BOARD</stp>
        <stp>5711</stp>
        <stp/>
        <stp>売気配数量3</stp>
        <tr r="G156" s="2"/>
      </tp>
      <tp>
        <v>0</v>
        <stp/>
        <stp>BOARD</stp>
        <stp>5714</stp>
        <stp/>
        <stp>売気配数量6</stp>
        <tr r="G157" s="2"/>
      </tp>
      <tp>
        <v>0</v>
        <stp/>
        <stp>BOARD</stp>
        <stp>4716</stp>
        <stp/>
        <stp>売気配数量7</stp>
        <tr r="G126" s="2"/>
      </tp>
      <tp>
        <v>13000</v>
        <stp/>
        <stp>BOARD</stp>
        <stp>5711</stp>
        <stp/>
        <stp>売気配数量0</stp>
        <tr r="G156" s="2"/>
      </tp>
      <tp>
        <v>4300</v>
        <stp/>
        <stp>BOARD</stp>
        <stp>5714</stp>
        <stp/>
        <stp>売気配数量5</stp>
        <tr r="G157" s="2"/>
      </tp>
      <tp>
        <v>0</v>
        <stp/>
        <stp>BOARD</stp>
        <stp>4716</stp>
        <stp/>
        <stp>売気配数量6</stp>
        <tr r="G126" s="2"/>
      </tp>
      <tp>
        <v>8000</v>
        <stp/>
        <stp>BOARD</stp>
        <stp>5711</stp>
        <stp/>
        <stp>売気配数量1</stp>
        <tr r="G156" s="2"/>
      </tp>
      <tp>
        <v>6500</v>
        <stp/>
        <stp>BOARD</stp>
        <stp>5714</stp>
        <stp/>
        <stp>売気配数量4</stp>
        <tr r="G157" s="2"/>
      </tp>
      <tp>
        <v>0</v>
        <stp/>
        <stp>BOARD</stp>
        <stp>4716</stp>
        <stp/>
        <stp>売気配数量9</stp>
        <tr r="G126" s="2"/>
      </tp>
      <tp>
        <v>0</v>
        <stp/>
        <stp>BOARD</stp>
        <stp>4716</stp>
        <stp/>
        <stp>売気配数量8</stp>
        <tr r="G126" s="2"/>
      </tp>
      <tp>
        <v>0</v>
        <stp/>
        <stp>BOARD</stp>
        <stp>5714</stp>
        <stp/>
        <stp>売気配数量9</stp>
        <tr r="G157" s="2"/>
      </tp>
      <tp>
        <v>0</v>
        <stp/>
        <stp>BOARD</stp>
        <stp>5714</stp>
        <stp/>
        <stp>売気配数量8</stp>
        <tr r="G157" s="2"/>
      </tp>
      <tp>
        <v>0</v>
        <stp/>
        <stp>BOARD</stp>
        <stp>5711</stp>
        <stp/>
        <stp>売気配数量8</stp>
        <tr r="G156" s="2"/>
      </tp>
      <tp>
        <v>0</v>
        <stp/>
        <stp>BOARD</stp>
        <stp>5711</stp>
        <stp/>
        <stp>売気配数量9</stp>
        <tr r="G156" s="2"/>
      </tp>
      <tp>
        <v>2800</v>
        <stp/>
        <stp>BOARD</stp>
        <stp>6724</stp>
        <stp/>
        <stp>売気配数量3</stp>
        <tr r="G206" s="2"/>
      </tp>
      <tp>
        <v>1000</v>
        <stp/>
        <stp>BOARD</stp>
        <stp>5726</stp>
        <stp/>
        <stp>売気配数量1</stp>
        <tr r="G158" s="2"/>
      </tp>
      <tp>
        <v>5000</v>
        <stp/>
        <stp>BOARD</stp>
        <stp>5727</stp>
        <stp/>
        <stp>売気配数量0</stp>
        <tr r="G159" s="2"/>
      </tp>
      <tp>
        <v>0</v>
        <stp/>
        <stp>BOARD</stp>
        <stp>1721</stp>
        <stp/>
        <stp>売気配数量6</stp>
        <tr r="G4" s="2"/>
      </tp>
      <tp>
        <v>5200</v>
        <stp/>
        <stp>BOARD</stp>
        <stp>6724</stp>
        <stp/>
        <stp>売気配数量2</stp>
        <tr r="G206" s="2"/>
      </tp>
      <tp>
        <v>1900</v>
        <stp/>
        <stp>BOARD</stp>
        <stp>5726</stp>
        <stp/>
        <stp>売気配数量0</stp>
        <tr r="G158" s="2"/>
      </tp>
      <tp>
        <v>13100</v>
        <stp/>
        <stp>BOARD</stp>
        <stp>5727</stp>
        <stp/>
        <stp>売気配数量1</stp>
        <tr r="G159" s="2"/>
      </tp>
      <tp>
        <v>0</v>
        <stp/>
        <stp>BOARD</stp>
        <stp>1721</stp>
        <stp/>
        <stp>売気配数量7</stp>
        <tr r="G4" s="2"/>
      </tp>
      <tp>
        <v>6400</v>
        <stp/>
        <stp>BOARD</stp>
        <stp>6724</stp>
        <stp/>
        <stp>売気配数量1</stp>
        <tr r="G206" s="2"/>
      </tp>
      <tp>
        <v>4800</v>
        <stp/>
        <stp>BOARD</stp>
        <stp>5726</stp>
        <stp/>
        <stp>売気配数量3</stp>
        <tr r="G158" s="2"/>
      </tp>
      <tp>
        <v>19600</v>
        <stp/>
        <stp>BOARD</stp>
        <stp>5727</stp>
        <stp/>
        <stp>売気配数量2</stp>
        <tr r="G159" s="2"/>
      </tp>
      <tp>
        <v>29200</v>
        <stp/>
        <stp>BOARD</stp>
        <stp>1721</stp>
        <stp/>
        <stp>売気配数量4</stp>
        <tr r="G4" s="2"/>
      </tp>
      <tp>
        <v>39600</v>
        <stp/>
        <stp>BOARD</stp>
        <stp>6724</stp>
        <stp/>
        <stp>売気配数量0</stp>
        <tr r="G206" s="2"/>
      </tp>
      <tp>
        <v>1600</v>
        <stp/>
        <stp>BOARD</stp>
        <stp>5726</stp>
        <stp/>
        <stp>売気配数量2</stp>
        <tr r="G158" s="2"/>
      </tp>
      <tp>
        <v>3900</v>
        <stp/>
        <stp>BOARD</stp>
        <stp>5727</stp>
        <stp/>
        <stp>売気配数量3</stp>
        <tr r="G159" s="2"/>
      </tp>
      <tp>
        <v>15500</v>
        <stp/>
        <stp>BOARD</stp>
        <stp>1721</stp>
        <stp/>
        <stp>売気配数量5</stp>
        <tr r="G4" s="2"/>
      </tp>
      <tp>
        <v>0</v>
        <stp/>
        <stp>BOARD</stp>
        <stp>6724</stp>
        <stp/>
        <stp>売気配数量7</stp>
        <tr r="G206" s="2"/>
      </tp>
      <tp>
        <v>2800</v>
        <stp/>
        <stp>BOARD</stp>
        <stp>5726</stp>
        <stp/>
        <stp>売気配数量5</stp>
        <tr r="G158" s="2"/>
      </tp>
      <tp>
        <v>50300</v>
        <stp/>
        <stp>BOARD</stp>
        <stp>5727</stp>
        <stp/>
        <stp>売気配数量4</stp>
        <tr r="G159" s="2"/>
      </tp>
      <tp>
        <v>8500</v>
        <stp/>
        <stp>BOARD</stp>
        <stp>1721</stp>
        <stp/>
        <stp>売気配数量2</stp>
        <tr r="G4" s="2"/>
      </tp>
      <tp>
        <v>0</v>
        <stp/>
        <stp>BOARD</stp>
        <stp>6724</stp>
        <stp/>
        <stp>売気配数量6</stp>
        <tr r="G206" s="2"/>
      </tp>
      <tp>
        <v>400</v>
        <stp/>
        <stp>BOARD</stp>
        <stp>5726</stp>
        <stp/>
        <stp>売気配数量4</stp>
        <tr r="G158" s="2"/>
      </tp>
      <tp>
        <v>700</v>
        <stp/>
        <stp>BOARD</stp>
        <stp>5727</stp>
        <stp/>
        <stp>売気配数量5</stp>
        <tr r="G159" s="2"/>
      </tp>
      <tp>
        <v>22800</v>
        <stp/>
        <stp>BOARD</stp>
        <stp>1721</stp>
        <stp/>
        <stp>売気配数量3</stp>
        <tr r="G4" s="2"/>
      </tp>
      <tp>
        <v>1300</v>
        <stp/>
        <stp>BOARD</stp>
        <stp>6724</stp>
        <stp/>
        <stp>売気配数量5</stp>
        <tr r="G206" s="2"/>
      </tp>
      <tp>
        <v>0</v>
        <stp/>
        <stp>BOARD</stp>
        <stp>6728</stp>
        <stp/>
        <stp>売気配数量9</stp>
        <tr r="G207" s="2"/>
      </tp>
      <tp>
        <v>0</v>
        <stp/>
        <stp>BOARD</stp>
        <stp>7729</stp>
        <stp/>
        <stp>売気配数量8</stp>
        <tr r="G251" s="2"/>
      </tp>
      <tp>
        <v>0</v>
        <stp/>
        <stp>BOARD</stp>
        <stp>5726</stp>
        <stp/>
        <stp>売気配数量7</stp>
        <tr r="G158" s="2"/>
      </tp>
      <tp>
        <v>0</v>
        <stp/>
        <stp>BOARD</stp>
        <stp>5727</stp>
        <stp/>
        <stp>売気配数量6</stp>
        <tr r="G159" s="2"/>
      </tp>
      <tp>
        <v>200</v>
        <stp/>
        <stp>BOARD</stp>
        <stp>1721</stp>
        <stp/>
        <stp>売気配数量0</stp>
        <tr r="G4" s="2"/>
      </tp>
      <tp>
        <v>15000</v>
        <stp/>
        <stp>BOARD</stp>
        <stp>6724</stp>
        <stp/>
        <stp>売気配数量4</stp>
        <tr r="G206" s="2"/>
      </tp>
      <tp>
        <v>0</v>
        <stp/>
        <stp>BOARD</stp>
        <stp>6728</stp>
        <stp/>
        <stp>売気配数量8</stp>
        <tr r="G207" s="2"/>
      </tp>
      <tp>
        <v>0</v>
        <stp/>
        <stp>BOARD</stp>
        <stp>7729</stp>
        <stp/>
        <stp>売気配数量9</stp>
        <tr r="G251" s="2"/>
      </tp>
      <tp>
        <v>0</v>
        <stp/>
        <stp>BOARD</stp>
        <stp>5726</stp>
        <stp/>
        <stp>売気配数量6</stp>
        <tr r="G158" s="2"/>
      </tp>
      <tp>
        <v>0</v>
        <stp/>
        <stp>BOARD</stp>
        <stp>5727</stp>
        <stp/>
        <stp>売気配数量7</stp>
        <tr r="G159" s="2"/>
      </tp>
      <tp>
        <v>10000</v>
        <stp/>
        <stp>BOARD</stp>
        <stp>1721</stp>
        <stp/>
        <stp>売気配数量1</stp>
        <tr r="G4" s="2"/>
      </tp>
      <tp>
        <v>0</v>
        <stp/>
        <stp>BOARD</stp>
        <stp>6728</stp>
        <stp/>
        <stp>売気配数量7</stp>
        <tr r="G207" s="2"/>
      </tp>
      <tp>
        <v>0</v>
        <stp/>
        <stp>BOARD</stp>
        <stp>7729</stp>
        <stp/>
        <stp>売気配数量6</stp>
        <tr r="G251" s="2"/>
      </tp>
      <tp>
        <v>0</v>
        <stp/>
        <stp>BOARD</stp>
        <stp>5726</stp>
        <stp/>
        <stp>売気配数量9</stp>
        <tr r="G158" s="2"/>
      </tp>
      <tp>
        <v>0</v>
        <stp/>
        <stp>BOARD</stp>
        <stp>5727</stp>
        <stp/>
        <stp>売気配数量8</stp>
        <tr r="G159" s="2"/>
      </tp>
      <tp>
        <v>0</v>
        <stp/>
        <stp>BOARD</stp>
        <stp>6728</stp>
        <stp/>
        <stp>売気配数量6</stp>
        <tr r="G207" s="2"/>
      </tp>
      <tp>
        <v>0</v>
        <stp/>
        <stp>BOARD</stp>
        <stp>7729</stp>
        <stp/>
        <stp>売気配数量7</stp>
        <tr r="G251" s="2"/>
      </tp>
      <tp>
        <v>0</v>
        <stp/>
        <stp>BOARD</stp>
        <stp>5726</stp>
        <stp/>
        <stp>売気配数量8</stp>
        <tr r="G158" s="2"/>
      </tp>
      <tp>
        <v>0</v>
        <stp/>
        <stp>BOARD</stp>
        <stp>5727</stp>
        <stp/>
        <stp>売気配数量9</stp>
        <tr r="G159" s="2"/>
      </tp>
      <tp>
        <v>0</v>
        <stp/>
        <stp>BOARD</stp>
        <stp>6724</stp>
        <stp/>
        <stp>売気配数量9</stp>
        <tr r="G206" s="2"/>
      </tp>
      <tp>
        <v>1400</v>
        <stp/>
        <stp>BOARD</stp>
        <stp>6728</stp>
        <stp/>
        <stp>売気配数量5</stp>
        <tr r="G207" s="2"/>
      </tp>
      <tp>
        <v>4500</v>
        <stp/>
        <stp>BOARD</stp>
        <stp>7729</stp>
        <stp/>
        <stp>売気配数量4</stp>
        <tr r="G251" s="2"/>
      </tp>
      <tp>
        <v>0</v>
        <stp/>
        <stp>BOARD</stp>
        <stp>6724</stp>
        <stp/>
        <stp>売気配数量8</stp>
        <tr r="G206" s="2"/>
      </tp>
      <tp>
        <v>7500</v>
        <stp/>
        <stp>BOARD</stp>
        <stp>6728</stp>
        <stp/>
        <stp>売気配数量4</stp>
        <tr r="G207" s="2"/>
      </tp>
      <tp>
        <v>800</v>
        <stp/>
        <stp>BOARD</stp>
        <stp>7729</stp>
        <stp/>
        <stp>売気配数量5</stp>
        <tr r="G251" s="2"/>
      </tp>
      <tp>
        <v>6300</v>
        <stp/>
        <stp>BOARD</stp>
        <stp>6728</stp>
        <stp/>
        <stp>売気配数量3</stp>
        <tr r="G207" s="2"/>
      </tp>
      <tp>
        <v>8600</v>
        <stp/>
        <stp>BOARD</stp>
        <stp>7729</stp>
        <stp/>
        <stp>売気配数量2</stp>
        <tr r="G251" s="2"/>
      </tp>
      <tp>
        <v>16600</v>
        <stp/>
        <stp>BOARD</stp>
        <stp>6728</stp>
        <stp/>
        <stp>売気配数量2</stp>
        <tr r="G207" s="2"/>
      </tp>
      <tp>
        <v>5700</v>
        <stp/>
        <stp>BOARD</stp>
        <stp>7729</stp>
        <stp/>
        <stp>売気配数量3</stp>
        <tr r="G251" s="2"/>
      </tp>
      <tp>
        <v>11800</v>
        <stp/>
        <stp>BOARD</stp>
        <stp>6728</stp>
        <stp/>
        <stp>売気配数量1</stp>
        <tr r="G207" s="2"/>
      </tp>
      <tp>
        <v>1200</v>
        <stp/>
        <stp>BOARD</stp>
        <stp>7729</stp>
        <stp/>
        <stp>売気配数量0</stp>
        <tr r="G251" s="2"/>
      </tp>
      <tp>
        <v>0</v>
        <stp/>
        <stp>BOARD</stp>
        <stp>1721</stp>
        <stp/>
        <stp>売気配数量8</stp>
        <tr r="G4" s="2"/>
      </tp>
      <tp>
        <v>3700</v>
        <stp/>
        <stp>BOARD</stp>
        <stp>6728</stp>
        <stp/>
        <stp>売気配数量0</stp>
        <tr r="G207" s="2"/>
      </tp>
      <tp>
        <v>4600</v>
        <stp/>
        <stp>BOARD</stp>
        <stp>7729</stp>
        <stp/>
        <stp>売気配数量1</stp>
        <tr r="G251" s="2"/>
      </tp>
      <tp>
        <v>0</v>
        <stp/>
        <stp>BOARD</stp>
        <stp>1721</stp>
        <stp/>
        <stp>売気配数量9</stp>
        <tr r="G4" s="2"/>
      </tp>
      <tp>
        <v>7900</v>
        <stp/>
        <stp>BOARD</stp>
        <stp>7733</stp>
        <stp/>
        <stp>売気配数量4</stp>
        <tr r="G252" s="2"/>
      </tp>
      <tp>
        <v>8400</v>
        <stp/>
        <stp>BOARD</stp>
        <stp>7735</stp>
        <stp/>
        <stp>売気配数量2</stp>
        <tr r="G253" s="2"/>
      </tp>
      <tp>
        <v>1600</v>
        <stp/>
        <stp>BOARD</stp>
        <stp>4732</stp>
        <stp/>
        <stp>売気配数量5</stp>
        <tr r="G127" s="2"/>
      </tp>
      <tp>
        <v>0</v>
        <stp/>
        <stp>BOARD</stp>
        <stp>2730</stp>
        <stp/>
        <stp>売気配数量7</stp>
        <tr r="G38" s="2"/>
      </tp>
      <tp>
        <v>6100</v>
        <stp/>
        <stp>BOARD</stp>
        <stp>7733</stp>
        <stp/>
        <stp>売気配数量5</stp>
        <tr r="G252" s="2"/>
      </tp>
      <tp>
        <v>7800</v>
        <stp/>
        <stp>BOARD</stp>
        <stp>7735</stp>
        <stp/>
        <stp>売気配数量3</stp>
        <tr r="G253" s="2"/>
      </tp>
      <tp>
        <v>1400</v>
        <stp/>
        <stp>BOARD</stp>
        <stp>4732</stp>
        <stp/>
        <stp>売気配数量4</stp>
        <tr r="G127" s="2"/>
      </tp>
      <tp>
        <v>0</v>
        <stp/>
        <stp>BOARD</stp>
        <stp>2730</stp>
        <stp/>
        <stp>売気配数量6</stp>
        <tr r="G38" s="2"/>
      </tp>
      <tp>
        <v>0</v>
        <stp/>
        <stp>BOARD</stp>
        <stp>7733</stp>
        <stp/>
        <stp>売気配数量6</stp>
        <tr r="G252" s="2"/>
      </tp>
      <tp>
        <v>2400</v>
        <stp/>
        <stp>BOARD</stp>
        <stp>7735</stp>
        <stp/>
        <stp>売気配数量0</stp>
        <tr r="G253" s="2"/>
      </tp>
      <tp>
        <v>0</v>
        <stp/>
        <stp>BOARD</stp>
        <stp>4732</stp>
        <stp/>
        <stp>売気配数量7</stp>
        <tr r="G127" s="2"/>
      </tp>
      <tp>
        <v>34400</v>
        <stp/>
        <stp>BOARD</stp>
        <stp>2730</stp>
        <stp/>
        <stp>売気配数量5</stp>
        <tr r="G38" s="2"/>
      </tp>
      <tp>
        <v>0</v>
        <stp/>
        <stp>BOARD</stp>
        <stp>7733</stp>
        <stp/>
        <stp>売気配数量7</stp>
        <tr r="G252" s="2"/>
      </tp>
      <tp>
        <v>5700</v>
        <stp/>
        <stp>BOARD</stp>
        <stp>7735</stp>
        <stp/>
        <stp>売気配数量1</stp>
        <tr r="G253" s="2"/>
      </tp>
      <tp>
        <v>0</v>
        <stp/>
        <stp>BOARD</stp>
        <stp>4732</stp>
        <stp/>
        <stp>売気配数量6</stp>
        <tr r="G127" s="2"/>
      </tp>
      <tp>
        <v>6300</v>
        <stp/>
        <stp>BOARD</stp>
        <stp>2730</stp>
        <stp/>
        <stp>売気配数量4</stp>
        <tr r="G38" s="2"/>
      </tp>
      <tp>
        <v>10100</v>
        <stp/>
        <stp>BOARD</stp>
        <stp>7733</stp>
        <stp/>
        <stp>売気配数量0</stp>
        <tr r="G252" s="2"/>
      </tp>
      <tp>
        <v>0</v>
        <stp/>
        <stp>BOARD</stp>
        <stp>7735</stp>
        <stp/>
        <stp>売気配数量6</stp>
        <tr r="G253" s="2"/>
      </tp>
      <tp>
        <v>5100</v>
        <stp/>
        <stp>BOARD</stp>
        <stp>4732</stp>
        <stp/>
        <stp>売気配数量1</stp>
        <tr r="G127" s="2"/>
      </tp>
      <tp>
        <v>4800</v>
        <stp/>
        <stp>BOARD</stp>
        <stp>2730</stp>
        <stp/>
        <stp>売気配数量3</stp>
        <tr r="G38" s="2"/>
      </tp>
      <tp>
        <v>46400</v>
        <stp/>
        <stp>BOARD</stp>
        <stp>7733</stp>
        <stp/>
        <stp>売気配数量1</stp>
        <tr r="G252" s="2"/>
      </tp>
      <tp>
        <v>0</v>
        <stp/>
        <stp>BOARD</stp>
        <stp>7735</stp>
        <stp/>
        <stp>売気配数量7</stp>
        <tr r="G253" s="2"/>
      </tp>
      <tp>
        <v>2500</v>
        <stp/>
        <stp>BOARD</stp>
        <stp>4732</stp>
        <stp/>
        <stp>売気配数量0</stp>
        <tr r="G127" s="2"/>
      </tp>
      <tp>
        <v>8100</v>
        <stp/>
        <stp>BOARD</stp>
        <stp>2730</stp>
        <stp/>
        <stp>売気配数量2</stp>
        <tr r="G38" s="2"/>
      </tp>
      <tp>
        <v>19200</v>
        <stp/>
        <stp>BOARD</stp>
        <stp>7733</stp>
        <stp/>
        <stp>売気配数量2</stp>
        <tr r="G252" s="2"/>
      </tp>
      <tp>
        <v>6500</v>
        <stp/>
        <stp>BOARD</stp>
        <stp>7735</stp>
        <stp/>
        <stp>売気配数量4</stp>
        <tr r="G253" s="2"/>
      </tp>
      <tp>
        <v>2100</v>
        <stp/>
        <stp>BOARD</stp>
        <stp>4732</stp>
        <stp/>
        <stp>売気配数量3</stp>
        <tr r="G127" s="2"/>
      </tp>
      <tp>
        <v>0</v>
        <stp/>
        <stp>BOARD</stp>
        <stp>4739</stp>
        <stp/>
        <stp>売気配数量8</stp>
        <tr r="G128" s="2"/>
      </tp>
      <tp>
        <v>19300</v>
        <stp/>
        <stp>BOARD</stp>
        <stp>2730</stp>
        <stp/>
        <stp>売気配数量1</stp>
        <tr r="G38" s="2"/>
      </tp>
      <tp>
        <v>19300</v>
        <stp/>
        <stp>BOARD</stp>
        <stp>7733</stp>
        <stp/>
        <stp>売気配数量3</stp>
        <tr r="G252" s="2"/>
      </tp>
      <tp>
        <v>6400</v>
        <stp/>
        <stp>BOARD</stp>
        <stp>7735</stp>
        <stp/>
        <stp>売気配数量5</stp>
        <tr r="G253" s="2"/>
      </tp>
      <tp>
        <v>5200</v>
        <stp/>
        <stp>BOARD</stp>
        <stp>4732</stp>
        <stp/>
        <stp>売気配数量2</stp>
        <tr r="G127" s="2"/>
      </tp>
      <tp>
        <v>0</v>
        <stp/>
        <stp>BOARD</stp>
        <stp>4739</stp>
        <stp/>
        <stp>売気配数量9</stp>
        <tr r="G128" s="2"/>
      </tp>
      <tp>
        <v>4000</v>
        <stp/>
        <stp>BOARD</stp>
        <stp>2730</stp>
        <stp/>
        <stp>売気配数量0</stp>
        <tr r="G38" s="2"/>
      </tp>
      <tp>
        <v>0</v>
        <stp/>
        <stp>BOARD</stp>
        <stp>4739</stp>
        <stp/>
        <stp>売気配数量6</stp>
        <tr r="G128" s="2"/>
      </tp>
      <tp>
        <v>0</v>
        <stp/>
        <stp>BOARD</stp>
        <stp>4739</stp>
        <stp/>
        <stp>売気配数量7</stp>
        <tr r="G128" s="2"/>
      </tp>
      <tp>
        <v>0</v>
        <stp/>
        <stp>BOARD</stp>
        <stp>7735</stp>
        <stp/>
        <stp>売気配数量8</stp>
        <tr r="G253" s="2"/>
      </tp>
      <tp>
        <v>2100</v>
        <stp/>
        <stp>BOARD</stp>
        <stp>4739</stp>
        <stp/>
        <stp>売気配数量4</stp>
        <tr r="G128" s="2"/>
      </tp>
      <tp>
        <v>0</v>
        <stp/>
        <stp>BOARD</stp>
        <stp>7735</stp>
        <stp/>
        <stp>売気配数量9</stp>
        <tr r="G253" s="2"/>
      </tp>
      <tp>
        <v>700</v>
        <stp/>
        <stp>BOARD</stp>
        <stp>4739</stp>
        <stp/>
        <stp>売気配数量5</stp>
        <tr r="G128" s="2"/>
      </tp>
      <tp>
        <v>0</v>
        <stp/>
        <stp>BOARD</stp>
        <stp>7733</stp>
        <stp/>
        <stp>売気配数量8</stp>
        <tr r="G252" s="2"/>
      </tp>
      <tp>
        <v>0</v>
        <stp/>
        <stp>BOARD</stp>
        <stp>4732</stp>
        <stp/>
        <stp>売気配数量9</stp>
        <tr r="G127" s="2"/>
      </tp>
      <tp>
        <v>5000</v>
        <stp/>
        <stp>BOARD</stp>
        <stp>4739</stp>
        <stp/>
        <stp>売気配数量2</stp>
        <tr r="G128" s="2"/>
      </tp>
      <tp>
        <v>0</v>
        <stp/>
        <stp>BOARD</stp>
        <stp>7733</stp>
        <stp/>
        <stp>売気配数量9</stp>
        <tr r="G252" s="2"/>
      </tp>
      <tp>
        <v>0</v>
        <stp/>
        <stp>BOARD</stp>
        <stp>4732</stp>
        <stp/>
        <stp>売気配数量8</stp>
        <tr r="G127" s="2"/>
      </tp>
      <tp>
        <v>5600</v>
        <stp/>
        <stp>BOARD</stp>
        <stp>4739</stp>
        <stp/>
        <stp>売気配数量3</stp>
        <tr r="G128" s="2"/>
      </tp>
      <tp>
        <v>700</v>
        <stp/>
        <stp>BOARD</stp>
        <stp>4739</stp>
        <stp/>
        <stp>売気配数量0</stp>
        <tr r="G128" s="2"/>
      </tp>
      <tp>
        <v>0</v>
        <stp/>
        <stp>BOARD</stp>
        <stp>2730</stp>
        <stp/>
        <stp>売気配数量9</stp>
        <tr r="G38" s="2"/>
      </tp>
      <tp>
        <v>10900</v>
        <stp/>
        <stp>BOARD</stp>
        <stp>4739</stp>
        <stp/>
        <stp>売気配数量1</stp>
        <tr r="G128" s="2"/>
      </tp>
      <tp>
        <v>0</v>
        <stp/>
        <stp>BOARD</stp>
        <stp>2730</stp>
        <stp/>
        <stp>売気配数量8</stp>
        <tr r="G38" s="2"/>
      </tp>
      <tp>
        <v>2500</v>
        <stp/>
        <stp>BOARD</stp>
        <stp>4684</stp>
        <stp/>
        <stp>売気配数量3</stp>
        <tr r="G123" s="2"/>
      </tp>
      <tp>
        <v>600</v>
        <stp/>
        <stp>BOARD</stp>
        <stp>2685</stp>
        <stp/>
        <stp>売気配数量2</stp>
        <tr r="G37" s="2"/>
      </tp>
      <tp>
        <v>700</v>
        <stp/>
        <stp>BOARD</stp>
        <stp>4684</stp>
        <stp/>
        <stp>売気配数量2</stp>
        <tr r="G123" s="2"/>
      </tp>
      <tp>
        <v>300</v>
        <stp/>
        <stp>BOARD</stp>
        <stp>2685</stp>
        <stp/>
        <stp>売気配数量3</stp>
        <tr r="G37" s="2"/>
      </tp>
      <tp>
        <v>500</v>
        <stp/>
        <stp>BOARD</stp>
        <stp>4684</stp>
        <stp/>
        <stp>売気配数量1</stp>
        <tr r="G123" s="2"/>
      </tp>
      <tp>
        <v>1800</v>
        <stp/>
        <stp>BOARD</stp>
        <stp>2685</stp>
        <stp/>
        <stp>売気配数量0</stp>
        <tr r="G37" s="2"/>
      </tp>
      <tp>
        <v>700</v>
        <stp/>
        <stp>BOARD</stp>
        <stp>4684</stp>
        <stp/>
        <stp>売気配数量0</stp>
        <tr r="G123" s="2"/>
      </tp>
      <tp>
        <v>1100</v>
        <stp/>
        <stp>BOARD</stp>
        <stp>2685</stp>
        <stp/>
        <stp>売気配数量1</stp>
        <tr r="G37" s="2"/>
      </tp>
      <tp>
        <v>0</v>
        <stp/>
        <stp>BOARD</stp>
        <stp>4684</stp>
        <stp/>
        <stp>売気配数量7</stp>
        <tr r="G123" s="2"/>
      </tp>
      <tp>
        <v>0</v>
        <stp/>
        <stp>BOARD</stp>
        <stp>2685</stp>
        <stp/>
        <stp>売気配数量6</stp>
        <tr r="G37" s="2"/>
      </tp>
      <tp>
        <v>0</v>
        <stp/>
        <stp>BOARD</stp>
        <stp>4684</stp>
        <stp/>
        <stp>売気配数量6</stp>
        <tr r="G123" s="2"/>
      </tp>
      <tp>
        <v>0</v>
        <stp/>
        <stp>BOARD</stp>
        <stp>2685</stp>
        <stp/>
        <stp>売気配数量7</stp>
        <tr r="G37" s="2"/>
      </tp>
      <tp>
        <v>300</v>
        <stp/>
        <stp>BOARD</stp>
        <stp>4684</stp>
        <stp/>
        <stp>売気配数量5</stp>
        <tr r="G123" s="2"/>
      </tp>
      <tp>
        <v>0</v>
        <stp/>
        <stp>BOARD</stp>
        <stp>4689</stp>
        <stp/>
        <stp>売気配数量8</stp>
        <tr r="G124" s="2"/>
      </tp>
      <tp>
        <v>200</v>
        <stp/>
        <stp>BOARD</stp>
        <stp>2685</stp>
        <stp/>
        <stp>売気配数量4</stp>
        <tr r="G37" s="2"/>
      </tp>
      <tp>
        <v>1000</v>
        <stp/>
        <stp>BOARD</stp>
        <stp>4684</stp>
        <stp/>
        <stp>売気配数量4</stp>
        <tr r="G123" s="2"/>
      </tp>
      <tp>
        <v>0</v>
        <stp/>
        <stp>BOARD</stp>
        <stp>4689</stp>
        <stp/>
        <stp>売気配数量9</stp>
        <tr r="G124" s="2"/>
      </tp>
      <tp>
        <v>4000</v>
        <stp/>
        <stp>BOARD</stp>
        <stp>2685</stp>
        <stp/>
        <stp>売気配数量5</stp>
        <tr r="G37" s="2"/>
      </tp>
      <tp>
        <v>0</v>
        <stp/>
        <stp>BOARD</stp>
        <stp>4689</stp>
        <stp/>
        <stp>売気配数量6</stp>
        <tr r="G124" s="2"/>
      </tp>
      <tp>
        <v>0</v>
        <stp/>
        <stp>BOARD</stp>
        <stp>4689</stp>
        <stp/>
        <stp>売気配数量7</stp>
        <tr r="G124" s="2"/>
      </tp>
      <tp>
        <v>0</v>
        <stp/>
        <stp>BOARD</stp>
        <stp>4684</stp>
        <stp/>
        <stp>売気配数量9</stp>
        <tr r="G123" s="2"/>
      </tp>
      <tp>
        <v>37700</v>
        <stp/>
        <stp>BOARD</stp>
        <stp>4689</stp>
        <stp/>
        <stp>売気配数量4</stp>
        <tr r="G124" s="2"/>
      </tp>
      <tp>
        <v>0</v>
        <stp/>
        <stp>BOARD</stp>
        <stp>2685</stp>
        <stp/>
        <stp>売気配数量8</stp>
        <tr r="G37" s="2"/>
      </tp>
      <tp>
        <v>0</v>
        <stp/>
        <stp>BOARD</stp>
        <stp>4684</stp>
        <stp/>
        <stp>売気配数量8</stp>
        <tr r="G123" s="2"/>
      </tp>
      <tp>
        <v>28100</v>
        <stp/>
        <stp>BOARD</stp>
        <stp>4689</stp>
        <stp/>
        <stp>売気配数量5</stp>
        <tr r="G124" s="2"/>
      </tp>
      <tp>
        <v>0</v>
        <stp/>
        <stp>BOARD</stp>
        <stp>2685</stp>
        <stp/>
        <stp>売気配数量9</stp>
        <tr r="G37" s="2"/>
      </tp>
      <tp>
        <v>459900</v>
        <stp/>
        <stp>BOARD</stp>
        <stp>4689</stp>
        <stp/>
        <stp>売気配数量2</stp>
        <tr r="G124" s="2"/>
      </tp>
      <tp>
        <v>124300</v>
        <stp/>
        <stp>BOARD</stp>
        <stp>4689</stp>
        <stp/>
        <stp>売気配数量3</stp>
        <tr r="G124" s="2"/>
      </tp>
      <tp>
        <v>16500</v>
        <stp/>
        <stp>BOARD</stp>
        <stp>4689</stp>
        <stp/>
        <stp>売気配数量0</stp>
        <tr r="G124" s="2"/>
      </tp>
      <tp>
        <v>141300</v>
        <stp/>
        <stp>BOARD</stp>
        <stp>4689</stp>
        <stp/>
        <stp>売気配数量1</stp>
        <tr r="G124" s="2"/>
      </tp>
      <tp>
        <v>30300</v>
        <stp/>
        <stp>BOARD</stp>
        <stp>6645</stp>
        <stp/>
        <stp>売気配数量2</stp>
        <tr r="G203" s="2"/>
      </tp>
      <tp>
        <v>18500</v>
        <stp/>
        <stp>BOARD</stp>
        <stp>6645</stp>
        <stp/>
        <stp>売気配数量3</stp>
        <tr r="G203" s="2"/>
      </tp>
      <tp>
        <v>5900</v>
        <stp/>
        <stp>BOARD</stp>
        <stp>6645</stp>
        <stp/>
        <stp>売気配数量0</stp>
        <tr r="G203" s="2"/>
      </tp>
      <tp>
        <v>30200</v>
        <stp/>
        <stp>BOARD</stp>
        <stp>6645</stp>
        <stp/>
        <stp>売気配数量1</stp>
        <tr r="G203" s="2"/>
      </tp>
      <tp>
        <v>0</v>
        <stp/>
        <stp>BOARD</stp>
        <stp>6645</stp>
        <stp/>
        <stp>売気配数量6</stp>
        <tr r="G203" s="2"/>
      </tp>
      <tp>
        <v>0</v>
        <stp/>
        <stp>BOARD</stp>
        <stp>6645</stp>
        <stp/>
        <stp>売気配数量7</stp>
        <tr r="G203" s="2"/>
      </tp>
      <tp>
        <v>12000</v>
        <stp/>
        <stp>BOARD</stp>
        <stp>6645</stp>
        <stp/>
        <stp>売気配数量4</stp>
        <tr r="G203" s="2"/>
      </tp>
      <tp>
        <v>0</v>
        <stp/>
        <stp>BOARD</stp>
        <stp>7649</stp>
        <stp/>
        <stp>売気配数量8</stp>
        <tr r="G249" s="2"/>
      </tp>
      <tp>
        <v>7400</v>
        <stp/>
        <stp>BOARD</stp>
        <stp>6645</stp>
        <stp/>
        <stp>売気配数量5</stp>
        <tr r="G203" s="2"/>
      </tp>
      <tp>
        <v>0</v>
        <stp/>
        <stp>BOARD</stp>
        <stp>7649</stp>
        <stp/>
        <stp>売気配数量9</stp>
        <tr r="G249" s="2"/>
      </tp>
      <tp>
        <v>0</v>
        <stp/>
        <stp>BOARD</stp>
        <stp>7649</stp>
        <stp/>
        <stp>売気配数量6</stp>
        <tr r="G249" s="2"/>
      </tp>
      <tp>
        <v>0</v>
        <stp/>
        <stp>BOARD</stp>
        <stp>7649</stp>
        <stp/>
        <stp>売気配数量7</stp>
        <tr r="G249" s="2"/>
      </tp>
      <tp>
        <v>0</v>
        <stp/>
        <stp>BOARD</stp>
        <stp>6645</stp>
        <stp/>
        <stp>売気配数量8</stp>
        <tr r="G203" s="2"/>
      </tp>
      <tp>
        <v>31600</v>
        <stp/>
        <stp>BOARD</stp>
        <stp>7649</stp>
        <stp/>
        <stp>売気配数量4</stp>
        <tr r="G249" s="2"/>
      </tp>
      <tp>
        <v>0</v>
        <stp/>
        <stp>BOARD</stp>
        <stp>6645</stp>
        <stp/>
        <stp>売気配数量9</stp>
        <tr r="G203" s="2"/>
      </tp>
      <tp>
        <v>1700</v>
        <stp/>
        <stp>BOARD</stp>
        <stp>7649</stp>
        <stp/>
        <stp>売気配数量5</stp>
        <tr r="G249" s="2"/>
      </tp>
      <tp>
        <v>7200</v>
        <stp/>
        <stp>BOARD</stp>
        <stp>7649</stp>
        <stp/>
        <stp>売気配数量2</stp>
        <tr r="G249" s="2"/>
      </tp>
      <tp>
        <v>12800</v>
        <stp/>
        <stp>BOARD</stp>
        <stp>7649</stp>
        <stp/>
        <stp>売気配数量3</stp>
        <tr r="G249" s="2"/>
      </tp>
      <tp>
        <v>900</v>
        <stp/>
        <stp>BOARD</stp>
        <stp>7649</stp>
        <stp/>
        <stp>売気配数量0</stp>
        <tr r="G249" s="2"/>
      </tp>
      <tp>
        <v>8200</v>
        <stp/>
        <stp>BOARD</stp>
        <stp>7649</stp>
        <stp/>
        <stp>売気配数量1</stp>
        <tr r="G249" s="2"/>
      </tp>
      <tp>
        <v>0</v>
        <stp/>
        <stp>BOARD</stp>
        <stp>2651</stp>
        <stp/>
        <stp>売気配数量6</stp>
        <tr r="A16" s="4"/>
        <tr r="G35" s="2"/>
      </tp>
      <tp>
        <v>0</v>
        <stp/>
        <stp>BOARD</stp>
        <stp>2651</stp>
        <stp/>
        <stp>売気配数量7</stp>
        <tr r="A17" s="4"/>
        <tr r="G35" s="2"/>
      </tp>
      <tp>
        <v>26400</v>
        <stp/>
        <stp>BOARD</stp>
        <stp>2651</stp>
        <stp/>
        <stp>売気配数量4</stp>
        <tr r="A14" s="4"/>
        <tr r="G35" s="2"/>
      </tp>
      <tp>
        <v>300</v>
        <stp/>
        <stp>BOARD</stp>
        <stp>2651</stp>
        <stp/>
        <stp>売気配数量5</stp>
        <tr r="A15" s="4"/>
        <tr r="G35" s="2"/>
      </tp>
      <tp>
        <v>17800</v>
        <stp/>
        <stp>BOARD</stp>
        <stp>2651</stp>
        <stp/>
        <stp>売気配数量2</stp>
        <tr r="A12" s="4"/>
        <tr r="G35" s="2"/>
      </tp>
      <tp>
        <v>11000</v>
        <stp/>
        <stp>BOARD</stp>
        <stp>2651</stp>
        <stp/>
        <stp>売気配数量3</stp>
        <tr r="A13" s="4"/>
        <tr r="G35" s="2"/>
      </tp>
      <tp>
        <v>4600</v>
        <stp/>
        <stp>BOARD</stp>
        <stp>2651</stp>
        <stp/>
        <stp>売気配数量0</stp>
        <tr r="A10" s="4"/>
        <tr r="G35" s="2"/>
      </tp>
      <tp>
        <v>10400</v>
        <stp/>
        <stp>BOARD</stp>
        <stp>2651</stp>
        <stp/>
        <stp>売気配数量1</stp>
        <tr r="A11" s="4"/>
        <tr r="G35" s="2"/>
      </tp>
      <tp>
        <v>0</v>
        <stp/>
        <stp>BOARD</stp>
        <stp>2651</stp>
        <stp/>
        <stp>売気配数量8</stp>
        <tr r="A18" s="4"/>
        <tr r="G35" s="2"/>
      </tp>
      <tp>
        <v>0</v>
        <stp/>
        <stp>BOARD</stp>
        <stp>2651</stp>
        <stp/>
        <stp>売気配数量9</stp>
        <tr r="A19" s="4"/>
        <tr r="G35" s="2"/>
      </tp>
      <tp>
        <v>0</v>
        <stp/>
        <stp>BOARD</stp>
        <stp>4661</stp>
        <stp/>
        <stp>売気配数量6</stp>
        <tr r="G119" s="2"/>
      </tp>
      <tp>
        <v>400</v>
        <stp/>
        <stp>BOARD</stp>
        <stp>4665</stp>
        <stp/>
        <stp>売気配数量2</stp>
        <tr r="G120" s="2"/>
      </tp>
      <tp>
        <v>4800</v>
        <stp/>
        <stp>BOARD</stp>
        <stp>4666</stp>
        <stp/>
        <stp>売気配数量1</stp>
        <tr r="G121" s="2"/>
      </tp>
      <tp>
        <v>1900</v>
        <stp/>
        <stp>BOARD</stp>
        <stp>1662</stp>
        <stp/>
        <stp>売気配数量5</stp>
        <tr r="G3" s="2"/>
      </tp>
      <tp>
        <v>0</v>
        <stp/>
        <stp>BOARD</stp>
        <stp>4661</stp>
        <stp/>
        <stp>売気配数量7</stp>
        <tr r="G119" s="2"/>
      </tp>
      <tp>
        <v>600</v>
        <stp/>
        <stp>BOARD</stp>
        <stp>4665</stp>
        <stp/>
        <stp>売気配数量3</stp>
        <tr r="G120" s="2"/>
      </tp>
      <tp>
        <v>5600</v>
        <stp/>
        <stp>BOARD</stp>
        <stp>4666</stp>
        <stp/>
        <stp>売気配数量0</stp>
        <tr r="G121" s="2"/>
      </tp>
      <tp>
        <v>11900</v>
        <stp/>
        <stp>BOARD</stp>
        <stp>1662</stp>
        <stp/>
        <stp>売気配数量4</stp>
        <tr r="G3" s="2"/>
      </tp>
      <tp>
        <v>1000</v>
        <stp/>
        <stp>BOARD</stp>
        <stp>4661</stp>
        <stp/>
        <stp>売気配数量4</stp>
        <tr r="G119" s="2"/>
      </tp>
      <tp>
        <v>400</v>
        <stp/>
        <stp>BOARD</stp>
        <stp>4665</stp>
        <stp/>
        <stp>売気配数量0</stp>
        <tr r="G120" s="2"/>
      </tp>
      <tp>
        <v>800</v>
        <stp/>
        <stp>BOARD</stp>
        <stp>4666</stp>
        <stp/>
        <stp>売気配数量3</stp>
        <tr r="G121" s="2"/>
      </tp>
      <tp>
        <v>0</v>
        <stp/>
        <stp>BOARD</stp>
        <stp>1662</stp>
        <stp/>
        <stp>売気配数量7</stp>
        <tr r="G3" s="2"/>
      </tp>
      <tp>
        <v>600</v>
        <stp/>
        <stp>BOARD</stp>
        <stp>4661</stp>
        <stp/>
        <stp>売気配数量5</stp>
        <tr r="G119" s="2"/>
      </tp>
      <tp>
        <v>600</v>
        <stp/>
        <stp>BOARD</stp>
        <stp>4665</stp>
        <stp/>
        <stp>売気配数量1</stp>
        <tr r="G120" s="2"/>
      </tp>
      <tp>
        <v>6200</v>
        <stp/>
        <stp>BOARD</stp>
        <stp>4666</stp>
        <stp/>
        <stp>売気配数量2</stp>
        <tr r="G121" s="2"/>
      </tp>
      <tp>
        <v>0</v>
        <stp/>
        <stp>BOARD</stp>
        <stp>1662</stp>
        <stp/>
        <stp>売気配数量6</stp>
        <tr r="G3" s="2"/>
      </tp>
      <tp>
        <v>6000</v>
        <stp/>
        <stp>BOARD</stp>
        <stp>4661</stp>
        <stp/>
        <stp>売気配数量2</stp>
        <tr r="G119" s="2"/>
      </tp>
      <tp>
        <v>0</v>
        <stp/>
        <stp>BOARD</stp>
        <stp>4665</stp>
        <stp/>
        <stp>売気配数量6</stp>
        <tr r="G120" s="2"/>
      </tp>
      <tp>
        <v>400</v>
        <stp/>
        <stp>BOARD</stp>
        <stp>4666</stp>
        <stp/>
        <stp>売気配数量5</stp>
        <tr r="G121" s="2"/>
      </tp>
      <tp>
        <v>10100</v>
        <stp/>
        <stp>BOARD</stp>
        <stp>1662</stp>
        <stp/>
        <stp>売気配数量1</stp>
        <tr r="G3" s="2"/>
      </tp>
      <tp>
        <v>1900</v>
        <stp/>
        <stp>BOARD</stp>
        <stp>4661</stp>
        <stp/>
        <stp>売気配数量3</stp>
        <tr r="G119" s="2"/>
      </tp>
      <tp>
        <v>0</v>
        <stp/>
        <stp>BOARD</stp>
        <stp>4665</stp>
        <stp/>
        <stp>売気配数量7</stp>
        <tr r="G120" s="2"/>
      </tp>
      <tp>
        <v>800</v>
        <stp/>
        <stp>BOARD</stp>
        <stp>4666</stp>
        <stp/>
        <stp>売気配数量4</stp>
        <tr r="G121" s="2"/>
      </tp>
      <tp>
        <v>8300</v>
        <stp/>
        <stp>BOARD</stp>
        <stp>1662</stp>
        <stp/>
        <stp>売気配数量0</stp>
        <tr r="G3" s="2"/>
      </tp>
      <tp>
        <v>4100</v>
        <stp/>
        <stp>BOARD</stp>
        <stp>4661</stp>
        <stp/>
        <stp>売気配数量0</stp>
        <tr r="G119" s="2"/>
      </tp>
      <tp>
        <v>400</v>
        <stp/>
        <stp>BOARD</stp>
        <stp>4665</stp>
        <stp/>
        <stp>売気配数量4</stp>
        <tr r="G120" s="2"/>
      </tp>
      <tp>
        <v>0</v>
        <stp/>
        <stp>BOARD</stp>
        <stp>4666</stp>
        <stp/>
        <stp>売気配数量7</stp>
        <tr r="G121" s="2"/>
      </tp>
      <tp>
        <v>23200</v>
        <stp/>
        <stp>BOARD</stp>
        <stp>1662</stp>
        <stp/>
        <stp>売気配数量3</stp>
        <tr r="G3" s="2"/>
      </tp>
      <tp>
        <v>2900</v>
        <stp/>
        <stp>BOARD</stp>
        <stp>4661</stp>
        <stp/>
        <stp>売気配数量1</stp>
        <tr r="G119" s="2"/>
      </tp>
      <tp>
        <v>100</v>
        <stp/>
        <stp>BOARD</stp>
        <stp>4665</stp>
        <stp/>
        <stp>売気配数量5</stp>
        <tr r="G120" s="2"/>
      </tp>
      <tp>
        <v>0</v>
        <stp/>
        <stp>BOARD</stp>
        <stp>4666</stp>
        <stp/>
        <stp>売気配数量6</stp>
        <tr r="G121" s="2"/>
      </tp>
      <tp>
        <v>5500</v>
        <stp/>
        <stp>BOARD</stp>
        <stp>1662</stp>
        <stp/>
        <stp>売気配数量2</stp>
        <tr r="G3" s="2"/>
      </tp>
      <tp>
        <v>0</v>
        <stp/>
        <stp>BOARD</stp>
        <stp>4666</stp>
        <stp/>
        <stp>売気配数量9</stp>
        <tr r="G121" s="2"/>
      </tp>
      <tp>
        <v>0</v>
        <stp/>
        <stp>BOARD</stp>
        <stp>4666</stp>
        <stp/>
        <stp>売気配数量8</stp>
        <tr r="G121" s="2"/>
      </tp>
      <tp>
        <v>0</v>
        <stp/>
        <stp>BOARD</stp>
        <stp>4665</stp>
        <stp/>
        <stp>売気配数量8</stp>
        <tr r="G120" s="2"/>
      </tp>
      <tp>
        <v>0</v>
        <stp/>
        <stp>BOARD</stp>
        <stp>4665</stp>
        <stp/>
        <stp>売気配数量9</stp>
        <tr r="G120" s="2"/>
      </tp>
      <tp>
        <v>0</v>
        <stp/>
        <stp>BOARD</stp>
        <stp>1662</stp>
        <stp/>
        <stp>売気配数量9</stp>
        <tr r="G3" s="2"/>
      </tp>
      <tp>
        <v>0</v>
        <stp/>
        <stp>BOARD</stp>
        <stp>1662</stp>
        <stp/>
        <stp>売気配数量8</stp>
        <tr r="G3" s="2"/>
      </tp>
      <tp>
        <v>0</v>
        <stp/>
        <stp>BOARD</stp>
        <stp>4661</stp>
        <stp/>
        <stp>売気配数量8</stp>
        <tr r="G119" s="2"/>
      </tp>
      <tp>
        <v>0</v>
        <stp/>
        <stp>BOARD</stp>
        <stp>4661</stp>
        <stp/>
        <stp>売気配数量9</stp>
        <tr r="G119" s="2"/>
      </tp>
      <tp>
        <v>168000</v>
        <stp/>
        <stp>BOARD</stp>
        <stp>6674</stp>
        <stp/>
        <stp>売気配数量3</stp>
        <tr r="G204" s="2"/>
      </tp>
      <tp>
        <v>21800</v>
        <stp/>
        <stp>BOARD</stp>
        <stp>4676</stp>
        <stp/>
        <stp>売気配数量1</stp>
        <tr r="G122" s="2"/>
      </tp>
      <tp>
        <v>0</v>
        <stp/>
        <stp>BOARD</stp>
        <stp>2670</stp>
        <stp/>
        <stp>売気配数量7</stp>
        <tr r="G36" s="2"/>
      </tp>
      <tp>
        <v>109000</v>
        <stp/>
        <stp>BOARD</stp>
        <stp>6674</stp>
        <stp/>
        <stp>売気配数量2</stp>
        <tr r="G204" s="2"/>
      </tp>
      <tp>
        <v>7200</v>
        <stp/>
        <stp>BOARD</stp>
        <stp>4676</stp>
        <stp/>
        <stp>売気配数量0</stp>
        <tr r="G122" s="2"/>
      </tp>
      <tp>
        <v>0</v>
        <stp/>
        <stp>BOARD</stp>
        <stp>2670</stp>
        <stp/>
        <stp>売気配数量6</stp>
        <tr r="G36" s="2"/>
      </tp>
      <tp>
        <v>19000</v>
        <stp/>
        <stp>BOARD</stp>
        <stp>6674</stp>
        <stp/>
        <stp>売気配数量1</stp>
        <tr r="G204" s="2"/>
      </tp>
      <tp>
        <v>14100</v>
        <stp/>
        <stp>BOARD</stp>
        <stp>4676</stp>
        <stp/>
        <stp>売気配数量3</stp>
        <tr r="G122" s="2"/>
      </tp>
      <tp>
        <v>500</v>
        <stp/>
        <stp>BOARD</stp>
        <stp>2670</stp>
        <stp/>
        <stp>売気配数量5</stp>
        <tr r="G36" s="2"/>
      </tp>
      <tp>
        <v>34000</v>
        <stp/>
        <stp>BOARD</stp>
        <stp>6674</stp>
        <stp/>
        <stp>売気配数量0</stp>
        <tr r="G204" s="2"/>
      </tp>
      <tp>
        <v>10000</v>
        <stp/>
        <stp>BOARD</stp>
        <stp>4676</stp>
        <stp/>
        <stp>売気配数量2</stp>
        <tr r="G122" s="2"/>
      </tp>
      <tp>
        <v>5300</v>
        <stp/>
        <stp>BOARD</stp>
        <stp>2670</stp>
        <stp/>
        <stp>売気配数量4</stp>
        <tr r="G36" s="2"/>
      </tp>
      <tp>
        <v>0</v>
        <stp/>
        <stp>BOARD</stp>
        <stp>6674</stp>
        <stp/>
        <stp>売気配数量7</stp>
        <tr r="G204" s="2"/>
      </tp>
      <tp>
        <v>3700</v>
        <stp/>
        <stp>BOARD</stp>
        <stp>4676</stp>
        <stp/>
        <stp>売気配数量5</stp>
        <tr r="G122" s="2"/>
      </tp>
      <tp>
        <v>6800</v>
        <stp/>
        <stp>BOARD</stp>
        <stp>2670</stp>
        <stp/>
        <stp>売気配数量3</stp>
        <tr r="G36" s="2"/>
      </tp>
      <tp>
        <v>0</v>
        <stp/>
        <stp>BOARD</stp>
        <stp>6674</stp>
        <stp/>
        <stp>売気配数量6</stp>
        <tr r="G204" s="2"/>
      </tp>
      <tp>
        <v>2600</v>
        <stp/>
        <stp>BOARD</stp>
        <stp>4676</stp>
        <stp/>
        <stp>売気配数量4</stp>
        <tr r="G122" s="2"/>
      </tp>
      <tp>
        <v>6900</v>
        <stp/>
        <stp>BOARD</stp>
        <stp>2670</stp>
        <stp/>
        <stp>売気配数量2</stp>
        <tr r="G36" s="2"/>
      </tp>
      <tp>
        <v>60000</v>
        <stp/>
        <stp>BOARD</stp>
        <stp>6674</stp>
        <stp/>
        <stp>売気配数量5</stp>
        <tr r="G204" s="2"/>
      </tp>
      <tp>
        <v>0</v>
        <stp/>
        <stp>BOARD</stp>
        <stp>4676</stp>
        <stp/>
        <stp>売気配数量7</stp>
        <tr r="G122" s="2"/>
      </tp>
      <tp>
        <v>4200</v>
        <stp/>
        <stp>BOARD</stp>
        <stp>2670</stp>
        <stp/>
        <stp>売気配数量1</stp>
        <tr r="G36" s="2"/>
      </tp>
      <tp>
        <v>186000</v>
        <stp/>
        <stp>BOARD</stp>
        <stp>6674</stp>
        <stp/>
        <stp>売気配数量4</stp>
        <tr r="G204" s="2"/>
      </tp>
      <tp>
        <v>0</v>
        <stp/>
        <stp>BOARD</stp>
        <stp>4676</stp>
        <stp/>
        <stp>売気配数量6</stp>
        <tr r="G122" s="2"/>
      </tp>
      <tp>
        <v>900</v>
        <stp/>
        <stp>BOARD</stp>
        <stp>2670</stp>
        <stp/>
        <stp>売気配数量0</stp>
        <tr r="G36" s="2"/>
      </tp>
      <tp>
        <v>0</v>
        <stp/>
        <stp>BOARD</stp>
        <stp>4676</stp>
        <stp/>
        <stp>売気配数量9</stp>
        <tr r="G122" s="2"/>
      </tp>
      <tp>
        <v>0</v>
        <stp/>
        <stp>BOARD</stp>
        <stp>4676</stp>
        <stp/>
        <stp>売気配数量8</stp>
        <tr r="G122" s="2"/>
      </tp>
      <tp>
        <v>0</v>
        <stp/>
        <stp>BOARD</stp>
        <stp>6674</stp>
        <stp/>
        <stp>売気配数量9</stp>
        <tr r="G204" s="2"/>
      </tp>
      <tp>
        <v>0</v>
        <stp/>
        <stp>BOARD</stp>
        <stp>6674</stp>
        <stp/>
        <stp>売気配数量8</stp>
        <tr r="G204" s="2"/>
      </tp>
      <tp>
        <v>0</v>
        <stp/>
        <stp>BOARD</stp>
        <stp>2670</stp>
        <stp/>
        <stp>売気配数量9</stp>
        <tr r="G36" s="2"/>
      </tp>
      <tp>
        <v>0</v>
        <stp/>
        <stp>BOARD</stp>
        <stp>2670</stp>
        <stp/>
        <stp>売気配数量8</stp>
        <tr r="G36" s="2"/>
      </tp>
      <tp>
        <v>3800</v>
        <stp/>
        <stp>BOARD</stp>
        <stp>2607</stp>
        <stp/>
        <stp>売気配数量0</stp>
        <tr r="G34" s="2"/>
      </tp>
      <tp>
        <v>400</v>
        <stp/>
        <stp>BOARD</stp>
        <stp>2607</stp>
        <stp/>
        <stp>売気配数量1</stp>
        <tr r="G34" s="2"/>
      </tp>
      <tp>
        <v>6700</v>
        <stp/>
        <stp>BOARD</stp>
        <stp>2607</stp>
        <stp/>
        <stp>売気配数量2</stp>
        <tr r="G34" s="2"/>
      </tp>
      <tp>
        <v>10400</v>
        <stp/>
        <stp>BOARD</stp>
        <stp>2607</stp>
        <stp/>
        <stp>売気配数量3</stp>
        <tr r="G34" s="2"/>
      </tp>
      <tp>
        <v>6600</v>
        <stp/>
        <stp>BOARD</stp>
        <stp>2607</stp>
        <stp/>
        <stp>売気配数量4</stp>
        <tr r="G34" s="2"/>
      </tp>
      <tp>
        <v>3000</v>
        <stp/>
        <stp>BOARD</stp>
        <stp>2607</stp>
        <stp/>
        <stp>売気配数量5</stp>
        <tr r="G34" s="2"/>
      </tp>
      <tp>
        <v>0</v>
        <stp/>
        <stp>BOARD</stp>
        <stp>2607</stp>
        <stp/>
        <stp>売気配数量6</stp>
        <tr r="G34" s="2"/>
      </tp>
      <tp>
        <v>0</v>
        <stp/>
        <stp>BOARD</stp>
        <stp>3608</stp>
        <stp/>
        <stp>売気配数量9</stp>
        <tr r="G61" s="2"/>
      </tp>
      <tp>
        <v>0</v>
        <stp/>
        <stp>BOARD</stp>
        <stp>2607</stp>
        <stp/>
        <stp>売気配数量7</stp>
        <tr r="G34" s="2"/>
      </tp>
      <tp>
        <v>0</v>
        <stp/>
        <stp>BOARD</stp>
        <stp>3608</stp>
        <stp/>
        <stp>売気配数量8</stp>
        <tr r="G61" s="2"/>
      </tp>
      <tp>
        <v>0</v>
        <stp/>
        <stp>BOARD</stp>
        <stp>2607</stp>
        <stp/>
        <stp>売気配数量8</stp>
        <tr r="G34" s="2"/>
      </tp>
      <tp>
        <v>0</v>
        <stp/>
        <stp>BOARD</stp>
        <stp>3608</stp>
        <stp/>
        <stp>売気配数量7</stp>
        <tr r="G61" s="2"/>
      </tp>
      <tp>
        <v>0</v>
        <stp/>
        <stp>BOARD</stp>
        <stp>2607</stp>
        <stp/>
        <stp>売気配数量9</stp>
        <tr r="G34" s="2"/>
      </tp>
      <tp>
        <v>0</v>
        <stp/>
        <stp>BOARD</stp>
        <stp>3608</stp>
        <stp/>
        <stp>売気配数量6</stp>
        <tr r="G61" s="2"/>
      </tp>
      <tp>
        <v>7800</v>
        <stp/>
        <stp>BOARD</stp>
        <stp>3608</stp>
        <stp/>
        <stp>売気配数量5</stp>
        <tr r="G61" s="2"/>
      </tp>
      <tp>
        <v>11300</v>
        <stp/>
        <stp>BOARD</stp>
        <stp>3608</stp>
        <stp/>
        <stp>売気配数量4</stp>
        <tr r="G61" s="2"/>
      </tp>
      <tp>
        <v>15600</v>
        <stp/>
        <stp>BOARD</stp>
        <stp>3608</stp>
        <stp/>
        <stp>売気配数量3</stp>
        <tr r="G61" s="2"/>
      </tp>
      <tp>
        <v>5000</v>
        <stp/>
        <stp>BOARD</stp>
        <stp>3608</stp>
        <stp/>
        <stp>売気配数量2</stp>
        <tr r="G61" s="2"/>
      </tp>
      <tp>
        <v>29700</v>
        <stp/>
        <stp>BOARD</stp>
        <stp>3608</stp>
        <stp/>
        <stp>売気配数量1</stp>
        <tr r="G61" s="2"/>
      </tp>
      <tp>
        <v>9700</v>
        <stp/>
        <stp>BOARD</stp>
        <stp>3608</stp>
        <stp/>
        <stp>売気配数量0</stp>
        <tr r="G61" s="2"/>
      </tp>
      <tp>
        <v>7300</v>
        <stp/>
        <stp>BOARD</stp>
        <stp>4612</stp>
        <stp/>
        <stp>売気配数量5</stp>
        <tr r="G116" s="2"/>
      </tp>
      <tp>
        <v>4500</v>
        <stp/>
        <stp>BOARD</stp>
        <stp>4613</stp>
        <stp/>
        <stp>売気配数量4</stp>
        <tr r="G117" s="2"/>
      </tp>
      <tp>
        <v>8300</v>
        <stp/>
        <stp>BOARD</stp>
        <stp>4612</stp>
        <stp/>
        <stp>売気配数量4</stp>
        <tr r="G116" s="2"/>
      </tp>
      <tp>
        <v>2400</v>
        <stp/>
        <stp>BOARD</stp>
        <stp>4613</stp>
        <stp/>
        <stp>売気配数量5</stp>
        <tr r="G117" s="2"/>
      </tp>
      <tp>
        <v>0</v>
        <stp/>
        <stp>BOARD</stp>
        <stp>4612</stp>
        <stp/>
        <stp>売気配数量7</stp>
        <tr r="G116" s="2"/>
      </tp>
      <tp>
        <v>0</v>
        <stp/>
        <stp>BOARD</stp>
        <stp>4613</stp>
        <stp/>
        <stp>売気配数量6</stp>
        <tr r="G117" s="2"/>
      </tp>
      <tp>
        <v>0</v>
        <stp/>
        <stp>BOARD</stp>
        <stp>4612</stp>
        <stp/>
        <stp>売気配数量6</stp>
        <tr r="G116" s="2"/>
      </tp>
      <tp>
        <v>0</v>
        <stp/>
        <stp>BOARD</stp>
        <stp>4613</stp>
        <stp/>
        <stp>売気配数量7</stp>
        <tr r="G117" s="2"/>
      </tp>
      <tp>
        <v>200</v>
        <stp/>
        <stp>BOARD</stp>
        <stp>4612</stp>
        <stp/>
        <stp>売気配数量1</stp>
        <tr r="G116" s="2"/>
      </tp>
      <tp>
        <v>7100</v>
        <stp/>
        <stp>BOARD</stp>
        <stp>4613</stp>
        <stp/>
        <stp>売気配数量0</stp>
        <tr r="G117" s="2"/>
      </tp>
      <tp>
        <v>1500</v>
        <stp/>
        <stp>BOARD</stp>
        <stp>4612</stp>
        <stp/>
        <stp>売気配数量0</stp>
        <tr r="G116" s="2"/>
      </tp>
      <tp>
        <v>4600</v>
        <stp/>
        <stp>BOARD</stp>
        <stp>4613</stp>
        <stp/>
        <stp>売気配数量1</stp>
        <tr r="G117" s="2"/>
      </tp>
      <tp>
        <v>16100</v>
        <stp/>
        <stp>BOARD</stp>
        <stp>4612</stp>
        <stp/>
        <stp>売気配数量3</stp>
        <tr r="G116" s="2"/>
      </tp>
      <tp>
        <v>4500</v>
        <stp/>
        <stp>BOARD</stp>
        <stp>4613</stp>
        <stp/>
        <stp>売気配数量2</stp>
        <tr r="G117" s="2"/>
      </tp>
      <tp>
        <v>600</v>
        <stp/>
        <stp>BOARD</stp>
        <stp>4612</stp>
        <stp/>
        <stp>売気配数量2</stp>
        <tr r="G116" s="2"/>
      </tp>
      <tp>
        <v>18600</v>
        <stp/>
        <stp>BOARD</stp>
        <stp>4613</stp>
        <stp/>
        <stp>売気配数量3</stp>
        <tr r="G117" s="2"/>
      </tp>
      <tp>
        <v>0</v>
        <stp/>
        <stp>BOARD</stp>
        <stp>4612</stp>
        <stp/>
        <stp>売気配数量9</stp>
        <tr r="G116" s="2"/>
      </tp>
      <tp>
        <v>0</v>
        <stp/>
        <stp>BOARD</stp>
        <stp>4613</stp>
        <stp/>
        <stp>売気配数量8</stp>
        <tr r="G117" s="2"/>
      </tp>
      <tp>
        <v>0</v>
        <stp/>
        <stp>BOARD</stp>
        <stp>4612</stp>
        <stp/>
        <stp>売気配数量8</stp>
        <tr r="G116" s="2"/>
      </tp>
      <tp>
        <v>0</v>
        <stp/>
        <stp>BOARD</stp>
        <stp>4613</stp>
        <stp/>
        <stp>売気配数量9</stp>
        <tr r="G117" s="2"/>
      </tp>
      <tp>
        <v>4800</v>
        <stp/>
        <stp>BOARD</stp>
        <stp>3626</stp>
        <stp/>
        <stp>売気配数量1</stp>
        <tr r="G62" s="2"/>
      </tp>
      <tp>
        <v>5100</v>
        <stp/>
        <stp>BOARD</stp>
        <stp>3626</stp>
        <stp/>
        <stp>売気配数量0</stp>
        <tr r="G62" s="2"/>
      </tp>
      <tp>
        <v>7000</v>
        <stp/>
        <stp>BOARD</stp>
        <stp>3626</stp>
        <stp/>
        <stp>売気配数量3</stp>
        <tr r="G62" s="2"/>
      </tp>
      <tp>
        <v>11200</v>
        <stp/>
        <stp>BOARD</stp>
        <stp>3626</stp>
        <stp/>
        <stp>売気配数量2</stp>
        <tr r="G62" s="2"/>
      </tp>
      <tp>
        <v>100</v>
        <stp/>
        <stp>BOARD</stp>
        <stp>3626</stp>
        <stp/>
        <stp>売気配数量5</stp>
        <tr r="G62" s="2"/>
      </tp>
      <tp>
        <v>3700</v>
        <stp/>
        <stp>BOARD</stp>
        <stp>3626</stp>
        <stp/>
        <stp>売気配数量4</stp>
        <tr r="G62" s="2"/>
      </tp>
      <tp>
        <v>0</v>
        <stp/>
        <stp>BOARD</stp>
        <stp>3626</stp>
        <stp/>
        <stp>売気配数量7</stp>
        <tr r="G62" s="2"/>
      </tp>
      <tp>
        <v>0</v>
        <stp/>
        <stp>BOARD</stp>
        <stp>3626</stp>
        <stp/>
        <stp>売気配数量6</stp>
        <tr r="G62" s="2"/>
      </tp>
      <tp>
        <v>0</v>
        <stp/>
        <stp>BOARD</stp>
        <stp>3626</stp>
        <stp/>
        <stp>売気配数量9</stp>
        <tr r="G62" s="2"/>
      </tp>
      <tp>
        <v>0</v>
        <stp/>
        <stp>BOARD</stp>
        <stp>3626</stp>
        <stp/>
        <stp>売気配数量8</stp>
        <tr r="G62" s="2"/>
      </tp>
      <tp>
        <v>0</v>
        <stp/>
        <stp>BOARD</stp>
        <stp>4631</stp>
        <stp/>
        <stp>売気配数量6</stp>
        <tr r="G118" s="2"/>
      </tp>
      <tp>
        <v>0</v>
        <stp/>
        <stp>BOARD</stp>
        <stp>5631</stp>
        <stp/>
        <stp>売気配数量6</stp>
        <tr r="G154" s="2"/>
      </tp>
      <tp>
        <v>33100</v>
        <stp/>
        <stp>BOARD</stp>
        <stp>3632</stp>
        <stp/>
        <stp>売気配数量5</stp>
        <tr r="G63" s="2"/>
      </tp>
      <tp>
        <v>0</v>
        <stp/>
        <stp>BOARD</stp>
        <stp>4631</stp>
        <stp/>
        <stp>売気配数量7</stp>
        <tr r="G118" s="2"/>
      </tp>
      <tp>
        <v>0</v>
        <stp/>
        <stp>BOARD</stp>
        <stp>5631</stp>
        <stp/>
        <stp>売気配数量7</stp>
        <tr r="G154" s="2"/>
      </tp>
      <tp>
        <v>42100</v>
        <stp/>
        <stp>BOARD</stp>
        <stp>3632</stp>
        <stp/>
        <stp>売気配数量4</stp>
        <tr r="G63" s="2"/>
      </tp>
      <tp>
        <v>13700</v>
        <stp/>
        <stp>BOARD</stp>
        <stp>4631</stp>
        <stp/>
        <stp>売気配数量4</stp>
        <tr r="G118" s="2"/>
      </tp>
      <tp>
        <v>11000</v>
        <stp/>
        <stp>BOARD</stp>
        <stp>5631</stp>
        <stp/>
        <stp>売気配数量4</stp>
        <tr r="G154" s="2"/>
      </tp>
      <tp>
        <v>0</v>
        <stp/>
        <stp>BOARD</stp>
        <stp>3632</stp>
        <stp/>
        <stp>売気配数量7</stp>
        <tr r="G63" s="2"/>
      </tp>
      <tp>
        <v>4000</v>
        <stp/>
        <stp>BOARD</stp>
        <stp>4631</stp>
        <stp/>
        <stp>売気配数量5</stp>
        <tr r="G118" s="2"/>
      </tp>
      <tp>
        <v>12800</v>
        <stp/>
        <stp>BOARD</stp>
        <stp>5631</stp>
        <stp/>
        <stp>売気配数量5</stp>
        <tr r="G154" s="2"/>
      </tp>
      <tp>
        <v>0</v>
        <stp/>
        <stp>BOARD</stp>
        <stp>3632</stp>
        <stp/>
        <stp>売気配数量6</stp>
        <tr r="G63" s="2"/>
      </tp>
      <tp>
        <v>6800</v>
        <stp/>
        <stp>BOARD</stp>
        <stp>4631</stp>
        <stp/>
        <stp>売気配数量2</stp>
        <tr r="G118" s="2"/>
      </tp>
      <tp>
        <v>1300</v>
        <stp/>
        <stp>BOARD</stp>
        <stp>5631</stp>
        <stp/>
        <stp>売気配数量2</stp>
        <tr r="G154" s="2"/>
      </tp>
      <tp>
        <v>14100</v>
        <stp/>
        <stp>BOARD</stp>
        <stp>3632</stp>
        <stp/>
        <stp>売気配数量1</stp>
        <tr r="G63" s="2"/>
      </tp>
      <tp>
        <v>19300</v>
        <stp/>
        <stp>BOARD</stp>
        <stp>4631</stp>
        <stp/>
        <stp>売気配数量3</stp>
        <tr r="G118" s="2"/>
      </tp>
      <tp>
        <v>8200</v>
        <stp/>
        <stp>BOARD</stp>
        <stp>5631</stp>
        <stp/>
        <stp>売気配数量3</stp>
        <tr r="G154" s="2"/>
      </tp>
      <tp>
        <v>8500</v>
        <stp/>
        <stp>BOARD</stp>
        <stp>3632</stp>
        <stp/>
        <stp>売気配数量0</stp>
        <tr r="G63" s="2"/>
      </tp>
      <tp>
        <v>4300</v>
        <stp/>
        <stp>BOARD</stp>
        <stp>4631</stp>
        <stp/>
        <stp>売気配数量0</stp>
        <tr r="G118" s="2"/>
      </tp>
      <tp>
        <v>5500</v>
        <stp/>
        <stp>BOARD</stp>
        <stp>5631</stp>
        <stp/>
        <stp>売気配数量0</stp>
        <tr r="G154" s="2"/>
      </tp>
      <tp>
        <v>40800</v>
        <stp/>
        <stp>BOARD</stp>
        <stp>3632</stp>
        <stp/>
        <stp>売気配数量3</stp>
        <tr r="G63" s="2"/>
      </tp>
      <tp>
        <v>1500</v>
        <stp/>
        <stp>BOARD</stp>
        <stp>4631</stp>
        <stp/>
        <stp>売気配数量1</stp>
        <tr r="G118" s="2"/>
      </tp>
      <tp>
        <v>200</v>
        <stp/>
        <stp>BOARD</stp>
        <stp>5631</stp>
        <stp/>
        <stp>売気配数量1</stp>
        <tr r="G154" s="2"/>
      </tp>
      <tp>
        <v>15900</v>
        <stp/>
        <stp>BOARD</stp>
        <stp>3632</stp>
        <stp/>
        <stp>売気配数量2</stp>
        <tr r="G63" s="2"/>
      </tp>
      <tp>
        <v>0</v>
        <stp/>
        <stp>BOARD</stp>
        <stp>3632</stp>
        <stp/>
        <stp>売気配数量9</stp>
        <tr r="G63" s="2"/>
      </tp>
      <tp>
        <v>0</v>
        <stp/>
        <stp>BOARD</stp>
        <stp>3632</stp>
        <stp/>
        <stp>売気配数量8</stp>
        <tr r="G63" s="2"/>
      </tp>
      <tp>
        <v>0</v>
        <stp/>
        <stp>BOARD</stp>
        <stp>4631</stp>
        <stp/>
        <stp>売気配数量8</stp>
        <tr r="G118" s="2"/>
      </tp>
      <tp>
        <v>0</v>
        <stp/>
        <stp>BOARD</stp>
        <stp>5631</stp>
        <stp/>
        <stp>売気配数量8</stp>
        <tr r="G154" s="2"/>
      </tp>
      <tp>
        <v>0</v>
        <stp/>
        <stp>BOARD</stp>
        <stp>4631</stp>
        <stp/>
        <stp>売気配数量9</stp>
        <tr r="G118" s="2"/>
      </tp>
      <tp>
        <v>0</v>
        <stp/>
        <stp>BOARD</stp>
        <stp>5631</stp>
        <stp/>
        <stp>売気配数量9</stp>
        <tr r="G154" s="2"/>
      </tp>
      <tp>
        <v>8300</v>
        <stp/>
        <stp>BOARD</stp>
        <stp>6586</stp>
        <stp/>
        <stp>売気配数量1</stp>
        <tr r="G200" s="2"/>
      </tp>
      <tp>
        <v>0</v>
        <stp/>
        <stp>BOARD</stp>
        <stp>4581</stp>
        <stp/>
        <stp>売気配数量6</stp>
        <tr r="G115" s="2"/>
      </tp>
      <tp>
        <v>800</v>
        <stp/>
        <stp>BOARD</stp>
        <stp>6586</stp>
        <stp/>
        <stp>売気配数量0</stp>
        <tr r="G200" s="2"/>
      </tp>
      <tp>
        <v>0</v>
        <stp/>
        <stp>BOARD</stp>
        <stp>4581</stp>
        <stp/>
        <stp>売気配数量7</stp>
        <tr r="G115" s="2"/>
      </tp>
      <tp>
        <v>15500</v>
        <stp/>
        <stp>BOARD</stp>
        <stp>6586</stp>
        <stp/>
        <stp>売気配数量3</stp>
        <tr r="G200" s="2"/>
      </tp>
      <tp>
        <v>3600</v>
        <stp/>
        <stp>BOARD</stp>
        <stp>4581</stp>
        <stp/>
        <stp>売気配数量4</stp>
        <tr r="G115" s="2"/>
      </tp>
      <tp>
        <v>5000</v>
        <stp/>
        <stp>BOARD</stp>
        <stp>6586</stp>
        <stp/>
        <stp>売気配数量2</stp>
        <tr r="G200" s="2"/>
      </tp>
      <tp>
        <v>2100</v>
        <stp/>
        <stp>BOARD</stp>
        <stp>4581</stp>
        <stp/>
        <stp>売気配数量5</stp>
        <tr r="G115" s="2"/>
      </tp>
      <tp>
        <v>2700</v>
        <stp/>
        <stp>BOARD</stp>
        <stp>6586</stp>
        <stp/>
        <stp>売気配数量5</stp>
        <tr r="G200" s="2"/>
      </tp>
      <tp>
        <v>1500</v>
        <stp/>
        <stp>BOARD</stp>
        <stp>4581</stp>
        <stp/>
        <stp>売気配数量2</stp>
        <tr r="G115" s="2"/>
      </tp>
      <tp>
        <v>11400</v>
        <stp/>
        <stp>BOARD</stp>
        <stp>6586</stp>
        <stp/>
        <stp>売気配数量4</stp>
        <tr r="G200" s="2"/>
      </tp>
      <tp>
        <v>4100</v>
        <stp/>
        <stp>BOARD</stp>
        <stp>4581</stp>
        <stp/>
        <stp>売気配数量3</stp>
        <tr r="G115" s="2"/>
      </tp>
      <tp>
        <v>0</v>
        <stp/>
        <stp>BOARD</stp>
        <stp>6586</stp>
        <stp/>
        <stp>売気配数量7</stp>
        <tr r="G200" s="2"/>
      </tp>
      <tp>
        <v>0</v>
        <stp/>
        <stp>BOARD</stp>
        <stp>6588</stp>
        <stp/>
        <stp>売気配数量9</stp>
        <tr r="G201" s="2"/>
      </tp>
      <tp>
        <v>2100</v>
        <stp/>
        <stp>BOARD</stp>
        <stp>4581</stp>
        <stp/>
        <stp>売気配数量0</stp>
        <tr r="G115" s="2"/>
      </tp>
      <tp>
        <v>0</v>
        <stp/>
        <stp>BOARD</stp>
        <stp>6586</stp>
        <stp/>
        <stp>売気配数量6</stp>
        <tr r="G200" s="2"/>
      </tp>
      <tp>
        <v>0</v>
        <stp/>
        <stp>BOARD</stp>
        <stp>6588</stp>
        <stp/>
        <stp>売気配数量8</stp>
        <tr r="G201" s="2"/>
      </tp>
      <tp>
        <v>300</v>
        <stp/>
        <stp>BOARD</stp>
        <stp>4581</stp>
        <stp/>
        <stp>売気配数量1</stp>
        <tr r="G115" s="2"/>
      </tp>
      <tp>
        <v>0</v>
        <stp/>
        <stp>BOARD</stp>
        <stp>6586</stp>
        <stp/>
        <stp>売気配数量9</stp>
        <tr r="G200" s="2"/>
      </tp>
      <tp>
        <v>0</v>
        <stp/>
        <stp>BOARD</stp>
        <stp>6588</stp>
        <stp/>
        <stp>売気配数量7</stp>
        <tr r="G201" s="2"/>
      </tp>
      <tp>
        <v>0</v>
        <stp/>
        <stp>BOARD</stp>
        <stp>6586</stp>
        <stp/>
        <stp>売気配数量8</stp>
        <tr r="G200" s="2"/>
      </tp>
      <tp>
        <v>0</v>
        <stp/>
        <stp>BOARD</stp>
        <stp>6588</stp>
        <stp/>
        <stp>売気配数量6</stp>
        <tr r="G201" s="2"/>
      </tp>
      <tp>
        <v>8000</v>
        <stp/>
        <stp>BOARD</stp>
        <stp>6588</stp>
        <stp/>
        <stp>売気配数量5</stp>
        <tr r="G201" s="2"/>
      </tp>
      <tp>
        <v>15000</v>
        <stp/>
        <stp>BOARD</stp>
        <stp>6588</stp>
        <stp/>
        <stp>売気配数量4</stp>
        <tr r="G201" s="2"/>
      </tp>
      <tp>
        <v>40000</v>
        <stp/>
        <stp>BOARD</stp>
        <stp>6588</stp>
        <stp/>
        <stp>売気配数量3</stp>
        <tr r="G201" s="2"/>
      </tp>
      <tp>
        <v>47000</v>
        <stp/>
        <stp>BOARD</stp>
        <stp>6588</stp>
        <stp/>
        <stp>売気配数量2</stp>
        <tr r="G201" s="2"/>
      </tp>
      <tp>
        <v>29000</v>
        <stp/>
        <stp>BOARD</stp>
        <stp>6588</stp>
        <stp/>
        <stp>売気配数量1</stp>
        <tr r="G201" s="2"/>
      </tp>
      <tp>
        <v>0</v>
        <stp/>
        <stp>BOARD</stp>
        <stp>4581</stp>
        <stp/>
        <stp>売気配数量8</stp>
        <tr r="G115" s="2"/>
      </tp>
      <tp>
        <v>7000</v>
        <stp/>
        <stp>BOARD</stp>
        <stp>6588</stp>
        <stp/>
        <stp>売気配数量0</stp>
        <tr r="G201" s="2"/>
      </tp>
      <tp>
        <v>0</v>
        <stp/>
        <stp>BOARD</stp>
        <stp>4581</stp>
        <stp/>
        <stp>売気配数量9</stp>
        <tr r="G115" s="2"/>
      </tp>
      <tp>
        <v>200</v>
        <stp/>
        <stp>BOARD</stp>
        <stp>6592</stp>
        <stp/>
        <stp>売気配数量5</stp>
        <tr r="G202" s="2"/>
      </tp>
      <tp>
        <v>4300</v>
        <stp/>
        <stp>BOARD</stp>
        <stp>2593</stp>
        <stp/>
        <stp>売気配数量4</stp>
        <tr r="G33" s="2"/>
      </tp>
      <tp>
        <v>0</v>
        <stp/>
        <stp>BOARD</stp>
        <stp>3591</stp>
        <stp/>
        <stp>売気配数量6</stp>
        <tr r="G60" s="2"/>
      </tp>
      <tp>
        <v>14500</v>
        <stp/>
        <stp>BOARD</stp>
        <stp>6592</stp>
        <stp/>
        <stp>売気配数量4</stp>
        <tr r="G202" s="2"/>
      </tp>
      <tp>
        <v>400</v>
        <stp/>
        <stp>BOARD</stp>
        <stp>2593</stp>
        <stp/>
        <stp>売気配数量5</stp>
        <tr r="G33" s="2"/>
      </tp>
      <tp>
        <v>0</v>
        <stp/>
        <stp>BOARD</stp>
        <stp>3591</stp>
        <stp/>
        <stp>売気配数量7</stp>
        <tr r="G60" s="2"/>
      </tp>
      <tp>
        <v>0</v>
        <stp/>
        <stp>BOARD</stp>
        <stp>6592</stp>
        <stp/>
        <stp>売気配数量7</stp>
        <tr r="G202" s="2"/>
      </tp>
      <tp>
        <v>0</v>
        <stp/>
        <stp>BOARD</stp>
        <stp>2593</stp>
        <stp/>
        <stp>売気配数量6</stp>
        <tr r="G33" s="2"/>
      </tp>
      <tp>
        <v>7200</v>
        <stp/>
        <stp>BOARD</stp>
        <stp>3591</stp>
        <stp/>
        <stp>売気配数量4</stp>
        <tr r="G60" s="2"/>
      </tp>
      <tp>
        <v>0</v>
        <stp/>
        <stp>BOARD</stp>
        <stp>6592</stp>
        <stp/>
        <stp>売気配数量6</stp>
        <tr r="G202" s="2"/>
      </tp>
      <tp>
        <v>0</v>
        <stp/>
        <stp>BOARD</stp>
        <stp>2593</stp>
        <stp/>
        <stp>売気配数量7</stp>
        <tr r="G33" s="2"/>
      </tp>
      <tp>
        <v>2300</v>
        <stp/>
        <stp>BOARD</stp>
        <stp>3591</stp>
        <stp/>
        <stp>売気配数量5</stp>
        <tr r="G60" s="2"/>
      </tp>
      <tp>
        <v>6500</v>
        <stp/>
        <stp>BOARD</stp>
        <stp>6592</stp>
        <stp/>
        <stp>売気配数量1</stp>
        <tr r="G202" s="2"/>
      </tp>
      <tp>
        <v>6000</v>
        <stp/>
        <stp>BOARD</stp>
        <stp>2593</stp>
        <stp/>
        <stp>売気配数量0</stp>
        <tr r="G33" s="2"/>
      </tp>
      <tp>
        <v>3600</v>
        <stp/>
        <stp>BOARD</stp>
        <stp>3591</stp>
        <stp/>
        <stp>売気配数量2</stp>
        <tr r="G60" s="2"/>
      </tp>
      <tp>
        <v>3800</v>
        <stp/>
        <stp>BOARD</stp>
        <stp>6592</stp>
        <stp/>
        <stp>売気配数量0</stp>
        <tr r="G202" s="2"/>
      </tp>
      <tp>
        <v>8700</v>
        <stp/>
        <stp>BOARD</stp>
        <stp>2593</stp>
        <stp/>
        <stp>売気配数量1</stp>
        <tr r="G33" s="2"/>
      </tp>
      <tp>
        <v>6100</v>
        <stp/>
        <stp>BOARD</stp>
        <stp>3591</stp>
        <stp/>
        <stp>売気配数量3</stp>
        <tr r="G60" s="2"/>
      </tp>
      <tp>
        <v>14100</v>
        <stp/>
        <stp>BOARD</stp>
        <stp>6592</stp>
        <stp/>
        <stp>売気配数量3</stp>
        <tr r="G202" s="2"/>
      </tp>
      <tp>
        <v>5200</v>
        <stp/>
        <stp>BOARD</stp>
        <stp>2593</stp>
        <stp/>
        <stp>売気配数量2</stp>
        <tr r="G33" s="2"/>
      </tp>
      <tp>
        <v>400</v>
        <stp/>
        <stp>BOARD</stp>
        <stp>3591</stp>
        <stp/>
        <stp>売気配数量0</stp>
        <tr r="G60" s="2"/>
      </tp>
      <tp>
        <v>17900</v>
        <stp/>
        <stp>BOARD</stp>
        <stp>6592</stp>
        <stp/>
        <stp>売気配数量2</stp>
        <tr r="G202" s="2"/>
      </tp>
      <tp>
        <v>8500</v>
        <stp/>
        <stp>BOARD</stp>
        <stp>2593</stp>
        <stp/>
        <stp>売気配数量3</stp>
        <tr r="G33" s="2"/>
      </tp>
      <tp>
        <v>6800</v>
        <stp/>
        <stp>BOARD</stp>
        <stp>3591</stp>
        <stp/>
        <stp>売気配数量1</stp>
        <tr r="G60" s="2"/>
      </tp>
      <tp>
        <v>0</v>
        <stp/>
        <stp>BOARD</stp>
        <stp>6592</stp>
        <stp/>
        <stp>売気配数量9</stp>
        <tr r="G202" s="2"/>
      </tp>
      <tp>
        <v>0</v>
        <stp/>
        <stp>BOARD</stp>
        <stp>2593</stp>
        <stp/>
        <stp>売気配数量8</stp>
        <tr r="G33" s="2"/>
      </tp>
      <tp>
        <v>0</v>
        <stp/>
        <stp>BOARD</stp>
        <stp>6592</stp>
        <stp/>
        <stp>売気配数量8</stp>
        <tr r="G202" s="2"/>
      </tp>
      <tp>
        <v>0</v>
        <stp/>
        <stp>BOARD</stp>
        <stp>2593</stp>
        <stp/>
        <stp>売気配数量9</stp>
        <tr r="G33" s="2"/>
      </tp>
      <tp>
        <v>0</v>
        <stp/>
        <stp>BOARD</stp>
        <stp>3591</stp>
        <stp/>
        <stp>売気配数量8</stp>
        <tr r="G60" s="2"/>
      </tp>
      <tp>
        <v>0</v>
        <stp/>
        <stp>BOARD</stp>
        <stp>3591</stp>
        <stp/>
        <stp>売気配数量9</stp>
        <tr r="G60" s="2"/>
      </tp>
      <tp>
        <v>0</v>
        <stp/>
        <stp>BOARD</stp>
        <stp>4540</stp>
        <stp/>
        <stp>売気配数量7</stp>
        <tr r="G107" s="2"/>
      </tp>
      <tp>
        <v>0</v>
        <stp/>
        <stp>BOARD</stp>
        <stp>4541</stp>
        <stp/>
        <stp>売気配数量6</stp>
        <tr r="G108" s="2"/>
      </tp>
      <tp>
        <v>20900</v>
        <stp/>
        <stp>BOARD</stp>
        <stp>4543</stp>
        <stp/>
        <stp>売気配数量4</stp>
        <tr r="G109" s="2"/>
      </tp>
      <tp>
        <v>10100</v>
        <stp/>
        <stp>BOARD</stp>
        <stp>4544</stp>
        <stp/>
        <stp>売気配数量3</stp>
        <tr r="G110" s="2"/>
      </tp>
      <tp>
        <v>1300</v>
        <stp/>
        <stp>BOARD</stp>
        <stp>4547</stp>
        <stp/>
        <stp>売気配数量0</stp>
        <tr r="G111" s="2"/>
      </tp>
      <tp>
        <v>0</v>
        <stp/>
        <stp>BOARD</stp>
        <stp>5541</stp>
        <stp/>
        <stp>売気配数量6</stp>
        <tr r="G153" s="2"/>
      </tp>
      <tp>
        <v>0</v>
        <stp/>
        <stp>BOARD</stp>
        <stp>4540</stp>
        <stp/>
        <stp>売気配数量6</stp>
        <tr r="G107" s="2"/>
      </tp>
      <tp>
        <v>0</v>
        <stp/>
        <stp>BOARD</stp>
        <stp>4541</stp>
        <stp/>
        <stp>売気配数量7</stp>
        <tr r="G108" s="2"/>
      </tp>
      <tp>
        <v>2900</v>
        <stp/>
        <stp>BOARD</stp>
        <stp>4543</stp>
        <stp/>
        <stp>売気配数量5</stp>
        <tr r="G109" s="2"/>
      </tp>
      <tp>
        <v>12300</v>
        <stp/>
        <stp>BOARD</stp>
        <stp>4544</stp>
        <stp/>
        <stp>売気配数量2</stp>
        <tr r="G110" s="2"/>
      </tp>
      <tp>
        <v>600</v>
        <stp/>
        <stp>BOARD</stp>
        <stp>4547</stp>
        <stp/>
        <stp>売気配数量1</stp>
        <tr r="G111" s="2"/>
      </tp>
      <tp>
        <v>0</v>
        <stp/>
        <stp>BOARD</stp>
        <stp>5541</stp>
        <stp/>
        <stp>売気配数量7</stp>
        <tr r="G153" s="2"/>
      </tp>
      <tp>
        <v>2400</v>
        <stp/>
        <stp>BOARD</stp>
        <stp>4540</stp>
        <stp/>
        <stp>売気配数量5</stp>
        <tr r="G107" s="2"/>
      </tp>
      <tp>
        <v>4500</v>
        <stp/>
        <stp>BOARD</stp>
        <stp>4541</stp>
        <stp/>
        <stp>売気配数量4</stp>
        <tr r="G108" s="2"/>
      </tp>
      <tp>
        <v>0</v>
        <stp/>
        <stp>BOARD</stp>
        <stp>4543</stp>
        <stp/>
        <stp>売気配数量6</stp>
        <tr r="G109" s="2"/>
      </tp>
      <tp>
        <v>7500</v>
        <stp/>
        <stp>BOARD</stp>
        <stp>4544</stp>
        <stp/>
        <stp>売気配数量1</stp>
        <tr r="G110" s="2"/>
      </tp>
      <tp>
        <v>1300</v>
        <stp/>
        <stp>BOARD</stp>
        <stp>4547</stp>
        <stp/>
        <stp>売気配数量2</stp>
        <tr r="G111" s="2"/>
      </tp>
      <tp>
        <v>6600</v>
        <stp/>
        <stp>BOARD</stp>
        <stp>5541</stp>
        <stp/>
        <stp>売気配数量4</stp>
        <tr r="G153" s="2"/>
      </tp>
      <tp>
        <v>4500</v>
        <stp/>
        <stp>BOARD</stp>
        <stp>4540</stp>
        <stp/>
        <stp>売気配数量4</stp>
        <tr r="G107" s="2"/>
      </tp>
      <tp>
        <v>2500</v>
        <stp/>
        <stp>BOARD</stp>
        <stp>4541</stp>
        <stp/>
        <stp>売気配数量5</stp>
        <tr r="G108" s="2"/>
      </tp>
      <tp>
        <v>0</v>
        <stp/>
        <stp>BOARD</stp>
        <stp>4543</stp>
        <stp/>
        <stp>売気配数量7</stp>
        <tr r="G109" s="2"/>
      </tp>
      <tp>
        <v>4900</v>
        <stp/>
        <stp>BOARD</stp>
        <stp>4544</stp>
        <stp/>
        <stp>売気配数量0</stp>
        <tr r="G110" s="2"/>
      </tp>
      <tp>
        <v>1800</v>
        <stp/>
        <stp>BOARD</stp>
        <stp>4547</stp>
        <stp/>
        <stp>売気配数量3</stp>
        <tr r="G111" s="2"/>
      </tp>
      <tp>
        <v>4400</v>
        <stp/>
        <stp>BOARD</stp>
        <stp>5541</stp>
        <stp/>
        <stp>売気配数量5</stp>
        <tr r="G153" s="2"/>
      </tp>
      <tp>
        <v>11200</v>
        <stp/>
        <stp>BOARD</stp>
        <stp>4540</stp>
        <stp/>
        <stp>売気配数量3</stp>
        <tr r="G107" s="2"/>
      </tp>
      <tp>
        <v>13400</v>
        <stp/>
        <stp>BOARD</stp>
        <stp>4541</stp>
        <stp/>
        <stp>売気配数量2</stp>
        <tr r="G108" s="2"/>
      </tp>
      <tp>
        <v>1000</v>
        <stp/>
        <stp>BOARD</stp>
        <stp>4543</stp>
        <stp/>
        <stp>売気配数量0</stp>
        <tr r="G109" s="2"/>
      </tp>
      <tp>
        <v>0</v>
        <stp/>
        <stp>BOARD</stp>
        <stp>4544</stp>
        <stp/>
        <stp>売気配数量7</stp>
        <tr r="G110" s="2"/>
      </tp>
      <tp>
        <v>1400</v>
        <stp/>
        <stp>BOARD</stp>
        <stp>4547</stp>
        <stp/>
        <stp>売気配数量4</stp>
        <tr r="G111" s="2"/>
      </tp>
      <tp>
        <v>13600</v>
        <stp/>
        <stp>BOARD</stp>
        <stp>5541</stp>
        <stp/>
        <stp>売気配数量2</stp>
        <tr r="G153" s="2"/>
      </tp>
      <tp>
        <v>7300</v>
        <stp/>
        <stp>BOARD</stp>
        <stp>4540</stp>
        <stp/>
        <stp>売気配数量2</stp>
        <tr r="G107" s="2"/>
      </tp>
      <tp>
        <v>12100</v>
        <stp/>
        <stp>BOARD</stp>
        <stp>4541</stp>
        <stp/>
        <stp>売気配数量3</stp>
        <tr r="G108" s="2"/>
      </tp>
      <tp>
        <v>10100</v>
        <stp/>
        <stp>BOARD</stp>
        <stp>4543</stp>
        <stp/>
        <stp>売気配数量1</stp>
        <tr r="G109" s="2"/>
      </tp>
      <tp>
        <v>0</v>
        <stp/>
        <stp>BOARD</stp>
        <stp>4544</stp>
        <stp/>
        <stp>売気配数量6</stp>
        <tr r="G110" s="2"/>
      </tp>
      <tp>
        <v>2200</v>
        <stp/>
        <stp>BOARD</stp>
        <stp>4547</stp>
        <stp/>
        <stp>売気配数量5</stp>
        <tr r="G111" s="2"/>
      </tp>
      <tp>
        <v>6800</v>
        <stp/>
        <stp>BOARD</stp>
        <stp>5541</stp>
        <stp/>
        <stp>売気配数量3</stp>
        <tr r="G153" s="2"/>
      </tp>
      <tp>
        <v>2400</v>
        <stp/>
        <stp>BOARD</stp>
        <stp>4540</stp>
        <stp/>
        <stp>売気配数量1</stp>
        <tr r="G107" s="2"/>
      </tp>
      <tp>
        <v>12100</v>
        <stp/>
        <stp>BOARD</stp>
        <stp>4541</stp>
        <stp/>
        <stp>売気配数量0</stp>
        <tr r="G108" s="2"/>
      </tp>
      <tp>
        <v>20500</v>
        <stp/>
        <stp>BOARD</stp>
        <stp>4543</stp>
        <stp/>
        <stp>売気配数量2</stp>
        <tr r="G109" s="2"/>
      </tp>
      <tp>
        <v>600</v>
        <stp/>
        <stp>BOARD</stp>
        <stp>4544</stp>
        <stp/>
        <stp>売気配数量5</stp>
        <tr r="G110" s="2"/>
      </tp>
      <tp>
        <v>0</v>
        <stp/>
        <stp>BOARD</stp>
        <stp>4547</stp>
        <stp/>
        <stp>売気配数量6</stp>
        <tr r="G111" s="2"/>
      </tp>
      <tp>
        <v>100</v>
        <stp/>
        <stp>BOARD</stp>
        <stp>5541</stp>
        <stp/>
        <stp>売気配数量0</stp>
        <tr r="G153" s="2"/>
      </tp>
      <tp>
        <v>3100</v>
        <stp/>
        <stp>BOARD</stp>
        <stp>4540</stp>
        <stp/>
        <stp>売気配数量0</stp>
        <tr r="G107" s="2"/>
      </tp>
      <tp>
        <v>11900</v>
        <stp/>
        <stp>BOARD</stp>
        <stp>4541</stp>
        <stp/>
        <stp>売気配数量1</stp>
        <tr r="G108" s="2"/>
      </tp>
      <tp>
        <v>17400</v>
        <stp/>
        <stp>BOARD</stp>
        <stp>4543</stp>
        <stp/>
        <stp>売気配数量3</stp>
        <tr r="G109" s="2"/>
      </tp>
      <tp>
        <v>1600</v>
        <stp/>
        <stp>BOARD</stp>
        <stp>4544</stp>
        <stp/>
        <stp>売気配数量4</stp>
        <tr r="G110" s="2"/>
      </tp>
      <tp>
        <v>0</v>
        <stp/>
        <stp>BOARD</stp>
        <stp>4547</stp>
        <stp/>
        <stp>売気配数量7</stp>
        <tr r="G111" s="2"/>
      </tp>
      <tp>
        <v>1900</v>
        <stp/>
        <stp>BOARD</stp>
        <stp>5541</stp>
        <stp/>
        <stp>売気配数量1</stp>
        <tr r="G153" s="2"/>
      </tp>
      <tp>
        <v>0</v>
        <stp/>
        <stp>BOARD</stp>
        <stp>4547</stp>
        <stp/>
        <stp>売気配数量8</stp>
        <tr r="G111" s="2"/>
      </tp>
      <tp>
        <v>0</v>
        <stp/>
        <stp>BOARD</stp>
        <stp>4547</stp>
        <stp/>
        <stp>売気配数量9</stp>
        <tr r="G111" s="2"/>
      </tp>
      <tp>
        <v>0</v>
        <stp/>
        <stp>BOARD</stp>
        <stp>4544</stp>
        <stp/>
        <stp>売気配数量9</stp>
        <tr r="G110" s="2"/>
      </tp>
      <tp>
        <v>0</v>
        <stp/>
        <stp>BOARD</stp>
        <stp>4544</stp>
        <stp/>
        <stp>売気配数量8</stp>
        <tr r="G110" s="2"/>
      </tp>
      <tp>
        <v>0</v>
        <stp/>
        <stp>BOARD</stp>
        <stp>4543</stp>
        <stp/>
        <stp>売気配数量8</stp>
        <tr r="G109" s="2"/>
      </tp>
      <tp>
        <v>0</v>
        <stp/>
        <stp>BOARD</stp>
        <stp>4543</stp>
        <stp/>
        <stp>売気配数量9</stp>
        <tr r="G109" s="2"/>
      </tp>
      <tp>
        <v>0</v>
        <stp/>
        <stp>BOARD</stp>
        <stp>4540</stp>
        <stp/>
        <stp>売気配数量9</stp>
        <tr r="G107" s="2"/>
      </tp>
      <tp>
        <v>0</v>
        <stp/>
        <stp>BOARD</stp>
        <stp>4541</stp>
        <stp/>
        <stp>売気配数量8</stp>
        <tr r="G108" s="2"/>
      </tp>
      <tp>
        <v>0</v>
        <stp/>
        <stp>BOARD</stp>
        <stp>5541</stp>
        <stp/>
        <stp>売気配数量8</stp>
        <tr r="G153" s="2"/>
      </tp>
      <tp>
        <v>0</v>
        <stp/>
        <stp>BOARD</stp>
        <stp>4540</stp>
        <stp/>
        <stp>売気配数量8</stp>
        <tr r="G107" s="2"/>
      </tp>
      <tp>
        <v>0</v>
        <stp/>
        <stp>BOARD</stp>
        <stp>4541</stp>
        <stp/>
        <stp>売気配数量9</stp>
        <tr r="G108" s="2"/>
      </tp>
      <tp>
        <v>0</v>
        <stp/>
        <stp>BOARD</stp>
        <stp>5541</stp>
        <stp/>
        <stp>売気配数量9</stp>
        <tr r="G153" s="2"/>
      </tp>
      <tp>
        <v>0</v>
        <stp/>
        <stp>BOARD</stp>
        <stp>7550</stp>
        <stp/>
        <stp>売気配数量7</stp>
        <tr r="G248" s="2"/>
      </tp>
      <tp>
        <v>7400</v>
        <stp/>
        <stp>BOARD</stp>
        <stp>4555</stp>
        <stp/>
        <stp>売気配数量2</stp>
        <tr r="G112" s="2"/>
      </tp>
      <tp>
        <v>0</v>
        <stp/>
        <stp>BOARD</stp>
        <stp>7550</stp>
        <stp/>
        <stp>売気配数量6</stp>
        <tr r="G248" s="2"/>
      </tp>
      <tp>
        <v>18500</v>
        <stp/>
        <stp>BOARD</stp>
        <stp>4555</stp>
        <stp/>
        <stp>売気配数量3</stp>
        <tr r="G112" s="2"/>
      </tp>
      <tp>
        <v>800</v>
        <stp/>
        <stp>BOARD</stp>
        <stp>7550</stp>
        <stp/>
        <stp>売気配数量5</stp>
        <tr r="G248" s="2"/>
      </tp>
      <tp>
        <v>9300</v>
        <stp/>
        <stp>BOARD</stp>
        <stp>4555</stp>
        <stp/>
        <stp>売気配数量0</stp>
        <tr r="G112" s="2"/>
      </tp>
      <tp>
        <v>1400</v>
        <stp/>
        <stp>BOARD</stp>
        <stp>7550</stp>
        <stp/>
        <stp>売気配数量4</stp>
        <tr r="G248" s="2"/>
      </tp>
      <tp>
        <v>9500</v>
        <stp/>
        <stp>BOARD</stp>
        <stp>4555</stp>
        <stp/>
        <stp>売気配数量1</stp>
        <tr r="G112" s="2"/>
      </tp>
      <tp>
        <v>2300</v>
        <stp/>
        <stp>BOARD</stp>
        <stp>7550</stp>
        <stp/>
        <stp>売気配数量3</stp>
        <tr r="G248" s="2"/>
      </tp>
      <tp>
        <v>0</v>
        <stp/>
        <stp>BOARD</stp>
        <stp>4555</stp>
        <stp/>
        <stp>売気配数量6</stp>
        <tr r="G112" s="2"/>
      </tp>
      <tp>
        <v>4000</v>
        <stp/>
        <stp>BOARD</stp>
        <stp>7550</stp>
        <stp/>
        <stp>売気配数量2</stp>
        <tr r="G248" s="2"/>
      </tp>
      <tp>
        <v>0</v>
        <stp/>
        <stp>BOARD</stp>
        <stp>4555</stp>
        <stp/>
        <stp>売気配数量7</stp>
        <tr r="G112" s="2"/>
      </tp>
      <tp>
        <v>4300</v>
        <stp/>
        <stp>BOARD</stp>
        <stp>7550</stp>
        <stp/>
        <stp>売気配数量1</stp>
        <tr r="G248" s="2"/>
      </tp>
      <tp>
        <v>15400</v>
        <stp/>
        <stp>BOARD</stp>
        <stp>4555</stp>
        <stp/>
        <stp>売気配数量4</stp>
        <tr r="G112" s="2"/>
      </tp>
      <tp>
        <v>5100</v>
        <stp/>
        <stp>BOARD</stp>
        <stp>7550</stp>
        <stp/>
        <stp>売気配数量0</stp>
        <tr r="G248" s="2"/>
      </tp>
      <tp>
        <v>7300</v>
        <stp/>
        <stp>BOARD</stp>
        <stp>4555</stp>
        <stp/>
        <stp>売気配数量5</stp>
        <tr r="G112" s="2"/>
      </tp>
      <tp>
        <v>0</v>
        <stp/>
        <stp>BOARD</stp>
        <stp>4555</stp>
        <stp/>
        <stp>売気配数量8</stp>
        <tr r="G112" s="2"/>
      </tp>
      <tp>
        <v>0</v>
        <stp/>
        <stp>BOARD</stp>
        <stp>4555</stp>
        <stp/>
        <stp>売気配数量9</stp>
        <tr r="G112" s="2"/>
      </tp>
      <tp>
        <v>0</v>
        <stp/>
        <stp>BOARD</stp>
        <stp>7550</stp>
        <stp/>
        <stp>売気配数量9</stp>
        <tr r="G248" s="2"/>
      </tp>
      <tp>
        <v>0</v>
        <stp/>
        <stp>BOARD</stp>
        <stp>7550</stp>
        <stp/>
        <stp>売気配数量8</stp>
        <tr r="G248" s="2"/>
      </tp>
      <tp>
        <v>0</v>
        <stp/>
        <stp>BOARD</stp>
        <stp>4569</stp>
        <stp/>
        <stp>売気配数量8</stp>
        <tr r="G113" s="2"/>
      </tp>
      <tp>
        <v>0</v>
        <stp/>
        <stp>BOARD</stp>
        <stp>4569</stp>
        <stp/>
        <stp>売気配数量9</stp>
        <tr r="G113" s="2"/>
      </tp>
      <tp>
        <v>0</v>
        <stp/>
        <stp>BOARD</stp>
        <stp>4569</stp>
        <stp/>
        <stp>売気配数量6</stp>
        <tr r="G113" s="2"/>
      </tp>
      <tp>
        <v>0</v>
        <stp/>
        <stp>BOARD</stp>
        <stp>4569</stp>
        <stp/>
        <stp>売気配数量7</stp>
        <tr r="G113" s="2"/>
      </tp>
      <tp>
        <v>900</v>
        <stp/>
        <stp>BOARD</stp>
        <stp>4569</stp>
        <stp/>
        <stp>売気配数量4</stp>
        <tr r="G113" s="2"/>
      </tp>
      <tp>
        <v>1200</v>
        <stp/>
        <stp>BOARD</stp>
        <stp>4569</stp>
        <stp/>
        <stp>売気配数量5</stp>
        <tr r="G113" s="2"/>
      </tp>
      <tp>
        <v>3800</v>
        <stp/>
        <stp>BOARD</stp>
        <stp>4569</stp>
        <stp/>
        <stp>売気配数量2</stp>
        <tr r="G113" s="2"/>
      </tp>
      <tp>
        <v>4900</v>
        <stp/>
        <stp>BOARD</stp>
        <stp>4569</stp>
        <stp/>
        <stp>売気配数量3</stp>
        <tr r="G113" s="2"/>
      </tp>
      <tp>
        <v>400</v>
        <stp/>
        <stp>BOARD</stp>
        <stp>4569</stp>
        <stp/>
        <stp>売気配数量0</stp>
        <tr r="G113" s="2"/>
      </tp>
      <tp>
        <v>2700</v>
        <stp/>
        <stp>BOARD</stp>
        <stp>4569</stp>
        <stp/>
        <stp>売気配数量1</stp>
        <tr r="G113" s="2"/>
      </tp>
      <tp>
        <v>0</v>
        <stp/>
        <stp>BOARD</stp>
        <stp>4578</stp>
        <stp/>
        <stp>売気配数量9</stp>
        <tr r="G114" s="2"/>
      </tp>
      <tp>
        <v>0</v>
        <stp/>
        <stp>BOARD</stp>
        <stp>2579</stp>
        <stp/>
        <stp>売気配数量8</stp>
        <tr r="G32" s="2"/>
      </tp>
      <tp>
        <v>0</v>
        <stp/>
        <stp>BOARD</stp>
        <stp>4578</stp>
        <stp/>
        <stp>売気配数量8</stp>
        <tr r="G114" s="2"/>
      </tp>
      <tp>
        <v>0</v>
        <stp/>
        <stp>BOARD</stp>
        <stp>2579</stp>
        <stp/>
        <stp>売気配数量9</stp>
        <tr r="G32" s="2"/>
      </tp>
      <tp>
        <v>0</v>
        <stp/>
        <stp>BOARD</stp>
        <stp>4578</stp>
        <stp/>
        <stp>売気配数量7</stp>
        <tr r="G114" s="2"/>
      </tp>
      <tp>
        <v>0</v>
        <stp/>
        <stp>BOARD</stp>
        <stp>2579</stp>
        <stp/>
        <stp>売気配数量6</stp>
        <tr r="G32" s="2"/>
      </tp>
      <tp>
        <v>0</v>
        <stp/>
        <stp>BOARD</stp>
        <stp>4578</stp>
        <stp/>
        <stp>売気配数量6</stp>
        <tr r="G114" s="2"/>
      </tp>
      <tp>
        <v>0</v>
        <stp/>
        <stp>BOARD</stp>
        <stp>2579</stp>
        <stp/>
        <stp>売気配数量7</stp>
        <tr r="G32" s="2"/>
      </tp>
      <tp>
        <v>800</v>
        <stp/>
        <stp>BOARD</stp>
        <stp>4578</stp>
        <stp/>
        <stp>売気配数量5</stp>
        <tr r="G114" s="2"/>
      </tp>
      <tp>
        <v>16900</v>
        <stp/>
        <stp>BOARD</stp>
        <stp>2579</stp>
        <stp/>
        <stp>売気配数量4</stp>
        <tr r="G32" s="2"/>
      </tp>
      <tp>
        <v>800</v>
        <stp/>
        <stp>BOARD</stp>
        <stp>4578</stp>
        <stp/>
        <stp>売気配数量4</stp>
        <tr r="G114" s="2"/>
      </tp>
      <tp>
        <v>2700</v>
        <stp/>
        <stp>BOARD</stp>
        <stp>2579</stp>
        <stp/>
        <stp>売気配数量5</stp>
        <tr r="G32" s="2"/>
      </tp>
      <tp>
        <v>2400</v>
        <stp/>
        <stp>BOARD</stp>
        <stp>4578</stp>
        <stp/>
        <stp>売気配数量3</stp>
        <tr r="G114" s="2"/>
      </tp>
      <tp>
        <v>16400</v>
        <stp/>
        <stp>BOARD</stp>
        <stp>2579</stp>
        <stp/>
        <stp>売気配数量2</stp>
        <tr r="G32" s="2"/>
      </tp>
      <tp>
        <v>2400</v>
        <stp/>
        <stp>BOARD</stp>
        <stp>4578</stp>
        <stp/>
        <stp>売気配数量2</stp>
        <tr r="G114" s="2"/>
      </tp>
      <tp>
        <v>21600</v>
        <stp/>
        <stp>BOARD</stp>
        <stp>2579</stp>
        <stp/>
        <stp>売気配数量3</stp>
        <tr r="G32" s="2"/>
      </tp>
      <tp>
        <v>900</v>
        <stp/>
        <stp>BOARD</stp>
        <stp>4578</stp>
        <stp/>
        <stp>売気配数量1</stp>
        <tr r="G114" s="2"/>
      </tp>
      <tp>
        <v>11100</v>
        <stp/>
        <stp>BOARD</stp>
        <stp>2579</stp>
        <stp/>
        <stp>売気配数量0</stp>
        <tr r="G32" s="2"/>
      </tp>
      <tp>
        <v>10800</v>
        <stp/>
        <stp>BOARD</stp>
        <stp>4578</stp>
        <stp/>
        <stp>売気配数量0</stp>
        <tr r="G114" s="2"/>
      </tp>
      <tp>
        <v>4500</v>
        <stp/>
        <stp>BOARD</stp>
        <stp>2579</stp>
        <stp/>
        <stp>売気配数量1</stp>
        <tr r="G32" s="2"/>
      </tp>
      <tp>
        <v>155000</v>
        <stp/>
        <stp>BOARD</stp>
        <stp>6504</stp>
        <stp/>
        <stp>売気配数量3</stp>
        <tr r="G197" s="2"/>
      </tp>
      <tp>
        <v>30000</v>
        <stp/>
        <stp>BOARD</stp>
        <stp>6506</stp>
        <stp/>
        <stp>売気配数量1</stp>
        <tr r="G198" s="2"/>
      </tp>
      <tp>
        <v>11500</v>
        <stp/>
        <stp>BOARD</stp>
        <stp>4506</stp>
        <stp/>
        <stp>売気配数量1</stp>
        <tr r="G97" s="2"/>
      </tp>
      <tp>
        <v>3200</v>
        <stp/>
        <stp>BOARD</stp>
        <stp>4507</stp>
        <stp/>
        <stp>売気配数量0</stp>
        <tr r="G98" s="2"/>
      </tp>
      <tp>
        <v>0</v>
        <stp/>
        <stp>BOARD</stp>
        <stp>2501</stp>
        <stp/>
        <stp>売気配数量6</stp>
        <tr r="G29" s="2"/>
      </tp>
      <tp>
        <v>200</v>
        <stp/>
        <stp>BOARD</stp>
        <stp>2502</stp>
        <stp/>
        <stp>売気配数量5</stp>
        <tr r="G30" s="2"/>
      </tp>
      <tp>
        <v>91000</v>
        <stp/>
        <stp>BOARD</stp>
        <stp>6504</stp>
        <stp/>
        <stp>売気配数量2</stp>
        <tr r="G197" s="2"/>
      </tp>
      <tp>
        <v>34000</v>
        <stp/>
        <stp>BOARD</stp>
        <stp>6506</stp>
        <stp/>
        <stp>売気配数量0</stp>
        <tr r="G198" s="2"/>
      </tp>
      <tp>
        <v>12700</v>
        <stp/>
        <stp>BOARD</stp>
        <stp>4506</stp>
        <stp/>
        <stp>売気配数量0</stp>
        <tr r="G97" s="2"/>
      </tp>
      <tp>
        <v>6200</v>
        <stp/>
        <stp>BOARD</stp>
        <stp>4507</stp>
        <stp/>
        <stp>売気配数量1</stp>
        <tr r="G98" s="2"/>
      </tp>
      <tp>
        <v>0</v>
        <stp/>
        <stp>BOARD</stp>
        <stp>2501</stp>
        <stp/>
        <stp>売気配数量7</stp>
        <tr r="G29" s="2"/>
      </tp>
      <tp>
        <v>2100</v>
        <stp/>
        <stp>BOARD</stp>
        <stp>2502</stp>
        <stp/>
        <stp>売気配数量4</stp>
        <tr r="G30" s="2"/>
      </tp>
      <tp>
        <v>30000</v>
        <stp/>
        <stp>BOARD</stp>
        <stp>6504</stp>
        <stp/>
        <stp>売気配数量1</stp>
        <tr r="G197" s="2"/>
      </tp>
      <tp>
        <v>52800</v>
        <stp/>
        <stp>BOARD</stp>
        <stp>6506</stp>
        <stp/>
        <stp>売気配数量3</stp>
        <tr r="G198" s="2"/>
      </tp>
      <tp>
        <v>2400</v>
        <stp/>
        <stp>BOARD</stp>
        <stp>4506</stp>
        <stp/>
        <stp>売気配数量3</stp>
        <tr r="G97" s="2"/>
      </tp>
      <tp>
        <v>1000</v>
        <stp/>
        <stp>BOARD</stp>
        <stp>4507</stp>
        <stp/>
        <stp>売気配数量2</stp>
        <tr r="G98" s="2"/>
      </tp>
      <tp>
        <v>3900</v>
        <stp/>
        <stp>BOARD</stp>
        <stp>2501</stp>
        <stp/>
        <stp>売気配数量4</stp>
        <tr r="G29" s="2"/>
      </tp>
      <tp>
        <v>0</v>
        <stp/>
        <stp>BOARD</stp>
        <stp>2502</stp>
        <stp/>
        <stp>売気配数量7</stp>
        <tr r="G30" s="2"/>
      </tp>
      <tp>
        <v>18000</v>
        <stp/>
        <stp>BOARD</stp>
        <stp>6504</stp>
        <stp/>
        <stp>売気配数量0</stp>
        <tr r="G197" s="2"/>
      </tp>
      <tp>
        <v>59900</v>
        <stp/>
        <stp>BOARD</stp>
        <stp>6506</stp>
        <stp/>
        <stp>売気配数量2</stp>
        <tr r="G198" s="2"/>
      </tp>
      <tp>
        <v>18100</v>
        <stp/>
        <stp>BOARD</stp>
        <stp>4506</stp>
        <stp/>
        <stp>売気配数量2</stp>
        <tr r="G97" s="2"/>
      </tp>
      <tp>
        <v>1300</v>
        <stp/>
        <stp>BOARD</stp>
        <stp>4507</stp>
        <stp/>
        <stp>売気配数量3</stp>
        <tr r="G98" s="2"/>
      </tp>
      <tp>
        <v>1900</v>
        <stp/>
        <stp>BOARD</stp>
        <stp>2501</stp>
        <stp/>
        <stp>売気配数量5</stp>
        <tr r="G29" s="2"/>
      </tp>
      <tp>
        <v>0</v>
        <stp/>
        <stp>BOARD</stp>
        <stp>2502</stp>
        <stp/>
        <stp>売気配数量6</stp>
        <tr r="G30" s="2"/>
      </tp>
      <tp>
        <v>0</v>
        <stp/>
        <stp>BOARD</stp>
        <stp>6504</stp>
        <stp/>
        <stp>売気配数量7</stp>
        <tr r="G197" s="2"/>
      </tp>
      <tp>
        <v>2600</v>
        <stp/>
        <stp>BOARD</stp>
        <stp>6506</stp>
        <stp/>
        <stp>売気配数量5</stp>
        <tr r="G198" s="2"/>
      </tp>
      <tp>
        <v>1400</v>
        <stp/>
        <stp>BOARD</stp>
        <stp>4506</stp>
        <stp/>
        <stp>売気配数量5</stp>
        <tr r="G97" s="2"/>
      </tp>
      <tp>
        <v>700</v>
        <stp/>
        <stp>BOARD</stp>
        <stp>4507</stp>
        <stp/>
        <stp>売気配数量4</stp>
        <tr r="G98" s="2"/>
      </tp>
      <tp>
        <v>8900</v>
        <stp/>
        <stp>BOARD</stp>
        <stp>2501</stp>
        <stp/>
        <stp>売気配数量2</stp>
        <tr r="G29" s="2"/>
      </tp>
      <tp>
        <v>900</v>
        <stp/>
        <stp>BOARD</stp>
        <stp>2502</stp>
        <stp/>
        <stp>売気配数量1</stp>
        <tr r="G30" s="2"/>
      </tp>
      <tp>
        <v>0</v>
        <stp/>
        <stp>BOARD</stp>
        <stp>6504</stp>
        <stp/>
        <stp>売気配数量6</stp>
        <tr r="G197" s="2"/>
      </tp>
      <tp>
        <v>39300</v>
        <stp/>
        <stp>BOARD</stp>
        <stp>6506</stp>
        <stp/>
        <stp>売気配数量4</stp>
        <tr r="G198" s="2"/>
      </tp>
      <tp>
        <v>5300</v>
        <stp/>
        <stp>BOARD</stp>
        <stp>4506</stp>
        <stp/>
        <stp>売気配数量4</stp>
        <tr r="G97" s="2"/>
      </tp>
      <tp>
        <v>900</v>
        <stp/>
        <stp>BOARD</stp>
        <stp>4507</stp>
        <stp/>
        <stp>売気配数量5</stp>
        <tr r="G98" s="2"/>
      </tp>
      <tp>
        <v>11400</v>
        <stp/>
        <stp>BOARD</stp>
        <stp>2501</stp>
        <stp/>
        <stp>売気配数量3</stp>
        <tr r="G29" s="2"/>
      </tp>
      <tp>
        <v>7200</v>
        <stp/>
        <stp>BOARD</stp>
        <stp>2502</stp>
        <stp/>
        <stp>売気配数量0</stp>
        <tr r="G30" s="2"/>
      </tp>
      <tp>
        <v>14000</v>
        <stp/>
        <stp>BOARD</stp>
        <stp>6504</stp>
        <stp/>
        <stp>売気配数量5</stp>
        <tr r="G197" s="2"/>
      </tp>
      <tp>
        <v>0</v>
        <stp/>
        <stp>BOARD</stp>
        <stp>6506</stp>
        <stp/>
        <stp>売気配数量7</stp>
        <tr r="G198" s="2"/>
      </tp>
      <tp>
        <v>0</v>
        <stp/>
        <stp>BOARD</stp>
        <stp>6508</stp>
        <stp/>
        <stp>売気配数量9</stp>
        <tr r="G199" s="2"/>
      </tp>
      <tp>
        <v>0</v>
        <stp/>
        <stp>BOARD</stp>
        <stp>4506</stp>
        <stp/>
        <stp>売気配数量7</stp>
        <tr r="G97" s="2"/>
      </tp>
      <tp>
        <v>0</v>
        <stp/>
        <stp>BOARD</stp>
        <stp>4507</stp>
        <stp/>
        <stp>売気配数量6</stp>
        <tr r="G98" s="2"/>
      </tp>
      <tp>
        <v>0</v>
        <stp/>
        <stp>BOARD</stp>
        <stp>4508</stp>
        <stp/>
        <stp>売気配数量9</stp>
        <tr r="G99" s="2"/>
      </tp>
      <tp>
        <v>1600</v>
        <stp/>
        <stp>BOARD</stp>
        <stp>2501</stp>
        <stp/>
        <stp>売気配数量0</stp>
        <tr r="G29" s="2"/>
      </tp>
      <tp>
        <v>800</v>
        <stp/>
        <stp>BOARD</stp>
        <stp>2502</stp>
        <stp/>
        <stp>売気配数量3</stp>
        <tr r="G30" s="2"/>
      </tp>
      <tp>
        <v>80000</v>
        <stp/>
        <stp>BOARD</stp>
        <stp>6504</stp>
        <stp/>
        <stp>売気配数量4</stp>
        <tr r="G197" s="2"/>
      </tp>
      <tp>
        <v>0</v>
        <stp/>
        <stp>BOARD</stp>
        <stp>6506</stp>
        <stp/>
        <stp>売気配数量6</stp>
        <tr r="G198" s="2"/>
      </tp>
      <tp>
        <v>0</v>
        <stp/>
        <stp>BOARD</stp>
        <stp>6508</stp>
        <stp/>
        <stp>売気配数量8</stp>
        <tr r="G199" s="2"/>
      </tp>
      <tp>
        <v>0</v>
        <stp/>
        <stp>BOARD</stp>
        <stp>4506</stp>
        <stp/>
        <stp>売気配数量6</stp>
        <tr r="G97" s="2"/>
      </tp>
      <tp>
        <v>0</v>
        <stp/>
        <stp>BOARD</stp>
        <stp>4507</stp>
        <stp/>
        <stp>売気配数量7</stp>
        <tr r="G98" s="2"/>
      </tp>
      <tp>
        <v>0</v>
        <stp/>
        <stp>BOARD</stp>
        <stp>4508</stp>
        <stp/>
        <stp>売気配数量8</stp>
        <tr r="G99" s="2"/>
      </tp>
      <tp>
        <v>18400</v>
        <stp/>
        <stp>BOARD</stp>
        <stp>2501</stp>
        <stp/>
        <stp>売気配数量1</stp>
        <tr r="G29" s="2"/>
      </tp>
      <tp>
        <v>1800</v>
        <stp/>
        <stp>BOARD</stp>
        <stp>2502</stp>
        <stp/>
        <stp>売気配数量2</stp>
        <tr r="G30" s="2"/>
      </tp>
      <tp>
        <v>0</v>
        <stp/>
        <stp>BOARD</stp>
        <stp>6506</stp>
        <stp/>
        <stp>売気配数量9</stp>
        <tr r="G198" s="2"/>
      </tp>
      <tp>
        <v>0</v>
        <stp/>
        <stp>BOARD</stp>
        <stp>6508</stp>
        <stp/>
        <stp>売気配数量7</stp>
        <tr r="G199" s="2"/>
      </tp>
      <tp>
        <v>0</v>
        <stp/>
        <stp>BOARD</stp>
        <stp>4506</stp>
        <stp/>
        <stp>売気配数量9</stp>
        <tr r="G97" s="2"/>
      </tp>
      <tp>
        <v>0</v>
        <stp/>
        <stp>BOARD</stp>
        <stp>4507</stp>
        <stp/>
        <stp>売気配数量8</stp>
        <tr r="G98" s="2"/>
      </tp>
      <tp>
        <v>0</v>
        <stp/>
        <stp>BOARD</stp>
        <stp>4508</stp>
        <stp/>
        <stp>売気配数量7</stp>
        <tr r="G99" s="2"/>
      </tp>
      <tp>
        <v>0</v>
        <stp/>
        <stp>BOARD</stp>
        <stp>6506</stp>
        <stp/>
        <stp>売気配数量8</stp>
        <tr r="G198" s="2"/>
      </tp>
      <tp>
        <v>0</v>
        <stp/>
        <stp>BOARD</stp>
        <stp>6508</stp>
        <stp/>
        <stp>売気配数量6</stp>
        <tr r="G199" s="2"/>
      </tp>
      <tp>
        <v>0</v>
        <stp/>
        <stp>BOARD</stp>
        <stp>4506</stp>
        <stp/>
        <stp>売気配数量8</stp>
        <tr r="G97" s="2"/>
      </tp>
      <tp>
        <v>0</v>
        <stp/>
        <stp>BOARD</stp>
        <stp>4507</stp>
        <stp/>
        <stp>売気配数量9</stp>
        <tr r="G98" s="2"/>
      </tp>
      <tp>
        <v>0</v>
        <stp/>
        <stp>BOARD</stp>
        <stp>4508</stp>
        <stp/>
        <stp>売気配数量6</stp>
        <tr r="G99" s="2"/>
      </tp>
      <tp>
        <v>0</v>
        <stp/>
        <stp>BOARD</stp>
        <stp>6504</stp>
        <stp/>
        <stp>売気配数量9</stp>
        <tr r="G197" s="2"/>
      </tp>
      <tp>
        <v>20000</v>
        <stp/>
        <stp>BOARD</stp>
        <stp>6508</stp>
        <stp/>
        <stp>売気配数量5</stp>
        <tr r="G199" s="2"/>
      </tp>
      <tp>
        <v>1400</v>
        <stp/>
        <stp>BOARD</stp>
        <stp>4508</stp>
        <stp/>
        <stp>売気配数量5</stp>
        <tr r="G99" s="2"/>
      </tp>
      <tp>
        <v>0</v>
        <stp/>
        <stp>BOARD</stp>
        <stp>6504</stp>
        <stp/>
        <stp>売気配数量8</stp>
        <tr r="G197" s="2"/>
      </tp>
      <tp>
        <v>59000</v>
        <stp/>
        <stp>BOARD</stp>
        <stp>6508</stp>
        <stp/>
        <stp>売気配数量4</stp>
        <tr r="G199" s="2"/>
      </tp>
      <tp>
        <v>5000</v>
        <stp/>
        <stp>BOARD</stp>
        <stp>4508</stp>
        <stp/>
        <stp>売気配数量4</stp>
        <tr r="G99" s="2"/>
      </tp>
      <tp>
        <v>21000</v>
        <stp/>
        <stp>BOARD</stp>
        <stp>6508</stp>
        <stp/>
        <stp>売気配数量3</stp>
        <tr r="G199" s="2"/>
      </tp>
      <tp>
        <v>7700</v>
        <stp/>
        <stp>BOARD</stp>
        <stp>4508</stp>
        <stp/>
        <stp>売気配数量3</stp>
        <tr r="G99" s="2"/>
      </tp>
      <tp>
        <v>0</v>
        <stp/>
        <stp>BOARD</stp>
        <stp>2502</stp>
        <stp/>
        <stp>売気配数量9</stp>
        <tr r="G30" s="2"/>
      </tp>
      <tp>
        <v>34000</v>
        <stp/>
        <stp>BOARD</stp>
        <stp>6508</stp>
        <stp/>
        <stp>売気配数量2</stp>
        <tr r="G199" s="2"/>
      </tp>
      <tp>
        <v>25200</v>
        <stp/>
        <stp>BOARD</stp>
        <stp>4508</stp>
        <stp/>
        <stp>売気配数量2</stp>
        <tr r="G99" s="2"/>
      </tp>
      <tp>
        <v>0</v>
        <stp/>
        <stp>BOARD</stp>
        <stp>2502</stp>
        <stp/>
        <stp>売気配数量8</stp>
        <tr r="G30" s="2"/>
      </tp>
      <tp>
        <v>24000</v>
        <stp/>
        <stp>BOARD</stp>
        <stp>6508</stp>
        <stp/>
        <stp>売気配数量1</stp>
        <tr r="G199" s="2"/>
      </tp>
      <tp>
        <v>19900</v>
        <stp/>
        <stp>BOARD</stp>
        <stp>4508</stp>
        <stp/>
        <stp>売気配数量1</stp>
        <tr r="G99" s="2"/>
      </tp>
      <tp>
        <v>0</v>
        <stp/>
        <stp>BOARD</stp>
        <stp>2501</stp>
        <stp/>
        <stp>売気配数量8</stp>
        <tr r="G29" s="2"/>
      </tp>
      <tp>
        <v>11000</v>
        <stp/>
        <stp>BOARD</stp>
        <stp>6508</stp>
        <stp/>
        <stp>売気配数量0</stp>
        <tr r="G199" s="2"/>
      </tp>
      <tp>
        <v>5500</v>
        <stp/>
        <stp>BOARD</stp>
        <stp>4508</stp>
        <stp/>
        <stp>売気配数量0</stp>
        <tr r="G99" s="2"/>
      </tp>
      <tp>
        <v>0</v>
        <stp/>
        <stp>BOARD</stp>
        <stp>2501</stp>
        <stp/>
        <stp>売気配数量9</stp>
        <tr r="G29" s="2"/>
      </tp>
      <tp>
        <v>0</v>
        <stp/>
        <stp>BOARD</stp>
        <stp>7518</stp>
        <stp/>
        <stp>売気配数量9</stp>
        <tr r="G246" s="2"/>
      </tp>
      <tp>
        <v>0</v>
        <stp/>
        <stp>BOARD</stp>
        <stp>4519</stp>
        <stp/>
        <stp>売気配数量8</stp>
        <tr r="G100" s="2"/>
      </tp>
      <tp>
        <v>0</v>
        <stp/>
        <stp>BOARD</stp>
        <stp>7518</stp>
        <stp/>
        <stp>売気配数量8</stp>
        <tr r="G246" s="2"/>
      </tp>
      <tp>
        <v>0</v>
        <stp/>
        <stp>BOARD</stp>
        <stp>4519</stp>
        <stp/>
        <stp>売気配数量9</stp>
        <tr r="G100" s="2"/>
      </tp>
      <tp>
        <v>0</v>
        <stp/>
        <stp>BOARD</stp>
        <stp>7518</stp>
        <stp/>
        <stp>売気配数量7</stp>
        <tr r="G246" s="2"/>
      </tp>
      <tp>
        <v>0</v>
        <stp/>
        <stp>BOARD</stp>
        <stp>4519</stp>
        <stp/>
        <stp>売気配数量6</stp>
        <tr r="G100" s="2"/>
      </tp>
      <tp>
        <v>0</v>
        <stp/>
        <stp>BOARD</stp>
        <stp>7518</stp>
        <stp/>
        <stp>売気配数量6</stp>
        <tr r="G246" s="2"/>
      </tp>
      <tp>
        <v>0</v>
        <stp/>
        <stp>BOARD</stp>
        <stp>4519</stp>
        <stp/>
        <stp>売気配数量7</stp>
        <tr r="G100" s="2"/>
      </tp>
      <tp>
        <v>2100</v>
        <stp/>
        <stp>BOARD</stp>
        <stp>7518</stp>
        <stp/>
        <stp>売気配数量5</stp>
        <tr r="G246" s="2"/>
      </tp>
      <tp>
        <v>15500</v>
        <stp/>
        <stp>BOARD</stp>
        <stp>4519</stp>
        <stp/>
        <stp>売気配数量4</stp>
        <tr r="G100" s="2"/>
      </tp>
      <tp>
        <v>2300</v>
        <stp/>
        <stp>BOARD</stp>
        <stp>7518</stp>
        <stp/>
        <stp>売気配数量4</stp>
        <tr r="G246" s="2"/>
      </tp>
      <tp>
        <v>4300</v>
        <stp/>
        <stp>BOARD</stp>
        <stp>4519</stp>
        <stp/>
        <stp>売気配数量5</stp>
        <tr r="G100" s="2"/>
      </tp>
      <tp>
        <v>2300</v>
        <stp/>
        <stp>BOARD</stp>
        <stp>7518</stp>
        <stp/>
        <stp>売気配数量3</stp>
        <tr r="G246" s="2"/>
      </tp>
      <tp>
        <v>32200</v>
        <stp/>
        <stp>BOARD</stp>
        <stp>4519</stp>
        <stp/>
        <stp>売気配数量2</stp>
        <tr r="G100" s="2"/>
      </tp>
      <tp>
        <v>14300</v>
        <stp/>
        <stp>BOARD</stp>
        <stp>7518</stp>
        <stp/>
        <stp>売気配数量2</stp>
        <tr r="G246" s="2"/>
      </tp>
      <tp>
        <v>25400</v>
        <stp/>
        <stp>BOARD</stp>
        <stp>4519</stp>
        <stp/>
        <stp>売気配数量3</stp>
        <tr r="G100" s="2"/>
      </tp>
      <tp>
        <v>4600</v>
        <stp/>
        <stp>BOARD</stp>
        <stp>7518</stp>
        <stp/>
        <stp>売気配数量1</stp>
        <tr r="G246" s="2"/>
      </tp>
      <tp>
        <v>5400</v>
        <stp/>
        <stp>BOARD</stp>
        <stp>4519</stp>
        <stp/>
        <stp>売気配数量0</stp>
        <tr r="G100" s="2"/>
      </tp>
      <tp>
        <v>10700</v>
        <stp/>
        <stp>BOARD</stp>
        <stp>7518</stp>
        <stp/>
        <stp>売気配数量0</stp>
        <tr r="G246" s="2"/>
      </tp>
      <tp>
        <v>11000</v>
        <stp/>
        <stp>BOARD</stp>
        <stp>4519</stp>
        <stp/>
        <stp>売気配数量1</stp>
        <tr r="G100" s="2"/>
      </tp>
      <tp>
        <v>0</v>
        <stp/>
        <stp>BOARD</stp>
        <stp>4521</stp>
        <stp/>
        <stp>売気配数量6</stp>
        <tr r="G101" s="2"/>
      </tp>
      <tp>
        <v>500</v>
        <stp/>
        <stp>BOARD</stp>
        <stp>4527</stp>
        <stp/>
        <stp>売気配数量0</stp>
        <tr r="G102" s="2"/>
      </tp>
      <tp>
        <v>0</v>
        <stp/>
        <stp>BOARD</stp>
        <stp>4521</stp>
        <stp/>
        <stp>売気配数量7</stp>
        <tr r="G101" s="2"/>
      </tp>
      <tp>
        <v>1800</v>
        <stp/>
        <stp>BOARD</stp>
        <stp>4527</stp>
        <stp/>
        <stp>売気配数量1</stp>
        <tr r="G102" s="2"/>
      </tp>
      <tp>
        <v>5800</v>
        <stp/>
        <stp>BOARD</stp>
        <stp>4521</stp>
        <stp/>
        <stp>売気配数量4</stp>
        <tr r="G101" s="2"/>
      </tp>
      <tp>
        <v>5600</v>
        <stp/>
        <stp>BOARD</stp>
        <stp>4527</stp>
        <stp/>
        <stp>売気配数量2</stp>
        <tr r="G102" s="2"/>
      </tp>
      <tp>
        <v>1100</v>
        <stp/>
        <stp>BOARD</stp>
        <stp>4521</stp>
        <stp/>
        <stp>売気配数量5</stp>
        <tr r="G101" s="2"/>
      </tp>
      <tp>
        <v>11800</v>
        <stp/>
        <stp>BOARD</stp>
        <stp>4527</stp>
        <stp/>
        <stp>売気配数量3</stp>
        <tr r="G102" s="2"/>
      </tp>
      <tp>
        <v>2100</v>
        <stp/>
        <stp>BOARD</stp>
        <stp>4521</stp>
        <stp/>
        <stp>売気配数量2</stp>
        <tr r="G101" s="2"/>
      </tp>
      <tp>
        <v>11700</v>
        <stp/>
        <stp>BOARD</stp>
        <stp>4527</stp>
        <stp/>
        <stp>売気配数量4</stp>
        <tr r="G102" s="2"/>
      </tp>
      <tp>
        <v>6500</v>
        <stp/>
        <stp>BOARD</stp>
        <stp>4521</stp>
        <stp/>
        <stp>売気配数量3</stp>
        <tr r="G101" s="2"/>
      </tp>
      <tp>
        <v>7300</v>
        <stp/>
        <stp>BOARD</stp>
        <stp>4527</stp>
        <stp/>
        <stp>売気配数量5</stp>
        <tr r="G102" s="2"/>
      </tp>
      <tp>
        <v>2700</v>
        <stp/>
        <stp>BOARD</stp>
        <stp>4521</stp>
        <stp/>
        <stp>売気配数量0</stp>
        <tr r="G101" s="2"/>
      </tp>
      <tp>
        <v>0</v>
        <stp/>
        <stp>BOARD</stp>
        <stp>4527</stp>
        <stp/>
        <stp>売気配数量6</stp>
        <tr r="G102" s="2"/>
      </tp>
      <tp>
        <v>0</v>
        <stp/>
        <stp>BOARD</stp>
        <stp>4528</stp>
        <stp/>
        <stp>売気配数量9</stp>
        <tr r="G103" s="2"/>
      </tp>
      <tp>
        <v>1000</v>
        <stp/>
        <stp>BOARD</stp>
        <stp>4521</stp>
        <stp/>
        <stp>売気配数量1</stp>
        <tr r="G101" s="2"/>
      </tp>
      <tp>
        <v>0</v>
        <stp/>
        <stp>BOARD</stp>
        <stp>4527</stp>
        <stp/>
        <stp>売気配数量7</stp>
        <tr r="G102" s="2"/>
      </tp>
      <tp>
        <v>0</v>
        <stp/>
        <stp>BOARD</stp>
        <stp>4528</stp>
        <stp/>
        <stp>売気配数量8</stp>
        <tr r="G103" s="2"/>
      </tp>
      <tp>
        <v>0</v>
        <stp/>
        <stp>BOARD</stp>
        <stp>4527</stp>
        <stp/>
        <stp>売気配数量8</stp>
        <tr r="G102" s="2"/>
      </tp>
      <tp>
        <v>0</v>
        <stp/>
        <stp>BOARD</stp>
        <stp>4528</stp>
        <stp/>
        <stp>売気配数量7</stp>
        <tr r="G103" s="2"/>
      </tp>
      <tp>
        <v>0</v>
        <stp/>
        <stp>BOARD</stp>
        <stp>4527</stp>
        <stp/>
        <stp>売気配数量9</stp>
        <tr r="G102" s="2"/>
      </tp>
      <tp>
        <v>0</v>
        <stp/>
        <stp>BOARD</stp>
        <stp>4528</stp>
        <stp/>
        <stp>売気配数量6</stp>
        <tr r="G103" s="2"/>
      </tp>
      <tp>
        <v>200</v>
        <stp/>
        <stp>BOARD</stp>
        <stp>4528</stp>
        <stp/>
        <stp>売気配数量5</stp>
        <tr r="G103" s="2"/>
      </tp>
      <tp>
        <v>1800</v>
        <stp/>
        <stp>BOARD</stp>
        <stp>4528</stp>
        <stp/>
        <stp>売気配数量4</stp>
        <tr r="G103" s="2"/>
      </tp>
      <tp>
        <v>2200</v>
        <stp/>
        <stp>BOARD</stp>
        <stp>4528</stp>
        <stp/>
        <stp>売気配数量3</stp>
        <tr r="G103" s="2"/>
      </tp>
      <tp>
        <v>2500</v>
        <stp/>
        <stp>BOARD</stp>
        <stp>4528</stp>
        <stp/>
        <stp>売気配数量2</stp>
        <tr r="G103" s="2"/>
      </tp>
      <tp>
        <v>0</v>
        <stp/>
        <stp>BOARD</stp>
        <stp>4521</stp>
        <stp/>
        <stp>売気配数量8</stp>
        <tr r="G101" s="2"/>
      </tp>
      <tp>
        <v>1500</v>
        <stp/>
        <stp>BOARD</stp>
        <stp>4528</stp>
        <stp/>
        <stp>売気配数量1</stp>
        <tr r="G103" s="2"/>
      </tp>
      <tp>
        <v>0</v>
        <stp/>
        <stp>BOARD</stp>
        <stp>4521</stp>
        <stp/>
        <stp>売気配数量9</stp>
        <tr r="G101" s="2"/>
      </tp>
      <tp>
        <v>16800</v>
        <stp/>
        <stp>BOARD</stp>
        <stp>4528</stp>
        <stp/>
        <stp>売気配数量0</stp>
        <tr r="G103" s="2"/>
      </tp>
      <tp>
        <v>19300</v>
        <stp/>
        <stp>BOARD</stp>
        <stp>7532</stp>
        <stp/>
        <stp>売気配数量5</stp>
        <tr r="G247" s="2"/>
      </tp>
      <tp>
        <v>0</v>
        <stp/>
        <stp>BOARD</stp>
        <stp>4530</stp>
        <stp/>
        <stp>売気配数量7</stp>
        <tr r="G104" s="2"/>
      </tp>
      <tp>
        <v>1100</v>
        <stp/>
        <stp>BOARD</stp>
        <stp>4534</stp>
        <stp/>
        <stp>売気配数量3</stp>
        <tr r="G105" s="2"/>
      </tp>
      <tp>
        <v>21500</v>
        <stp/>
        <stp>BOARD</stp>
        <stp>4536</stp>
        <stp/>
        <stp>売気配数量1</stp>
        <tr r="G106" s="2"/>
      </tp>
      <tp>
        <v>0</v>
        <stp/>
        <stp>BOARD</stp>
        <stp>2531</stp>
        <stp/>
        <stp>売気配数量6</stp>
        <tr r="G31" s="2"/>
      </tp>
      <tp>
        <v>16400</v>
        <stp/>
        <stp>BOARD</stp>
        <stp>7532</stp>
        <stp/>
        <stp>売気配数量4</stp>
        <tr r="G247" s="2"/>
      </tp>
      <tp>
        <v>0</v>
        <stp/>
        <stp>BOARD</stp>
        <stp>4530</stp>
        <stp/>
        <stp>売気配数量6</stp>
        <tr r="G104" s="2"/>
      </tp>
      <tp>
        <v>2000</v>
        <stp/>
        <stp>BOARD</stp>
        <stp>4534</stp>
        <stp/>
        <stp>売気配数量2</stp>
        <tr r="G105" s="2"/>
      </tp>
      <tp>
        <v>9200</v>
        <stp/>
        <stp>BOARD</stp>
        <stp>4536</stp>
        <stp/>
        <stp>売気配数量0</stp>
        <tr r="G106" s="2"/>
      </tp>
      <tp>
        <v>0</v>
        <stp/>
        <stp>BOARD</stp>
        <stp>2531</stp>
        <stp/>
        <stp>売気配数量7</stp>
        <tr r="G31" s="2"/>
      </tp>
      <tp>
        <v>0</v>
        <stp/>
        <stp>BOARD</stp>
        <stp>7532</stp>
        <stp/>
        <stp>売気配数量7</stp>
        <tr r="G247" s="2"/>
      </tp>
      <tp>
        <v>800</v>
        <stp/>
        <stp>BOARD</stp>
        <stp>4530</stp>
        <stp/>
        <stp>売気配数量5</stp>
        <tr r="G104" s="2"/>
      </tp>
      <tp>
        <v>900</v>
        <stp/>
        <stp>BOARD</stp>
        <stp>4534</stp>
        <stp/>
        <stp>売気配数量1</stp>
        <tr r="G105" s="2"/>
      </tp>
      <tp>
        <v>7100</v>
        <stp/>
        <stp>BOARD</stp>
        <stp>4536</stp>
        <stp/>
        <stp>売気配数量3</stp>
        <tr r="G106" s="2"/>
      </tp>
      <tp>
        <v>3300</v>
        <stp/>
        <stp>BOARD</stp>
        <stp>2531</stp>
        <stp/>
        <stp>売気配数量4</stp>
        <tr r="G31" s="2"/>
      </tp>
      <tp>
        <v>0</v>
        <stp/>
        <stp>BOARD</stp>
        <stp>7532</stp>
        <stp/>
        <stp>売気配数量6</stp>
        <tr r="G247" s="2"/>
      </tp>
      <tp>
        <v>1900</v>
        <stp/>
        <stp>BOARD</stp>
        <stp>4530</stp>
        <stp/>
        <stp>売気配数量4</stp>
        <tr r="G104" s="2"/>
      </tp>
      <tp>
        <v>300</v>
        <stp/>
        <stp>BOARD</stp>
        <stp>4534</stp>
        <stp/>
        <stp>売気配数量0</stp>
        <tr r="G105" s="2"/>
      </tp>
      <tp>
        <v>26600</v>
        <stp/>
        <stp>BOARD</stp>
        <stp>4536</stp>
        <stp/>
        <stp>売気配数量2</stp>
        <tr r="G106" s="2"/>
      </tp>
      <tp>
        <v>1400</v>
        <stp/>
        <stp>BOARD</stp>
        <stp>2531</stp>
        <stp/>
        <stp>売気配数量5</stp>
        <tr r="G31" s="2"/>
      </tp>
      <tp>
        <v>2000</v>
        <stp/>
        <stp>BOARD</stp>
        <stp>7532</stp>
        <stp/>
        <stp>売気配数量1</stp>
        <tr r="G247" s="2"/>
      </tp>
      <tp>
        <v>2100</v>
        <stp/>
        <stp>BOARD</stp>
        <stp>4530</stp>
        <stp/>
        <stp>売気配数量3</stp>
        <tr r="G104" s="2"/>
      </tp>
      <tp>
        <v>0</v>
        <stp/>
        <stp>BOARD</stp>
        <stp>4534</stp>
        <stp/>
        <stp>売気配数量7</stp>
        <tr r="G105" s="2"/>
      </tp>
      <tp>
        <v>3600</v>
        <stp/>
        <stp>BOARD</stp>
        <stp>4536</stp>
        <stp/>
        <stp>売気配数量5</stp>
        <tr r="G106" s="2"/>
      </tp>
      <tp>
        <v>16900</v>
        <stp/>
        <stp>BOARD</stp>
        <stp>2531</stp>
        <stp/>
        <stp>売気配数量2</stp>
        <tr r="G31" s="2"/>
      </tp>
      <tp>
        <v>3100</v>
        <stp/>
        <stp>BOARD</stp>
        <stp>7532</stp>
        <stp/>
        <stp>売気配数量0</stp>
        <tr r="G247" s="2"/>
      </tp>
      <tp>
        <v>7800</v>
        <stp/>
        <stp>BOARD</stp>
        <stp>4530</stp>
        <stp/>
        <stp>売気配数量2</stp>
        <tr r="G104" s="2"/>
      </tp>
      <tp>
        <v>0</v>
        <stp/>
        <stp>BOARD</stp>
        <stp>4534</stp>
        <stp/>
        <stp>売気配数量6</stp>
        <tr r="G105" s="2"/>
      </tp>
      <tp>
        <v>4300</v>
        <stp/>
        <stp>BOARD</stp>
        <stp>4536</stp>
        <stp/>
        <stp>売気配数量4</stp>
        <tr r="G106" s="2"/>
      </tp>
      <tp>
        <v>4700</v>
        <stp/>
        <stp>BOARD</stp>
        <stp>2531</stp>
        <stp/>
        <stp>売気配数量3</stp>
        <tr r="G31" s="2"/>
      </tp>
      <tp>
        <v>10200</v>
        <stp/>
        <stp>BOARD</stp>
        <stp>7532</stp>
        <stp/>
        <stp>売気配数量3</stp>
        <tr r="G247" s="2"/>
      </tp>
      <tp>
        <v>3900</v>
        <stp/>
        <stp>BOARD</stp>
        <stp>4530</stp>
        <stp/>
        <stp>売気配数量1</stp>
        <tr r="G104" s="2"/>
      </tp>
      <tp>
        <v>1200</v>
        <stp/>
        <stp>BOARD</stp>
        <stp>4534</stp>
        <stp/>
        <stp>売気配数量5</stp>
        <tr r="G105" s="2"/>
      </tp>
      <tp>
        <v>0</v>
        <stp/>
        <stp>BOARD</stp>
        <stp>4536</stp>
        <stp/>
        <stp>売気配数量7</stp>
        <tr r="G106" s="2"/>
      </tp>
      <tp>
        <v>10500</v>
        <stp/>
        <stp>BOARD</stp>
        <stp>2531</stp>
        <stp/>
        <stp>売気配数量0</stp>
        <tr r="G31" s="2"/>
      </tp>
      <tp>
        <v>3700</v>
        <stp/>
        <stp>BOARD</stp>
        <stp>7532</stp>
        <stp/>
        <stp>売気配数量2</stp>
        <tr r="G247" s="2"/>
      </tp>
      <tp>
        <v>5300</v>
        <stp/>
        <stp>BOARD</stp>
        <stp>4530</stp>
        <stp/>
        <stp>売気配数量0</stp>
        <tr r="G104" s="2"/>
      </tp>
      <tp>
        <v>800</v>
        <stp/>
        <stp>BOARD</stp>
        <stp>4534</stp>
        <stp/>
        <stp>売気配数量4</stp>
        <tr r="G105" s="2"/>
      </tp>
      <tp>
        <v>0</v>
        <stp/>
        <stp>BOARD</stp>
        <stp>4536</stp>
        <stp/>
        <stp>売気配数量6</stp>
        <tr r="G106" s="2"/>
      </tp>
      <tp>
        <v>20500</v>
        <stp/>
        <stp>BOARD</stp>
        <stp>2531</stp>
        <stp/>
        <stp>売気配数量1</stp>
        <tr r="G31" s="2"/>
      </tp>
      <tp>
        <v>0</v>
        <stp/>
        <stp>BOARD</stp>
        <stp>4536</stp>
        <stp/>
        <stp>売気配数量9</stp>
        <tr r="G106" s="2"/>
      </tp>
      <tp>
        <v>0</v>
        <stp/>
        <stp>BOARD</stp>
        <stp>4536</stp>
        <stp/>
        <stp>売気配数量8</stp>
        <tr r="G106" s="2"/>
      </tp>
      <tp>
        <v>0</v>
        <stp/>
        <stp>BOARD</stp>
        <stp>4534</stp>
        <stp/>
        <stp>売気配数量9</stp>
        <tr r="G105" s="2"/>
      </tp>
      <tp>
        <v>0</v>
        <stp/>
        <stp>BOARD</stp>
        <stp>4534</stp>
        <stp/>
        <stp>売気配数量8</stp>
        <tr r="G105" s="2"/>
      </tp>
      <tp>
        <v>0</v>
        <stp/>
        <stp>BOARD</stp>
        <stp>7532</stp>
        <stp/>
        <stp>売気配数量9</stp>
        <tr r="G247" s="2"/>
      </tp>
      <tp>
        <v>0</v>
        <stp/>
        <stp>BOARD</stp>
        <stp>7532</stp>
        <stp/>
        <stp>売気配数量8</stp>
        <tr r="G247" s="2"/>
      </tp>
      <tp>
        <v>0</v>
        <stp/>
        <stp>BOARD</stp>
        <stp>4530</stp>
        <stp/>
        <stp>売気配数量9</stp>
        <tr r="G104" s="2"/>
      </tp>
      <tp>
        <v>0</v>
        <stp/>
        <stp>BOARD</stp>
        <stp>2531</stp>
        <stp/>
        <stp>売気配数量8</stp>
        <tr r="G31" s="2"/>
      </tp>
      <tp>
        <v>0</v>
        <stp/>
        <stp>BOARD</stp>
        <stp>4530</stp>
        <stp/>
        <stp>売気配数量8</stp>
        <tr r="G104" s="2"/>
      </tp>
      <tp>
        <v>0</v>
        <stp/>
        <stp>BOARD</stp>
        <stp>2531</stp>
        <stp/>
        <stp>売気配数量9</stp>
        <tr r="G31" s="2"/>
      </tp>
      <tp>
        <v>0</v>
        <stp/>
        <stp>BOARD</stp>
        <stp>6481</stp>
        <stp/>
        <stp>売気配数量6</stp>
        <tr r="G196" s="2"/>
      </tp>
      <tp>
        <v>1200</v>
        <stp/>
        <stp>BOARD</stp>
        <stp>5482</stp>
        <stp/>
        <stp>売気配数量5</stp>
        <tr r="G151" s="2"/>
      </tp>
      <tp>
        <v>2600</v>
        <stp/>
        <stp>BOARD</stp>
        <stp>5486</stp>
        <stp/>
        <stp>売気配数量1</stp>
        <tr r="G152" s="2"/>
      </tp>
      <tp>
        <v>0</v>
        <stp/>
        <stp>BOARD</stp>
        <stp>6481</stp>
        <stp/>
        <stp>売気配数量7</stp>
        <tr r="G196" s="2"/>
      </tp>
      <tp>
        <v>3200</v>
        <stp/>
        <stp>BOARD</stp>
        <stp>5482</stp>
        <stp/>
        <stp>売気配数量4</stp>
        <tr r="G151" s="2"/>
      </tp>
      <tp>
        <v>7600</v>
        <stp/>
        <stp>BOARD</stp>
        <stp>5486</stp>
        <stp/>
        <stp>売気配数量0</stp>
        <tr r="G152" s="2"/>
      </tp>
      <tp>
        <v>6900</v>
        <stp/>
        <stp>BOARD</stp>
        <stp>6481</stp>
        <stp/>
        <stp>売気配数量4</stp>
        <tr r="G196" s="2"/>
      </tp>
      <tp>
        <v>0</v>
        <stp/>
        <stp>BOARD</stp>
        <stp>5482</stp>
        <stp/>
        <stp>売気配数量7</stp>
        <tr r="G151" s="2"/>
      </tp>
      <tp>
        <v>21500</v>
        <stp/>
        <stp>BOARD</stp>
        <stp>5486</stp>
        <stp/>
        <stp>売気配数量3</stp>
        <tr r="G152" s="2"/>
      </tp>
      <tp>
        <v>10300</v>
        <stp/>
        <stp>BOARD</stp>
        <stp>6481</stp>
        <stp/>
        <stp>売気配数量5</stp>
        <tr r="G196" s="2"/>
      </tp>
      <tp>
        <v>0</v>
        <stp/>
        <stp>BOARD</stp>
        <stp>5482</stp>
        <stp/>
        <stp>売気配数量6</stp>
        <tr r="G151" s="2"/>
      </tp>
      <tp>
        <v>9300</v>
        <stp/>
        <stp>BOARD</stp>
        <stp>5486</stp>
        <stp/>
        <stp>売気配数量2</stp>
        <tr r="G152" s="2"/>
      </tp>
      <tp>
        <v>29100</v>
        <stp/>
        <stp>BOARD</stp>
        <stp>6481</stp>
        <stp/>
        <stp>売気配数量2</stp>
        <tr r="G196" s="2"/>
      </tp>
      <tp>
        <v>900</v>
        <stp/>
        <stp>BOARD</stp>
        <stp>5482</stp>
        <stp/>
        <stp>売気配数量1</stp>
        <tr r="G151" s="2"/>
      </tp>
      <tp>
        <v>1700</v>
        <stp/>
        <stp>BOARD</stp>
        <stp>5486</stp>
        <stp/>
        <stp>売気配数量5</stp>
        <tr r="G152" s="2"/>
      </tp>
      <tp>
        <v>20900</v>
        <stp/>
        <stp>BOARD</stp>
        <stp>6481</stp>
        <stp/>
        <stp>売気配数量3</stp>
        <tr r="G196" s="2"/>
      </tp>
      <tp>
        <v>900</v>
        <stp/>
        <stp>BOARD</stp>
        <stp>5482</stp>
        <stp/>
        <stp>売気配数量0</stp>
        <tr r="G151" s="2"/>
      </tp>
      <tp>
        <v>5900</v>
        <stp/>
        <stp>BOARD</stp>
        <stp>5486</stp>
        <stp/>
        <stp>売気配数量4</stp>
        <tr r="G152" s="2"/>
      </tp>
      <tp>
        <v>22500</v>
        <stp/>
        <stp>BOARD</stp>
        <stp>6481</stp>
        <stp/>
        <stp>売気配数量0</stp>
        <tr r="G196" s="2"/>
      </tp>
      <tp>
        <v>1900</v>
        <stp/>
        <stp>BOARD</stp>
        <stp>5482</stp>
        <stp/>
        <stp>売気配数量3</stp>
        <tr r="G151" s="2"/>
      </tp>
      <tp>
        <v>0</v>
        <stp/>
        <stp>BOARD</stp>
        <stp>5486</stp>
        <stp/>
        <stp>売気配数量7</stp>
        <tr r="G152" s="2"/>
      </tp>
      <tp>
        <v>18900</v>
        <stp/>
        <stp>BOARD</stp>
        <stp>6481</stp>
        <stp/>
        <stp>売気配数量1</stp>
        <tr r="G196" s="2"/>
      </tp>
      <tp>
        <v>1600</v>
        <stp/>
        <stp>BOARD</stp>
        <stp>5482</stp>
        <stp/>
        <stp>売気配数量2</stp>
        <tr r="G151" s="2"/>
      </tp>
      <tp>
        <v>0</v>
        <stp/>
        <stp>BOARD</stp>
        <stp>5486</stp>
        <stp/>
        <stp>売気配数量6</stp>
        <tr r="G152" s="2"/>
      </tp>
      <tp>
        <v>0</v>
        <stp/>
        <stp>BOARD</stp>
        <stp>5486</stp>
        <stp/>
        <stp>売気配数量9</stp>
        <tr r="G152" s="2"/>
      </tp>
      <tp>
        <v>0</v>
        <stp/>
        <stp>BOARD</stp>
        <stp>5486</stp>
        <stp/>
        <stp>売気配数量8</stp>
        <tr r="G152" s="2"/>
      </tp>
      <tp>
        <v>0</v>
        <stp/>
        <stp>BOARD</stp>
        <stp>5482</stp>
        <stp/>
        <stp>売気配数量9</stp>
        <tr r="G151" s="2"/>
      </tp>
      <tp>
        <v>0</v>
        <stp/>
        <stp>BOARD</stp>
        <stp>5482</stp>
        <stp/>
        <stp>売気配数量8</stp>
        <tr r="G151" s="2"/>
      </tp>
      <tp>
        <v>0</v>
        <stp/>
        <stp>BOARD</stp>
        <stp>6481</stp>
        <stp/>
        <stp>売気配数量8</stp>
        <tr r="G196" s="2"/>
      </tp>
      <tp>
        <v>0</v>
        <stp/>
        <stp>BOARD</stp>
        <stp>6481</stp>
        <stp/>
        <stp>売気配数量9</stp>
        <tr r="G196" s="2"/>
      </tp>
      <tp>
        <v>2500</v>
        <stp/>
        <stp>BOARD</stp>
        <stp>5444</stp>
        <stp/>
        <stp>売気配数量3</stp>
        <tr r="G147" s="2"/>
      </tp>
      <tp>
        <v>3500</v>
        <stp/>
        <stp>BOARD</stp>
        <stp>5444</stp>
        <stp/>
        <stp>売気配数量2</stp>
        <tr r="G147" s="2"/>
      </tp>
      <tp>
        <v>3600</v>
        <stp/>
        <stp>BOARD</stp>
        <stp>5444</stp>
        <stp/>
        <stp>売気配数量1</stp>
        <tr r="G147" s="2"/>
      </tp>
      <tp>
        <v>400</v>
        <stp/>
        <stp>BOARD</stp>
        <stp>5444</stp>
        <stp/>
        <stp>売気配数量0</stp>
        <tr r="G147" s="2"/>
      </tp>
      <tp>
        <v>0</v>
        <stp/>
        <stp>BOARD</stp>
        <stp>5444</stp>
        <stp/>
        <stp>売気配数量7</stp>
        <tr r="G147" s="2"/>
      </tp>
      <tp>
        <v>0</v>
        <stp/>
        <stp>BOARD</stp>
        <stp>5444</stp>
        <stp/>
        <stp>売気配数量6</stp>
        <tr r="G147" s="2"/>
      </tp>
      <tp>
        <v>0</v>
        <stp/>
        <stp>BOARD</stp>
        <stp>6448</stp>
        <stp/>
        <stp>売気配数量9</stp>
        <tr r="G187" s="2"/>
      </tp>
      <tp>
        <v>4100</v>
        <stp/>
        <stp>BOARD</stp>
        <stp>5444</stp>
        <stp/>
        <stp>売気配数量5</stp>
        <tr r="G147" s="2"/>
      </tp>
      <tp>
        <v>0</v>
        <stp/>
        <stp>BOARD</stp>
        <stp>6448</stp>
        <stp/>
        <stp>売気配数量8</stp>
        <tr r="G187" s="2"/>
      </tp>
      <tp>
        <v>9400</v>
        <stp/>
        <stp>BOARD</stp>
        <stp>5444</stp>
        <stp/>
        <stp>売気配数量4</stp>
        <tr r="G147" s="2"/>
      </tp>
      <tp>
        <v>0</v>
        <stp/>
        <stp>BOARD</stp>
        <stp>6448</stp>
        <stp/>
        <stp>売気配数量7</stp>
        <tr r="G187" s="2"/>
      </tp>
      <tp>
        <v>0</v>
        <stp/>
        <stp>BOARD</stp>
        <stp>6448</stp>
        <stp/>
        <stp>売気配数量6</stp>
        <tr r="G187" s="2"/>
      </tp>
      <tp>
        <v>500</v>
        <stp/>
        <stp>BOARD</stp>
        <stp>6448</stp>
        <stp/>
        <stp>売気配数量5</stp>
        <tr r="G187" s="2"/>
      </tp>
      <tp>
        <v>0</v>
        <stp/>
        <stp>BOARD</stp>
        <stp>5444</stp>
        <stp/>
        <stp>売気配数量9</stp>
        <tr r="G147" s="2"/>
      </tp>
      <tp>
        <v>400</v>
        <stp/>
        <stp>BOARD</stp>
        <stp>6448</stp>
        <stp/>
        <stp>売気配数量4</stp>
        <tr r="G187" s="2"/>
      </tp>
      <tp>
        <v>0</v>
        <stp/>
        <stp>BOARD</stp>
        <stp>5444</stp>
        <stp/>
        <stp>売気配数量8</stp>
        <tr r="G147" s="2"/>
      </tp>
      <tp>
        <v>3200</v>
        <stp/>
        <stp>BOARD</stp>
        <stp>6448</stp>
        <stp/>
        <stp>売気配数量3</stp>
        <tr r="G187" s="2"/>
      </tp>
      <tp>
        <v>4900</v>
        <stp/>
        <stp>BOARD</stp>
        <stp>6448</stp>
        <stp/>
        <stp>売気配数量2</stp>
        <tr r="G187" s="2"/>
      </tp>
      <tp>
        <v>3400</v>
        <stp/>
        <stp>BOARD</stp>
        <stp>6448</stp>
        <stp/>
        <stp>売気配数量1</stp>
        <tr r="G187" s="2"/>
      </tp>
      <tp>
        <v>4800</v>
        <stp/>
        <stp>BOARD</stp>
        <stp>6448</stp>
        <stp/>
        <stp>売気配数量0</stp>
        <tr r="G187" s="2"/>
      </tp>
      <tp>
        <v>1200</v>
        <stp/>
        <stp>BOARD</stp>
        <stp>6457</stp>
        <stp/>
        <stp>売気配数量0</stp>
        <tr r="G188" s="2"/>
      </tp>
      <tp>
        <v>1500</v>
        <stp/>
        <stp>BOARD</stp>
        <stp>7453</stp>
        <stp/>
        <stp>売気配数量4</stp>
        <tr r="G244" s="2"/>
      </tp>
      <tp>
        <v>0</v>
        <stp/>
        <stp>BOARD</stp>
        <stp>5451</stp>
        <stp/>
        <stp>売気配数量6</stp>
        <tr r="G148" s="2"/>
      </tp>
      <tp>
        <v>5600</v>
        <stp/>
        <stp>BOARD</stp>
        <stp>6457</stp>
        <stp/>
        <stp>売気配数量1</stp>
        <tr r="G188" s="2"/>
      </tp>
      <tp>
        <v>200</v>
        <stp/>
        <stp>BOARD</stp>
        <stp>7453</stp>
        <stp/>
        <stp>売気配数量5</stp>
        <tr r="G244" s="2"/>
      </tp>
      <tp>
        <v>0</v>
        <stp/>
        <stp>BOARD</stp>
        <stp>5451</stp>
        <stp/>
        <stp>売気配数量7</stp>
        <tr r="G148" s="2"/>
      </tp>
      <tp>
        <v>11100</v>
        <stp/>
        <stp>BOARD</stp>
        <stp>6457</stp>
        <stp/>
        <stp>売気配数量2</stp>
        <tr r="G188" s="2"/>
      </tp>
      <tp>
        <v>0</v>
        <stp/>
        <stp>BOARD</stp>
        <stp>7453</stp>
        <stp/>
        <stp>売気配数量6</stp>
        <tr r="G244" s="2"/>
      </tp>
      <tp>
        <v>1400</v>
        <stp/>
        <stp>BOARD</stp>
        <stp>5451</stp>
        <stp/>
        <stp>売気配数量4</stp>
        <tr r="G148" s="2"/>
      </tp>
      <tp>
        <v>4700</v>
        <stp/>
        <stp>BOARD</stp>
        <stp>6457</stp>
        <stp/>
        <stp>売気配数量3</stp>
        <tr r="G188" s="2"/>
      </tp>
      <tp>
        <v>0</v>
        <stp/>
        <stp>BOARD</stp>
        <stp>7453</stp>
        <stp/>
        <stp>売気配数量7</stp>
        <tr r="G244" s="2"/>
      </tp>
      <tp>
        <v>300</v>
        <stp/>
        <stp>BOARD</stp>
        <stp>5451</stp>
        <stp/>
        <stp>売気配数量5</stp>
        <tr r="G148" s="2"/>
      </tp>
      <tp>
        <v>2700</v>
        <stp/>
        <stp>BOARD</stp>
        <stp>6457</stp>
        <stp/>
        <stp>売気配数量4</stp>
        <tr r="G188" s="2"/>
      </tp>
      <tp>
        <v>2200</v>
        <stp/>
        <stp>BOARD</stp>
        <stp>7453</stp>
        <stp/>
        <stp>売気配数量0</stp>
        <tr r="G244" s="2"/>
      </tp>
      <tp>
        <v>2300</v>
        <stp/>
        <stp>BOARD</stp>
        <stp>5451</stp>
        <stp/>
        <stp>売気配数量2</stp>
        <tr r="G148" s="2"/>
      </tp>
      <tp>
        <v>600</v>
        <stp/>
        <stp>BOARD</stp>
        <stp>6457</stp>
        <stp/>
        <stp>売気配数量5</stp>
        <tr r="G188" s="2"/>
      </tp>
      <tp>
        <v>5500</v>
        <stp/>
        <stp>BOARD</stp>
        <stp>7453</stp>
        <stp/>
        <stp>売気配数量1</stp>
        <tr r="G244" s="2"/>
      </tp>
      <tp>
        <v>1500</v>
        <stp/>
        <stp>BOARD</stp>
        <stp>5451</stp>
        <stp/>
        <stp>売気配数量3</stp>
        <tr r="G148" s="2"/>
      </tp>
      <tp>
        <v>0</v>
        <stp/>
        <stp>BOARD</stp>
        <stp>6457</stp>
        <stp/>
        <stp>売気配数量6</stp>
        <tr r="G188" s="2"/>
      </tp>
      <tp>
        <v>2500</v>
        <stp/>
        <stp>BOARD</stp>
        <stp>7453</stp>
        <stp/>
        <stp>売気配数量2</stp>
        <tr r="G244" s="2"/>
      </tp>
      <tp>
        <v>0</v>
        <stp/>
        <stp>BOARD</stp>
        <stp>7459</stp>
        <stp/>
        <stp>売気配数量8</stp>
        <tr r="G245" s="2"/>
      </tp>
      <tp>
        <v>2400</v>
        <stp/>
        <stp>BOARD</stp>
        <stp>5451</stp>
        <stp/>
        <stp>売気配数量0</stp>
        <tr r="G148" s="2"/>
      </tp>
      <tp>
        <v>0</v>
        <stp/>
        <stp>BOARD</stp>
        <stp>6457</stp>
        <stp/>
        <stp>売気配数量7</stp>
        <tr r="G188" s="2"/>
      </tp>
      <tp>
        <v>5300</v>
        <stp/>
        <stp>BOARD</stp>
        <stp>7453</stp>
        <stp/>
        <stp>売気配数量3</stp>
        <tr r="G244" s="2"/>
      </tp>
      <tp>
        <v>0</v>
        <stp/>
        <stp>BOARD</stp>
        <stp>7459</stp>
        <stp/>
        <stp>売気配数量9</stp>
        <tr r="G245" s="2"/>
      </tp>
      <tp>
        <v>1100</v>
        <stp/>
        <stp>BOARD</stp>
        <stp>5451</stp>
        <stp/>
        <stp>売気配数量1</stp>
        <tr r="G148" s="2"/>
      </tp>
      <tp>
        <v>0</v>
        <stp/>
        <stp>BOARD</stp>
        <stp>6457</stp>
        <stp/>
        <stp>売気配数量8</stp>
        <tr r="G188" s="2"/>
      </tp>
      <tp>
        <v>0</v>
        <stp/>
        <stp>BOARD</stp>
        <stp>7459</stp>
        <stp/>
        <stp>売気配数量6</stp>
        <tr r="G245" s="2"/>
      </tp>
      <tp>
        <v>0</v>
        <stp/>
        <stp>BOARD</stp>
        <stp>6457</stp>
        <stp/>
        <stp>売気配数量9</stp>
        <tr r="G188" s="2"/>
      </tp>
      <tp>
        <v>0</v>
        <stp/>
        <stp>BOARD</stp>
        <stp>7459</stp>
        <stp/>
        <stp>売気配数量7</stp>
        <tr r="G245" s="2"/>
      </tp>
      <tp>
        <v>2000</v>
        <stp/>
        <stp>BOARD</stp>
        <stp>7459</stp>
        <stp/>
        <stp>売気配数量4</stp>
        <tr r="G245" s="2"/>
      </tp>
      <tp>
        <v>700</v>
        <stp/>
        <stp>BOARD</stp>
        <stp>7459</stp>
        <stp/>
        <stp>売気配数量5</stp>
        <tr r="G245" s="2"/>
      </tp>
      <tp>
        <v>0</v>
        <stp/>
        <stp>BOARD</stp>
        <stp>7453</stp>
        <stp/>
        <stp>売気配数量8</stp>
        <tr r="G244" s="2"/>
      </tp>
      <tp>
        <v>6200</v>
        <stp/>
        <stp>BOARD</stp>
        <stp>7459</stp>
        <stp/>
        <stp>売気配数量2</stp>
        <tr r="G245" s="2"/>
      </tp>
      <tp>
        <v>0</v>
        <stp/>
        <stp>BOARD</stp>
        <stp>7453</stp>
        <stp/>
        <stp>売気配数量9</stp>
        <tr r="G244" s="2"/>
      </tp>
      <tp>
        <v>2500</v>
        <stp/>
        <stp>BOARD</stp>
        <stp>7459</stp>
        <stp/>
        <stp>売気配数量3</stp>
        <tr r="G245" s="2"/>
      </tp>
      <tp>
        <v>2600</v>
        <stp/>
        <stp>BOARD</stp>
        <stp>7459</stp>
        <stp/>
        <stp>売気配数量0</stp>
        <tr r="G245" s="2"/>
      </tp>
      <tp>
        <v>0</v>
        <stp/>
        <stp>BOARD</stp>
        <stp>5451</stp>
        <stp/>
        <stp>売気配数量8</stp>
        <tr r="G148" s="2"/>
      </tp>
      <tp>
        <v>2800</v>
        <stp/>
        <stp>BOARD</stp>
        <stp>7459</stp>
        <stp/>
        <stp>売気配数量1</stp>
        <tr r="G245" s="2"/>
      </tp>
      <tp>
        <v>0</v>
        <stp/>
        <stp>BOARD</stp>
        <stp>5451</stp>
        <stp/>
        <stp>売気配数量9</stp>
        <tr r="G148" s="2"/>
      </tp>
      <tp>
        <v>0</v>
        <stp/>
        <stp>BOARD</stp>
        <stp>6460</stp>
        <stp/>
        <stp>売気配数量7</stp>
        <tr r="G189" s="2"/>
      </tp>
      <tp>
        <v>8600</v>
        <stp/>
        <stp>BOARD</stp>
        <stp>6465</stp>
        <stp/>
        <stp>売気配数量2</stp>
        <tr r="G190" s="2"/>
      </tp>
      <tp>
        <v>8800</v>
        <stp/>
        <stp>BOARD</stp>
        <stp>5463</stp>
        <stp/>
        <stp>売気配数量4</stp>
        <tr r="G149" s="2"/>
      </tp>
      <tp>
        <v>0</v>
        <stp/>
        <stp>BOARD</stp>
        <stp>6460</stp>
        <stp/>
        <stp>売気配数量6</stp>
        <tr r="G189" s="2"/>
      </tp>
      <tp>
        <v>3800</v>
        <stp/>
        <stp>BOARD</stp>
        <stp>6465</stp>
        <stp/>
        <stp>売気配数量3</stp>
        <tr r="G190" s="2"/>
      </tp>
      <tp>
        <v>100</v>
        <stp/>
        <stp>BOARD</stp>
        <stp>5463</stp>
        <stp/>
        <stp>売気配数量5</stp>
        <tr r="G149" s="2"/>
      </tp>
      <tp>
        <v>800</v>
        <stp/>
        <stp>BOARD</stp>
        <stp>6460</stp>
        <stp/>
        <stp>売気配数量5</stp>
        <tr r="G189" s="2"/>
      </tp>
      <tp>
        <v>5600</v>
        <stp/>
        <stp>BOARD</stp>
        <stp>6465</stp>
        <stp/>
        <stp>売気配数量0</stp>
        <tr r="G190" s="2"/>
      </tp>
      <tp>
        <v>0</v>
        <stp/>
        <stp>BOARD</stp>
        <stp>5463</stp>
        <stp/>
        <stp>売気配数量6</stp>
        <tr r="G149" s="2"/>
      </tp>
      <tp>
        <v>3800</v>
        <stp/>
        <stp>BOARD</stp>
        <stp>6460</stp>
        <stp/>
        <stp>売気配数量4</stp>
        <tr r="G189" s="2"/>
      </tp>
      <tp>
        <v>4100</v>
        <stp/>
        <stp>BOARD</stp>
        <stp>6465</stp>
        <stp/>
        <stp>売気配数量1</stp>
        <tr r="G190" s="2"/>
      </tp>
      <tp>
        <v>0</v>
        <stp/>
        <stp>BOARD</stp>
        <stp>5463</stp>
        <stp/>
        <stp>売気配数量7</stp>
        <tr r="G149" s="2"/>
      </tp>
      <tp>
        <v>9700</v>
        <stp/>
        <stp>BOARD</stp>
        <stp>6460</stp>
        <stp/>
        <stp>売気配数量3</stp>
        <tr r="G189" s="2"/>
      </tp>
      <tp>
        <v>0</v>
        <stp/>
        <stp>BOARD</stp>
        <stp>6465</stp>
        <stp/>
        <stp>売気配数量6</stp>
        <tr r="G190" s="2"/>
      </tp>
      <tp>
        <v>200</v>
        <stp/>
        <stp>BOARD</stp>
        <stp>5463</stp>
        <stp/>
        <stp>売気配数量0</stp>
        <tr r="G149" s="2"/>
      </tp>
      <tp>
        <v>16600</v>
        <stp/>
        <stp>BOARD</stp>
        <stp>6460</stp>
        <stp/>
        <stp>売気配数量2</stp>
        <tr r="G189" s="2"/>
      </tp>
      <tp>
        <v>0</v>
        <stp/>
        <stp>BOARD</stp>
        <stp>6465</stp>
        <stp/>
        <stp>売気配数量7</stp>
        <tr r="G190" s="2"/>
      </tp>
      <tp>
        <v>900</v>
        <stp/>
        <stp>BOARD</stp>
        <stp>5463</stp>
        <stp/>
        <stp>売気配数量1</stp>
        <tr r="G149" s="2"/>
      </tp>
      <tp>
        <v>14100</v>
        <stp/>
        <stp>BOARD</stp>
        <stp>6460</stp>
        <stp/>
        <stp>売気配数量1</stp>
        <tr r="G189" s="2"/>
      </tp>
      <tp>
        <v>1700</v>
        <stp/>
        <stp>BOARD</stp>
        <stp>6465</stp>
        <stp/>
        <stp>売気配数量4</stp>
        <tr r="G190" s="2"/>
      </tp>
      <tp>
        <v>8600</v>
        <stp/>
        <stp>BOARD</stp>
        <stp>5463</stp>
        <stp/>
        <stp>売気配数量2</stp>
        <tr r="G149" s="2"/>
      </tp>
      <tp>
        <v>54000</v>
        <stp/>
        <stp>BOARD</stp>
        <stp>6460</stp>
        <stp/>
        <stp>売気配数量0</stp>
        <tr r="G189" s="2"/>
      </tp>
      <tp>
        <v>100</v>
        <stp/>
        <stp>BOARD</stp>
        <stp>6465</stp>
        <stp/>
        <stp>売気配数量5</stp>
        <tr r="G190" s="2"/>
      </tp>
      <tp>
        <v>7800</v>
        <stp/>
        <stp>BOARD</stp>
        <stp>5463</stp>
        <stp/>
        <stp>売気配数量3</stp>
        <tr r="G149" s="2"/>
      </tp>
      <tp>
        <v>0</v>
        <stp/>
        <stp>BOARD</stp>
        <stp>6465</stp>
        <stp/>
        <stp>売気配数量8</stp>
        <tr r="G190" s="2"/>
      </tp>
      <tp>
        <v>0</v>
        <stp/>
        <stp>BOARD</stp>
        <stp>6465</stp>
        <stp/>
        <stp>売気配数量9</stp>
        <tr r="G190" s="2"/>
      </tp>
      <tp>
        <v>0</v>
        <stp/>
        <stp>BOARD</stp>
        <stp>5463</stp>
        <stp/>
        <stp>売気配数量8</stp>
        <tr r="G149" s="2"/>
      </tp>
      <tp>
        <v>0</v>
        <stp/>
        <stp>BOARD</stp>
        <stp>5463</stp>
        <stp/>
        <stp>売気配数量9</stp>
        <tr r="G149" s="2"/>
      </tp>
      <tp>
        <v>0</v>
        <stp/>
        <stp>BOARD</stp>
        <stp>6460</stp>
        <stp/>
        <stp>売気配数量9</stp>
        <tr r="G189" s="2"/>
      </tp>
      <tp>
        <v>0</v>
        <stp/>
        <stp>BOARD</stp>
        <stp>6460</stp>
        <stp/>
        <stp>売気配数量8</stp>
        <tr r="G189" s="2"/>
      </tp>
      <tp>
        <v>0</v>
        <stp/>
        <stp>BOARD</stp>
        <stp>6471</stp>
        <stp/>
        <stp>売気配数量6</stp>
        <tr r="G191" s="2"/>
      </tp>
      <tp>
        <v>138500</v>
        <stp/>
        <stp>BOARD</stp>
        <stp>6472</stp>
        <stp/>
        <stp>売気配数量5</stp>
        <tr r="G192" s="2"/>
      </tp>
      <tp>
        <v>3200</v>
        <stp/>
        <stp>BOARD</stp>
        <stp>6473</stp>
        <stp/>
        <stp>売気配数量4</stp>
        <tr r="G193" s="2"/>
      </tp>
      <tp>
        <v>51000</v>
        <stp/>
        <stp>BOARD</stp>
        <stp>6474</stp>
        <stp/>
        <stp>売気配数量3</stp>
        <tr r="G194" s="2"/>
      </tp>
      <tp>
        <v>0</v>
        <stp/>
        <stp>BOARD</stp>
        <stp>5471</stp>
        <stp/>
        <stp>売気配数量6</stp>
        <tr r="G150" s="2"/>
      </tp>
      <tp>
        <v>0</v>
        <stp/>
        <stp>BOARD</stp>
        <stp>6471</stp>
        <stp/>
        <stp>売気配数量7</stp>
        <tr r="G191" s="2"/>
      </tp>
      <tp>
        <v>112500</v>
        <stp/>
        <stp>BOARD</stp>
        <stp>6472</stp>
        <stp/>
        <stp>売気配数量4</stp>
        <tr r="G192" s="2"/>
      </tp>
      <tp>
        <v>2000</v>
        <stp/>
        <stp>BOARD</stp>
        <stp>6473</stp>
        <stp/>
        <stp>売気配数量5</stp>
        <tr r="G193" s="2"/>
      </tp>
      <tp>
        <v>33000</v>
        <stp/>
        <stp>BOARD</stp>
        <stp>6474</stp>
        <stp/>
        <stp>売気配数量2</stp>
        <tr r="G194" s="2"/>
      </tp>
      <tp>
        <v>0</v>
        <stp/>
        <stp>BOARD</stp>
        <stp>5471</stp>
        <stp/>
        <stp>売気配数量7</stp>
        <tr r="G150" s="2"/>
      </tp>
      <tp>
        <v>2700</v>
        <stp/>
        <stp>BOARD</stp>
        <stp>6471</stp>
        <stp/>
        <stp>売気配数量4</stp>
        <tr r="G191" s="2"/>
      </tp>
      <tp>
        <v>0</v>
        <stp/>
        <stp>BOARD</stp>
        <stp>6472</stp>
        <stp/>
        <stp>売気配数量7</stp>
        <tr r="G192" s="2"/>
      </tp>
      <tp>
        <v>0</v>
        <stp/>
        <stp>BOARD</stp>
        <stp>6473</stp>
        <stp/>
        <stp>売気配数量6</stp>
        <tr r="G193" s="2"/>
      </tp>
      <tp>
        <v>20000</v>
        <stp/>
        <stp>BOARD</stp>
        <stp>6474</stp>
        <stp/>
        <stp>売気配数量1</stp>
        <tr r="G194" s="2"/>
      </tp>
      <tp>
        <v>3000</v>
        <stp/>
        <stp>BOARD</stp>
        <stp>5471</stp>
        <stp/>
        <stp>売気配数量4</stp>
        <tr r="G150" s="2"/>
      </tp>
      <tp>
        <v>3500</v>
        <stp/>
        <stp>BOARD</stp>
        <stp>6471</stp>
        <stp/>
        <stp>売気配数量5</stp>
        <tr r="G191" s="2"/>
      </tp>
      <tp>
        <v>0</v>
        <stp/>
        <stp>BOARD</stp>
        <stp>6472</stp>
        <stp/>
        <stp>売気配数量6</stp>
        <tr r="G192" s="2"/>
      </tp>
      <tp>
        <v>0</v>
        <stp/>
        <stp>BOARD</stp>
        <stp>6473</stp>
        <stp/>
        <stp>売気配数量7</stp>
        <tr r="G193" s="2"/>
      </tp>
      <tp>
        <v>5000</v>
        <stp/>
        <stp>BOARD</stp>
        <stp>6474</stp>
        <stp/>
        <stp>売気配数量0</stp>
        <tr r="G194" s="2"/>
      </tp>
      <tp>
        <v>300</v>
        <stp/>
        <stp>BOARD</stp>
        <stp>5471</stp>
        <stp/>
        <stp>売気配数量5</stp>
        <tr r="G150" s="2"/>
      </tp>
      <tp>
        <v>15200</v>
        <stp/>
        <stp>BOARD</stp>
        <stp>6471</stp>
        <stp/>
        <stp>売気配数量2</stp>
        <tr r="G191" s="2"/>
      </tp>
      <tp>
        <v>88100</v>
        <stp/>
        <stp>BOARD</stp>
        <stp>6472</stp>
        <stp/>
        <stp>売気配数量1</stp>
        <tr r="G192" s="2"/>
      </tp>
      <tp>
        <v>19600</v>
        <stp/>
        <stp>BOARD</stp>
        <stp>6473</stp>
        <stp/>
        <stp>売気配数量0</stp>
        <tr r="G193" s="2"/>
      </tp>
      <tp>
        <v>0</v>
        <stp/>
        <stp>BOARD</stp>
        <stp>6474</stp>
        <stp/>
        <stp>売気配数量7</stp>
        <tr r="G194" s="2"/>
      </tp>
      <tp>
        <v>7100</v>
        <stp/>
        <stp>BOARD</stp>
        <stp>5471</stp>
        <stp/>
        <stp>売気配数量2</stp>
        <tr r="G150" s="2"/>
      </tp>
      <tp>
        <v>27600</v>
        <stp/>
        <stp>BOARD</stp>
        <stp>6471</stp>
        <stp/>
        <stp>売気配数量3</stp>
        <tr r="G191" s="2"/>
      </tp>
      <tp>
        <v>14200</v>
        <stp/>
        <stp>BOARD</stp>
        <stp>6472</stp>
        <stp/>
        <stp>売気配数量0</stp>
        <tr r="G192" s="2"/>
      </tp>
      <tp>
        <v>7100</v>
        <stp/>
        <stp>BOARD</stp>
        <stp>6473</stp>
        <stp/>
        <stp>売気配数量1</stp>
        <tr r="G193" s="2"/>
      </tp>
      <tp>
        <v>0</v>
        <stp/>
        <stp>BOARD</stp>
        <stp>6474</stp>
        <stp/>
        <stp>売気配数量6</stp>
        <tr r="G194" s="2"/>
      </tp>
      <tp>
        <v>1800</v>
        <stp/>
        <stp>BOARD</stp>
        <stp>5471</stp>
        <stp/>
        <stp>売気配数量3</stp>
        <tr r="G150" s="2"/>
      </tp>
      <tp>
        <v>14400</v>
        <stp/>
        <stp>BOARD</stp>
        <stp>6471</stp>
        <stp/>
        <stp>売気配数量0</stp>
        <tr r="G191" s="2"/>
      </tp>
      <tp>
        <v>49200</v>
        <stp/>
        <stp>BOARD</stp>
        <stp>6472</stp>
        <stp/>
        <stp>売気配数量3</stp>
        <tr r="G192" s="2"/>
      </tp>
      <tp>
        <v>21500</v>
        <stp/>
        <stp>BOARD</stp>
        <stp>6473</stp>
        <stp/>
        <stp>売気配数量2</stp>
        <tr r="G193" s="2"/>
      </tp>
      <tp>
        <v>35000</v>
        <stp/>
        <stp>BOARD</stp>
        <stp>6474</stp>
        <stp/>
        <stp>売気配数量5</stp>
        <tr r="G194" s="2"/>
      </tp>
      <tp>
        <v>0</v>
        <stp/>
        <stp>BOARD</stp>
        <stp>6479</stp>
        <stp/>
        <stp>売気配数量8</stp>
        <tr r="G195" s="2"/>
      </tp>
      <tp>
        <v>2600</v>
        <stp/>
        <stp>BOARD</stp>
        <stp>5471</stp>
        <stp/>
        <stp>売気配数量0</stp>
        <tr r="G150" s="2"/>
      </tp>
      <tp>
        <v>33600</v>
        <stp/>
        <stp>BOARD</stp>
        <stp>6471</stp>
        <stp/>
        <stp>売気配数量1</stp>
        <tr r="G191" s="2"/>
      </tp>
      <tp>
        <v>5200</v>
        <stp/>
        <stp>BOARD</stp>
        <stp>6472</stp>
        <stp/>
        <stp>売気配数量2</stp>
        <tr r="G192" s="2"/>
      </tp>
      <tp>
        <v>5400</v>
        <stp/>
        <stp>BOARD</stp>
        <stp>6473</stp>
        <stp/>
        <stp>売気配数量3</stp>
        <tr r="G193" s="2"/>
      </tp>
      <tp>
        <v>62000</v>
        <stp/>
        <stp>BOARD</stp>
        <stp>6474</stp>
        <stp/>
        <stp>売気配数量4</stp>
        <tr r="G194" s="2"/>
      </tp>
      <tp>
        <v>0</v>
        <stp/>
        <stp>BOARD</stp>
        <stp>6479</stp>
        <stp/>
        <stp>売気配数量9</stp>
        <tr r="G195" s="2"/>
      </tp>
      <tp>
        <v>1000</v>
        <stp/>
        <stp>BOARD</stp>
        <stp>5471</stp>
        <stp/>
        <stp>売気配数量1</stp>
        <tr r="G150" s="2"/>
      </tp>
      <tp>
        <v>0</v>
        <stp/>
        <stp>BOARD</stp>
        <stp>6479</stp>
        <stp/>
        <stp>売気配数量6</stp>
        <tr r="G195" s="2"/>
      </tp>
      <tp>
        <v>0</v>
        <stp/>
        <stp>BOARD</stp>
        <stp>6479</stp>
        <stp/>
        <stp>売気配数量7</stp>
        <tr r="G195" s="2"/>
      </tp>
      <tp>
        <v>0</v>
        <stp/>
        <stp>BOARD</stp>
        <stp>6474</stp>
        <stp/>
        <stp>売気配数量9</stp>
        <tr r="G194" s="2"/>
      </tp>
      <tp>
        <v>1400</v>
        <stp/>
        <stp>BOARD</stp>
        <stp>6479</stp>
        <stp/>
        <stp>売気配数量4</stp>
        <tr r="G195" s="2"/>
      </tp>
      <tp>
        <v>0</v>
        <stp/>
        <stp>BOARD</stp>
        <stp>6474</stp>
        <stp/>
        <stp>売気配数量8</stp>
        <tr r="G194" s="2"/>
      </tp>
      <tp>
        <v>14700</v>
        <stp/>
        <stp>BOARD</stp>
        <stp>6479</stp>
        <stp/>
        <stp>売気配数量5</stp>
        <tr r="G195" s="2"/>
      </tp>
      <tp>
        <v>0</v>
        <stp/>
        <stp>BOARD</stp>
        <stp>6472</stp>
        <stp/>
        <stp>売気配数量9</stp>
        <tr r="G192" s="2"/>
      </tp>
      <tp>
        <v>0</v>
        <stp/>
        <stp>BOARD</stp>
        <stp>6473</stp>
        <stp/>
        <stp>売気配数量8</stp>
        <tr r="G193" s="2"/>
      </tp>
      <tp>
        <v>25000</v>
        <stp/>
        <stp>BOARD</stp>
        <stp>6479</stp>
        <stp/>
        <stp>売気配数量2</stp>
        <tr r="G195" s="2"/>
      </tp>
      <tp>
        <v>0</v>
        <stp/>
        <stp>BOARD</stp>
        <stp>6472</stp>
        <stp/>
        <stp>売気配数量8</stp>
        <tr r="G192" s="2"/>
      </tp>
      <tp>
        <v>0</v>
        <stp/>
        <stp>BOARD</stp>
        <stp>6473</stp>
        <stp/>
        <stp>売気配数量9</stp>
        <tr r="G193" s="2"/>
      </tp>
      <tp>
        <v>800</v>
        <stp/>
        <stp>BOARD</stp>
        <stp>6479</stp>
        <stp/>
        <stp>売気配数量3</stp>
        <tr r="G195" s="2"/>
      </tp>
      <tp>
        <v>0</v>
        <stp/>
        <stp>BOARD</stp>
        <stp>6471</stp>
        <stp/>
        <stp>売気配数量8</stp>
        <tr r="G191" s="2"/>
      </tp>
      <tp>
        <v>3300</v>
        <stp/>
        <stp>BOARD</stp>
        <stp>6479</stp>
        <stp/>
        <stp>売気配数量0</stp>
        <tr r="G195" s="2"/>
      </tp>
      <tp>
        <v>0</v>
        <stp/>
        <stp>BOARD</stp>
        <stp>5471</stp>
        <stp/>
        <stp>売気配数量8</stp>
        <tr r="G150" s="2"/>
      </tp>
      <tp>
        <v>0</v>
        <stp/>
        <stp>BOARD</stp>
        <stp>6471</stp>
        <stp/>
        <stp>売気配数量9</stp>
        <tr r="G191" s="2"/>
      </tp>
      <tp>
        <v>12000</v>
        <stp/>
        <stp>BOARD</stp>
        <stp>6479</stp>
        <stp/>
        <stp>売気配数量1</stp>
        <tr r="G195" s="2"/>
      </tp>
      <tp>
        <v>0</v>
        <stp/>
        <stp>BOARD</stp>
        <stp>5471</stp>
        <stp/>
        <stp>売気配数量9</stp>
        <tr r="G150" s="2"/>
      </tp>
      <tp>
        <v>0</v>
        <stp/>
        <stp>BOARD</stp>
        <stp>4401</stp>
        <stp/>
        <stp>売気配数量6</stp>
        <tr r="G95" s="2"/>
      </tp>
      <tp>
        <v>600</v>
        <stp/>
        <stp>BOARD</stp>
        <stp>4403</stp>
        <stp/>
        <stp>売気配数量4</stp>
        <tr r="G96" s="2"/>
      </tp>
      <tp>
        <v>0</v>
        <stp/>
        <stp>BOARD</stp>
        <stp>3401</stp>
        <stp/>
        <stp>売気配数量6</stp>
        <tr r="G57" s="2"/>
      </tp>
      <tp>
        <v>21400</v>
        <stp/>
        <stp>BOARD</stp>
        <stp>3405</stp>
        <stp/>
        <stp>売気配数量2</stp>
        <tr r="G58" s="2"/>
      </tp>
      <tp>
        <v>0</v>
        <stp/>
        <stp>BOARD</stp>
        <stp>4401</stp>
        <stp/>
        <stp>売気配数量7</stp>
        <tr r="G95" s="2"/>
      </tp>
      <tp>
        <v>1300</v>
        <stp/>
        <stp>BOARD</stp>
        <stp>4403</stp>
        <stp/>
        <stp>売気配数量5</stp>
        <tr r="G96" s="2"/>
      </tp>
      <tp>
        <v>0</v>
        <stp/>
        <stp>BOARD</stp>
        <stp>3401</stp>
        <stp/>
        <stp>売気配数量7</stp>
        <tr r="G57" s="2"/>
      </tp>
      <tp>
        <v>5800</v>
        <stp/>
        <stp>BOARD</stp>
        <stp>3405</stp>
        <stp/>
        <stp>売気配数量3</stp>
        <tr r="G58" s="2"/>
      </tp>
      <tp>
        <v>300</v>
        <stp/>
        <stp>BOARD</stp>
        <stp>4401</stp>
        <stp/>
        <stp>売気配数量4</stp>
        <tr r="G95" s="2"/>
      </tp>
      <tp>
        <v>0</v>
        <stp/>
        <stp>BOARD</stp>
        <stp>4403</stp>
        <stp/>
        <stp>売気配数量6</stp>
        <tr r="G96" s="2"/>
      </tp>
      <tp>
        <v>3600</v>
        <stp/>
        <stp>BOARD</stp>
        <stp>3401</stp>
        <stp/>
        <stp>売気配数量4</stp>
        <tr r="G57" s="2"/>
      </tp>
      <tp>
        <v>17900</v>
        <stp/>
        <stp>BOARD</stp>
        <stp>3405</stp>
        <stp/>
        <stp>売気配数量0</stp>
        <tr r="G58" s="2"/>
      </tp>
      <tp>
        <v>1200</v>
        <stp/>
        <stp>BOARD</stp>
        <stp>4401</stp>
        <stp/>
        <stp>売気配数量5</stp>
        <tr r="G95" s="2"/>
      </tp>
      <tp>
        <v>0</v>
        <stp/>
        <stp>BOARD</stp>
        <stp>4403</stp>
        <stp/>
        <stp>売気配数量7</stp>
        <tr r="G96" s="2"/>
      </tp>
      <tp>
        <v>2700</v>
        <stp/>
        <stp>BOARD</stp>
        <stp>3401</stp>
        <stp/>
        <stp>売気配数量5</stp>
        <tr r="G57" s="2"/>
      </tp>
      <tp>
        <v>19300</v>
        <stp/>
        <stp>BOARD</stp>
        <stp>3405</stp>
        <stp/>
        <stp>売気配数量1</stp>
        <tr r="G58" s="2"/>
      </tp>
      <tp>
        <v>5200</v>
        <stp/>
        <stp>BOARD</stp>
        <stp>4401</stp>
        <stp/>
        <stp>売気配数量2</stp>
        <tr r="G95" s="2"/>
      </tp>
      <tp>
        <v>900</v>
        <stp/>
        <stp>BOARD</stp>
        <stp>4403</stp>
        <stp/>
        <stp>売気配数量0</stp>
        <tr r="G96" s="2"/>
      </tp>
      <tp>
        <v>23600</v>
        <stp/>
        <stp>BOARD</stp>
        <stp>3401</stp>
        <stp/>
        <stp>売気配数量2</stp>
        <tr r="G57" s="2"/>
      </tp>
      <tp>
        <v>0</v>
        <stp/>
        <stp>BOARD</stp>
        <stp>3405</stp>
        <stp/>
        <stp>売気配数量6</stp>
        <tr r="G58" s="2"/>
      </tp>
      <tp>
        <v>900</v>
        <stp/>
        <stp>BOARD</stp>
        <stp>4401</stp>
        <stp/>
        <stp>売気配数量3</stp>
        <tr r="G95" s="2"/>
      </tp>
      <tp>
        <v>900</v>
        <stp/>
        <stp>BOARD</stp>
        <stp>4403</stp>
        <stp/>
        <stp>売気配数量1</stp>
        <tr r="G96" s="2"/>
      </tp>
      <tp>
        <v>2800</v>
        <stp/>
        <stp>BOARD</stp>
        <stp>3401</stp>
        <stp/>
        <stp>売気配数量3</stp>
        <tr r="G57" s="2"/>
      </tp>
      <tp>
        <v>0</v>
        <stp/>
        <stp>BOARD</stp>
        <stp>3405</stp>
        <stp/>
        <stp>売気配数量7</stp>
        <tr r="G58" s="2"/>
      </tp>
      <tp>
        <v>3700</v>
        <stp/>
        <stp>BOARD</stp>
        <stp>4401</stp>
        <stp/>
        <stp>売気配数量0</stp>
        <tr r="G95" s="2"/>
      </tp>
      <tp>
        <v>800</v>
        <stp/>
        <stp>BOARD</stp>
        <stp>4403</stp>
        <stp/>
        <stp>売気配数量2</stp>
        <tr r="G96" s="2"/>
      </tp>
      <tp>
        <v>15100</v>
        <stp/>
        <stp>BOARD</stp>
        <stp>3401</stp>
        <stp/>
        <stp>売気配数量0</stp>
        <tr r="G57" s="2"/>
      </tp>
      <tp>
        <v>3900</v>
        <stp/>
        <stp>BOARD</stp>
        <stp>3405</stp>
        <stp/>
        <stp>売気配数量4</stp>
        <tr r="G58" s="2"/>
      </tp>
      <tp>
        <v>6100</v>
        <stp/>
        <stp>BOARD</stp>
        <stp>4401</stp>
        <stp/>
        <stp>売気配数量1</stp>
        <tr r="G95" s="2"/>
      </tp>
      <tp>
        <v>600</v>
        <stp/>
        <stp>BOARD</stp>
        <stp>4403</stp>
        <stp/>
        <stp>売気配数量3</stp>
        <tr r="G96" s="2"/>
      </tp>
      <tp>
        <v>7100</v>
        <stp/>
        <stp>BOARD</stp>
        <stp>3401</stp>
        <stp/>
        <stp>売気配数量1</stp>
        <tr r="G57" s="2"/>
      </tp>
      <tp>
        <v>2300</v>
        <stp/>
        <stp>BOARD</stp>
        <stp>3405</stp>
        <stp/>
        <stp>売気配数量5</stp>
        <tr r="G58" s="2"/>
      </tp>
      <tp>
        <v>0</v>
        <stp/>
        <stp>BOARD</stp>
        <stp>3405</stp>
        <stp/>
        <stp>売気配数量8</stp>
        <tr r="G58" s="2"/>
      </tp>
      <tp>
        <v>0</v>
        <stp/>
        <stp>BOARD</stp>
        <stp>3405</stp>
        <stp/>
        <stp>売気配数量9</stp>
        <tr r="G58" s="2"/>
      </tp>
      <tp>
        <v>0</v>
        <stp/>
        <stp>BOARD</stp>
        <stp>4403</stp>
        <stp/>
        <stp>売気配数量8</stp>
        <tr r="G96" s="2"/>
      </tp>
      <tp>
        <v>0</v>
        <stp/>
        <stp>BOARD</stp>
        <stp>4403</stp>
        <stp/>
        <stp>売気配数量9</stp>
        <tr r="G96" s="2"/>
      </tp>
      <tp>
        <v>0</v>
        <stp/>
        <stp>BOARD</stp>
        <stp>4401</stp>
        <stp/>
        <stp>売気配数量8</stp>
        <tr r="G95" s="2"/>
      </tp>
      <tp>
        <v>0</v>
        <stp/>
        <stp>BOARD</stp>
        <stp>3401</stp>
        <stp/>
        <stp>売気配数量8</stp>
        <tr r="G57" s="2"/>
      </tp>
      <tp>
        <v>0</v>
        <stp/>
        <stp>BOARD</stp>
        <stp>4401</stp>
        <stp/>
        <stp>売気配数量9</stp>
        <tr r="G95" s="2"/>
      </tp>
      <tp>
        <v>0</v>
        <stp/>
        <stp>BOARD</stp>
        <stp>3401</stp>
        <stp/>
        <stp>売気配数量9</stp>
        <tr r="G57" s="2"/>
      </tp>
      <tp>
        <v>3100</v>
        <stp/>
        <stp>BOARD</stp>
        <stp>6417</stp>
        <stp/>
        <stp>売気配数量0</stp>
        <tr r="G186" s="2"/>
      </tp>
      <tp>
        <v>2400</v>
        <stp/>
        <stp>BOARD</stp>
        <stp>6417</stp>
        <stp/>
        <stp>売気配数量1</stp>
        <tr r="G186" s="2"/>
      </tp>
      <tp>
        <v>9700</v>
        <stp/>
        <stp>BOARD</stp>
        <stp>6417</stp>
        <stp/>
        <stp>売気配数量2</stp>
        <tr r="G186" s="2"/>
      </tp>
      <tp>
        <v>17700</v>
        <stp/>
        <stp>BOARD</stp>
        <stp>6417</stp>
        <stp/>
        <stp>売気配数量3</stp>
        <tr r="G186" s="2"/>
      </tp>
      <tp>
        <v>19000</v>
        <stp/>
        <stp>BOARD</stp>
        <stp>6417</stp>
        <stp/>
        <stp>売気配数量4</stp>
        <tr r="G186" s="2"/>
      </tp>
      <tp>
        <v>30800</v>
        <stp/>
        <stp>BOARD</stp>
        <stp>6417</stp>
        <stp/>
        <stp>売気配数量5</stp>
        <tr r="G186" s="2"/>
      </tp>
      <tp>
        <v>0</v>
        <stp/>
        <stp>BOARD</stp>
        <stp>6417</stp>
        <stp/>
        <stp>売気配数量6</stp>
        <tr r="G186" s="2"/>
      </tp>
      <tp>
        <v>0</v>
        <stp/>
        <stp>BOARD</stp>
        <stp>6417</stp>
        <stp/>
        <stp>売気配数量7</stp>
        <tr r="G186" s="2"/>
      </tp>
      <tp>
        <v>0</v>
        <stp/>
        <stp>BOARD</stp>
        <stp>6417</stp>
        <stp/>
        <stp>売気配数量8</stp>
        <tr r="G186" s="2"/>
      </tp>
      <tp>
        <v>0</v>
        <stp/>
        <stp>BOARD</stp>
        <stp>6417</stp>
        <stp/>
        <stp>売気配数量9</stp>
        <tr r="G186" s="2"/>
      </tp>
      <tp>
        <v>20500</v>
        <stp/>
        <stp>BOARD</stp>
        <stp>5423</stp>
        <stp/>
        <stp>売気配数量4</stp>
        <tr r="G146" s="2"/>
      </tp>
      <tp>
        <v>47100</v>
        <stp/>
        <stp>BOARD</stp>
        <stp>5423</stp>
        <stp/>
        <stp>売気配数量5</stp>
        <tr r="G146" s="2"/>
      </tp>
      <tp>
        <v>0</v>
        <stp/>
        <stp>BOARD</stp>
        <stp>5423</stp>
        <stp/>
        <stp>売気配数量6</stp>
        <tr r="G146" s="2"/>
      </tp>
      <tp>
        <v>0</v>
        <stp/>
        <stp>BOARD</stp>
        <stp>5423</stp>
        <stp/>
        <stp>売気配数量7</stp>
        <tr r="G146" s="2"/>
      </tp>
      <tp>
        <v>10000</v>
        <stp/>
        <stp>BOARD</stp>
        <stp>5423</stp>
        <stp/>
        <stp>売気配数量0</stp>
        <tr r="G146" s="2"/>
      </tp>
      <tp>
        <v>4200</v>
        <stp/>
        <stp>BOARD</stp>
        <stp>5423</stp>
        <stp/>
        <stp>売気配数量1</stp>
        <tr r="G146" s="2"/>
      </tp>
      <tp>
        <v>42100</v>
        <stp/>
        <stp>BOARD</stp>
        <stp>5423</stp>
        <stp/>
        <stp>売気配数量2</stp>
        <tr r="G146" s="2"/>
      </tp>
      <tp>
        <v>42300</v>
        <stp/>
        <stp>BOARD</stp>
        <stp>5423</stp>
        <stp/>
        <stp>売気配数量3</stp>
        <tr r="G146" s="2"/>
      </tp>
      <tp>
        <v>0</v>
        <stp/>
        <stp>BOARD</stp>
        <stp>5423</stp>
        <stp/>
        <stp>売気配数量8</stp>
        <tr r="G146" s="2"/>
      </tp>
      <tp>
        <v>0</v>
        <stp/>
        <stp>BOARD</stp>
        <stp>5423</stp>
        <stp/>
        <stp>売気配数量9</stp>
        <tr r="G146" s="2"/>
      </tp>
      <tp>
        <v>6000</v>
        <stp/>
        <stp>BOARD</stp>
        <stp>2432</stp>
        <stp/>
        <stp>売気配数量5</stp>
        <tr r="G27" s="2"/>
      </tp>
      <tp>
        <v>2500</v>
        <stp/>
        <stp>BOARD</stp>
        <stp>2433</stp>
        <stp/>
        <stp>売気配数量4</stp>
        <tr r="G28" s="2"/>
      </tp>
      <tp>
        <v>58700</v>
        <stp/>
        <stp>BOARD</stp>
        <stp>3436</stp>
        <stp/>
        <stp>売気配数量1</stp>
        <tr r="G59" s="2"/>
      </tp>
      <tp>
        <v>19800</v>
        <stp/>
        <stp>BOARD</stp>
        <stp>2432</stp>
        <stp/>
        <stp>売気配数量4</stp>
        <tr r="G27" s="2"/>
      </tp>
      <tp>
        <v>8100</v>
        <stp/>
        <stp>BOARD</stp>
        <stp>2433</stp>
        <stp/>
        <stp>売気配数量5</stp>
        <tr r="G28" s="2"/>
      </tp>
      <tp>
        <v>56000</v>
        <stp/>
        <stp>BOARD</stp>
        <stp>3436</stp>
        <stp/>
        <stp>売気配数量0</stp>
        <tr r="G59" s="2"/>
      </tp>
      <tp>
        <v>0</v>
        <stp/>
        <stp>BOARD</stp>
        <stp>2432</stp>
        <stp/>
        <stp>売気配数量7</stp>
        <tr r="G27" s="2"/>
      </tp>
      <tp>
        <v>0</v>
        <stp/>
        <stp>BOARD</stp>
        <stp>2433</stp>
        <stp/>
        <stp>売気配数量6</stp>
        <tr r="G28" s="2"/>
      </tp>
      <tp>
        <v>54300</v>
        <stp/>
        <stp>BOARD</stp>
        <stp>3436</stp>
        <stp/>
        <stp>売気配数量3</stp>
        <tr r="G59" s="2"/>
      </tp>
      <tp>
        <v>0</v>
        <stp/>
        <stp>BOARD</stp>
        <stp>2432</stp>
        <stp/>
        <stp>売気配数量6</stp>
        <tr r="G27" s="2"/>
      </tp>
      <tp>
        <v>0</v>
        <stp/>
        <stp>BOARD</stp>
        <stp>2433</stp>
        <stp/>
        <stp>売気配数量7</stp>
        <tr r="G28" s="2"/>
      </tp>
      <tp>
        <v>57100</v>
        <stp/>
        <stp>BOARD</stp>
        <stp>3436</stp>
        <stp/>
        <stp>売気配数量2</stp>
        <tr r="G59" s="2"/>
      </tp>
      <tp>
        <v>21800</v>
        <stp/>
        <stp>BOARD</stp>
        <stp>2432</stp>
        <stp/>
        <stp>売気配数量1</stp>
        <tr r="G27" s="2"/>
      </tp>
      <tp>
        <v>7400</v>
        <stp/>
        <stp>BOARD</stp>
        <stp>2433</stp>
        <stp/>
        <stp>売気配数量0</stp>
        <tr r="G28" s="2"/>
      </tp>
      <tp>
        <v>2700</v>
        <stp/>
        <stp>BOARD</stp>
        <stp>3436</stp>
        <stp/>
        <stp>売気配数量5</stp>
        <tr r="G59" s="2"/>
      </tp>
      <tp>
        <v>24700</v>
        <stp/>
        <stp>BOARD</stp>
        <stp>2432</stp>
        <stp/>
        <stp>売気配数量0</stp>
        <tr r="G27" s="2"/>
      </tp>
      <tp>
        <v>14900</v>
        <stp/>
        <stp>BOARD</stp>
        <stp>2433</stp>
        <stp/>
        <stp>売気配数量1</stp>
        <tr r="G28" s="2"/>
      </tp>
      <tp>
        <v>51000</v>
        <stp/>
        <stp>BOARD</stp>
        <stp>3436</stp>
        <stp/>
        <stp>売気配数量4</stp>
        <tr r="G59" s="2"/>
      </tp>
      <tp>
        <v>16400</v>
        <stp/>
        <stp>BOARD</stp>
        <stp>2432</stp>
        <stp/>
        <stp>売気配数量3</stp>
        <tr r="G27" s="2"/>
      </tp>
      <tp>
        <v>9900</v>
        <stp/>
        <stp>BOARD</stp>
        <stp>2433</stp>
        <stp/>
        <stp>売気配数量2</stp>
        <tr r="G28" s="2"/>
      </tp>
      <tp>
        <v>0</v>
        <stp/>
        <stp>BOARD</stp>
        <stp>3436</stp>
        <stp/>
        <stp>売気配数量7</stp>
        <tr r="G59" s="2"/>
      </tp>
      <tp>
        <v>7200</v>
        <stp/>
        <stp>BOARD</stp>
        <stp>2432</stp>
        <stp/>
        <stp>売気配数量2</stp>
        <tr r="G27" s="2"/>
      </tp>
      <tp>
        <v>11000</v>
        <stp/>
        <stp>BOARD</stp>
        <stp>2433</stp>
        <stp/>
        <stp>売気配数量3</stp>
        <tr r="G28" s="2"/>
      </tp>
      <tp>
        <v>0</v>
        <stp/>
        <stp>BOARD</stp>
        <stp>3436</stp>
        <stp/>
        <stp>売気配数量6</stp>
        <tr r="G59" s="2"/>
      </tp>
      <tp>
        <v>0</v>
        <stp/>
        <stp>BOARD</stp>
        <stp>3436</stp>
        <stp/>
        <stp>売気配数量9</stp>
        <tr r="G59" s="2"/>
      </tp>
      <tp>
        <v>0</v>
        <stp/>
        <stp>BOARD</stp>
        <stp>3436</stp>
        <stp/>
        <stp>売気配数量8</stp>
        <tr r="G59" s="2"/>
      </tp>
      <tp>
        <v>0</v>
        <stp/>
        <stp>BOARD</stp>
        <stp>2432</stp>
        <stp/>
        <stp>売気配数量9</stp>
        <tr r="G27" s="2"/>
      </tp>
      <tp>
        <v>0</v>
        <stp/>
        <stp>BOARD</stp>
        <stp>2433</stp>
        <stp/>
        <stp>売気配数量8</stp>
        <tr r="G28" s="2"/>
      </tp>
      <tp>
        <v>0</v>
        <stp/>
        <stp>BOARD</stp>
        <stp>2432</stp>
        <stp/>
        <stp>売気配数量8</stp>
        <tr r="G27" s="2"/>
      </tp>
      <tp>
        <v>0</v>
        <stp/>
        <stp>BOARD</stp>
        <stp>2433</stp>
        <stp/>
        <stp>売気配数量9</stp>
        <tr r="G28" s="2"/>
      </tp>
      <tp>
        <v>14200</v>
        <stp/>
        <stp>BOARD</stp>
        <stp>6395</stp>
        <stp/>
        <stp>売気配数量2</stp>
        <tr r="G185" s="2"/>
      </tp>
      <tp>
        <v>0</v>
        <stp/>
        <stp>BOARD</stp>
        <stp>3391</stp>
        <stp/>
        <stp>売気配数量6</stp>
        <tr r="G56" s="2"/>
      </tp>
      <tp>
        <v>4500</v>
        <stp/>
        <stp>BOARD</stp>
        <stp>6395</stp>
        <stp/>
        <stp>売気配数量3</stp>
        <tr r="G185" s="2"/>
      </tp>
      <tp>
        <v>0</v>
        <stp/>
        <stp>BOARD</stp>
        <stp>3391</stp>
        <stp/>
        <stp>売気配数量7</stp>
        <tr r="G56" s="2"/>
      </tp>
      <tp>
        <v>21000</v>
        <stp/>
        <stp>BOARD</stp>
        <stp>6395</stp>
        <stp/>
        <stp>売気配数量0</stp>
        <tr r="G185" s="2"/>
      </tp>
      <tp>
        <v>400</v>
        <stp/>
        <stp>BOARD</stp>
        <stp>3391</stp>
        <stp/>
        <stp>売気配数量4</stp>
        <tr r="G56" s="2"/>
      </tp>
      <tp>
        <v>3100</v>
        <stp/>
        <stp>BOARD</stp>
        <stp>6395</stp>
        <stp/>
        <stp>売気配数量1</stp>
        <tr r="G185" s="2"/>
      </tp>
      <tp>
        <v>200</v>
        <stp/>
        <stp>BOARD</stp>
        <stp>3391</stp>
        <stp/>
        <stp>売気配数量5</stp>
        <tr r="G56" s="2"/>
      </tp>
      <tp>
        <v>0</v>
        <stp/>
        <stp>BOARD</stp>
        <stp>6395</stp>
        <stp/>
        <stp>売気配数量6</stp>
        <tr r="G185" s="2"/>
      </tp>
      <tp>
        <v>2700</v>
        <stp/>
        <stp>BOARD</stp>
        <stp>3391</stp>
        <stp/>
        <stp>売気配数量2</stp>
        <tr r="G56" s="2"/>
      </tp>
      <tp>
        <v>0</v>
        <stp/>
        <stp>BOARD</stp>
        <stp>6395</stp>
        <stp/>
        <stp>売気配数量7</stp>
        <tr r="G185" s="2"/>
      </tp>
      <tp>
        <v>2100</v>
        <stp/>
        <stp>BOARD</stp>
        <stp>3391</stp>
        <stp/>
        <stp>売気配数量3</stp>
        <tr r="G56" s="2"/>
      </tp>
      <tp>
        <v>2600</v>
        <stp/>
        <stp>BOARD</stp>
        <stp>6395</stp>
        <stp/>
        <stp>売気配数量4</stp>
        <tr r="G185" s="2"/>
      </tp>
      <tp>
        <v>5000</v>
        <stp/>
        <stp>BOARD</stp>
        <stp>3391</stp>
        <stp/>
        <stp>売気配数量0</stp>
        <tr r="G56" s="2"/>
      </tp>
      <tp>
        <v>8100</v>
        <stp/>
        <stp>BOARD</stp>
        <stp>6395</stp>
        <stp/>
        <stp>売気配数量5</stp>
        <tr r="G185" s="2"/>
      </tp>
      <tp>
        <v>3000</v>
        <stp/>
        <stp>BOARD</stp>
        <stp>3391</stp>
        <stp/>
        <stp>売気配数量1</stp>
        <tr r="G56" s="2"/>
      </tp>
      <tp>
        <v>0</v>
        <stp/>
        <stp>BOARD</stp>
        <stp>6395</stp>
        <stp/>
        <stp>売気配数量8</stp>
        <tr r="G185" s="2"/>
      </tp>
      <tp>
        <v>0</v>
        <stp/>
        <stp>BOARD</stp>
        <stp>6395</stp>
        <stp/>
        <stp>売気配数量9</stp>
        <tr r="G185" s="2"/>
      </tp>
      <tp>
        <v>0</v>
        <stp/>
        <stp>BOARD</stp>
        <stp>3391</stp>
        <stp/>
        <stp>売気配数量8</stp>
        <tr r="G56" s="2"/>
      </tp>
      <tp>
        <v>0</v>
        <stp/>
        <stp>BOARD</stp>
        <stp>3391</stp>
        <stp/>
        <stp>売気配数量9</stp>
        <tr r="G56" s="2"/>
      </tp>
      <tp>
        <v>0</v>
        <stp/>
        <stp>BOARD</stp>
        <stp>8341</stp>
        <stp/>
        <stp>売気配数量6</stp>
        <tr r="G292" s="2"/>
      </tp>
      <tp>
        <v>0</v>
        <stp/>
        <stp>BOARD</stp>
        <stp>8341</stp>
        <stp/>
        <stp>売気配数量7</stp>
        <tr r="G292" s="2"/>
      </tp>
      <tp>
        <v>200</v>
        <stp/>
        <stp>BOARD</stp>
        <stp>8341</stp>
        <stp/>
        <stp>売気配数量4</stp>
        <tr r="G292" s="2"/>
      </tp>
      <tp>
        <v>200</v>
        <stp/>
        <stp>BOARD</stp>
        <stp>8341</stp>
        <stp/>
        <stp>売気配数量5</stp>
        <tr r="G292" s="2"/>
      </tp>
      <tp>
        <v>1100</v>
        <stp/>
        <stp>BOARD</stp>
        <stp>8341</stp>
        <stp/>
        <stp>売気配数量2</stp>
        <tr r="G292" s="2"/>
      </tp>
      <tp>
        <v>400</v>
        <stp/>
        <stp>BOARD</stp>
        <stp>8341</stp>
        <stp/>
        <stp>売気配数量3</stp>
        <tr r="G292" s="2"/>
      </tp>
      <tp>
        <v>1600</v>
        <stp/>
        <stp>BOARD</stp>
        <stp>8341</stp>
        <stp/>
        <stp>売気配数量0</stp>
        <tr r="G292" s="2"/>
      </tp>
      <tp>
        <v>700</v>
        <stp/>
        <stp>BOARD</stp>
        <stp>8341</stp>
        <stp/>
        <stp>売気配数量1</stp>
        <tr r="G292" s="2"/>
      </tp>
      <tp>
        <v>0</v>
        <stp/>
        <stp>BOARD</stp>
        <stp>8341</stp>
        <stp/>
        <stp>売気配数量8</stp>
        <tr r="G292" s="2"/>
      </tp>
      <tp>
        <v>0</v>
        <stp/>
        <stp>BOARD</stp>
        <stp>8341</stp>
        <stp/>
        <stp>売気配数量9</stp>
        <tr r="G292" s="2"/>
      </tp>
      <tp>
        <v>91000</v>
        <stp/>
        <stp>BOARD</stp>
        <stp>8354</stp>
        <stp/>
        <stp>売気配数量3</stp>
        <tr r="G293" s="2"/>
      </tp>
      <tp>
        <v>49000</v>
        <stp/>
        <stp>BOARD</stp>
        <stp>8355</stp>
        <stp/>
        <stp>売気配数量2</stp>
        <tr r="G294" s="2"/>
      </tp>
      <tp>
        <v>1200</v>
        <stp/>
        <stp>BOARD</stp>
        <stp>8356</stp>
        <stp/>
        <stp>売気配数量1</stp>
        <tr r="G295" s="2"/>
      </tp>
      <tp>
        <v>18000</v>
        <stp/>
        <stp>BOARD</stp>
        <stp>8354</stp>
        <stp/>
        <stp>売気配数量2</stp>
        <tr r="G293" s="2"/>
      </tp>
      <tp>
        <v>45000</v>
        <stp/>
        <stp>BOARD</stp>
        <stp>8355</stp>
        <stp/>
        <stp>売気配数量3</stp>
        <tr r="G294" s="2"/>
      </tp>
      <tp>
        <v>500</v>
        <stp/>
        <stp>BOARD</stp>
        <stp>8356</stp>
        <stp/>
        <stp>売気配数量0</stp>
        <tr r="G295" s="2"/>
      </tp>
      <tp>
        <v>18000</v>
        <stp/>
        <stp>BOARD</stp>
        <stp>8354</stp>
        <stp/>
        <stp>売気配数量1</stp>
        <tr r="G293" s="2"/>
      </tp>
      <tp>
        <v>30000</v>
        <stp/>
        <stp>BOARD</stp>
        <stp>8355</stp>
        <stp/>
        <stp>売気配数量0</stp>
        <tr r="G294" s="2"/>
      </tp>
      <tp>
        <v>3800</v>
        <stp/>
        <stp>BOARD</stp>
        <stp>8356</stp>
        <stp/>
        <stp>売気配数量3</stp>
        <tr r="G295" s="2"/>
      </tp>
      <tp>
        <v>1000</v>
        <stp/>
        <stp>BOARD</stp>
        <stp>8354</stp>
        <stp/>
        <stp>売気配数量0</stp>
        <tr r="G293" s="2"/>
      </tp>
      <tp>
        <v>52000</v>
        <stp/>
        <stp>BOARD</stp>
        <stp>8355</stp>
        <stp/>
        <stp>売気配数量1</stp>
        <tr r="G294" s="2"/>
      </tp>
      <tp>
        <v>1500</v>
        <stp/>
        <stp>BOARD</stp>
        <stp>8356</stp>
        <stp/>
        <stp>売気配数量2</stp>
        <tr r="G295" s="2"/>
      </tp>
      <tp>
        <v>0</v>
        <stp/>
        <stp>BOARD</stp>
        <stp>8354</stp>
        <stp/>
        <stp>売気配数量7</stp>
        <tr r="G293" s="2"/>
      </tp>
      <tp>
        <v>0</v>
        <stp/>
        <stp>BOARD</stp>
        <stp>8355</stp>
        <stp/>
        <stp>売気配数量6</stp>
        <tr r="G294" s="2"/>
      </tp>
      <tp>
        <v>1200</v>
        <stp/>
        <stp>BOARD</stp>
        <stp>8356</stp>
        <stp/>
        <stp>売気配数量5</stp>
        <tr r="G295" s="2"/>
      </tp>
      <tp>
        <v>0</v>
        <stp/>
        <stp>BOARD</stp>
        <stp>8354</stp>
        <stp/>
        <stp>売気配数量6</stp>
        <tr r="G293" s="2"/>
      </tp>
      <tp>
        <v>0</v>
        <stp/>
        <stp>BOARD</stp>
        <stp>8355</stp>
        <stp/>
        <stp>売気配数量7</stp>
        <tr r="G294" s="2"/>
      </tp>
      <tp>
        <v>4300</v>
        <stp/>
        <stp>BOARD</stp>
        <stp>8356</stp>
        <stp/>
        <stp>売気配数量4</stp>
        <tr r="G295" s="2"/>
      </tp>
      <tp>
        <v>100000</v>
        <stp/>
        <stp>BOARD</stp>
        <stp>8354</stp>
        <stp/>
        <stp>売気配数量5</stp>
        <tr r="G293" s="2"/>
      </tp>
      <tp>
        <v>37000</v>
        <stp/>
        <stp>BOARD</stp>
        <stp>8355</stp>
        <stp/>
        <stp>売気配数量4</stp>
        <tr r="G294" s="2"/>
      </tp>
      <tp>
        <v>0</v>
        <stp/>
        <stp>BOARD</stp>
        <stp>8356</stp>
        <stp/>
        <stp>売気配数量7</stp>
        <tr r="G295" s="2"/>
      </tp>
      <tp>
        <v>0</v>
        <stp/>
        <stp>BOARD</stp>
        <stp>8358</stp>
        <stp/>
        <stp>売気配数量9</stp>
        <tr r="G296" s="2"/>
      </tp>
      <tp>
        <v>0</v>
        <stp/>
        <stp>BOARD</stp>
        <stp>8359</stp>
        <stp/>
        <stp>売気配数量8</stp>
        <tr r="G297" s="2"/>
      </tp>
      <tp>
        <v>201000</v>
        <stp/>
        <stp>BOARD</stp>
        <stp>8354</stp>
        <stp/>
        <stp>売気配数量4</stp>
        <tr r="G293" s="2"/>
      </tp>
      <tp>
        <v>3000</v>
        <stp/>
        <stp>BOARD</stp>
        <stp>8355</stp>
        <stp/>
        <stp>売気配数量5</stp>
        <tr r="G294" s="2"/>
      </tp>
      <tp>
        <v>0</v>
        <stp/>
        <stp>BOARD</stp>
        <stp>8356</stp>
        <stp/>
        <stp>売気配数量6</stp>
        <tr r="G295" s="2"/>
      </tp>
      <tp>
        <v>0</v>
        <stp/>
        <stp>BOARD</stp>
        <stp>8358</stp>
        <stp/>
        <stp>売気配数量8</stp>
        <tr r="G296" s="2"/>
      </tp>
      <tp>
        <v>0</v>
        <stp/>
        <stp>BOARD</stp>
        <stp>8359</stp>
        <stp/>
        <stp>売気配数量9</stp>
        <tr r="G297" s="2"/>
      </tp>
      <tp>
        <v>0</v>
        <stp/>
        <stp>BOARD</stp>
        <stp>8356</stp>
        <stp/>
        <stp>売気配数量9</stp>
        <tr r="G295" s="2"/>
      </tp>
      <tp>
        <v>0</v>
        <stp/>
        <stp>BOARD</stp>
        <stp>8358</stp>
        <stp/>
        <stp>売気配数量7</stp>
        <tr r="G296" s="2"/>
      </tp>
      <tp>
        <v>0</v>
        <stp/>
        <stp>BOARD</stp>
        <stp>8359</stp>
        <stp/>
        <stp>売気配数量6</stp>
        <tr r="G297" s="2"/>
      </tp>
      <tp>
        <v>0</v>
        <stp/>
        <stp>BOARD</stp>
        <stp>8356</stp>
        <stp/>
        <stp>売気配数量8</stp>
        <tr r="G295" s="2"/>
      </tp>
      <tp>
        <v>0</v>
        <stp/>
        <stp>BOARD</stp>
        <stp>8358</stp>
        <stp/>
        <stp>売気配数量6</stp>
        <tr r="G296" s="2"/>
      </tp>
      <tp>
        <v>0</v>
        <stp/>
        <stp>BOARD</stp>
        <stp>8359</stp>
        <stp/>
        <stp>売気配数量7</stp>
        <tr r="G297" s="2"/>
      </tp>
      <tp>
        <v>0</v>
        <stp/>
        <stp>BOARD</stp>
        <stp>8354</stp>
        <stp/>
        <stp>売気配数量9</stp>
        <tr r="G293" s="2"/>
      </tp>
      <tp>
        <v>0</v>
        <stp/>
        <stp>BOARD</stp>
        <stp>8355</stp>
        <stp/>
        <stp>売気配数量8</stp>
        <tr r="G294" s="2"/>
      </tp>
      <tp>
        <v>2800</v>
        <stp/>
        <stp>BOARD</stp>
        <stp>8358</stp>
        <stp/>
        <stp>売気配数量5</stp>
        <tr r="G296" s="2"/>
      </tp>
      <tp>
        <v>41300</v>
        <stp/>
        <stp>BOARD</stp>
        <stp>8359</stp>
        <stp/>
        <stp>売気配数量4</stp>
        <tr r="G297" s="2"/>
      </tp>
      <tp>
        <v>0</v>
        <stp/>
        <stp>BOARD</stp>
        <stp>8354</stp>
        <stp/>
        <stp>売気配数量8</stp>
        <tr r="G293" s="2"/>
      </tp>
      <tp>
        <v>0</v>
        <stp/>
        <stp>BOARD</stp>
        <stp>8355</stp>
        <stp/>
        <stp>売気配数量9</stp>
        <tr r="G294" s="2"/>
      </tp>
      <tp>
        <v>3700</v>
        <stp/>
        <stp>BOARD</stp>
        <stp>8358</stp>
        <stp/>
        <stp>売気配数量4</stp>
        <tr r="G296" s="2"/>
      </tp>
      <tp>
        <v>1900</v>
        <stp/>
        <stp>BOARD</stp>
        <stp>8359</stp>
        <stp/>
        <stp>売気配数量5</stp>
        <tr r="G297" s="2"/>
      </tp>
      <tp>
        <v>3200</v>
        <stp/>
        <stp>BOARD</stp>
        <stp>8358</stp>
        <stp/>
        <stp>売気配数量3</stp>
        <tr r="G296" s="2"/>
      </tp>
      <tp>
        <v>59800</v>
        <stp/>
        <stp>BOARD</stp>
        <stp>8359</stp>
        <stp/>
        <stp>売気配数量2</stp>
        <tr r="G297" s="2"/>
      </tp>
      <tp>
        <v>3300</v>
        <stp/>
        <stp>BOARD</stp>
        <stp>8358</stp>
        <stp/>
        <stp>売気配数量2</stp>
        <tr r="G296" s="2"/>
      </tp>
      <tp>
        <v>65500</v>
        <stp/>
        <stp>BOARD</stp>
        <stp>8359</stp>
        <stp/>
        <stp>売気配数量3</stp>
        <tr r="G297" s="2"/>
      </tp>
      <tp>
        <v>15600</v>
        <stp/>
        <stp>BOARD</stp>
        <stp>8358</stp>
        <stp/>
        <stp>売気配数量1</stp>
        <tr r="G296" s="2"/>
      </tp>
      <tp>
        <v>2200</v>
        <stp/>
        <stp>BOARD</stp>
        <stp>8359</stp>
        <stp/>
        <stp>売気配数量0</stp>
        <tr r="G297" s="2"/>
      </tp>
      <tp>
        <v>7100</v>
        <stp/>
        <stp>BOARD</stp>
        <stp>8358</stp>
        <stp/>
        <stp>売気配数量0</stp>
        <tr r="G296" s="2"/>
      </tp>
      <tp>
        <v>7600</v>
        <stp/>
        <stp>BOARD</stp>
        <stp>8359</stp>
        <stp/>
        <stp>売気配数量1</stp>
        <tr r="G297" s="2"/>
      </tp>
      <tp>
        <v>0</v>
        <stp/>
        <stp>BOARD</stp>
        <stp>8361</stp>
        <stp/>
        <stp>売気配数量6</stp>
        <tr r="G298" s="2"/>
      </tp>
      <tp>
        <v>1200</v>
        <stp/>
        <stp>BOARD</stp>
        <stp>8363</stp>
        <stp/>
        <stp>売気配数量4</stp>
        <tr r="G299" s="2"/>
      </tp>
      <tp>
        <v>6000</v>
        <stp/>
        <stp>BOARD</stp>
        <stp>8366</stp>
        <stp/>
        <stp>売気配数量1</stp>
        <tr r="G300" s="2"/>
      </tp>
      <tp>
        <v>1000</v>
        <stp/>
        <stp>BOARD</stp>
        <stp>8367</stp>
        <stp/>
        <stp>売気配数量0</stp>
        <tr r="G301" s="2"/>
      </tp>
      <tp>
        <v>0</v>
        <stp/>
        <stp>BOARD</stp>
        <stp>6361</stp>
        <stp/>
        <stp>売気配数量6</stp>
        <tr r="G182" s="2"/>
      </tp>
      <tp>
        <v>105700</v>
        <stp/>
        <stp>BOARD</stp>
        <stp>6366</stp>
        <stp/>
        <stp>売気配数量1</stp>
        <tr r="G183" s="2"/>
      </tp>
      <tp>
        <v>0</v>
        <stp/>
        <stp>BOARD</stp>
        <stp>8361</stp>
        <stp/>
        <stp>売気配数量7</stp>
        <tr r="G298" s="2"/>
      </tp>
      <tp>
        <v>700</v>
        <stp/>
        <stp>BOARD</stp>
        <stp>8363</stp>
        <stp/>
        <stp>売気配数量5</stp>
        <tr r="G299" s="2"/>
      </tp>
      <tp>
        <v>16000</v>
        <stp/>
        <stp>BOARD</stp>
        <stp>8366</stp>
        <stp/>
        <stp>売気配数量0</stp>
        <tr r="G300" s="2"/>
      </tp>
      <tp>
        <v>500</v>
        <stp/>
        <stp>BOARD</stp>
        <stp>8367</stp>
        <stp/>
        <stp>売気配数量1</stp>
        <tr r="G301" s="2"/>
      </tp>
      <tp>
        <v>0</v>
        <stp/>
        <stp>BOARD</stp>
        <stp>6361</stp>
        <stp/>
        <stp>売気配数量7</stp>
        <tr r="G182" s="2"/>
      </tp>
      <tp>
        <v>44400</v>
        <stp/>
        <stp>BOARD</stp>
        <stp>6366</stp>
        <stp/>
        <stp>売気配数量0</stp>
        <tr r="G183" s="2"/>
      </tp>
      <tp>
        <v>300</v>
        <stp/>
        <stp>BOARD</stp>
        <stp>8361</stp>
        <stp/>
        <stp>売気配数量4</stp>
        <tr r="G298" s="2"/>
      </tp>
      <tp>
        <v>0</v>
        <stp/>
        <stp>BOARD</stp>
        <stp>8363</stp>
        <stp/>
        <stp>売気配数量6</stp>
        <tr r="G299" s="2"/>
      </tp>
      <tp>
        <v>18000</v>
        <stp/>
        <stp>BOARD</stp>
        <stp>8366</stp>
        <stp/>
        <stp>売気配数量3</stp>
        <tr r="G300" s="2"/>
      </tp>
      <tp>
        <v>1700</v>
        <stp/>
        <stp>BOARD</stp>
        <stp>8367</stp>
        <stp/>
        <stp>売気配数量2</stp>
        <tr r="G301" s="2"/>
      </tp>
      <tp>
        <v>5700</v>
        <stp/>
        <stp>BOARD</stp>
        <stp>6361</stp>
        <stp/>
        <stp>売気配数量4</stp>
        <tr r="G182" s="2"/>
      </tp>
      <tp>
        <v>52800</v>
        <stp/>
        <stp>BOARD</stp>
        <stp>6366</stp>
        <stp/>
        <stp>売気配数量3</stp>
        <tr r="G183" s="2"/>
      </tp>
      <tp>
        <v>100</v>
        <stp/>
        <stp>BOARD</stp>
        <stp>8361</stp>
        <stp/>
        <stp>売気配数量5</stp>
        <tr r="G298" s="2"/>
      </tp>
      <tp>
        <v>0</v>
        <stp/>
        <stp>BOARD</stp>
        <stp>8363</stp>
        <stp/>
        <stp>売気配数量7</stp>
        <tr r="G299" s="2"/>
      </tp>
      <tp>
        <v>37000</v>
        <stp/>
        <stp>BOARD</stp>
        <stp>8366</stp>
        <stp/>
        <stp>売気配数量2</stp>
        <tr r="G300" s="2"/>
      </tp>
      <tp>
        <v>5400</v>
        <stp/>
        <stp>BOARD</stp>
        <stp>8367</stp>
        <stp/>
        <stp>売気配数量3</stp>
        <tr r="G301" s="2"/>
      </tp>
      <tp>
        <v>2000</v>
        <stp/>
        <stp>BOARD</stp>
        <stp>6361</stp>
        <stp/>
        <stp>売気配数量5</stp>
        <tr r="G182" s="2"/>
      </tp>
      <tp>
        <v>31700</v>
        <stp/>
        <stp>BOARD</stp>
        <stp>6366</stp>
        <stp/>
        <stp>売気配数量2</stp>
        <tr r="G183" s="2"/>
      </tp>
      <tp>
        <v>1100</v>
        <stp/>
        <stp>BOARD</stp>
        <stp>8361</stp>
        <stp/>
        <stp>売気配数量2</stp>
        <tr r="G298" s="2"/>
      </tp>
      <tp>
        <v>500</v>
        <stp/>
        <stp>BOARD</stp>
        <stp>8363</stp>
        <stp/>
        <stp>売気配数量0</stp>
        <tr r="G299" s="2"/>
      </tp>
      <tp>
        <v>6000</v>
        <stp/>
        <stp>BOARD</stp>
        <stp>8366</stp>
        <stp/>
        <stp>売気配数量5</stp>
        <tr r="G300" s="2"/>
      </tp>
      <tp>
        <v>4500</v>
        <stp/>
        <stp>BOARD</stp>
        <stp>8367</stp>
        <stp/>
        <stp>売気配数量4</stp>
        <tr r="G301" s="2"/>
      </tp>
      <tp>
        <v>9700</v>
        <stp/>
        <stp>BOARD</stp>
        <stp>6361</stp>
        <stp/>
        <stp>売気配数量2</stp>
        <tr r="G182" s="2"/>
      </tp>
      <tp>
        <v>7800</v>
        <stp/>
        <stp>BOARD</stp>
        <stp>6366</stp>
        <stp/>
        <stp>売気配数量5</stp>
        <tr r="G183" s="2"/>
      </tp>
      <tp>
        <v>600</v>
        <stp/>
        <stp>BOARD</stp>
        <stp>8361</stp>
        <stp/>
        <stp>売気配数量3</stp>
        <tr r="G298" s="2"/>
      </tp>
      <tp>
        <v>800</v>
        <stp/>
        <stp>BOARD</stp>
        <stp>8363</stp>
        <stp/>
        <stp>売気配数量1</stp>
        <tr r="G299" s="2"/>
      </tp>
      <tp>
        <v>23000</v>
        <stp/>
        <stp>BOARD</stp>
        <stp>8366</stp>
        <stp/>
        <stp>売気配数量4</stp>
        <tr r="G300" s="2"/>
      </tp>
      <tp>
        <v>1000</v>
        <stp/>
        <stp>BOARD</stp>
        <stp>8367</stp>
        <stp/>
        <stp>売気配数量5</stp>
        <tr r="G301" s="2"/>
      </tp>
      <tp>
        <v>15700</v>
        <stp/>
        <stp>BOARD</stp>
        <stp>6361</stp>
        <stp/>
        <stp>売気配数量3</stp>
        <tr r="G182" s="2"/>
      </tp>
      <tp>
        <v>22800</v>
        <stp/>
        <stp>BOARD</stp>
        <stp>6366</stp>
        <stp/>
        <stp>売気配数量4</stp>
        <tr r="G183" s="2"/>
      </tp>
      <tp>
        <v>2500</v>
        <stp/>
        <stp>BOARD</stp>
        <stp>8361</stp>
        <stp/>
        <stp>売気配数量0</stp>
        <tr r="G298" s="2"/>
      </tp>
      <tp>
        <v>2000</v>
        <stp/>
        <stp>BOARD</stp>
        <stp>8363</stp>
        <stp/>
        <stp>売気配数量2</stp>
        <tr r="G299" s="2"/>
      </tp>
      <tp>
        <v>0</v>
        <stp/>
        <stp>BOARD</stp>
        <stp>8366</stp>
        <stp/>
        <stp>売気配数量7</stp>
        <tr r="G300" s="2"/>
      </tp>
      <tp>
        <v>0</v>
        <stp/>
        <stp>BOARD</stp>
        <stp>8367</stp>
        <stp/>
        <stp>売気配数量6</stp>
        <tr r="G301" s="2"/>
      </tp>
      <tp>
        <v>5700</v>
        <stp/>
        <stp>BOARD</stp>
        <stp>6361</stp>
        <stp/>
        <stp>売気配数量0</stp>
        <tr r="G182" s="2"/>
      </tp>
      <tp>
        <v>0</v>
        <stp/>
        <stp>BOARD</stp>
        <stp>6366</stp>
        <stp/>
        <stp>売気配数量7</stp>
        <tr r="G183" s="2"/>
      </tp>
      <tp>
        <v>500</v>
        <stp/>
        <stp>BOARD</stp>
        <stp>8361</stp>
        <stp/>
        <stp>売気配数量1</stp>
        <tr r="G298" s="2"/>
      </tp>
      <tp>
        <v>2000</v>
        <stp/>
        <stp>BOARD</stp>
        <stp>8363</stp>
        <stp/>
        <stp>売気配数量3</stp>
        <tr r="G299" s="2"/>
      </tp>
      <tp>
        <v>0</v>
        <stp/>
        <stp>BOARD</stp>
        <stp>8366</stp>
        <stp/>
        <stp>売気配数量6</stp>
        <tr r="G300" s="2"/>
      </tp>
      <tp>
        <v>0</v>
        <stp/>
        <stp>BOARD</stp>
        <stp>8367</stp>
        <stp/>
        <stp>売気配数量7</stp>
        <tr r="G301" s="2"/>
      </tp>
      <tp>
        <v>17700</v>
        <stp/>
        <stp>BOARD</stp>
        <stp>6361</stp>
        <stp/>
        <stp>売気配数量1</stp>
        <tr r="G182" s="2"/>
      </tp>
      <tp>
        <v>0</v>
        <stp/>
        <stp>BOARD</stp>
        <stp>6366</stp>
        <stp/>
        <stp>売気配数量6</stp>
        <tr r="G183" s="2"/>
      </tp>
      <tp>
        <v>0</v>
        <stp/>
        <stp>BOARD</stp>
        <stp>8366</stp>
        <stp/>
        <stp>売気配数量9</stp>
        <tr r="G300" s="2"/>
      </tp>
      <tp>
        <v>0</v>
        <stp/>
        <stp>BOARD</stp>
        <stp>8367</stp>
        <stp/>
        <stp>売気配数量8</stp>
        <tr r="G301" s="2"/>
      </tp>
      <tp>
        <v>0</v>
        <stp/>
        <stp>BOARD</stp>
        <stp>6366</stp>
        <stp/>
        <stp>売気配数量9</stp>
        <tr r="G183" s="2"/>
      </tp>
      <tp>
        <v>0</v>
        <stp/>
        <stp>BOARD</stp>
        <stp>8366</stp>
        <stp/>
        <stp>売気配数量8</stp>
        <tr r="G300" s="2"/>
      </tp>
      <tp>
        <v>0</v>
        <stp/>
        <stp>BOARD</stp>
        <stp>8367</stp>
        <stp/>
        <stp>売気配数量9</stp>
        <tr r="G301" s="2"/>
      </tp>
      <tp>
        <v>0</v>
        <stp/>
        <stp>BOARD</stp>
        <stp>6366</stp>
        <stp/>
        <stp>売気配数量8</stp>
        <tr r="G183" s="2"/>
      </tp>
      <tp>
        <v>0</v>
        <stp/>
        <stp>BOARD</stp>
        <stp>8363</stp>
        <stp/>
        <stp>売気配数量8</stp>
        <tr r="G299" s="2"/>
      </tp>
      <tp>
        <v>0</v>
        <stp/>
        <stp>BOARD</stp>
        <stp>8363</stp>
        <stp/>
        <stp>売気配数量9</stp>
        <tr r="G299" s="2"/>
      </tp>
      <tp>
        <v>0</v>
        <stp/>
        <stp>BOARD</stp>
        <stp>8361</stp>
        <stp/>
        <stp>売気配数量8</stp>
        <tr r="G298" s="2"/>
      </tp>
      <tp>
        <v>0</v>
        <stp/>
        <stp>BOARD</stp>
        <stp>6361</stp>
        <stp/>
        <stp>売気配数量8</stp>
        <tr r="G182" s="2"/>
      </tp>
      <tp>
        <v>0</v>
        <stp/>
        <stp>BOARD</stp>
        <stp>8361</stp>
        <stp/>
        <stp>売気配数量9</stp>
        <tr r="G298" s="2"/>
      </tp>
      <tp>
        <v>0</v>
        <stp/>
        <stp>BOARD</stp>
        <stp>6361</stp>
        <stp/>
        <stp>売気配数量9</stp>
        <tr r="G182" s="2"/>
      </tp>
      <tp>
        <v>0</v>
        <stp/>
        <stp>BOARD</stp>
        <stp>6370</stp>
        <stp/>
        <stp>売気配数量7</stp>
        <tr r="G184" s="2"/>
      </tp>
      <tp>
        <v>0</v>
        <stp/>
        <stp>BOARD</stp>
        <stp>2371</stp>
        <stp/>
        <stp>売気配数量6</stp>
        <tr r="G26" s="2"/>
      </tp>
      <tp>
        <v>0</v>
        <stp/>
        <stp>BOARD</stp>
        <stp>6370</stp>
        <stp/>
        <stp>売気配数量6</stp>
        <tr r="G184" s="2"/>
      </tp>
      <tp>
        <v>0</v>
        <stp/>
        <stp>BOARD</stp>
        <stp>2371</stp>
        <stp/>
        <stp>売気配数量7</stp>
        <tr r="G26" s="2"/>
      </tp>
      <tp>
        <v>1800</v>
        <stp/>
        <stp>BOARD</stp>
        <stp>6370</stp>
        <stp/>
        <stp>売気配数量5</stp>
        <tr r="G184" s="2"/>
      </tp>
      <tp>
        <v>3400</v>
        <stp/>
        <stp>BOARD</stp>
        <stp>2371</stp>
        <stp/>
        <stp>売気配数量4</stp>
        <tr r="G26" s="2"/>
      </tp>
      <tp>
        <v>5200</v>
        <stp/>
        <stp>BOARD</stp>
        <stp>6370</stp>
        <stp/>
        <stp>売気配数量4</stp>
        <tr r="G184" s="2"/>
      </tp>
      <tp>
        <v>500</v>
        <stp/>
        <stp>BOARD</stp>
        <stp>2371</stp>
        <stp/>
        <stp>売気配数量5</stp>
        <tr r="G26" s="2"/>
      </tp>
      <tp>
        <v>12500</v>
        <stp/>
        <stp>BOARD</stp>
        <stp>6370</stp>
        <stp/>
        <stp>売気配数量3</stp>
        <tr r="G184" s="2"/>
      </tp>
      <tp>
        <v>5800</v>
        <stp/>
        <stp>BOARD</stp>
        <stp>2371</stp>
        <stp/>
        <stp>売気配数量2</stp>
        <tr r="G26" s="2"/>
      </tp>
      <tp>
        <v>12000</v>
        <stp/>
        <stp>BOARD</stp>
        <stp>6370</stp>
        <stp/>
        <stp>売気配数量2</stp>
        <tr r="G184" s="2"/>
      </tp>
      <tp>
        <v>4500</v>
        <stp/>
        <stp>BOARD</stp>
        <stp>2371</stp>
        <stp/>
        <stp>売気配数量3</stp>
        <tr r="G26" s="2"/>
      </tp>
      <tp>
        <v>4500</v>
        <stp/>
        <stp>BOARD</stp>
        <stp>6370</stp>
        <stp/>
        <stp>売気配数量1</stp>
        <tr r="G184" s="2"/>
      </tp>
      <tp>
        <v>4800</v>
        <stp/>
        <stp>BOARD</stp>
        <stp>2371</stp>
        <stp/>
        <stp>売気配数量0</stp>
        <tr r="G26" s="2"/>
      </tp>
      <tp>
        <v>3300</v>
        <stp/>
        <stp>BOARD</stp>
        <stp>6370</stp>
        <stp/>
        <stp>売気配数量0</stp>
        <tr r="G184" s="2"/>
      </tp>
      <tp>
        <v>7500</v>
        <stp/>
        <stp>BOARD</stp>
        <stp>2371</stp>
        <stp/>
        <stp>売気配数量1</stp>
        <tr r="G26" s="2"/>
      </tp>
      <tp>
        <v>0</v>
        <stp/>
        <stp>BOARD</stp>
        <stp>6370</stp>
        <stp/>
        <stp>売気配数量9</stp>
        <tr r="G184" s="2"/>
      </tp>
      <tp>
        <v>0</v>
        <stp/>
        <stp>BOARD</stp>
        <stp>2371</stp>
        <stp/>
        <stp>売気配数量8</stp>
        <tr r="G26" s="2"/>
      </tp>
      <tp>
        <v>0</v>
        <stp/>
        <stp>BOARD</stp>
        <stp>6370</stp>
        <stp/>
        <stp>売気配数量8</stp>
        <tr r="G184" s="2"/>
      </tp>
      <tp>
        <v>0</v>
        <stp/>
        <stp>BOARD</stp>
        <stp>2371</stp>
        <stp/>
        <stp>売気配数量9</stp>
        <tr r="G26" s="2"/>
      </tp>
      <tp>
        <v>2800</v>
        <stp/>
        <stp>BOARD</stp>
        <stp>8303</stp>
        <stp/>
        <stp>売気配数量4</stp>
        <tr r="G286" s="2"/>
      </tp>
      <tp>
        <v>23600</v>
        <stp/>
        <stp>BOARD</stp>
        <stp>8304</stp>
        <stp/>
        <stp>売気配数量3</stp>
        <tr r="G287" s="2"/>
      </tp>
      <tp>
        <v>700</v>
        <stp/>
        <stp>BOARD</stp>
        <stp>6302</stp>
        <stp/>
        <stp>売気配数量5</stp>
        <tr r="G179" s="2"/>
      </tp>
      <tp>
        <v>5200</v>
        <stp/>
        <stp>BOARD</stp>
        <stp>6305</stp>
        <stp/>
        <stp>売気配数量2</stp>
        <tr r="G180" s="2"/>
      </tp>
      <tp>
        <v>13600</v>
        <stp/>
        <stp>BOARD</stp>
        <stp>4307</stp>
        <stp/>
        <stp>売気配数量0</stp>
        <tr r="G93" s="2"/>
      </tp>
      <tp>
        <v>0</v>
        <stp/>
        <stp>BOARD</stp>
        <stp>5301</stp>
        <stp/>
        <stp>売気配数量6</stp>
        <tr r="G142" s="2"/>
      </tp>
      <tp>
        <v>10500</v>
        <stp/>
        <stp>BOARD</stp>
        <stp>8303</stp>
        <stp/>
        <stp>売気配数量5</stp>
        <tr r="G286" s="2"/>
      </tp>
      <tp>
        <v>16600</v>
        <stp/>
        <stp>BOARD</stp>
        <stp>8304</stp>
        <stp/>
        <stp>売気配数量2</stp>
        <tr r="G287" s="2"/>
      </tp>
      <tp>
        <v>13800</v>
        <stp/>
        <stp>BOARD</stp>
        <stp>6302</stp>
        <stp/>
        <stp>売気配数量4</stp>
        <tr r="G179" s="2"/>
      </tp>
      <tp>
        <v>8100</v>
        <stp/>
        <stp>BOARD</stp>
        <stp>6305</stp>
        <stp/>
        <stp>売気配数量3</stp>
        <tr r="G180" s="2"/>
      </tp>
      <tp>
        <v>2300</v>
        <stp/>
        <stp>BOARD</stp>
        <stp>4307</stp>
        <stp/>
        <stp>売気配数量1</stp>
        <tr r="G93" s="2"/>
      </tp>
      <tp>
        <v>0</v>
        <stp/>
        <stp>BOARD</stp>
        <stp>5301</stp>
        <stp/>
        <stp>売気配数量7</stp>
        <tr r="G142" s="2"/>
      </tp>
      <tp>
        <v>0</v>
        <stp/>
        <stp>BOARD</stp>
        <stp>8303</stp>
        <stp/>
        <stp>売気配数量6</stp>
        <tr r="G286" s="2"/>
      </tp>
      <tp>
        <v>7200</v>
        <stp/>
        <stp>BOARD</stp>
        <stp>8304</stp>
        <stp/>
        <stp>売気配数量1</stp>
        <tr r="G287" s="2"/>
      </tp>
      <tp>
        <v>0</v>
        <stp/>
        <stp>BOARD</stp>
        <stp>6302</stp>
        <stp/>
        <stp>売気配数量7</stp>
        <tr r="G179" s="2"/>
      </tp>
      <tp>
        <v>2200</v>
        <stp/>
        <stp>BOARD</stp>
        <stp>6305</stp>
        <stp/>
        <stp>売気配数量0</stp>
        <tr r="G180" s="2"/>
      </tp>
      <tp>
        <v>6400</v>
        <stp/>
        <stp>BOARD</stp>
        <stp>4307</stp>
        <stp/>
        <stp>売気配数量2</stp>
        <tr r="G93" s="2"/>
      </tp>
      <tp>
        <v>2000</v>
        <stp/>
        <stp>BOARD</stp>
        <stp>5301</stp>
        <stp/>
        <stp>売気配数量4</stp>
        <tr r="G142" s="2"/>
      </tp>
      <tp>
        <v>0</v>
        <stp/>
        <stp>BOARD</stp>
        <stp>8303</stp>
        <stp/>
        <stp>売気配数量7</stp>
        <tr r="G286" s="2"/>
      </tp>
      <tp>
        <v>13200</v>
        <stp/>
        <stp>BOARD</stp>
        <stp>8304</stp>
        <stp/>
        <stp>売気配数量0</stp>
        <tr r="G287" s="2"/>
      </tp>
      <tp>
        <v>0</v>
        <stp/>
        <stp>BOARD</stp>
        <stp>6302</stp>
        <stp/>
        <stp>売気配数量6</stp>
        <tr r="G179" s="2"/>
      </tp>
      <tp>
        <v>1600</v>
        <stp/>
        <stp>BOARD</stp>
        <stp>6305</stp>
        <stp/>
        <stp>売気配数量1</stp>
        <tr r="G180" s="2"/>
      </tp>
      <tp>
        <v>17000</v>
        <stp/>
        <stp>BOARD</stp>
        <stp>4307</stp>
        <stp/>
        <stp>売気配数量3</stp>
        <tr r="G93" s="2"/>
      </tp>
      <tp>
        <v>500</v>
        <stp/>
        <stp>BOARD</stp>
        <stp>5301</stp>
        <stp/>
        <stp>売気配数量5</stp>
        <tr r="G142" s="2"/>
      </tp>
      <tp>
        <v>38600</v>
        <stp/>
        <stp>BOARD</stp>
        <stp>8303</stp>
        <stp/>
        <stp>売気配数量0</stp>
        <tr r="G286" s="2"/>
      </tp>
      <tp>
        <v>0</v>
        <stp/>
        <stp>BOARD</stp>
        <stp>8304</stp>
        <stp/>
        <stp>売気配数量7</stp>
        <tr r="G287" s="2"/>
      </tp>
      <tp>
        <v>6800</v>
        <stp/>
        <stp>BOARD</stp>
        <stp>6302</stp>
        <stp/>
        <stp>売気配数量1</stp>
        <tr r="G179" s="2"/>
      </tp>
      <tp>
        <v>0</v>
        <stp/>
        <stp>BOARD</stp>
        <stp>6305</stp>
        <stp/>
        <stp>売気配数量6</stp>
        <tr r="G180" s="2"/>
      </tp>
      <tp>
        <v>8100</v>
        <stp/>
        <stp>BOARD</stp>
        <stp>4307</stp>
        <stp/>
        <stp>売気配数量4</stp>
        <tr r="G93" s="2"/>
      </tp>
      <tp>
        <v>4800</v>
        <stp/>
        <stp>BOARD</stp>
        <stp>5301</stp>
        <stp/>
        <stp>売気配数量2</stp>
        <tr r="G142" s="2"/>
      </tp>
      <tp>
        <v>22800</v>
        <stp/>
        <stp>BOARD</stp>
        <stp>8303</stp>
        <stp/>
        <stp>売気配数量1</stp>
        <tr r="G286" s="2"/>
      </tp>
      <tp>
        <v>0</v>
        <stp/>
        <stp>BOARD</stp>
        <stp>8304</stp>
        <stp/>
        <stp>売気配数量6</stp>
        <tr r="G287" s="2"/>
      </tp>
      <tp>
        <v>3700</v>
        <stp/>
        <stp>BOARD</stp>
        <stp>6302</stp>
        <stp/>
        <stp>売気配数量0</stp>
        <tr r="G179" s="2"/>
      </tp>
      <tp>
        <v>0</v>
        <stp/>
        <stp>BOARD</stp>
        <stp>6305</stp>
        <stp/>
        <stp>売気配数量7</stp>
        <tr r="G180" s="2"/>
      </tp>
      <tp>
        <v>800</v>
        <stp/>
        <stp>BOARD</stp>
        <stp>4307</stp>
        <stp/>
        <stp>売気配数量5</stp>
        <tr r="G93" s="2"/>
      </tp>
      <tp>
        <v>3300</v>
        <stp/>
        <stp>BOARD</stp>
        <stp>5301</stp>
        <stp/>
        <stp>売気配数量3</stp>
        <tr r="G142" s="2"/>
      </tp>
      <tp>
        <v>28800</v>
        <stp/>
        <stp>BOARD</stp>
        <stp>8303</stp>
        <stp/>
        <stp>売気配数量2</stp>
        <tr r="G286" s="2"/>
      </tp>
      <tp>
        <v>1000</v>
        <stp/>
        <stp>BOARD</stp>
        <stp>8304</stp>
        <stp/>
        <stp>売気配数量5</stp>
        <tr r="G287" s="2"/>
      </tp>
      <tp>
        <v>8400</v>
        <stp/>
        <stp>BOARD</stp>
        <stp>6302</stp>
        <stp/>
        <stp>売気配数量3</stp>
        <tr r="G179" s="2"/>
      </tp>
      <tp>
        <v>8900</v>
        <stp/>
        <stp>BOARD</stp>
        <stp>6305</stp>
        <stp/>
        <stp>売気配数量4</stp>
        <tr r="G180" s="2"/>
      </tp>
      <tp>
        <v>0</v>
        <stp/>
        <stp>BOARD</stp>
        <stp>7309</stp>
        <stp/>
        <stp>売気配数量8</stp>
        <tr r="G243" s="2"/>
      </tp>
      <tp>
        <v>0</v>
        <stp/>
        <stp>BOARD</stp>
        <stp>4307</stp>
        <stp/>
        <stp>売気配数量6</stp>
        <tr r="G93" s="2"/>
      </tp>
      <tp>
        <v>6900</v>
        <stp/>
        <stp>BOARD</stp>
        <stp>5301</stp>
        <stp/>
        <stp>売気配数量0</stp>
        <tr r="G142" s="2"/>
      </tp>
      <tp>
        <v>21700</v>
        <stp/>
        <stp>BOARD</stp>
        <stp>8303</stp>
        <stp/>
        <stp>売気配数量3</stp>
        <tr r="G286" s="2"/>
      </tp>
      <tp>
        <v>18200</v>
        <stp/>
        <stp>BOARD</stp>
        <stp>8304</stp>
        <stp/>
        <stp>売気配数量4</stp>
        <tr r="G287" s="2"/>
      </tp>
      <tp>
        <v>9800</v>
        <stp/>
        <stp>BOARD</stp>
        <stp>6302</stp>
        <stp/>
        <stp>売気配数量2</stp>
        <tr r="G179" s="2"/>
      </tp>
      <tp>
        <v>1600</v>
        <stp/>
        <stp>BOARD</stp>
        <stp>6305</stp>
        <stp/>
        <stp>売気配数量5</stp>
        <tr r="G180" s="2"/>
      </tp>
      <tp>
        <v>0</v>
        <stp/>
        <stp>BOARD</stp>
        <stp>7309</stp>
        <stp/>
        <stp>売気配数量9</stp>
        <tr r="G243" s="2"/>
      </tp>
      <tp>
        <v>0</v>
        <stp/>
        <stp>BOARD</stp>
        <stp>4307</stp>
        <stp/>
        <stp>売気配数量7</stp>
        <tr r="G93" s="2"/>
      </tp>
      <tp>
        <v>27200</v>
        <stp/>
        <stp>BOARD</stp>
        <stp>5301</stp>
        <stp/>
        <stp>売気配数量1</stp>
        <tr r="G142" s="2"/>
      </tp>
      <tp>
        <v>0</v>
        <stp/>
        <stp>BOARD</stp>
        <stp>7309</stp>
        <stp/>
        <stp>売気配数量6</stp>
        <tr r="G243" s="2"/>
      </tp>
      <tp>
        <v>0</v>
        <stp/>
        <stp>BOARD</stp>
        <stp>4307</stp>
        <stp/>
        <stp>売気配数量8</stp>
        <tr r="G93" s="2"/>
      </tp>
      <tp>
        <v>0</v>
        <stp/>
        <stp>BOARD</stp>
        <stp>7309</stp>
        <stp/>
        <stp>売気配数量7</stp>
        <tr r="G243" s="2"/>
      </tp>
      <tp>
        <v>0</v>
        <stp/>
        <stp>BOARD</stp>
        <stp>4307</stp>
        <stp/>
        <stp>売気配数量9</stp>
        <tr r="G93" s="2"/>
      </tp>
      <tp>
        <v>0</v>
        <stp/>
        <stp>BOARD</stp>
        <stp>8304</stp>
        <stp/>
        <stp>売気配数量9</stp>
        <tr r="G287" s="2"/>
      </tp>
      <tp>
        <v>0</v>
        <stp/>
        <stp>BOARD</stp>
        <stp>6305</stp>
        <stp/>
        <stp>売気配数量8</stp>
        <tr r="G180" s="2"/>
      </tp>
      <tp>
        <v>500</v>
        <stp/>
        <stp>BOARD</stp>
        <stp>7309</stp>
        <stp/>
        <stp>売気配数量4</stp>
        <tr r="G243" s="2"/>
      </tp>
      <tp>
        <v>0</v>
        <stp/>
        <stp>BOARD</stp>
        <stp>8304</stp>
        <stp/>
        <stp>売気配数量8</stp>
        <tr r="G287" s="2"/>
      </tp>
      <tp>
        <v>0</v>
        <stp/>
        <stp>BOARD</stp>
        <stp>6305</stp>
        <stp/>
        <stp>売気配数量9</stp>
        <tr r="G180" s="2"/>
      </tp>
      <tp>
        <v>100</v>
        <stp/>
        <stp>BOARD</stp>
        <stp>7309</stp>
        <stp/>
        <stp>売気配数量5</stp>
        <tr r="G243" s="2"/>
      </tp>
      <tp>
        <v>0</v>
        <stp/>
        <stp>BOARD</stp>
        <stp>8303</stp>
        <stp/>
        <stp>売気配数量8</stp>
        <tr r="G286" s="2"/>
      </tp>
      <tp>
        <v>0</v>
        <stp/>
        <stp>BOARD</stp>
        <stp>6302</stp>
        <stp/>
        <stp>売気配数量9</stp>
        <tr r="G179" s="2"/>
      </tp>
      <tp>
        <v>4300</v>
        <stp/>
        <stp>BOARD</stp>
        <stp>7309</stp>
        <stp/>
        <stp>売気配数量2</stp>
        <tr r="G243" s="2"/>
      </tp>
      <tp>
        <v>0</v>
        <stp/>
        <stp>BOARD</stp>
        <stp>8303</stp>
        <stp/>
        <stp>売気配数量9</stp>
        <tr r="G286" s="2"/>
      </tp>
      <tp>
        <v>0</v>
        <stp/>
        <stp>BOARD</stp>
        <stp>6302</stp>
        <stp/>
        <stp>売気配数量8</stp>
        <tr r="G179" s="2"/>
      </tp>
      <tp>
        <v>1400</v>
        <stp/>
        <stp>BOARD</stp>
        <stp>7309</stp>
        <stp/>
        <stp>売気配数量3</stp>
        <tr r="G243" s="2"/>
      </tp>
      <tp>
        <v>900</v>
        <stp/>
        <stp>BOARD</stp>
        <stp>7309</stp>
        <stp/>
        <stp>売気配数量0</stp>
        <tr r="G243" s="2"/>
      </tp>
      <tp>
        <v>0</v>
        <stp/>
        <stp>BOARD</stp>
        <stp>5301</stp>
        <stp/>
        <stp>売気配数量8</stp>
        <tr r="G142" s="2"/>
      </tp>
      <tp>
        <v>3100</v>
        <stp/>
        <stp>BOARD</stp>
        <stp>7309</stp>
        <stp/>
        <stp>売気配数量1</stp>
        <tr r="G243" s="2"/>
      </tp>
      <tp>
        <v>0</v>
        <stp/>
        <stp>BOARD</stp>
        <stp>5301</stp>
        <stp/>
        <stp>売気配数量9</stp>
        <tr r="G142" s="2"/>
      </tp>
      <tp>
        <v>0</v>
        <stp/>
        <stp>BOARD</stp>
        <stp>6310</stp>
        <stp/>
        <stp>売気配数量7</stp>
        <tr r="G181" s="2"/>
      </tp>
      <tp>
        <v>0</v>
        <stp/>
        <stp>BOARD</stp>
        <stp>6310</stp>
        <stp/>
        <stp>売気配数量6</stp>
        <tr r="G181" s="2"/>
      </tp>
      <tp>
        <v>1000</v>
        <stp/>
        <stp>BOARD</stp>
        <stp>6310</stp>
        <stp/>
        <stp>売気配数量5</stp>
        <tr r="G181" s="2"/>
      </tp>
      <tp>
        <v>300</v>
        <stp/>
        <stp>BOARD</stp>
        <stp>6310</stp>
        <stp/>
        <stp>売気配数量4</stp>
        <tr r="G181" s="2"/>
      </tp>
      <tp>
        <v>300</v>
        <stp/>
        <stp>BOARD</stp>
        <stp>6310</stp>
        <stp/>
        <stp>売気配数量3</stp>
        <tr r="G181" s="2"/>
      </tp>
      <tp>
        <v>1000</v>
        <stp/>
        <stp>BOARD</stp>
        <stp>6310</stp>
        <stp/>
        <stp>売気配数量2</stp>
        <tr r="G181" s="2"/>
      </tp>
      <tp>
        <v>700</v>
        <stp/>
        <stp>BOARD</stp>
        <stp>6310</stp>
        <stp/>
        <stp>売気配数量1</stp>
        <tr r="G181" s="2"/>
      </tp>
      <tp>
        <v>2400</v>
        <stp/>
        <stp>BOARD</stp>
        <stp>6310</stp>
        <stp/>
        <stp>売気配数量0</stp>
        <tr r="G181" s="2"/>
      </tp>
      <tp>
        <v>0</v>
        <stp/>
        <stp>BOARD</stp>
        <stp>6310</stp>
        <stp/>
        <stp>売気配数量9</stp>
        <tr r="G181" s="2"/>
      </tp>
      <tp>
        <v>0</v>
        <stp/>
        <stp>BOARD</stp>
        <stp>6310</stp>
        <stp/>
        <stp>売気配数量8</stp>
        <tr r="G181" s="2"/>
      </tp>
      <tp>
        <v>600</v>
        <stp/>
        <stp>BOARD</stp>
        <stp>8324</stp>
        <stp/>
        <stp>売気配数量3</stp>
        <tr r="G288" s="2"/>
      </tp>
      <tp>
        <v>88200</v>
        <stp/>
        <stp>BOARD</stp>
        <stp>4324</stp>
        <stp/>
        <stp>売気配数量3</stp>
        <tr r="G94" s="2"/>
      </tp>
      <tp>
        <v>1900</v>
        <stp/>
        <stp>BOARD</stp>
        <stp>8324</stp>
        <stp/>
        <stp>売気配数量2</stp>
        <tr r="G288" s="2"/>
      </tp>
      <tp>
        <v>20700</v>
        <stp/>
        <stp>BOARD</stp>
        <stp>4324</stp>
        <stp/>
        <stp>売気配数量2</stp>
        <tr r="G94" s="2"/>
      </tp>
      <tp>
        <v>900</v>
        <stp/>
        <stp>BOARD</stp>
        <stp>8324</stp>
        <stp/>
        <stp>売気配数量1</stp>
        <tr r="G288" s="2"/>
      </tp>
      <tp>
        <v>13500</v>
        <stp/>
        <stp>BOARD</stp>
        <stp>4324</stp>
        <stp/>
        <stp>売気配数量1</stp>
        <tr r="G94" s="2"/>
      </tp>
      <tp>
        <v>200</v>
        <stp/>
        <stp>BOARD</stp>
        <stp>8324</stp>
        <stp/>
        <stp>売気配数量0</stp>
        <tr r="G288" s="2"/>
      </tp>
      <tp>
        <v>32300</v>
        <stp/>
        <stp>BOARD</stp>
        <stp>4324</stp>
        <stp/>
        <stp>売気配数量0</stp>
        <tr r="G94" s="2"/>
      </tp>
      <tp>
        <v>0</v>
        <stp/>
        <stp>BOARD</stp>
        <stp>8324</stp>
        <stp/>
        <stp>売気配数量7</stp>
        <tr r="G288" s="2"/>
      </tp>
      <tp>
        <v>0</v>
        <stp/>
        <stp>BOARD</stp>
        <stp>4324</stp>
        <stp/>
        <stp>売気配数量7</stp>
        <tr r="G94" s="2"/>
      </tp>
      <tp>
        <v>0</v>
        <stp/>
        <stp>BOARD</stp>
        <stp>8324</stp>
        <stp/>
        <stp>売気配数量6</stp>
        <tr r="G288" s="2"/>
      </tp>
      <tp>
        <v>0</v>
        <stp/>
        <stp>BOARD</stp>
        <stp>4324</stp>
        <stp/>
        <stp>売気配数量6</stp>
        <tr r="G94" s="2"/>
      </tp>
      <tp>
        <v>2000</v>
        <stp/>
        <stp>BOARD</stp>
        <stp>8324</stp>
        <stp/>
        <stp>売気配数量5</stp>
        <tr r="G288" s="2"/>
      </tp>
      <tp>
        <v>27800</v>
        <stp/>
        <stp>BOARD</stp>
        <stp>4324</stp>
        <stp/>
        <stp>売気配数量5</stp>
        <tr r="G94" s="2"/>
      </tp>
      <tp>
        <v>1200</v>
        <stp/>
        <stp>BOARD</stp>
        <stp>8324</stp>
        <stp/>
        <stp>売気配数量4</stp>
        <tr r="G288" s="2"/>
      </tp>
      <tp>
        <v>46900</v>
        <stp/>
        <stp>BOARD</stp>
        <stp>4324</stp>
        <stp/>
        <stp>売気配数量4</stp>
        <tr r="G94" s="2"/>
      </tp>
      <tp>
        <v>0</v>
        <stp/>
        <stp>BOARD</stp>
        <stp>8324</stp>
        <stp/>
        <stp>売気配数量9</stp>
        <tr r="G288" s="2"/>
      </tp>
      <tp>
        <v>0</v>
        <stp/>
        <stp>BOARD</stp>
        <stp>4324</stp>
        <stp/>
        <stp>売気配数量9</stp>
        <tr r="G94" s="2"/>
      </tp>
      <tp>
        <v>0</v>
        <stp/>
        <stp>BOARD</stp>
        <stp>8324</stp>
        <stp/>
        <stp>売気配数量8</stp>
        <tr r="G288" s="2"/>
      </tp>
      <tp>
        <v>0</v>
        <stp/>
        <stp>BOARD</stp>
        <stp>4324</stp>
        <stp/>
        <stp>売気配数量8</stp>
        <tr r="G94" s="2"/>
      </tp>
      <tp>
        <v>0</v>
        <stp/>
        <stp>BOARD</stp>
        <stp>8331</stp>
        <stp/>
        <stp>売気配数量6</stp>
        <tr r="G289" s="2"/>
      </tp>
      <tp>
        <v>71000</v>
        <stp/>
        <stp>BOARD</stp>
        <stp>8334</stp>
        <stp/>
        <stp>売気配数量3</stp>
        <tr r="G290" s="2"/>
      </tp>
      <tp>
        <v>900</v>
        <stp/>
        <stp>BOARD</stp>
        <stp>8336</stp>
        <stp/>
        <stp>売気配数量1</stp>
        <tr r="G291" s="2"/>
      </tp>
      <tp>
        <v>7400</v>
        <stp/>
        <stp>BOARD</stp>
        <stp>5332</stp>
        <stp/>
        <stp>売気配数量5</stp>
        <tr r="G143" s="2"/>
      </tp>
      <tp>
        <v>11300</v>
        <stp/>
        <stp>BOARD</stp>
        <stp>5333</stp>
        <stp/>
        <stp>売気配数量4</stp>
        <tr r="G144" s="2"/>
      </tp>
      <tp>
        <v>500</v>
        <stp/>
        <stp>BOARD</stp>
        <stp>5334</stp>
        <stp/>
        <stp>売気配数量3</stp>
        <tr r="G145" s="2"/>
      </tp>
      <tp>
        <v>0</v>
        <stp/>
        <stp>BOARD</stp>
        <stp>2331</stp>
        <stp/>
        <stp>売気配数量6</stp>
        <tr r="G25" s="2"/>
      </tp>
      <tp>
        <v>117000</v>
        <stp/>
        <stp>BOARD</stp>
        <stp>1332</stp>
        <stp/>
        <stp>売気配数量5</stp>
        <tr r="G2" s="2"/>
      </tp>
      <tp>
        <v>0</v>
        <stp/>
        <stp>BOARD</stp>
        <stp>8331</stp>
        <stp/>
        <stp>売気配数量7</stp>
        <tr r="G289" s="2"/>
      </tp>
      <tp>
        <v>111600</v>
        <stp/>
        <stp>BOARD</stp>
        <stp>8334</stp>
        <stp/>
        <stp>売気配数量2</stp>
        <tr r="G290" s="2"/>
      </tp>
      <tp>
        <v>300</v>
        <stp/>
        <stp>BOARD</stp>
        <stp>8336</stp>
        <stp/>
        <stp>売気配数量0</stp>
        <tr r="G291" s="2"/>
      </tp>
      <tp>
        <v>11200</v>
        <stp/>
        <stp>BOARD</stp>
        <stp>5332</stp>
        <stp/>
        <stp>売気配数量4</stp>
        <tr r="G143" s="2"/>
      </tp>
      <tp>
        <v>16600</v>
        <stp/>
        <stp>BOARD</stp>
        <stp>5333</stp>
        <stp/>
        <stp>売気配数量5</stp>
        <tr r="G144" s="2"/>
      </tp>
      <tp>
        <v>4000</v>
        <stp/>
        <stp>BOARD</stp>
        <stp>5334</stp>
        <stp/>
        <stp>売気配数量2</stp>
        <tr r="G145" s="2"/>
      </tp>
      <tp>
        <v>0</v>
        <stp/>
        <stp>BOARD</stp>
        <stp>2331</stp>
        <stp/>
        <stp>売気配数量7</stp>
        <tr r="G25" s="2"/>
      </tp>
      <tp>
        <v>133500</v>
        <stp/>
        <stp>BOARD</stp>
        <stp>1332</stp>
        <stp/>
        <stp>売気配数量4</stp>
        <tr r="G2" s="2"/>
      </tp>
      <tp>
        <v>59000</v>
        <stp/>
        <stp>BOARD</stp>
        <stp>8331</stp>
        <stp/>
        <stp>売気配数量4</stp>
        <tr r="G289" s="2"/>
      </tp>
      <tp>
        <v>10900</v>
        <stp/>
        <stp>BOARD</stp>
        <stp>8334</stp>
        <stp/>
        <stp>売気配数量1</stp>
        <tr r="G290" s="2"/>
      </tp>
      <tp>
        <v>2200</v>
        <stp/>
        <stp>BOARD</stp>
        <stp>8336</stp>
        <stp/>
        <stp>売気配数量3</stp>
        <tr r="G291" s="2"/>
      </tp>
      <tp>
        <v>0</v>
        <stp/>
        <stp>BOARD</stp>
        <stp>5332</stp>
        <stp/>
        <stp>売気配数量7</stp>
        <tr r="G143" s="2"/>
      </tp>
      <tp>
        <v>0</v>
        <stp/>
        <stp>BOARD</stp>
        <stp>5333</stp>
        <stp/>
        <stp>売気配数量6</stp>
        <tr r="G144" s="2"/>
      </tp>
      <tp>
        <v>15300</v>
        <stp/>
        <stp>BOARD</stp>
        <stp>5334</stp>
        <stp/>
        <stp>売気配数量1</stp>
        <tr r="G145" s="2"/>
      </tp>
      <tp>
        <v>9200</v>
        <stp/>
        <stp>BOARD</stp>
        <stp>2331</stp>
        <stp/>
        <stp>売気配数量4</stp>
        <tr r="G25" s="2"/>
      </tp>
      <tp>
        <v>0</v>
        <stp/>
        <stp>BOARD</stp>
        <stp>1332</stp>
        <stp/>
        <stp>売気配数量7</stp>
        <tr r="G2" s="2"/>
      </tp>
      <tp>
        <v>90000</v>
        <stp/>
        <stp>BOARD</stp>
        <stp>8331</stp>
        <stp/>
        <stp>売気配数量5</stp>
        <tr r="G289" s="2"/>
      </tp>
      <tp>
        <v>41300</v>
        <stp/>
        <stp>BOARD</stp>
        <stp>8334</stp>
        <stp/>
        <stp>売気配数量0</stp>
        <tr r="G290" s="2"/>
      </tp>
      <tp>
        <v>3100</v>
        <stp/>
        <stp>BOARD</stp>
        <stp>8336</stp>
        <stp/>
        <stp>売気配数量2</stp>
        <tr r="G291" s="2"/>
      </tp>
      <tp>
        <v>0</v>
        <stp/>
        <stp>BOARD</stp>
        <stp>5332</stp>
        <stp/>
        <stp>売気配数量6</stp>
        <tr r="G143" s="2"/>
      </tp>
      <tp>
        <v>0</v>
        <stp/>
        <stp>BOARD</stp>
        <stp>5333</stp>
        <stp/>
        <stp>売気配数量7</stp>
        <tr r="G144" s="2"/>
      </tp>
      <tp>
        <v>5300</v>
        <stp/>
        <stp>BOARD</stp>
        <stp>5334</stp>
        <stp/>
        <stp>売気配数量0</stp>
        <tr r="G145" s="2"/>
      </tp>
      <tp>
        <v>1400</v>
        <stp/>
        <stp>BOARD</stp>
        <stp>2331</stp>
        <stp/>
        <stp>売気配数量5</stp>
        <tr r="G25" s="2"/>
      </tp>
      <tp>
        <v>0</v>
        <stp/>
        <stp>BOARD</stp>
        <stp>1332</stp>
        <stp/>
        <stp>売気配数量6</stp>
        <tr r="G2" s="2"/>
      </tp>
      <tp>
        <v>17000</v>
        <stp/>
        <stp>BOARD</stp>
        <stp>8331</stp>
        <stp/>
        <stp>売気配数量2</stp>
        <tr r="G289" s="2"/>
      </tp>
      <tp>
        <v>0</v>
        <stp/>
        <stp>BOARD</stp>
        <stp>8334</stp>
        <stp/>
        <stp>売気配数量7</stp>
        <tr r="G290" s="2"/>
      </tp>
      <tp>
        <v>1200</v>
        <stp/>
        <stp>BOARD</stp>
        <stp>8336</stp>
        <stp/>
        <stp>売気配数量5</stp>
        <tr r="G291" s="2"/>
      </tp>
      <tp>
        <v>2300</v>
        <stp/>
        <stp>BOARD</stp>
        <stp>5332</stp>
        <stp/>
        <stp>売気配数量1</stp>
        <tr r="G143" s="2"/>
      </tp>
      <tp>
        <v>3900</v>
        <stp/>
        <stp>BOARD</stp>
        <stp>5333</stp>
        <stp/>
        <stp>売気配数量0</stp>
        <tr r="G144" s="2"/>
      </tp>
      <tp>
        <v>0</v>
        <stp/>
        <stp>BOARD</stp>
        <stp>5334</stp>
        <stp/>
        <stp>売気配数量7</stp>
        <tr r="G145" s="2"/>
      </tp>
      <tp>
        <v>1400</v>
        <stp/>
        <stp>BOARD</stp>
        <stp>2331</stp>
        <stp/>
        <stp>売気配数量2</stp>
        <tr r="G25" s="2"/>
      </tp>
      <tp>
        <v>88200</v>
        <stp/>
        <stp>BOARD</stp>
        <stp>1332</stp>
        <stp/>
        <stp>売気配数量1</stp>
        <tr r="G2" s="2"/>
      </tp>
      <tp>
        <v>125000</v>
        <stp/>
        <stp>BOARD</stp>
        <stp>8331</stp>
        <stp/>
        <stp>売気配数量3</stp>
        <tr r="G289" s="2"/>
      </tp>
      <tp>
        <v>0</v>
        <stp/>
        <stp>BOARD</stp>
        <stp>8334</stp>
        <stp/>
        <stp>売気配数量6</stp>
        <tr r="G290" s="2"/>
      </tp>
      <tp>
        <v>1700</v>
        <stp/>
        <stp>BOARD</stp>
        <stp>8336</stp>
        <stp/>
        <stp>売気配数量4</stp>
        <tr r="G291" s="2"/>
      </tp>
      <tp>
        <v>1100</v>
        <stp/>
        <stp>BOARD</stp>
        <stp>5332</stp>
        <stp/>
        <stp>売気配数量0</stp>
        <tr r="G143" s="2"/>
      </tp>
      <tp>
        <v>33400</v>
        <stp/>
        <stp>BOARD</stp>
        <stp>5333</stp>
        <stp/>
        <stp>売気配数量1</stp>
        <tr r="G144" s="2"/>
      </tp>
      <tp>
        <v>0</v>
        <stp/>
        <stp>BOARD</stp>
        <stp>5334</stp>
        <stp/>
        <stp>売気配数量6</stp>
        <tr r="G145" s="2"/>
      </tp>
      <tp>
        <v>4400</v>
        <stp/>
        <stp>BOARD</stp>
        <stp>2331</stp>
        <stp/>
        <stp>売気配数量3</stp>
        <tr r="G25" s="2"/>
      </tp>
      <tp>
        <v>38900</v>
        <stp/>
        <stp>BOARD</stp>
        <stp>1332</stp>
        <stp/>
        <stp>売気配数量0</stp>
        <tr r="G2" s="2"/>
      </tp>
      <tp>
        <v>11000</v>
        <stp/>
        <stp>BOARD</stp>
        <stp>8331</stp>
        <stp/>
        <stp>売気配数量0</stp>
        <tr r="G289" s="2"/>
      </tp>
      <tp>
        <v>12100</v>
        <stp/>
        <stp>BOARD</stp>
        <stp>8334</stp>
        <stp/>
        <stp>売気配数量5</stp>
        <tr r="G290" s="2"/>
      </tp>
      <tp>
        <v>0</v>
        <stp/>
        <stp>BOARD</stp>
        <stp>8336</stp>
        <stp/>
        <stp>売気配数量7</stp>
        <tr r="G291" s="2"/>
      </tp>
      <tp>
        <v>22600</v>
        <stp/>
        <stp>BOARD</stp>
        <stp>5332</stp>
        <stp/>
        <stp>売気配数量3</stp>
        <tr r="G143" s="2"/>
      </tp>
      <tp>
        <v>6100</v>
        <stp/>
        <stp>BOARD</stp>
        <stp>5333</stp>
        <stp/>
        <stp>売気配数量2</stp>
        <tr r="G144" s="2"/>
      </tp>
      <tp>
        <v>1600</v>
        <stp/>
        <stp>BOARD</stp>
        <stp>5334</stp>
        <stp/>
        <stp>売気配数量5</stp>
        <tr r="G145" s="2"/>
      </tp>
      <tp>
        <v>600</v>
        <stp/>
        <stp>BOARD</stp>
        <stp>2331</stp>
        <stp/>
        <stp>売気配数量0</stp>
        <tr r="G25" s="2"/>
      </tp>
      <tp>
        <v>121300</v>
        <stp/>
        <stp>BOARD</stp>
        <stp>1332</stp>
        <stp/>
        <stp>売気配数量3</stp>
        <tr r="G2" s="2"/>
      </tp>
      <tp>
        <v>38000</v>
        <stp/>
        <stp>BOARD</stp>
        <stp>8331</stp>
        <stp/>
        <stp>売気配数量1</stp>
        <tr r="G289" s="2"/>
      </tp>
      <tp>
        <v>61700</v>
        <stp/>
        <stp>BOARD</stp>
        <stp>8334</stp>
        <stp/>
        <stp>売気配数量4</stp>
        <tr r="G290" s="2"/>
      </tp>
      <tp>
        <v>0</v>
        <stp/>
        <stp>BOARD</stp>
        <stp>8336</stp>
        <stp/>
        <stp>売気配数量6</stp>
        <tr r="G291" s="2"/>
      </tp>
      <tp>
        <v>8800</v>
        <stp/>
        <stp>BOARD</stp>
        <stp>5332</stp>
        <stp/>
        <stp>売気配数量2</stp>
        <tr r="G143" s="2"/>
      </tp>
      <tp>
        <v>20000</v>
        <stp/>
        <stp>BOARD</stp>
        <stp>5333</stp>
        <stp/>
        <stp>売気配数量3</stp>
        <tr r="G144" s="2"/>
      </tp>
      <tp>
        <v>600</v>
        <stp/>
        <stp>BOARD</stp>
        <stp>5334</stp>
        <stp/>
        <stp>売気配数量4</stp>
        <tr r="G145" s="2"/>
      </tp>
      <tp>
        <v>2400</v>
        <stp/>
        <stp>BOARD</stp>
        <stp>2331</stp>
        <stp/>
        <stp>売気配数量1</stp>
        <tr r="G25" s="2"/>
      </tp>
      <tp>
        <v>132900</v>
        <stp/>
        <stp>BOARD</stp>
        <stp>1332</stp>
        <stp/>
        <stp>売気配数量2</stp>
        <tr r="G2" s="2"/>
      </tp>
      <tp>
        <v>0</v>
        <stp/>
        <stp>BOARD</stp>
        <stp>8336</stp>
        <stp/>
        <stp>売気配数量9</stp>
        <tr r="G291" s="2"/>
      </tp>
      <tp>
        <v>0</v>
        <stp/>
        <stp>BOARD</stp>
        <stp>8336</stp>
        <stp/>
        <stp>売気配数量8</stp>
        <tr r="G291" s="2"/>
      </tp>
      <tp>
        <v>0</v>
        <stp/>
        <stp>BOARD</stp>
        <stp>8334</stp>
        <stp/>
        <stp>売気配数量9</stp>
        <tr r="G290" s="2"/>
      </tp>
      <tp>
        <v>0</v>
        <stp/>
        <stp>BOARD</stp>
        <stp>5334</stp>
        <stp/>
        <stp>売気配数量9</stp>
        <tr r="G145" s="2"/>
      </tp>
      <tp>
        <v>0</v>
        <stp/>
        <stp>BOARD</stp>
        <stp>8334</stp>
        <stp/>
        <stp>売気配数量8</stp>
        <tr r="G290" s="2"/>
      </tp>
      <tp>
        <v>0</v>
        <stp/>
        <stp>BOARD</stp>
        <stp>5334</stp>
        <stp/>
        <stp>売気配数量8</stp>
        <tr r="G145" s="2"/>
      </tp>
      <tp>
        <v>0</v>
        <stp/>
        <stp>BOARD</stp>
        <stp>5332</stp>
        <stp/>
        <stp>売気配数量9</stp>
        <tr r="G143" s="2"/>
      </tp>
      <tp>
        <v>0</v>
        <stp/>
        <stp>BOARD</stp>
        <stp>5333</stp>
        <stp/>
        <stp>売気配数量8</stp>
        <tr r="G144" s="2"/>
      </tp>
      <tp>
        <v>0</v>
        <stp/>
        <stp>BOARD</stp>
        <stp>1332</stp>
        <stp/>
        <stp>売気配数量9</stp>
        <tr r="G2" s="2"/>
      </tp>
      <tp>
        <v>0</v>
        <stp/>
        <stp>BOARD</stp>
        <stp>5332</stp>
        <stp/>
        <stp>売気配数量8</stp>
        <tr r="G143" s="2"/>
      </tp>
      <tp>
        <v>0</v>
        <stp/>
        <stp>BOARD</stp>
        <stp>5333</stp>
        <stp/>
        <stp>売気配数量9</stp>
        <tr r="G144" s="2"/>
      </tp>
      <tp>
        <v>0</v>
        <stp/>
        <stp>BOARD</stp>
        <stp>1332</stp>
        <stp/>
        <stp>売気配数量8</stp>
        <tr r="G2" s="2"/>
      </tp>
      <tp>
        <v>0</v>
        <stp/>
        <stp>BOARD</stp>
        <stp>8331</stp>
        <stp/>
        <stp>売気配数量8</stp>
        <tr r="G289" s="2"/>
      </tp>
      <tp>
        <v>0</v>
        <stp/>
        <stp>BOARD</stp>
        <stp>2331</stp>
        <stp/>
        <stp>売気配数量8</stp>
        <tr r="G25" s="2"/>
      </tp>
      <tp>
        <v>0</v>
        <stp/>
        <stp>BOARD</stp>
        <stp>8331</stp>
        <stp/>
        <stp>売気配数量9</stp>
        <tr r="G289" s="2"/>
      </tp>
      <tp>
        <v>0</v>
        <stp/>
        <stp>BOARD</stp>
        <stp>2331</stp>
        <stp/>
        <stp>売気配数量9</stp>
        <tr r="G25" s="2"/>
      </tp>
      <tp>
        <v>2800</v>
        <stp/>
        <stp>BOARD</stp>
        <stp>8282</stp>
        <stp/>
        <stp>売気配数量5</stp>
        <tr r="G285" s="2"/>
      </tp>
      <tp>
        <v>400</v>
        <stp/>
        <stp>BOARD</stp>
        <stp>7282</stp>
        <stp/>
        <stp>売気配数量5</stp>
        <tr r="G242" s="2"/>
      </tp>
      <tp>
        <v>3000</v>
        <stp/>
        <stp>BOARD</stp>
        <stp>2282</stp>
        <stp/>
        <stp>売気配数量5</stp>
        <tr r="G24" s="2"/>
      </tp>
      <tp>
        <v>13300</v>
        <stp/>
        <stp>BOARD</stp>
        <stp>8282</stp>
        <stp/>
        <stp>売気配数量4</stp>
        <tr r="G285" s="2"/>
      </tp>
      <tp>
        <v>800</v>
        <stp/>
        <stp>BOARD</stp>
        <stp>7282</stp>
        <stp/>
        <stp>売気配数量4</stp>
        <tr r="G242" s="2"/>
      </tp>
      <tp>
        <v>4000</v>
        <stp/>
        <stp>BOARD</stp>
        <stp>2282</stp>
        <stp/>
        <stp>売気配数量4</stp>
        <tr r="G24" s="2"/>
      </tp>
      <tp>
        <v>0</v>
        <stp/>
        <stp>BOARD</stp>
        <stp>8282</stp>
        <stp/>
        <stp>売気配数量7</stp>
        <tr r="G285" s="2"/>
      </tp>
      <tp>
        <v>0</v>
        <stp/>
        <stp>BOARD</stp>
        <stp>7282</stp>
        <stp/>
        <stp>売気配数量7</stp>
        <tr r="G242" s="2"/>
      </tp>
      <tp>
        <v>0</v>
        <stp/>
        <stp>BOARD</stp>
        <stp>2282</stp>
        <stp/>
        <stp>売気配数量7</stp>
        <tr r="G24" s="2"/>
      </tp>
      <tp>
        <v>0</v>
        <stp/>
        <stp>BOARD</stp>
        <stp>8282</stp>
        <stp/>
        <stp>売気配数量6</stp>
        <tr r="G285" s="2"/>
      </tp>
      <tp>
        <v>0</v>
        <stp/>
        <stp>BOARD</stp>
        <stp>7282</stp>
        <stp/>
        <stp>売気配数量6</stp>
        <tr r="G242" s="2"/>
      </tp>
      <tp>
        <v>0</v>
        <stp/>
        <stp>BOARD</stp>
        <stp>2282</stp>
        <stp/>
        <stp>売気配数量6</stp>
        <tr r="G24" s="2"/>
      </tp>
      <tp>
        <v>2800</v>
        <stp/>
        <stp>BOARD</stp>
        <stp>8282</stp>
        <stp/>
        <stp>売気配数量1</stp>
        <tr r="G285" s="2"/>
      </tp>
      <tp>
        <v>4700</v>
        <stp/>
        <stp>BOARD</stp>
        <stp>7282</stp>
        <stp/>
        <stp>売気配数量1</stp>
        <tr r="G242" s="2"/>
      </tp>
      <tp>
        <v>6000</v>
        <stp/>
        <stp>BOARD</stp>
        <stp>2282</stp>
        <stp/>
        <stp>売気配数量1</stp>
        <tr r="G24" s="2"/>
      </tp>
      <tp>
        <v>5600</v>
        <stp/>
        <stp>BOARD</stp>
        <stp>8282</stp>
        <stp/>
        <stp>売気配数量0</stp>
        <tr r="G285" s="2"/>
      </tp>
      <tp>
        <v>4100</v>
        <stp/>
        <stp>BOARD</stp>
        <stp>7282</stp>
        <stp/>
        <stp>売気配数量0</stp>
        <tr r="G242" s="2"/>
      </tp>
      <tp>
        <v>30000</v>
        <stp/>
        <stp>BOARD</stp>
        <stp>2282</stp>
        <stp/>
        <stp>売気配数量0</stp>
        <tr r="G24" s="2"/>
      </tp>
      <tp>
        <v>16200</v>
        <stp/>
        <stp>BOARD</stp>
        <stp>8282</stp>
        <stp/>
        <stp>売気配数量3</stp>
        <tr r="G285" s="2"/>
      </tp>
      <tp>
        <v>600</v>
        <stp/>
        <stp>BOARD</stp>
        <stp>7282</stp>
        <stp/>
        <stp>売気配数量3</stp>
        <tr r="G242" s="2"/>
      </tp>
      <tp>
        <v>19000</v>
        <stp/>
        <stp>BOARD</stp>
        <stp>2282</stp>
        <stp/>
        <stp>売気配数量3</stp>
        <tr r="G24" s="2"/>
      </tp>
      <tp>
        <v>15200</v>
        <stp/>
        <stp>BOARD</stp>
        <stp>8282</stp>
        <stp/>
        <stp>売気配数量2</stp>
        <tr r="G285" s="2"/>
      </tp>
      <tp>
        <v>800</v>
        <stp/>
        <stp>BOARD</stp>
        <stp>7282</stp>
        <stp/>
        <stp>売気配数量2</stp>
        <tr r="G242" s="2"/>
      </tp>
      <tp>
        <v>10000</v>
        <stp/>
        <stp>BOARD</stp>
        <stp>2282</stp>
        <stp/>
        <stp>売気配数量2</stp>
        <tr r="G24" s="2"/>
      </tp>
      <tp>
        <v>0</v>
        <stp/>
        <stp>BOARD</stp>
        <stp>8282</stp>
        <stp/>
        <stp>売気配数量9</stp>
        <tr r="G285" s="2"/>
      </tp>
      <tp>
        <v>0</v>
        <stp/>
        <stp>BOARD</stp>
        <stp>7282</stp>
        <stp/>
        <stp>売気配数量9</stp>
        <tr r="G242" s="2"/>
      </tp>
      <tp>
        <v>0</v>
        <stp/>
        <stp>BOARD</stp>
        <stp>2282</stp>
        <stp/>
        <stp>売気配数量9</stp>
        <tr r="G24" s="2"/>
      </tp>
      <tp>
        <v>0</v>
        <stp/>
        <stp>BOARD</stp>
        <stp>8282</stp>
        <stp/>
        <stp>売気配数量8</stp>
        <tr r="G285" s="2"/>
      </tp>
      <tp>
        <v>0</v>
        <stp/>
        <stp>BOARD</stp>
        <stp>7282</stp>
        <stp/>
        <stp>売気配数量8</stp>
        <tr r="G242" s="2"/>
      </tp>
      <tp>
        <v>0</v>
        <stp/>
        <stp>BOARD</stp>
        <stp>2282</stp>
        <stp/>
        <stp>売気配数量8</stp>
        <tr r="G24" s="2"/>
      </tp>
      <tp>
        <v>500</v>
        <stp/>
        <stp>BOARD</stp>
        <stp>8242</stp>
        <stp/>
        <stp>売気配数量5</stp>
        <tr r="G281" s="2"/>
      </tp>
      <tp>
        <v>0</v>
        <stp/>
        <stp>BOARD</stp>
        <stp>7240</stp>
        <stp/>
        <stp>売気配数量7</stp>
        <tr r="G234" s="2"/>
      </tp>
      <tp>
        <v>800</v>
        <stp/>
        <stp>BOARD</stp>
        <stp>8242</stp>
        <stp/>
        <stp>売気配数量4</stp>
        <tr r="G281" s="2"/>
      </tp>
      <tp>
        <v>0</v>
        <stp/>
        <stp>BOARD</stp>
        <stp>7240</stp>
        <stp/>
        <stp>売気配数量6</stp>
        <tr r="G234" s="2"/>
      </tp>
      <tp>
        <v>0</v>
        <stp/>
        <stp>BOARD</stp>
        <stp>8242</stp>
        <stp/>
        <stp>売気配数量7</stp>
        <tr r="G281" s="2"/>
      </tp>
      <tp>
        <v>300</v>
        <stp/>
        <stp>BOARD</stp>
        <stp>7240</stp>
        <stp/>
        <stp>売気配数量5</stp>
        <tr r="G234" s="2"/>
      </tp>
      <tp>
        <v>0</v>
        <stp/>
        <stp>BOARD</stp>
        <stp>8242</stp>
        <stp/>
        <stp>売気配数量6</stp>
        <tr r="G281" s="2"/>
      </tp>
      <tp>
        <v>800</v>
        <stp/>
        <stp>BOARD</stp>
        <stp>7240</stp>
        <stp/>
        <stp>売気配数量4</stp>
        <tr r="G234" s="2"/>
      </tp>
      <tp>
        <v>1600</v>
        <stp/>
        <stp>BOARD</stp>
        <stp>8242</stp>
        <stp/>
        <stp>売気配数量1</stp>
        <tr r="G281" s="2"/>
      </tp>
      <tp>
        <v>700</v>
        <stp/>
        <stp>BOARD</stp>
        <stp>7240</stp>
        <stp/>
        <stp>売気配数量3</stp>
        <tr r="G234" s="2"/>
      </tp>
      <tp>
        <v>3700</v>
        <stp/>
        <stp>BOARD</stp>
        <stp>8242</stp>
        <stp/>
        <stp>売気配数量0</stp>
        <tr r="G281" s="2"/>
      </tp>
      <tp>
        <v>3200</v>
        <stp/>
        <stp>BOARD</stp>
        <stp>7240</stp>
        <stp/>
        <stp>売気配数量2</stp>
        <tr r="G234" s="2"/>
      </tp>
      <tp>
        <v>900</v>
        <stp/>
        <stp>BOARD</stp>
        <stp>8242</stp>
        <stp/>
        <stp>売気配数量3</stp>
        <tr r="G281" s="2"/>
      </tp>
      <tp>
        <v>2000</v>
        <stp/>
        <stp>BOARD</stp>
        <stp>7240</stp>
        <stp/>
        <stp>売気配数量1</stp>
        <tr r="G234" s="2"/>
      </tp>
      <tp>
        <v>700</v>
        <stp/>
        <stp>BOARD</stp>
        <stp>8242</stp>
        <stp/>
        <stp>売気配数量2</stp>
        <tr r="G281" s="2"/>
      </tp>
      <tp>
        <v>1600</v>
        <stp/>
        <stp>BOARD</stp>
        <stp>7240</stp>
        <stp/>
        <stp>売気配数量0</stp>
        <tr r="G234" s="2"/>
      </tp>
      <tp>
        <v>0</v>
        <stp/>
        <stp>BOARD</stp>
        <stp>8242</stp>
        <stp/>
        <stp>売気配数量9</stp>
        <tr r="G281" s="2"/>
      </tp>
      <tp>
        <v>0</v>
        <stp/>
        <stp>BOARD</stp>
        <stp>8242</stp>
        <stp/>
        <stp>売気配数量8</stp>
        <tr r="G281" s="2"/>
      </tp>
      <tp>
        <v>0</v>
        <stp/>
        <stp>BOARD</stp>
        <stp>7240</stp>
        <stp/>
        <stp>売気配数量9</stp>
        <tr r="G234" s="2"/>
      </tp>
      <tp>
        <v>0</v>
        <stp/>
        <stp>BOARD</stp>
        <stp>7240</stp>
        <stp/>
        <stp>売気配数量8</stp>
        <tr r="G234" s="2"/>
      </tp>
      <tp>
        <v>1600</v>
        <stp/>
        <stp>BOARD</stp>
        <stp>8252</stp>
        <stp/>
        <stp>売気配数量5</stp>
        <tr r="G282" s="2"/>
      </tp>
      <tp>
        <v>5700</v>
        <stp/>
        <stp>BOARD</stp>
        <stp>8253</stp>
        <stp/>
        <stp>売気配数量4</stp>
        <tr r="G283" s="2"/>
      </tp>
      <tp>
        <v>0</v>
        <stp/>
        <stp>BOARD</stp>
        <stp>7251</stp>
        <stp/>
        <stp>売気配数量6</stp>
        <tr r="G235" s="2"/>
      </tp>
      <tp>
        <v>1300</v>
        <stp/>
        <stp>BOARD</stp>
        <stp>8252</stp>
        <stp/>
        <stp>売気配数量4</stp>
        <tr r="G282" s="2"/>
      </tp>
      <tp>
        <v>17100</v>
        <stp/>
        <stp>BOARD</stp>
        <stp>8253</stp>
        <stp/>
        <stp>売気配数量5</stp>
        <tr r="G283" s="2"/>
      </tp>
      <tp>
        <v>0</v>
        <stp/>
        <stp>BOARD</stp>
        <stp>7251</stp>
        <stp/>
        <stp>売気配数量7</stp>
        <tr r="G235" s="2"/>
      </tp>
      <tp>
        <v>0</v>
        <stp/>
        <stp>BOARD</stp>
        <stp>8252</stp>
        <stp/>
        <stp>売気配数量7</stp>
        <tr r="G282" s="2"/>
      </tp>
      <tp>
        <v>0</v>
        <stp/>
        <stp>BOARD</stp>
        <stp>8253</stp>
        <stp/>
        <stp>売気配数量6</stp>
        <tr r="G283" s="2"/>
      </tp>
      <tp>
        <v>600</v>
        <stp/>
        <stp>BOARD</stp>
        <stp>7251</stp>
        <stp/>
        <stp>売気配数量4</stp>
        <tr r="G235" s="2"/>
      </tp>
      <tp>
        <v>0</v>
        <stp/>
        <stp>BOARD</stp>
        <stp>8252</stp>
        <stp/>
        <stp>売気配数量6</stp>
        <tr r="G282" s="2"/>
      </tp>
      <tp>
        <v>0</v>
        <stp/>
        <stp>BOARD</stp>
        <stp>8253</stp>
        <stp/>
        <stp>売気配数量7</stp>
        <tr r="G283" s="2"/>
      </tp>
      <tp>
        <v>600</v>
        <stp/>
        <stp>BOARD</stp>
        <stp>7251</stp>
        <stp/>
        <stp>売気配数量5</stp>
        <tr r="G235" s="2"/>
      </tp>
      <tp>
        <v>2500</v>
        <stp/>
        <stp>BOARD</stp>
        <stp>8252</stp>
        <stp/>
        <stp>売気配数量1</stp>
        <tr r="G282" s="2"/>
      </tp>
      <tp>
        <v>27100</v>
        <stp/>
        <stp>BOARD</stp>
        <stp>8253</stp>
        <stp/>
        <stp>売気配数量0</stp>
        <tr r="G283" s="2"/>
      </tp>
      <tp>
        <v>1800</v>
        <stp/>
        <stp>BOARD</stp>
        <stp>7251</stp>
        <stp/>
        <stp>売気配数量2</stp>
        <tr r="G235" s="2"/>
      </tp>
      <tp>
        <v>16100</v>
        <stp/>
        <stp>BOARD</stp>
        <stp>8252</stp>
        <stp/>
        <stp>売気配数量0</stp>
        <tr r="G282" s="2"/>
      </tp>
      <tp>
        <v>10000</v>
        <stp/>
        <stp>BOARD</stp>
        <stp>8253</stp>
        <stp/>
        <stp>売気配数量1</stp>
        <tr r="G283" s="2"/>
      </tp>
      <tp>
        <v>900</v>
        <stp/>
        <stp>BOARD</stp>
        <stp>7251</stp>
        <stp/>
        <stp>売気配数量3</stp>
        <tr r="G235" s="2"/>
      </tp>
      <tp>
        <v>3300</v>
        <stp/>
        <stp>BOARD</stp>
        <stp>8252</stp>
        <stp/>
        <stp>売気配数量3</stp>
        <tr r="G282" s="2"/>
      </tp>
      <tp>
        <v>21800</v>
        <stp/>
        <stp>BOARD</stp>
        <stp>8253</stp>
        <stp/>
        <stp>売気配数量2</stp>
        <tr r="G283" s="2"/>
      </tp>
      <tp>
        <v>900</v>
        <stp/>
        <stp>BOARD</stp>
        <stp>7251</stp>
        <stp/>
        <stp>売気配数量0</stp>
        <tr r="G235" s="2"/>
      </tp>
      <tp>
        <v>0</v>
        <stp/>
        <stp>BOARD</stp>
        <stp>7259</stp>
        <stp/>
        <stp>売気配数量8</stp>
        <tr r="G236" s="2"/>
      </tp>
      <tp>
        <v>2200</v>
        <stp/>
        <stp>BOARD</stp>
        <stp>8252</stp>
        <stp/>
        <stp>売気配数量2</stp>
        <tr r="G282" s="2"/>
      </tp>
      <tp>
        <v>11500</v>
        <stp/>
        <stp>BOARD</stp>
        <stp>8253</stp>
        <stp/>
        <stp>売気配数量3</stp>
        <tr r="G283" s="2"/>
      </tp>
      <tp>
        <v>1500</v>
        <stp/>
        <stp>BOARD</stp>
        <stp>7251</stp>
        <stp/>
        <stp>売気配数量1</stp>
        <tr r="G235" s="2"/>
      </tp>
      <tp>
        <v>0</v>
        <stp/>
        <stp>BOARD</stp>
        <stp>7259</stp>
        <stp/>
        <stp>売気配数量9</stp>
        <tr r="G236" s="2"/>
      </tp>
      <tp>
        <v>0</v>
        <stp/>
        <stp>BOARD</stp>
        <stp>7259</stp>
        <stp/>
        <stp>売気配数量6</stp>
        <tr r="G236" s="2"/>
      </tp>
      <tp>
        <v>0</v>
        <stp/>
        <stp>BOARD</stp>
        <stp>7259</stp>
        <stp/>
        <stp>売気配数量7</stp>
        <tr r="G236" s="2"/>
      </tp>
      <tp>
        <v>15100</v>
        <stp/>
        <stp>BOARD</stp>
        <stp>7259</stp>
        <stp/>
        <stp>売気配数量4</stp>
        <tr r="G236" s="2"/>
      </tp>
      <tp>
        <v>5900</v>
        <stp/>
        <stp>BOARD</stp>
        <stp>7259</stp>
        <stp/>
        <stp>売気配数量5</stp>
        <tr r="G236" s="2"/>
      </tp>
      <tp>
        <v>0</v>
        <stp/>
        <stp>BOARD</stp>
        <stp>8252</stp>
        <stp/>
        <stp>売気配数量9</stp>
        <tr r="G282" s="2"/>
      </tp>
      <tp>
        <v>0</v>
        <stp/>
        <stp>BOARD</stp>
        <stp>8253</stp>
        <stp/>
        <stp>売気配数量8</stp>
        <tr r="G283" s="2"/>
      </tp>
      <tp>
        <v>12300</v>
        <stp/>
        <stp>BOARD</stp>
        <stp>7259</stp>
        <stp/>
        <stp>売気配数量2</stp>
        <tr r="G236" s="2"/>
      </tp>
      <tp>
        <v>0</v>
        <stp/>
        <stp>BOARD</stp>
        <stp>8252</stp>
        <stp/>
        <stp>売気配数量8</stp>
        <tr r="G282" s="2"/>
      </tp>
      <tp>
        <v>0</v>
        <stp/>
        <stp>BOARD</stp>
        <stp>8253</stp>
        <stp/>
        <stp>売気配数量9</stp>
        <tr r="G283" s="2"/>
      </tp>
      <tp>
        <v>13600</v>
        <stp/>
        <stp>BOARD</stp>
        <stp>7259</stp>
        <stp/>
        <stp>売気配数量3</stp>
        <tr r="G236" s="2"/>
      </tp>
      <tp>
        <v>0</v>
        <stp/>
        <stp>BOARD</stp>
        <stp>7251</stp>
        <stp/>
        <stp>売気配数量8</stp>
        <tr r="G235" s="2"/>
      </tp>
      <tp>
        <v>1400</v>
        <stp/>
        <stp>BOARD</stp>
        <stp>7259</stp>
        <stp/>
        <stp>売気配数量0</stp>
        <tr r="G236" s="2"/>
      </tp>
      <tp>
        <v>0</v>
        <stp/>
        <stp>BOARD</stp>
        <stp>7251</stp>
        <stp/>
        <stp>売気配数量9</stp>
        <tr r="G235" s="2"/>
      </tp>
      <tp>
        <v>3500</v>
        <stp/>
        <stp>BOARD</stp>
        <stp>7259</stp>
        <stp/>
        <stp>売気配数量1</stp>
        <tr r="G236" s="2"/>
      </tp>
      <tp>
        <v>0</v>
        <stp/>
        <stp>BOARD</stp>
        <stp>7261</stp>
        <stp/>
        <stp>売気配数量6</stp>
        <tr r="G237" s="2"/>
      </tp>
      <tp>
        <v>9200</v>
        <stp/>
        <stp>BOARD</stp>
        <stp>2264</stp>
        <stp/>
        <stp>売気配数量3</stp>
        <tr r="G20" s="2"/>
      </tp>
      <tp>
        <v>8700</v>
        <stp/>
        <stp>BOARD</stp>
        <stp>2267</stp>
        <stp/>
        <stp>売気配数量0</stp>
        <tr r="G21" s="2"/>
      </tp>
      <tp>
        <v>0</v>
        <stp/>
        <stp>BOARD</stp>
        <stp>7261</stp>
        <stp/>
        <stp>売気配数量7</stp>
        <tr r="G237" s="2"/>
      </tp>
      <tp>
        <v>3900</v>
        <stp/>
        <stp>BOARD</stp>
        <stp>2264</stp>
        <stp/>
        <stp>売気配数量2</stp>
        <tr r="G20" s="2"/>
      </tp>
      <tp>
        <v>10200</v>
        <stp/>
        <stp>BOARD</stp>
        <stp>2267</stp>
        <stp/>
        <stp>売気配数量1</stp>
        <tr r="G21" s="2"/>
      </tp>
      <tp>
        <v>6400</v>
        <stp/>
        <stp>BOARD</stp>
        <stp>7261</stp>
        <stp/>
        <stp>売気配数量4</stp>
        <tr r="G237" s="2"/>
      </tp>
      <tp>
        <v>1700</v>
        <stp/>
        <stp>BOARD</stp>
        <stp>2264</stp>
        <stp/>
        <stp>売気配数量1</stp>
        <tr r="G20" s="2"/>
      </tp>
      <tp>
        <v>7100</v>
        <stp/>
        <stp>BOARD</stp>
        <stp>2267</stp>
        <stp/>
        <stp>売気配数量2</stp>
        <tr r="G21" s="2"/>
      </tp>
      <tp>
        <v>27700</v>
        <stp/>
        <stp>BOARD</stp>
        <stp>7261</stp>
        <stp/>
        <stp>売気配数量5</stp>
        <tr r="G237" s="2"/>
      </tp>
      <tp>
        <v>5200</v>
        <stp/>
        <stp>BOARD</stp>
        <stp>2264</stp>
        <stp/>
        <stp>売気配数量0</stp>
        <tr r="G20" s="2"/>
      </tp>
      <tp>
        <v>2000</v>
        <stp/>
        <stp>BOARD</stp>
        <stp>2267</stp>
        <stp/>
        <stp>売気配数量3</stp>
        <tr r="G21" s="2"/>
      </tp>
      <tp>
        <v>51000</v>
        <stp/>
        <stp>BOARD</stp>
        <stp>7261</stp>
        <stp/>
        <stp>売気配数量2</stp>
        <tr r="G237" s="2"/>
      </tp>
      <tp>
        <v>0</v>
        <stp/>
        <stp>BOARD</stp>
        <stp>2264</stp>
        <stp/>
        <stp>売気配数量7</stp>
        <tr r="G20" s="2"/>
      </tp>
      <tp>
        <v>2100</v>
        <stp/>
        <stp>BOARD</stp>
        <stp>2267</stp>
        <stp/>
        <stp>売気配数量4</stp>
        <tr r="G21" s="2"/>
      </tp>
      <tp>
        <v>8100</v>
        <stp/>
        <stp>BOARD</stp>
        <stp>7261</stp>
        <stp/>
        <stp>売気配数量3</stp>
        <tr r="G237" s="2"/>
      </tp>
      <tp>
        <v>0</v>
        <stp/>
        <stp>BOARD</stp>
        <stp>2264</stp>
        <stp/>
        <stp>売気配数量6</stp>
        <tr r="G20" s="2"/>
      </tp>
      <tp>
        <v>700</v>
        <stp/>
        <stp>BOARD</stp>
        <stp>2267</stp>
        <stp/>
        <stp>売気配数量5</stp>
        <tr r="G21" s="2"/>
      </tp>
      <tp>
        <v>0</v>
        <stp/>
        <stp>BOARD</stp>
        <stp>6268</stp>
        <stp/>
        <stp>売気配数量9</stp>
        <tr r="G178" s="2"/>
      </tp>
      <tp>
        <v>49600</v>
        <stp/>
        <stp>BOARD</stp>
        <stp>7261</stp>
        <stp/>
        <stp>売気配数量0</stp>
        <tr r="G237" s="2"/>
      </tp>
      <tp>
        <v>3000</v>
        <stp/>
        <stp>BOARD</stp>
        <stp>2264</stp>
        <stp/>
        <stp>売気配数量5</stp>
        <tr r="G20" s="2"/>
      </tp>
      <tp>
        <v>0</v>
        <stp/>
        <stp>BOARD</stp>
        <stp>2267</stp>
        <stp/>
        <stp>売気配数量6</stp>
        <tr r="G21" s="2"/>
      </tp>
      <tp>
        <v>0</v>
        <stp/>
        <stp>BOARD</stp>
        <stp>2269</stp>
        <stp/>
        <stp>売気配数量8</stp>
        <tr r="G22" s="2"/>
      </tp>
      <tp>
        <v>0</v>
        <stp/>
        <stp>BOARD</stp>
        <stp>6268</stp>
        <stp/>
        <stp>売気配数量8</stp>
        <tr r="G178" s="2"/>
      </tp>
      <tp>
        <v>18200</v>
        <stp/>
        <stp>BOARD</stp>
        <stp>7261</stp>
        <stp/>
        <stp>売気配数量1</stp>
        <tr r="G237" s="2"/>
      </tp>
      <tp>
        <v>7100</v>
        <stp/>
        <stp>BOARD</stp>
        <stp>2264</stp>
        <stp/>
        <stp>売気配数量4</stp>
        <tr r="G20" s="2"/>
      </tp>
      <tp>
        <v>0</v>
        <stp/>
        <stp>BOARD</stp>
        <stp>2267</stp>
        <stp/>
        <stp>売気配数量7</stp>
        <tr r="G21" s="2"/>
      </tp>
      <tp>
        <v>0</v>
        <stp/>
        <stp>BOARD</stp>
        <stp>2269</stp>
        <stp/>
        <stp>売気配数量9</stp>
        <tr r="G22" s="2"/>
      </tp>
      <tp>
        <v>0</v>
        <stp/>
        <stp>BOARD</stp>
        <stp>6268</stp>
        <stp/>
        <stp>売気配数量7</stp>
        <tr r="G178" s="2"/>
      </tp>
      <tp>
        <v>0</v>
        <stp/>
        <stp>BOARD</stp>
        <stp>2267</stp>
        <stp/>
        <stp>売気配数量8</stp>
        <tr r="G21" s="2"/>
      </tp>
      <tp>
        <v>0</v>
        <stp/>
        <stp>BOARD</stp>
        <stp>2269</stp>
        <stp/>
        <stp>売気配数量6</stp>
        <tr r="G22" s="2"/>
      </tp>
      <tp>
        <v>0</v>
        <stp/>
        <stp>BOARD</stp>
        <stp>6268</stp>
        <stp/>
        <stp>売気配数量6</stp>
        <tr r="G178" s="2"/>
      </tp>
      <tp>
        <v>0</v>
        <stp/>
        <stp>BOARD</stp>
        <stp>2267</stp>
        <stp/>
        <stp>売気配数量9</stp>
        <tr r="G21" s="2"/>
      </tp>
      <tp>
        <v>0</v>
        <stp/>
        <stp>BOARD</stp>
        <stp>2269</stp>
        <stp/>
        <stp>売気配数量7</stp>
        <tr r="G22" s="2"/>
      </tp>
      <tp>
        <v>18200</v>
        <stp/>
        <stp>BOARD</stp>
        <stp>6268</stp>
        <stp/>
        <stp>売気配数量5</stp>
        <tr r="G178" s="2"/>
      </tp>
      <tp>
        <v>0</v>
        <stp/>
        <stp>BOARD</stp>
        <stp>2264</stp>
        <stp/>
        <stp>売気配数量9</stp>
        <tr r="G20" s="2"/>
      </tp>
      <tp>
        <v>2900</v>
        <stp/>
        <stp>BOARD</stp>
        <stp>2269</stp>
        <stp/>
        <stp>売気配数量4</stp>
        <tr r="G22" s="2"/>
      </tp>
      <tp>
        <v>27400</v>
        <stp/>
        <stp>BOARD</stp>
        <stp>6268</stp>
        <stp/>
        <stp>売気配数量4</stp>
        <tr r="G178" s="2"/>
      </tp>
      <tp>
        <v>0</v>
        <stp/>
        <stp>BOARD</stp>
        <stp>2264</stp>
        <stp/>
        <stp>売気配数量8</stp>
        <tr r="G20" s="2"/>
      </tp>
      <tp>
        <v>1000</v>
        <stp/>
        <stp>BOARD</stp>
        <stp>2269</stp>
        <stp/>
        <stp>売気配数量5</stp>
        <tr r="G22" s="2"/>
      </tp>
      <tp>
        <v>40100</v>
        <stp/>
        <stp>BOARD</stp>
        <stp>6268</stp>
        <stp/>
        <stp>売気配数量3</stp>
        <tr r="G178" s="2"/>
      </tp>
      <tp>
        <v>16300</v>
        <stp/>
        <stp>BOARD</stp>
        <stp>2269</stp>
        <stp/>
        <stp>売気配数量2</stp>
        <tr r="G22" s="2"/>
      </tp>
      <tp>
        <v>7300</v>
        <stp/>
        <stp>BOARD</stp>
        <stp>6268</stp>
        <stp/>
        <stp>売気配数量2</stp>
        <tr r="G178" s="2"/>
      </tp>
      <tp>
        <v>11500</v>
        <stp/>
        <stp>BOARD</stp>
        <stp>2269</stp>
        <stp/>
        <stp>売気配数量3</stp>
        <tr r="G22" s="2"/>
      </tp>
      <tp>
        <v>1000</v>
        <stp/>
        <stp>BOARD</stp>
        <stp>6268</stp>
        <stp/>
        <stp>売気配数量1</stp>
        <tr r="G178" s="2"/>
      </tp>
      <tp>
        <v>0</v>
        <stp/>
        <stp>BOARD</stp>
        <stp>7261</stp>
        <stp/>
        <stp>売気配数量8</stp>
        <tr r="G237" s="2"/>
      </tp>
      <tp>
        <v>6700</v>
        <stp/>
        <stp>BOARD</stp>
        <stp>2269</stp>
        <stp/>
        <stp>売気配数量0</stp>
        <tr r="G22" s="2"/>
      </tp>
      <tp>
        <v>600</v>
        <stp/>
        <stp>BOARD</stp>
        <stp>6268</stp>
        <stp/>
        <stp>売気配数量0</stp>
        <tr r="G178" s="2"/>
      </tp>
      <tp>
        <v>0</v>
        <stp/>
        <stp>BOARD</stp>
        <stp>7261</stp>
        <stp/>
        <stp>売気配数量9</stp>
        <tr r="G237" s="2"/>
      </tp>
      <tp>
        <v>1100</v>
        <stp/>
        <stp>BOARD</stp>
        <stp>2269</stp>
        <stp/>
        <stp>売気配数量1</stp>
        <tr r="G22" s="2"/>
      </tp>
      <tp>
        <v>2500</v>
        <stp/>
        <stp>BOARD</stp>
        <stp>8273</stp>
        <stp/>
        <stp>売気配数量4</stp>
        <tr r="G284" s="2"/>
      </tp>
      <tp>
        <v>0</v>
        <stp/>
        <stp>BOARD</stp>
        <stp>7270</stp>
        <stp/>
        <stp>売気配数量7</stp>
        <tr r="G238" s="2"/>
      </tp>
      <tp>
        <v>5600</v>
        <stp/>
        <stp>BOARD</stp>
        <stp>7272</stp>
        <stp/>
        <stp>売気配数量5</stp>
        <tr r="G239" s="2"/>
      </tp>
      <tp>
        <v>1000</v>
        <stp/>
        <stp>BOARD</stp>
        <stp>7276</stp>
        <stp/>
        <stp>売気配数量1</stp>
        <tr r="G240" s="2"/>
      </tp>
      <tp>
        <v>1200</v>
        <stp/>
        <stp>BOARD</stp>
        <stp>4272</stp>
        <stp/>
        <stp>売気配数量5</stp>
        <tr r="G92" s="2"/>
      </tp>
      <tp>
        <v>0</v>
        <stp/>
        <stp>BOARD</stp>
        <stp>2270</stp>
        <stp/>
        <stp>売気配数量7</stp>
        <tr r="G23" s="2"/>
      </tp>
      <tp>
        <v>800</v>
        <stp/>
        <stp>BOARD</stp>
        <stp>8273</stp>
        <stp/>
        <stp>売気配数量5</stp>
        <tr r="G284" s="2"/>
      </tp>
      <tp>
        <v>0</v>
        <stp/>
        <stp>BOARD</stp>
        <stp>7270</stp>
        <stp/>
        <stp>売気配数量6</stp>
        <tr r="G238" s="2"/>
      </tp>
      <tp>
        <v>21700</v>
        <stp/>
        <stp>BOARD</stp>
        <stp>7272</stp>
        <stp/>
        <stp>売気配数量4</stp>
        <tr r="G239" s="2"/>
      </tp>
      <tp>
        <v>800</v>
        <stp/>
        <stp>BOARD</stp>
        <stp>7276</stp>
        <stp/>
        <stp>売気配数量0</stp>
        <tr r="G240" s="2"/>
      </tp>
      <tp>
        <v>3500</v>
        <stp/>
        <stp>BOARD</stp>
        <stp>4272</stp>
        <stp/>
        <stp>売気配数量4</stp>
        <tr r="G92" s="2"/>
      </tp>
      <tp>
        <v>0</v>
        <stp/>
        <stp>BOARD</stp>
        <stp>2270</stp>
        <stp/>
        <stp>売気配数量6</stp>
        <tr r="G23" s="2"/>
      </tp>
      <tp>
        <v>0</v>
        <stp/>
        <stp>BOARD</stp>
        <stp>8273</stp>
        <stp/>
        <stp>売気配数量6</stp>
        <tr r="G284" s="2"/>
      </tp>
      <tp>
        <v>200</v>
        <stp/>
        <stp>BOARD</stp>
        <stp>7270</stp>
        <stp/>
        <stp>売気配数量5</stp>
        <tr r="G238" s="2"/>
      </tp>
      <tp>
        <v>0</v>
        <stp/>
        <stp>BOARD</stp>
        <stp>7272</stp>
        <stp/>
        <stp>売気配数量7</stp>
        <tr r="G239" s="2"/>
      </tp>
      <tp>
        <v>5500</v>
        <stp/>
        <stp>BOARD</stp>
        <stp>7276</stp>
        <stp/>
        <stp>売気配数量3</stp>
        <tr r="G240" s="2"/>
      </tp>
      <tp>
        <v>0</v>
        <stp/>
        <stp>BOARD</stp>
        <stp>4272</stp>
        <stp/>
        <stp>売気配数量7</stp>
        <tr r="G92" s="2"/>
      </tp>
      <tp>
        <v>2600</v>
        <stp/>
        <stp>BOARD</stp>
        <stp>2270</stp>
        <stp/>
        <stp>売気配数量5</stp>
        <tr r="G23" s="2"/>
      </tp>
      <tp>
        <v>0</v>
        <stp/>
        <stp>BOARD</stp>
        <stp>8273</stp>
        <stp/>
        <stp>売気配数量7</stp>
        <tr r="G284" s="2"/>
      </tp>
      <tp>
        <v>600</v>
        <stp/>
        <stp>BOARD</stp>
        <stp>7270</stp>
        <stp/>
        <stp>売気配数量4</stp>
        <tr r="G238" s="2"/>
      </tp>
      <tp>
        <v>0</v>
        <stp/>
        <stp>BOARD</stp>
        <stp>7272</stp>
        <stp/>
        <stp>売気配数量6</stp>
        <tr r="G239" s="2"/>
      </tp>
      <tp>
        <v>3800</v>
        <stp/>
        <stp>BOARD</stp>
        <stp>7276</stp>
        <stp/>
        <stp>売気配数量2</stp>
        <tr r="G240" s="2"/>
      </tp>
      <tp>
        <v>0</v>
        <stp/>
        <stp>BOARD</stp>
        <stp>4272</stp>
        <stp/>
        <stp>売気配数量6</stp>
        <tr r="G92" s="2"/>
      </tp>
      <tp>
        <v>6400</v>
        <stp/>
        <stp>BOARD</stp>
        <stp>2270</stp>
        <stp/>
        <stp>売気配数量4</stp>
        <tr r="G23" s="2"/>
      </tp>
      <tp>
        <v>4000</v>
        <stp/>
        <stp>BOARD</stp>
        <stp>8273</stp>
        <stp/>
        <stp>売気配数量0</stp>
        <tr r="G284" s="2"/>
      </tp>
      <tp>
        <v>1800</v>
        <stp/>
        <stp>BOARD</stp>
        <stp>7270</stp>
        <stp/>
        <stp>売気配数量3</stp>
        <tr r="G238" s="2"/>
      </tp>
      <tp>
        <v>19900</v>
        <stp/>
        <stp>BOARD</stp>
        <stp>7272</stp>
        <stp/>
        <stp>売気配数量1</stp>
        <tr r="G239" s="2"/>
      </tp>
      <tp>
        <v>1800</v>
        <stp/>
        <stp>BOARD</stp>
        <stp>7276</stp>
        <stp/>
        <stp>売気配数量5</stp>
        <tr r="G240" s="2"/>
      </tp>
      <tp>
        <v>17000</v>
        <stp/>
        <stp>BOARD</stp>
        <stp>4272</stp>
        <stp/>
        <stp>売気配数量1</stp>
        <tr r="G92" s="2"/>
      </tp>
      <tp>
        <v>8700</v>
        <stp/>
        <stp>BOARD</stp>
        <stp>2270</stp>
        <stp/>
        <stp>売気配数量3</stp>
        <tr r="G23" s="2"/>
      </tp>
      <tp>
        <v>2200</v>
        <stp/>
        <stp>BOARD</stp>
        <stp>8273</stp>
        <stp/>
        <stp>売気配数量1</stp>
        <tr r="G284" s="2"/>
      </tp>
      <tp>
        <v>16600</v>
        <stp/>
        <stp>BOARD</stp>
        <stp>7270</stp>
        <stp/>
        <stp>売気配数量2</stp>
        <tr r="G238" s="2"/>
      </tp>
      <tp>
        <v>13900</v>
        <stp/>
        <stp>BOARD</stp>
        <stp>7272</stp>
        <stp/>
        <stp>売気配数量0</stp>
        <tr r="G239" s="2"/>
      </tp>
      <tp>
        <v>4900</v>
        <stp/>
        <stp>BOARD</stp>
        <stp>7276</stp>
        <stp/>
        <stp>売気配数量4</stp>
        <tr r="G240" s="2"/>
      </tp>
      <tp>
        <v>3700</v>
        <stp/>
        <stp>BOARD</stp>
        <stp>4272</stp>
        <stp/>
        <stp>売気配数量0</stp>
        <tr r="G92" s="2"/>
      </tp>
      <tp>
        <v>6500</v>
        <stp/>
        <stp>BOARD</stp>
        <stp>2270</stp>
        <stp/>
        <stp>売気配数量2</stp>
        <tr r="G23" s="2"/>
      </tp>
      <tp>
        <v>8000</v>
        <stp/>
        <stp>BOARD</stp>
        <stp>8273</stp>
        <stp/>
        <stp>売気配数量2</stp>
        <tr r="G284" s="2"/>
      </tp>
      <tp>
        <v>25700</v>
        <stp/>
        <stp>BOARD</stp>
        <stp>7270</stp>
        <stp/>
        <stp>売気配数量1</stp>
        <tr r="G238" s="2"/>
      </tp>
      <tp>
        <v>19800</v>
        <stp/>
        <stp>BOARD</stp>
        <stp>7272</stp>
        <stp/>
        <stp>売気配数量3</stp>
        <tr r="G239" s="2"/>
      </tp>
      <tp>
        <v>0</v>
        <stp/>
        <stp>BOARD</stp>
        <stp>7276</stp>
        <stp/>
        <stp>売気配数量7</stp>
        <tr r="G240" s="2"/>
      </tp>
      <tp>
        <v>0</v>
        <stp/>
        <stp>BOARD</stp>
        <stp>7278</stp>
        <stp/>
        <stp>売気配数量9</stp>
        <tr r="G241" s="2"/>
      </tp>
      <tp>
        <v>5600</v>
        <stp/>
        <stp>BOARD</stp>
        <stp>4272</stp>
        <stp/>
        <stp>売気配数量3</stp>
        <tr r="G92" s="2"/>
      </tp>
      <tp>
        <v>100</v>
        <stp/>
        <stp>BOARD</stp>
        <stp>2270</stp>
        <stp/>
        <stp>売気配数量1</stp>
        <tr r="G23" s="2"/>
      </tp>
      <tp>
        <v>3100</v>
        <stp/>
        <stp>BOARD</stp>
        <stp>8273</stp>
        <stp/>
        <stp>売気配数量3</stp>
        <tr r="G284" s="2"/>
      </tp>
      <tp>
        <v>24000</v>
        <stp/>
        <stp>BOARD</stp>
        <stp>7270</stp>
        <stp/>
        <stp>売気配数量0</stp>
        <tr r="G238" s="2"/>
      </tp>
      <tp>
        <v>28300</v>
        <stp/>
        <stp>BOARD</stp>
        <stp>7272</stp>
        <stp/>
        <stp>売気配数量2</stp>
        <tr r="G239" s="2"/>
      </tp>
      <tp>
        <v>0</v>
        <stp/>
        <stp>BOARD</stp>
        <stp>7276</stp>
        <stp/>
        <stp>売気配数量6</stp>
        <tr r="G240" s="2"/>
      </tp>
      <tp>
        <v>0</v>
        <stp/>
        <stp>BOARD</stp>
        <stp>7278</stp>
        <stp/>
        <stp>売気配数量8</stp>
        <tr r="G241" s="2"/>
      </tp>
      <tp>
        <v>6400</v>
        <stp/>
        <stp>BOARD</stp>
        <stp>4272</stp>
        <stp/>
        <stp>売気配数量2</stp>
        <tr r="G92" s="2"/>
      </tp>
      <tp>
        <v>5600</v>
        <stp/>
        <stp>BOARD</stp>
        <stp>2270</stp>
        <stp/>
        <stp>売気配数量0</stp>
        <tr r="G23" s="2"/>
      </tp>
      <tp>
        <v>0</v>
        <stp/>
        <stp>BOARD</stp>
        <stp>7276</stp>
        <stp/>
        <stp>売気配数量9</stp>
        <tr r="G240" s="2"/>
      </tp>
      <tp>
        <v>0</v>
        <stp/>
        <stp>BOARD</stp>
        <stp>7278</stp>
        <stp/>
        <stp>売気配数量7</stp>
        <tr r="G241" s="2"/>
      </tp>
      <tp>
        <v>0</v>
        <stp/>
        <stp>BOARD</stp>
        <stp>7276</stp>
        <stp/>
        <stp>売気配数量8</stp>
        <tr r="G240" s="2"/>
      </tp>
      <tp>
        <v>0</v>
        <stp/>
        <stp>BOARD</stp>
        <stp>7278</stp>
        <stp/>
        <stp>売気配数量6</stp>
        <tr r="G241" s="2"/>
      </tp>
      <tp>
        <v>500</v>
        <stp/>
        <stp>BOARD</stp>
        <stp>7278</stp>
        <stp/>
        <stp>売気配数量5</stp>
        <tr r="G241" s="2"/>
      </tp>
      <tp>
        <v>800</v>
        <stp/>
        <stp>BOARD</stp>
        <stp>7278</stp>
        <stp/>
        <stp>売気配数量4</stp>
        <tr r="G241" s="2"/>
      </tp>
      <tp>
        <v>0</v>
        <stp/>
        <stp>BOARD</stp>
        <stp>8273</stp>
        <stp/>
        <stp>売気配数量8</stp>
        <tr r="G284" s="2"/>
      </tp>
      <tp>
        <v>0</v>
        <stp/>
        <stp>BOARD</stp>
        <stp>7272</stp>
        <stp/>
        <stp>売気配数量9</stp>
        <tr r="G239" s="2"/>
      </tp>
      <tp>
        <v>2500</v>
        <stp/>
        <stp>BOARD</stp>
        <stp>7278</stp>
        <stp/>
        <stp>売気配数量3</stp>
        <tr r="G241" s="2"/>
      </tp>
      <tp>
        <v>0</v>
        <stp/>
        <stp>BOARD</stp>
        <stp>4272</stp>
        <stp/>
        <stp>売気配数量9</stp>
        <tr r="G92" s="2"/>
      </tp>
      <tp>
        <v>0</v>
        <stp/>
        <stp>BOARD</stp>
        <stp>8273</stp>
        <stp/>
        <stp>売気配数量9</stp>
        <tr r="G284" s="2"/>
      </tp>
      <tp>
        <v>0</v>
        <stp/>
        <stp>BOARD</stp>
        <stp>7272</stp>
        <stp/>
        <stp>売気配数量8</stp>
        <tr r="G239" s="2"/>
      </tp>
      <tp>
        <v>2600</v>
        <stp/>
        <stp>BOARD</stp>
        <stp>7278</stp>
        <stp/>
        <stp>売気配数量2</stp>
        <tr r="G241" s="2"/>
      </tp>
      <tp>
        <v>0</v>
        <stp/>
        <stp>BOARD</stp>
        <stp>4272</stp>
        <stp/>
        <stp>売気配数量8</stp>
        <tr r="G92" s="2"/>
      </tp>
      <tp>
        <v>0</v>
        <stp/>
        <stp>BOARD</stp>
        <stp>7270</stp>
        <stp/>
        <stp>売気配数量9</stp>
        <tr r="G238" s="2"/>
      </tp>
      <tp>
        <v>4700</v>
        <stp/>
        <stp>BOARD</stp>
        <stp>7278</stp>
        <stp/>
        <stp>売気配数量1</stp>
        <tr r="G241" s="2"/>
      </tp>
      <tp>
        <v>0</v>
        <stp/>
        <stp>BOARD</stp>
        <stp>2270</stp>
        <stp/>
        <stp>売気配数量9</stp>
        <tr r="G23" s="2"/>
      </tp>
      <tp>
        <v>0</v>
        <stp/>
        <stp>BOARD</stp>
        <stp>7270</stp>
        <stp/>
        <stp>売気配数量8</stp>
        <tr r="G238" s="2"/>
      </tp>
      <tp>
        <v>1800</v>
        <stp/>
        <stp>BOARD</stp>
        <stp>7278</stp>
        <stp/>
        <stp>売気配数量0</stp>
        <tr r="G241" s="2"/>
      </tp>
      <tp>
        <v>0</v>
        <stp/>
        <stp>BOARD</stp>
        <stp>2270</stp>
        <stp/>
        <stp>売気配数量8</stp>
        <tr r="G23" s="2"/>
      </tp>
      <tp>
        <v>0</v>
        <stp/>
        <stp>BOARD</stp>
        <stp>6201</stp>
        <stp/>
        <stp>売気配数量6</stp>
        <tr r="G176" s="2"/>
      </tp>
      <tp>
        <v>1900</v>
        <stp/>
        <stp>BOARD</stp>
        <stp>7202</stp>
        <stp/>
        <stp>売気配数量5</stp>
        <tr r="G230" s="2"/>
      </tp>
      <tp>
        <v>15400</v>
        <stp/>
        <stp>BOARD</stp>
        <stp>7205</stp>
        <stp/>
        <stp>売気配数量2</stp>
        <tr r="G231" s="2"/>
      </tp>
      <tp>
        <v>11400</v>
        <stp/>
        <stp>BOARD</stp>
        <stp>4202</stp>
        <stp/>
        <stp>売気配数量5</stp>
        <tr r="G85" s="2"/>
      </tp>
      <tp>
        <v>7000</v>
        <stp/>
        <stp>BOARD</stp>
        <stp>4203</stp>
        <stp/>
        <stp>売気配数量4</stp>
        <tr r="G86" s="2"/>
      </tp>
      <tp>
        <v>2600</v>
        <stp/>
        <stp>BOARD</stp>
        <stp>4204</stp>
        <stp/>
        <stp>売気配数量3</stp>
        <tr r="G87" s="2"/>
      </tp>
      <tp>
        <v>10700</v>
        <stp/>
        <stp>BOARD</stp>
        <stp>4205</stp>
        <stp/>
        <stp>売気配数量2</stp>
        <tr r="G88" s="2"/>
      </tp>
      <tp>
        <v>3700</v>
        <stp/>
        <stp>BOARD</stp>
        <stp>4206</stp>
        <stp/>
        <stp>売気配数量1</stp>
        <tr r="G89" s="2"/>
      </tp>
      <tp>
        <v>1100</v>
        <stp/>
        <stp>BOARD</stp>
        <stp>5202</stp>
        <stp/>
        <stp>売気配数量5</stp>
        <tr r="G138" s="2"/>
      </tp>
      <tp>
        <v>2100</v>
        <stp/>
        <stp>BOARD</stp>
        <stp>2206</stp>
        <stp/>
        <stp>売気配数量1</stp>
        <tr r="G18" s="2"/>
      </tp>
      <tp>
        <v>0</v>
        <stp/>
        <stp>BOARD</stp>
        <stp>6201</stp>
        <stp/>
        <stp>売気配数量7</stp>
        <tr r="G176" s="2"/>
      </tp>
      <tp>
        <v>1600</v>
        <stp/>
        <stp>BOARD</stp>
        <stp>7202</stp>
        <stp/>
        <stp>売気配数量4</stp>
        <tr r="G230" s="2"/>
      </tp>
      <tp>
        <v>23400</v>
        <stp/>
        <stp>BOARD</stp>
        <stp>7205</stp>
        <stp/>
        <stp>売気配数量3</stp>
        <tr r="G231" s="2"/>
      </tp>
      <tp>
        <v>53900</v>
        <stp/>
        <stp>BOARD</stp>
        <stp>4202</stp>
        <stp/>
        <stp>売気配数量4</stp>
        <tr r="G85" s="2"/>
      </tp>
      <tp>
        <v>9000</v>
        <stp/>
        <stp>BOARD</stp>
        <stp>4203</stp>
        <stp/>
        <stp>売気配数量5</stp>
        <tr r="G86" s="2"/>
      </tp>
      <tp>
        <v>6600</v>
        <stp/>
        <stp>BOARD</stp>
        <stp>4204</stp>
        <stp/>
        <stp>売気配数量2</stp>
        <tr r="G87" s="2"/>
      </tp>
      <tp>
        <v>15200</v>
        <stp/>
        <stp>BOARD</stp>
        <stp>4205</stp>
        <stp/>
        <stp>売気配数量3</stp>
        <tr r="G88" s="2"/>
      </tp>
      <tp>
        <v>100</v>
        <stp/>
        <stp>BOARD</stp>
        <stp>4206</stp>
        <stp/>
        <stp>売気配数量0</stp>
        <tr r="G89" s="2"/>
      </tp>
      <tp>
        <v>9500</v>
        <stp/>
        <stp>BOARD</stp>
        <stp>5202</stp>
        <stp/>
        <stp>売気配数量4</stp>
        <tr r="G138" s="2"/>
      </tp>
      <tp>
        <v>800</v>
        <stp/>
        <stp>BOARD</stp>
        <stp>2206</stp>
        <stp/>
        <stp>売気配数量0</stp>
        <tr r="G18" s="2"/>
      </tp>
      <tp>
        <v>13100</v>
        <stp/>
        <stp>BOARD</stp>
        <stp>6201</stp>
        <stp/>
        <stp>売気配数量4</stp>
        <tr r="G176" s="2"/>
      </tp>
      <tp>
        <v>0</v>
        <stp/>
        <stp>BOARD</stp>
        <stp>7202</stp>
        <stp/>
        <stp>売気配数量7</stp>
        <tr r="G230" s="2"/>
      </tp>
      <tp>
        <v>26000</v>
        <stp/>
        <stp>BOARD</stp>
        <stp>7205</stp>
        <stp/>
        <stp>売気配数量0</stp>
        <tr r="G231" s="2"/>
      </tp>
      <tp>
        <v>0</v>
        <stp/>
        <stp>BOARD</stp>
        <stp>4202</stp>
        <stp/>
        <stp>売気配数量7</stp>
        <tr r="G85" s="2"/>
      </tp>
      <tp>
        <v>0</v>
        <stp/>
        <stp>BOARD</stp>
        <stp>4203</stp>
        <stp/>
        <stp>売気配数量6</stp>
        <tr r="G86" s="2"/>
      </tp>
      <tp>
        <v>1100</v>
        <stp/>
        <stp>BOARD</stp>
        <stp>4204</stp>
        <stp/>
        <stp>売気配数量1</stp>
        <tr r="G87" s="2"/>
      </tp>
      <tp>
        <v>24800</v>
        <stp/>
        <stp>BOARD</stp>
        <stp>4205</stp>
        <stp/>
        <stp>売気配数量0</stp>
        <tr r="G88" s="2"/>
      </tp>
      <tp>
        <v>3800</v>
        <stp/>
        <stp>BOARD</stp>
        <stp>4206</stp>
        <stp/>
        <stp>売気配数量3</stp>
        <tr r="G89" s="2"/>
      </tp>
      <tp>
        <v>0</v>
        <stp/>
        <stp>BOARD</stp>
        <stp>5202</stp>
        <stp/>
        <stp>売気配数量7</stp>
        <tr r="G138" s="2"/>
      </tp>
      <tp>
        <v>10100</v>
        <stp/>
        <stp>BOARD</stp>
        <stp>2206</stp>
        <stp/>
        <stp>売気配数量3</stp>
        <tr r="G18" s="2"/>
      </tp>
      <tp>
        <v>3500</v>
        <stp/>
        <stp>BOARD</stp>
        <stp>6201</stp>
        <stp/>
        <stp>売気配数量5</stp>
        <tr r="G176" s="2"/>
      </tp>
      <tp>
        <v>0</v>
        <stp/>
        <stp>BOARD</stp>
        <stp>7202</stp>
        <stp/>
        <stp>売気配数量6</stp>
        <tr r="G230" s="2"/>
      </tp>
      <tp>
        <v>36300</v>
        <stp/>
        <stp>BOARD</stp>
        <stp>7205</stp>
        <stp/>
        <stp>売気配数量1</stp>
        <tr r="G231" s="2"/>
      </tp>
      <tp>
        <v>0</v>
        <stp/>
        <stp>BOARD</stp>
        <stp>4202</stp>
        <stp/>
        <stp>売気配数量6</stp>
        <tr r="G85" s="2"/>
      </tp>
      <tp>
        <v>0</v>
        <stp/>
        <stp>BOARD</stp>
        <stp>4203</stp>
        <stp/>
        <stp>売気配数量7</stp>
        <tr r="G86" s="2"/>
      </tp>
      <tp>
        <v>17800</v>
        <stp/>
        <stp>BOARD</stp>
        <stp>4204</stp>
        <stp/>
        <stp>売気配数量0</stp>
        <tr r="G87" s="2"/>
      </tp>
      <tp>
        <v>12100</v>
        <stp/>
        <stp>BOARD</stp>
        <stp>4205</stp>
        <stp/>
        <stp>売気配数量1</stp>
        <tr r="G88" s="2"/>
      </tp>
      <tp>
        <v>6700</v>
        <stp/>
        <stp>BOARD</stp>
        <stp>4206</stp>
        <stp/>
        <stp>売気配数量2</stp>
        <tr r="G89" s="2"/>
      </tp>
      <tp>
        <v>0</v>
        <stp/>
        <stp>BOARD</stp>
        <stp>5202</stp>
        <stp/>
        <stp>売気配数量6</stp>
        <tr r="G138" s="2"/>
      </tp>
      <tp>
        <v>5200</v>
        <stp/>
        <stp>BOARD</stp>
        <stp>2206</stp>
        <stp/>
        <stp>売気配数量2</stp>
        <tr r="G18" s="2"/>
      </tp>
      <tp>
        <v>3300</v>
        <stp/>
        <stp>BOARD</stp>
        <stp>6201</stp>
        <stp/>
        <stp>売気配数量2</stp>
        <tr r="G176" s="2"/>
      </tp>
      <tp>
        <v>2800</v>
        <stp/>
        <stp>BOARD</stp>
        <stp>7202</stp>
        <stp/>
        <stp>売気配数量1</stp>
        <tr r="G230" s="2"/>
      </tp>
      <tp>
        <v>0</v>
        <stp/>
        <stp>BOARD</stp>
        <stp>7205</stp>
        <stp/>
        <stp>売気配数量6</stp>
        <tr r="G231" s="2"/>
      </tp>
      <tp>
        <v>27800</v>
        <stp/>
        <stp>BOARD</stp>
        <stp>4202</stp>
        <stp/>
        <stp>売気配数量1</stp>
        <tr r="G85" s="2"/>
      </tp>
      <tp>
        <v>5000</v>
        <stp/>
        <stp>BOARD</stp>
        <stp>4203</stp>
        <stp/>
        <stp>売気配数量0</stp>
        <tr r="G86" s="2"/>
      </tp>
      <tp>
        <v>0</v>
        <stp/>
        <stp>BOARD</stp>
        <stp>4204</stp>
        <stp/>
        <stp>売気配数量7</stp>
        <tr r="G87" s="2"/>
      </tp>
      <tp>
        <v>0</v>
        <stp/>
        <stp>BOARD</stp>
        <stp>4205</stp>
        <stp/>
        <stp>売気配数量6</stp>
        <tr r="G88" s="2"/>
      </tp>
      <tp>
        <v>700</v>
        <stp/>
        <stp>BOARD</stp>
        <stp>4206</stp>
        <stp/>
        <stp>売気配数量5</stp>
        <tr r="G89" s="2"/>
      </tp>
      <tp>
        <v>9200</v>
        <stp/>
        <stp>BOARD</stp>
        <stp>5202</stp>
        <stp/>
        <stp>売気配数量1</stp>
        <tr r="G138" s="2"/>
      </tp>
      <tp>
        <v>800</v>
        <stp/>
        <stp>BOARD</stp>
        <stp>2206</stp>
        <stp/>
        <stp>売気配数量5</stp>
        <tr r="G18" s="2"/>
      </tp>
      <tp>
        <v>11200</v>
        <stp/>
        <stp>BOARD</stp>
        <stp>6201</stp>
        <stp/>
        <stp>売気配数量3</stp>
        <tr r="G176" s="2"/>
      </tp>
      <tp>
        <v>4900</v>
        <stp/>
        <stp>BOARD</stp>
        <stp>7202</stp>
        <stp/>
        <stp>売気配数量0</stp>
        <tr r="G230" s="2"/>
      </tp>
      <tp>
        <v>0</v>
        <stp/>
        <stp>BOARD</stp>
        <stp>7205</stp>
        <stp/>
        <stp>売気配数量7</stp>
        <tr r="G231" s="2"/>
      </tp>
      <tp>
        <v>25700</v>
        <stp/>
        <stp>BOARD</stp>
        <stp>4202</stp>
        <stp/>
        <stp>売気配数量0</stp>
        <tr r="G85" s="2"/>
      </tp>
      <tp>
        <v>33000</v>
        <stp/>
        <stp>BOARD</stp>
        <stp>4203</stp>
        <stp/>
        <stp>売気配数量1</stp>
        <tr r="G86" s="2"/>
      </tp>
      <tp>
        <v>0</v>
        <stp/>
        <stp>BOARD</stp>
        <stp>4204</stp>
        <stp/>
        <stp>売気配数量6</stp>
        <tr r="G87" s="2"/>
      </tp>
      <tp>
        <v>0</v>
        <stp/>
        <stp>BOARD</stp>
        <stp>4205</stp>
        <stp/>
        <stp>売気配数量7</stp>
        <tr r="G88" s="2"/>
      </tp>
      <tp>
        <v>2000</v>
        <stp/>
        <stp>BOARD</stp>
        <stp>4206</stp>
        <stp/>
        <stp>売気配数量4</stp>
        <tr r="G89" s="2"/>
      </tp>
      <tp>
        <v>12600</v>
        <stp/>
        <stp>BOARD</stp>
        <stp>5202</stp>
        <stp/>
        <stp>売気配数量0</stp>
        <tr r="G138" s="2"/>
      </tp>
      <tp>
        <v>6200</v>
        <stp/>
        <stp>BOARD</stp>
        <stp>2206</stp>
        <stp/>
        <stp>売気配数量4</stp>
        <tr r="G18" s="2"/>
      </tp>
      <tp>
        <v>2700</v>
        <stp/>
        <stp>BOARD</stp>
        <stp>6201</stp>
        <stp/>
        <stp>売気配数量0</stp>
        <tr r="G176" s="2"/>
      </tp>
      <tp>
        <v>6100</v>
        <stp/>
        <stp>BOARD</stp>
        <stp>7202</stp>
        <stp/>
        <stp>売気配数量3</stp>
        <tr r="G230" s="2"/>
      </tp>
      <tp>
        <v>6000</v>
        <stp/>
        <stp>BOARD</stp>
        <stp>7205</stp>
        <stp/>
        <stp>売気配数量4</stp>
        <tr r="G231" s="2"/>
      </tp>
      <tp>
        <v>43300</v>
        <stp/>
        <stp>BOARD</stp>
        <stp>4202</stp>
        <stp/>
        <stp>売気配数量3</stp>
        <tr r="G85" s="2"/>
      </tp>
      <tp>
        <v>50000</v>
        <stp/>
        <stp>BOARD</stp>
        <stp>4203</stp>
        <stp/>
        <stp>売気配数量2</stp>
        <tr r="G86" s="2"/>
      </tp>
      <tp>
        <v>700</v>
        <stp/>
        <stp>BOARD</stp>
        <stp>4204</stp>
        <stp/>
        <stp>売気配数量5</stp>
        <tr r="G87" s="2"/>
      </tp>
      <tp>
        <v>9200</v>
        <stp/>
        <stp>BOARD</stp>
        <stp>4205</stp>
        <stp/>
        <stp>売気配数量4</stp>
        <tr r="G88" s="2"/>
      </tp>
      <tp>
        <v>0</v>
        <stp/>
        <stp>BOARD</stp>
        <stp>4206</stp>
        <stp/>
        <stp>売気配数量7</stp>
        <tr r="G89" s="2"/>
      </tp>
      <tp>
        <v>0</v>
        <stp/>
        <stp>BOARD</stp>
        <stp>4208</stp>
        <stp/>
        <stp>売気配数量9</stp>
        <tr r="G90" s="2"/>
      </tp>
      <tp>
        <v>27500</v>
        <stp/>
        <stp>BOARD</stp>
        <stp>5202</stp>
        <stp/>
        <stp>売気配数量3</stp>
        <tr r="G138" s="2"/>
      </tp>
      <tp>
        <v>0</v>
        <stp/>
        <stp>BOARD</stp>
        <stp>2206</stp>
        <stp/>
        <stp>売気配数量7</stp>
        <tr r="G18" s="2"/>
      </tp>
      <tp>
        <v>9100</v>
        <stp/>
        <stp>BOARD</stp>
        <stp>6201</stp>
        <stp/>
        <stp>売気配数量1</stp>
        <tr r="G176" s="2"/>
      </tp>
      <tp>
        <v>22600</v>
        <stp/>
        <stp>BOARD</stp>
        <stp>7202</stp>
        <stp/>
        <stp>売気配数量2</stp>
        <tr r="G230" s="2"/>
      </tp>
      <tp>
        <v>3800</v>
        <stp/>
        <stp>BOARD</stp>
        <stp>7205</stp>
        <stp/>
        <stp>売気配数量5</stp>
        <tr r="G231" s="2"/>
      </tp>
      <tp>
        <v>40300</v>
        <stp/>
        <stp>BOARD</stp>
        <stp>4202</stp>
        <stp/>
        <stp>売気配数量2</stp>
        <tr r="G85" s="2"/>
      </tp>
      <tp>
        <v>25000</v>
        <stp/>
        <stp>BOARD</stp>
        <stp>4203</stp>
        <stp/>
        <stp>売気配数量3</stp>
        <tr r="G86" s="2"/>
      </tp>
      <tp>
        <v>1500</v>
        <stp/>
        <stp>BOARD</stp>
        <stp>4204</stp>
        <stp/>
        <stp>売気配数量4</stp>
        <tr r="G87" s="2"/>
      </tp>
      <tp>
        <v>6200</v>
        <stp/>
        <stp>BOARD</stp>
        <stp>4205</stp>
        <stp/>
        <stp>売気配数量5</stp>
        <tr r="G88" s="2"/>
      </tp>
      <tp>
        <v>0</v>
        <stp/>
        <stp>BOARD</stp>
        <stp>4206</stp>
        <stp/>
        <stp>売気配数量6</stp>
        <tr r="G89" s="2"/>
      </tp>
      <tp>
        <v>0</v>
        <stp/>
        <stp>BOARD</stp>
        <stp>4208</stp>
        <stp/>
        <stp>売気配数量8</stp>
        <tr r="G90" s="2"/>
      </tp>
      <tp>
        <v>69900</v>
        <stp/>
        <stp>BOARD</stp>
        <stp>5202</stp>
        <stp/>
        <stp>売気配数量2</stp>
        <tr r="G138" s="2"/>
      </tp>
      <tp>
        <v>0</v>
        <stp/>
        <stp>BOARD</stp>
        <stp>2206</stp>
        <stp/>
        <stp>売気配数量6</stp>
        <tr r="G18" s="2"/>
      </tp>
      <tp>
        <v>0</v>
        <stp/>
        <stp>BOARD</stp>
        <stp>4206</stp>
        <stp/>
        <stp>売気配数量9</stp>
        <tr r="G89" s="2"/>
      </tp>
      <tp>
        <v>0</v>
        <stp/>
        <stp>BOARD</stp>
        <stp>4208</stp>
        <stp/>
        <stp>売気配数量7</stp>
        <tr r="G90" s="2"/>
      </tp>
      <tp>
        <v>0</v>
        <stp/>
        <stp>BOARD</stp>
        <stp>2206</stp>
        <stp/>
        <stp>売気配数量9</stp>
        <tr r="G18" s="2"/>
      </tp>
      <tp>
        <v>0</v>
        <stp/>
        <stp>BOARD</stp>
        <stp>4206</stp>
        <stp/>
        <stp>売気配数量8</stp>
        <tr r="G89" s="2"/>
      </tp>
      <tp>
        <v>0</v>
        <stp/>
        <stp>BOARD</stp>
        <stp>4208</stp>
        <stp/>
        <stp>売気配数量6</stp>
        <tr r="G90" s="2"/>
      </tp>
      <tp>
        <v>0</v>
        <stp/>
        <stp>BOARD</stp>
        <stp>2206</stp>
        <stp/>
        <stp>売気配数量8</stp>
        <tr r="G18" s="2"/>
      </tp>
      <tp>
        <v>0</v>
        <stp/>
        <stp>BOARD</stp>
        <stp>7205</stp>
        <stp/>
        <stp>売気配数量8</stp>
        <tr r="G231" s="2"/>
      </tp>
      <tp>
        <v>0</v>
        <stp/>
        <stp>BOARD</stp>
        <stp>4204</stp>
        <stp/>
        <stp>売気配数量9</stp>
        <tr r="G87" s="2"/>
      </tp>
      <tp>
        <v>0</v>
        <stp/>
        <stp>BOARD</stp>
        <stp>4205</stp>
        <stp/>
        <stp>売気配数量8</stp>
        <tr r="G88" s="2"/>
      </tp>
      <tp>
        <v>16300</v>
        <stp/>
        <stp>BOARD</stp>
        <stp>4208</stp>
        <stp/>
        <stp>売気配数量5</stp>
        <tr r="G90" s="2"/>
      </tp>
      <tp>
        <v>0</v>
        <stp/>
        <stp>BOARD</stp>
        <stp>7205</stp>
        <stp/>
        <stp>売気配数量9</stp>
        <tr r="G231" s="2"/>
      </tp>
      <tp>
        <v>0</v>
        <stp/>
        <stp>BOARD</stp>
        <stp>4204</stp>
        <stp/>
        <stp>売気配数量8</stp>
        <tr r="G87" s="2"/>
      </tp>
      <tp>
        <v>0</v>
        <stp/>
        <stp>BOARD</stp>
        <stp>4205</stp>
        <stp/>
        <stp>売気配数量9</stp>
        <tr r="G88" s="2"/>
      </tp>
      <tp>
        <v>19600</v>
        <stp/>
        <stp>BOARD</stp>
        <stp>4208</stp>
        <stp/>
        <stp>売気配数量4</stp>
        <tr r="G90" s="2"/>
      </tp>
      <tp>
        <v>0</v>
        <stp/>
        <stp>BOARD</stp>
        <stp>7202</stp>
        <stp/>
        <stp>売気配数量9</stp>
        <tr r="G230" s="2"/>
      </tp>
      <tp>
        <v>0</v>
        <stp/>
        <stp>BOARD</stp>
        <stp>4202</stp>
        <stp/>
        <stp>売気配数量9</stp>
        <tr r="G85" s="2"/>
      </tp>
      <tp>
        <v>0</v>
        <stp/>
        <stp>BOARD</stp>
        <stp>4203</stp>
        <stp/>
        <stp>売気配数量8</stp>
        <tr r="G86" s="2"/>
      </tp>
      <tp>
        <v>14600</v>
        <stp/>
        <stp>BOARD</stp>
        <stp>4208</stp>
        <stp/>
        <stp>売気配数量3</stp>
        <tr r="G90" s="2"/>
      </tp>
      <tp>
        <v>0</v>
        <stp/>
        <stp>BOARD</stp>
        <stp>5202</stp>
        <stp/>
        <stp>売気配数量9</stp>
        <tr r="G138" s="2"/>
      </tp>
      <tp>
        <v>0</v>
        <stp/>
        <stp>BOARD</stp>
        <stp>7202</stp>
        <stp/>
        <stp>売気配数量8</stp>
        <tr r="G230" s="2"/>
      </tp>
      <tp>
        <v>0</v>
        <stp/>
        <stp>BOARD</stp>
        <stp>4202</stp>
        <stp/>
        <stp>売気配数量8</stp>
        <tr r="G85" s="2"/>
      </tp>
      <tp>
        <v>0</v>
        <stp/>
        <stp>BOARD</stp>
        <stp>4203</stp>
        <stp/>
        <stp>売気配数量9</stp>
        <tr r="G86" s="2"/>
      </tp>
      <tp>
        <v>5700</v>
        <stp/>
        <stp>BOARD</stp>
        <stp>4208</stp>
        <stp/>
        <stp>売気配数量2</stp>
        <tr r="G90" s="2"/>
      </tp>
      <tp>
        <v>0</v>
        <stp/>
        <stp>BOARD</stp>
        <stp>5202</stp>
        <stp/>
        <stp>売気配数量8</stp>
        <tr r="G138" s="2"/>
      </tp>
      <tp>
        <v>0</v>
        <stp/>
        <stp>BOARD</stp>
        <stp>6201</stp>
        <stp/>
        <stp>売気配数量8</stp>
        <tr r="G176" s="2"/>
      </tp>
      <tp>
        <v>11700</v>
        <stp/>
        <stp>BOARD</stp>
        <stp>4208</stp>
        <stp/>
        <stp>売気配数量1</stp>
        <tr r="G90" s="2"/>
      </tp>
      <tp>
        <v>0</v>
        <stp/>
        <stp>BOARD</stp>
        <stp>6201</stp>
        <stp/>
        <stp>売気配数量9</stp>
        <tr r="G176" s="2"/>
      </tp>
      <tp>
        <v>600</v>
        <stp/>
        <stp>BOARD</stp>
        <stp>4208</stp>
        <stp/>
        <stp>売気配数量0</stp>
        <tr r="G90" s="2"/>
      </tp>
      <tp>
        <v>0</v>
        <stp/>
        <stp>BOARD</stp>
        <stp>7211</stp>
        <stp/>
        <stp>売気配数量6</stp>
        <tr r="G232" s="2"/>
      </tp>
      <tp>
        <v>2400</v>
        <stp/>
        <stp>BOARD</stp>
        <stp>4217</stp>
        <stp/>
        <stp>売気配数量0</stp>
        <tr r="G91" s="2"/>
      </tp>
      <tp>
        <v>6700</v>
        <stp/>
        <stp>BOARD</stp>
        <stp>5214</stp>
        <stp/>
        <stp>売気配数量3</stp>
        <tr r="G139" s="2"/>
      </tp>
      <tp>
        <v>5200</v>
        <stp/>
        <stp>BOARD</stp>
        <stp>2212</stp>
        <stp/>
        <stp>売気配数量5</stp>
        <tr r="G19" s="2"/>
      </tp>
      <tp>
        <v>0</v>
        <stp/>
        <stp>BOARD</stp>
        <stp>7211</stp>
        <stp/>
        <stp>売気配数量7</stp>
        <tr r="G232" s="2"/>
      </tp>
      <tp>
        <v>1800</v>
        <stp/>
        <stp>BOARD</stp>
        <stp>4217</stp>
        <stp/>
        <stp>売気配数量1</stp>
        <tr r="G91" s="2"/>
      </tp>
      <tp>
        <v>5500</v>
        <stp/>
        <stp>BOARD</stp>
        <stp>5214</stp>
        <stp/>
        <stp>売気配数量2</stp>
        <tr r="G139" s="2"/>
      </tp>
      <tp>
        <v>6900</v>
        <stp/>
        <stp>BOARD</stp>
        <stp>2212</stp>
        <stp/>
        <stp>売気配数量4</stp>
        <tr r="G19" s="2"/>
      </tp>
      <tp>
        <v>95300</v>
        <stp/>
        <stp>BOARD</stp>
        <stp>7211</stp>
        <stp/>
        <stp>売気配数量4</stp>
        <tr r="G232" s="2"/>
      </tp>
      <tp>
        <v>1900</v>
        <stp/>
        <stp>BOARD</stp>
        <stp>4217</stp>
        <stp/>
        <stp>売気配数量2</stp>
        <tr r="G91" s="2"/>
      </tp>
      <tp>
        <v>4500</v>
        <stp/>
        <stp>BOARD</stp>
        <stp>5214</stp>
        <stp/>
        <stp>売気配数量1</stp>
        <tr r="G139" s="2"/>
      </tp>
      <tp>
        <v>0</v>
        <stp/>
        <stp>BOARD</stp>
        <stp>2212</stp>
        <stp/>
        <stp>売気配数量7</stp>
        <tr r="G19" s="2"/>
      </tp>
      <tp>
        <v>119200</v>
        <stp/>
        <stp>BOARD</stp>
        <stp>7211</stp>
        <stp/>
        <stp>売気配数量5</stp>
        <tr r="G232" s="2"/>
      </tp>
      <tp>
        <v>1800</v>
        <stp/>
        <stp>BOARD</stp>
        <stp>4217</stp>
        <stp/>
        <stp>売気配数量3</stp>
        <tr r="G91" s="2"/>
      </tp>
      <tp>
        <v>2800</v>
        <stp/>
        <stp>BOARD</stp>
        <stp>5214</stp>
        <stp/>
        <stp>売気配数量0</stp>
        <tr r="G139" s="2"/>
      </tp>
      <tp>
        <v>0</v>
        <stp/>
        <stp>BOARD</stp>
        <stp>2212</stp>
        <stp/>
        <stp>売気配数量6</stp>
        <tr r="G19" s="2"/>
      </tp>
      <tp>
        <v>72200</v>
        <stp/>
        <stp>BOARD</stp>
        <stp>7211</stp>
        <stp/>
        <stp>売気配数量2</stp>
        <tr r="G232" s="2"/>
      </tp>
      <tp>
        <v>600</v>
        <stp/>
        <stp>BOARD</stp>
        <stp>4217</stp>
        <stp/>
        <stp>売気配数量4</stp>
        <tr r="G91" s="2"/>
      </tp>
      <tp>
        <v>0</v>
        <stp/>
        <stp>BOARD</stp>
        <stp>5214</stp>
        <stp/>
        <stp>売気配数量7</stp>
        <tr r="G139" s="2"/>
      </tp>
      <tp>
        <v>3900</v>
        <stp/>
        <stp>BOARD</stp>
        <stp>2212</stp>
        <stp/>
        <stp>売気配数量1</stp>
        <tr r="G19" s="2"/>
      </tp>
      <tp>
        <v>183300</v>
        <stp/>
        <stp>BOARD</stp>
        <stp>7211</stp>
        <stp/>
        <stp>売気配数量3</stp>
        <tr r="G232" s="2"/>
      </tp>
      <tp>
        <v>300</v>
        <stp/>
        <stp>BOARD</stp>
        <stp>4217</stp>
        <stp/>
        <stp>売気配数量5</stp>
        <tr r="G91" s="2"/>
      </tp>
      <tp>
        <v>0</v>
        <stp/>
        <stp>BOARD</stp>
        <stp>5214</stp>
        <stp/>
        <stp>売気配数量6</stp>
        <tr r="G139" s="2"/>
      </tp>
      <tp>
        <v>7900</v>
        <stp/>
        <stp>BOARD</stp>
        <stp>2212</stp>
        <stp/>
        <stp>売気配数量0</stp>
        <tr r="G19" s="2"/>
      </tp>
      <tp>
        <v>0</v>
        <stp/>
        <stp>BOARD</stp>
        <stp>8218</stp>
        <stp/>
        <stp>売気配数量9</stp>
        <tr r="G277" s="2"/>
      </tp>
      <tp>
        <v>0</v>
        <stp/>
        <stp>BOARD</stp>
        <stp>8219</stp>
        <stp/>
        <stp>売気配数量8</stp>
        <tr r="G278" s="2"/>
      </tp>
      <tp>
        <v>35300</v>
        <stp/>
        <stp>BOARD</stp>
        <stp>7211</stp>
        <stp/>
        <stp>売気配数量0</stp>
        <tr r="G232" s="2"/>
      </tp>
      <tp>
        <v>0</v>
        <stp/>
        <stp>BOARD</stp>
        <stp>4217</stp>
        <stp/>
        <stp>売気配数量6</stp>
        <tr r="G91" s="2"/>
      </tp>
      <tp>
        <v>17200</v>
        <stp/>
        <stp>BOARD</stp>
        <stp>5214</stp>
        <stp/>
        <stp>売気配数量5</stp>
        <tr r="G139" s="2"/>
      </tp>
      <tp>
        <v>21400</v>
        <stp/>
        <stp>BOARD</stp>
        <stp>2212</stp>
        <stp/>
        <stp>売気配数量3</stp>
        <tr r="G19" s="2"/>
      </tp>
      <tp>
        <v>0</v>
        <stp/>
        <stp>BOARD</stp>
        <stp>8218</stp>
        <stp/>
        <stp>売気配数量8</stp>
        <tr r="G277" s="2"/>
      </tp>
      <tp>
        <v>0</v>
        <stp/>
        <stp>BOARD</stp>
        <stp>8219</stp>
        <stp/>
        <stp>売気配数量9</stp>
        <tr r="G278" s="2"/>
      </tp>
      <tp>
        <v>79900</v>
        <stp/>
        <stp>BOARD</stp>
        <stp>7211</stp>
        <stp/>
        <stp>売気配数量1</stp>
        <tr r="G232" s="2"/>
      </tp>
      <tp>
        <v>0</v>
        <stp/>
        <stp>BOARD</stp>
        <stp>4217</stp>
        <stp/>
        <stp>売気配数量7</stp>
        <tr r="G91" s="2"/>
      </tp>
      <tp>
        <v>16400</v>
        <stp/>
        <stp>BOARD</stp>
        <stp>5214</stp>
        <stp/>
        <stp>売気配数量4</stp>
        <tr r="G139" s="2"/>
      </tp>
      <tp>
        <v>3100</v>
        <stp/>
        <stp>BOARD</stp>
        <stp>2212</stp>
        <stp/>
        <stp>売気配数量2</stp>
        <tr r="G19" s="2"/>
      </tp>
      <tp>
        <v>0</v>
        <stp/>
        <stp>BOARD</stp>
        <stp>8218</stp>
        <stp/>
        <stp>売気配数量7</stp>
        <tr r="G277" s="2"/>
      </tp>
      <tp>
        <v>0</v>
        <stp/>
        <stp>BOARD</stp>
        <stp>8219</stp>
        <stp/>
        <stp>売気配数量6</stp>
        <tr r="G278" s="2"/>
      </tp>
      <tp>
        <v>0</v>
        <stp/>
        <stp>BOARD</stp>
        <stp>4217</stp>
        <stp/>
        <stp>売気配数量8</stp>
        <tr r="G91" s="2"/>
      </tp>
      <tp>
        <v>0</v>
        <stp/>
        <stp>BOARD</stp>
        <stp>8218</stp>
        <stp/>
        <stp>売気配数量6</stp>
        <tr r="G277" s="2"/>
      </tp>
      <tp>
        <v>0</v>
        <stp/>
        <stp>BOARD</stp>
        <stp>8219</stp>
        <stp/>
        <stp>売気配数量7</stp>
        <tr r="G278" s="2"/>
      </tp>
      <tp>
        <v>0</v>
        <stp/>
        <stp>BOARD</stp>
        <stp>4217</stp>
        <stp/>
        <stp>売気配数量9</stp>
        <tr r="G91" s="2"/>
      </tp>
      <tp>
        <v>1200</v>
        <stp/>
        <stp>BOARD</stp>
        <stp>8218</stp>
        <stp/>
        <stp>売気配数量5</stp>
        <tr r="G277" s="2"/>
      </tp>
      <tp>
        <v>7400</v>
        <stp/>
        <stp>BOARD</stp>
        <stp>8219</stp>
        <stp/>
        <stp>売気配数量4</stp>
        <tr r="G278" s="2"/>
      </tp>
      <tp>
        <v>0</v>
        <stp/>
        <stp>BOARD</stp>
        <stp>5214</stp>
        <stp/>
        <stp>売気配数量9</stp>
        <tr r="G139" s="2"/>
      </tp>
      <tp>
        <v>2400</v>
        <stp/>
        <stp>BOARD</stp>
        <stp>8218</stp>
        <stp/>
        <stp>売気配数量4</stp>
        <tr r="G277" s="2"/>
      </tp>
      <tp>
        <v>900</v>
        <stp/>
        <stp>BOARD</stp>
        <stp>8219</stp>
        <stp/>
        <stp>売気配数量5</stp>
        <tr r="G278" s="2"/>
      </tp>
      <tp>
        <v>0</v>
        <stp/>
        <stp>BOARD</stp>
        <stp>5214</stp>
        <stp/>
        <stp>売気配数量8</stp>
        <tr r="G139" s="2"/>
      </tp>
      <tp>
        <v>3100</v>
        <stp/>
        <stp>BOARD</stp>
        <stp>8218</stp>
        <stp/>
        <stp>売気配数量3</stp>
        <tr r="G277" s="2"/>
      </tp>
      <tp>
        <v>10900</v>
        <stp/>
        <stp>BOARD</stp>
        <stp>8219</stp>
        <stp/>
        <stp>売気配数量2</stp>
        <tr r="G278" s="2"/>
      </tp>
      <tp>
        <v>0</v>
        <stp/>
        <stp>BOARD</stp>
        <stp>2212</stp>
        <stp/>
        <stp>売気配数量9</stp>
        <tr r="G19" s="2"/>
      </tp>
      <tp>
        <v>3700</v>
        <stp/>
        <stp>BOARD</stp>
        <stp>8218</stp>
        <stp/>
        <stp>売気配数量2</stp>
        <tr r="G277" s="2"/>
      </tp>
      <tp>
        <v>5400</v>
        <stp/>
        <stp>BOARD</stp>
        <stp>8219</stp>
        <stp/>
        <stp>売気配数量3</stp>
        <tr r="G278" s="2"/>
      </tp>
      <tp>
        <v>0</v>
        <stp/>
        <stp>BOARD</stp>
        <stp>2212</stp>
        <stp/>
        <stp>売気配数量8</stp>
        <tr r="G19" s="2"/>
      </tp>
      <tp>
        <v>3300</v>
        <stp/>
        <stp>BOARD</stp>
        <stp>8218</stp>
        <stp/>
        <stp>売気配数量1</stp>
        <tr r="G277" s="2"/>
      </tp>
      <tp>
        <v>1600</v>
        <stp/>
        <stp>BOARD</stp>
        <stp>8219</stp>
        <stp/>
        <stp>売気配数量0</stp>
        <tr r="G278" s="2"/>
      </tp>
      <tp>
        <v>0</v>
        <stp/>
        <stp>BOARD</stp>
        <stp>7211</stp>
        <stp/>
        <stp>売気配数量8</stp>
        <tr r="G232" s="2"/>
      </tp>
      <tp>
        <v>10700</v>
        <stp/>
        <stp>BOARD</stp>
        <stp>8218</stp>
        <stp/>
        <stp>売気配数量0</stp>
        <tr r="G277" s="2"/>
      </tp>
      <tp>
        <v>5100</v>
        <stp/>
        <stp>BOARD</stp>
        <stp>8219</stp>
        <stp/>
        <stp>売気配数量1</stp>
        <tr r="G278" s="2"/>
      </tp>
      <tp>
        <v>0</v>
        <stp/>
        <stp>BOARD</stp>
        <stp>7211</stp>
        <stp/>
        <stp>売気配数量9</stp>
        <tr r="G232" s="2"/>
      </tp>
      <tp>
        <v>2600</v>
        <stp/>
        <stp>BOARD</stp>
        <stp>8227</stp>
        <stp/>
        <stp>売気配数量0</stp>
        <tr r="G279" s="2"/>
      </tp>
      <tp>
        <v>3300</v>
        <stp/>
        <stp>BOARD</stp>
        <stp>6222</stp>
        <stp/>
        <stp>売気配数量5</stp>
        <tr r="G177" s="2"/>
      </tp>
      <tp>
        <v>2500</v>
        <stp/>
        <stp>BOARD</stp>
        <stp>8227</stp>
        <stp/>
        <stp>売気配数量1</stp>
        <tr r="G279" s="2"/>
      </tp>
      <tp>
        <v>5400</v>
        <stp/>
        <stp>BOARD</stp>
        <stp>6222</stp>
        <stp/>
        <stp>売気配数量4</stp>
        <tr r="G177" s="2"/>
      </tp>
      <tp>
        <v>5900</v>
        <stp/>
        <stp>BOARD</stp>
        <stp>8227</stp>
        <stp/>
        <stp>売気配数量2</stp>
        <tr r="G279" s="2"/>
      </tp>
      <tp>
        <v>0</v>
        <stp/>
        <stp>BOARD</stp>
        <stp>6222</stp>
        <stp/>
        <stp>売気配数量7</stp>
        <tr r="G177" s="2"/>
      </tp>
      <tp>
        <v>3500</v>
        <stp/>
        <stp>BOARD</stp>
        <stp>8227</stp>
        <stp/>
        <stp>売気配数量3</stp>
        <tr r="G279" s="2"/>
      </tp>
      <tp>
        <v>0</v>
        <stp/>
        <stp>BOARD</stp>
        <stp>6222</stp>
        <stp/>
        <stp>売気配数量6</stp>
        <tr r="G177" s="2"/>
      </tp>
      <tp>
        <v>4600</v>
        <stp/>
        <stp>BOARD</stp>
        <stp>8227</stp>
        <stp/>
        <stp>売気配数量4</stp>
        <tr r="G279" s="2"/>
      </tp>
      <tp>
        <v>700</v>
        <stp/>
        <stp>BOARD</stp>
        <stp>6222</stp>
        <stp/>
        <stp>売気配数量1</stp>
        <tr r="G177" s="2"/>
      </tp>
      <tp>
        <v>200</v>
        <stp/>
        <stp>BOARD</stp>
        <stp>8227</stp>
        <stp/>
        <stp>売気配数量5</stp>
        <tr r="G279" s="2"/>
      </tp>
      <tp>
        <v>400</v>
        <stp/>
        <stp>BOARD</stp>
        <stp>6222</stp>
        <stp/>
        <stp>売気配数量0</stp>
        <tr r="G177" s="2"/>
      </tp>
      <tp>
        <v>0</v>
        <stp/>
        <stp>BOARD</stp>
        <stp>8227</stp>
        <stp/>
        <stp>売気配数量6</stp>
        <tr r="G279" s="2"/>
      </tp>
      <tp>
        <v>3400</v>
        <stp/>
        <stp>BOARD</stp>
        <stp>6222</stp>
        <stp/>
        <stp>売気配数量3</stp>
        <tr r="G177" s="2"/>
      </tp>
      <tp>
        <v>0</v>
        <stp/>
        <stp>BOARD</stp>
        <stp>8227</stp>
        <stp/>
        <stp>売気配数量7</stp>
        <tr r="G279" s="2"/>
      </tp>
      <tp>
        <v>4100</v>
        <stp/>
        <stp>BOARD</stp>
        <stp>6222</stp>
        <stp/>
        <stp>売気配数量2</stp>
        <tr r="G177" s="2"/>
      </tp>
      <tp>
        <v>0</v>
        <stp/>
        <stp>BOARD</stp>
        <stp>8227</stp>
        <stp/>
        <stp>売気配数量8</stp>
        <tr r="G279" s="2"/>
      </tp>
      <tp>
        <v>0</v>
        <stp/>
        <stp>BOARD</stp>
        <stp>8227</stp>
        <stp/>
        <stp>売気配数量9</stp>
        <tr r="G279" s="2"/>
      </tp>
      <tp>
        <v>0</v>
        <stp/>
        <stp>BOARD</stp>
        <stp>6222</stp>
        <stp/>
        <stp>売気配数量9</stp>
        <tr r="G177" s="2"/>
      </tp>
      <tp>
        <v>0</v>
        <stp/>
        <stp>BOARD</stp>
        <stp>6222</stp>
        <stp/>
        <stp>売気配数量8</stp>
        <tr r="G177" s="2"/>
      </tp>
      <tp>
        <v>11000</v>
        <stp/>
        <stp>BOARD</stp>
        <stp>8233</stp>
        <stp/>
        <stp>売気配数量4</stp>
        <tr r="G280" s="2"/>
      </tp>
      <tp>
        <v>0</v>
        <stp/>
        <stp>BOARD</stp>
        <stp>7230</stp>
        <stp/>
        <stp>売気配数量7</stp>
        <tr r="G233" s="2"/>
      </tp>
      <tp>
        <v>13000</v>
        <stp/>
        <stp>BOARD</stp>
        <stp>5232</stp>
        <stp/>
        <stp>売気配数量5</stp>
        <tr r="G140" s="2"/>
      </tp>
      <tp>
        <v>3600</v>
        <stp/>
        <stp>BOARD</stp>
        <stp>5233</stp>
        <stp/>
        <stp>売気配数量4</stp>
        <tr r="G141" s="2"/>
      </tp>
      <tp>
        <v>0</v>
        <stp/>
        <stp>BOARD</stp>
        <stp>3231</stp>
        <stp/>
        <stp>売気配数量6</stp>
        <tr r="G55" s="2"/>
      </tp>
      <tp>
        <v>1000</v>
        <stp/>
        <stp>BOARD</stp>
        <stp>8233</stp>
        <stp/>
        <stp>売気配数量5</stp>
        <tr r="G280" s="2"/>
      </tp>
      <tp>
        <v>0</v>
        <stp/>
        <stp>BOARD</stp>
        <stp>7230</stp>
        <stp/>
        <stp>売気配数量6</stp>
        <tr r="G233" s="2"/>
      </tp>
      <tp>
        <v>81000</v>
        <stp/>
        <stp>BOARD</stp>
        <stp>5232</stp>
        <stp/>
        <stp>売気配数量4</stp>
        <tr r="G140" s="2"/>
      </tp>
      <tp>
        <v>1100</v>
        <stp/>
        <stp>BOARD</stp>
        <stp>5233</stp>
        <stp/>
        <stp>売気配数量5</stp>
        <tr r="G141" s="2"/>
      </tp>
      <tp>
        <v>0</v>
        <stp/>
        <stp>BOARD</stp>
        <stp>3231</stp>
        <stp/>
        <stp>売気配数量7</stp>
        <tr r="G55" s="2"/>
      </tp>
      <tp>
        <v>0</v>
        <stp/>
        <stp>BOARD</stp>
        <stp>8233</stp>
        <stp/>
        <stp>売気配数量6</stp>
        <tr r="G280" s="2"/>
      </tp>
      <tp>
        <v>600</v>
        <stp/>
        <stp>BOARD</stp>
        <stp>7230</stp>
        <stp/>
        <stp>売気配数量5</stp>
        <tr r="G233" s="2"/>
      </tp>
      <tp>
        <v>0</v>
        <stp/>
        <stp>BOARD</stp>
        <stp>5232</stp>
        <stp/>
        <stp>売気配数量7</stp>
        <tr r="G140" s="2"/>
      </tp>
      <tp>
        <v>0</v>
        <stp/>
        <stp>BOARD</stp>
        <stp>5233</stp>
        <stp/>
        <stp>売気配数量6</stp>
        <tr r="G141" s="2"/>
      </tp>
      <tp>
        <v>1100</v>
        <stp/>
        <stp>BOARD</stp>
        <stp>3231</stp>
        <stp/>
        <stp>売気配数量4</stp>
        <tr r="G55" s="2"/>
      </tp>
      <tp>
        <v>0</v>
        <stp/>
        <stp>BOARD</stp>
        <stp>8233</stp>
        <stp/>
        <stp>売気配数量7</stp>
        <tr r="G280" s="2"/>
      </tp>
      <tp>
        <v>200</v>
        <stp/>
        <stp>BOARD</stp>
        <stp>7230</stp>
        <stp/>
        <stp>売気配数量4</stp>
        <tr r="G233" s="2"/>
      </tp>
      <tp>
        <v>0</v>
        <stp/>
        <stp>BOARD</stp>
        <stp>5232</stp>
        <stp/>
        <stp>売気配数量6</stp>
        <tr r="G140" s="2"/>
      </tp>
      <tp>
        <v>0</v>
        <stp/>
        <stp>BOARD</stp>
        <stp>5233</stp>
        <stp/>
        <stp>売気配数量7</stp>
        <tr r="G141" s="2"/>
      </tp>
      <tp>
        <v>100</v>
        <stp/>
        <stp>BOARD</stp>
        <stp>3231</stp>
        <stp/>
        <stp>売気配数量5</stp>
        <tr r="G55" s="2"/>
      </tp>
      <tp>
        <v>27000</v>
        <stp/>
        <stp>BOARD</stp>
        <stp>8233</stp>
        <stp/>
        <stp>売気配数量0</stp>
        <tr r="G280" s="2"/>
      </tp>
      <tp>
        <v>1600</v>
        <stp/>
        <stp>BOARD</stp>
        <stp>7230</stp>
        <stp/>
        <stp>売気配数量3</stp>
        <tr r="G233" s="2"/>
      </tp>
      <tp>
        <v>13000</v>
        <stp/>
        <stp>BOARD</stp>
        <stp>5232</stp>
        <stp/>
        <stp>売気配数量1</stp>
        <tr r="G140" s="2"/>
      </tp>
      <tp>
        <v>7900</v>
        <stp/>
        <stp>BOARD</stp>
        <stp>5233</stp>
        <stp/>
        <stp>売気配数量0</stp>
        <tr r="G141" s="2"/>
      </tp>
      <tp>
        <v>900</v>
        <stp/>
        <stp>BOARD</stp>
        <stp>3231</stp>
        <stp/>
        <stp>売気配数量2</stp>
        <tr r="G55" s="2"/>
      </tp>
      <tp>
        <v>31000</v>
        <stp/>
        <stp>BOARD</stp>
        <stp>8233</stp>
        <stp/>
        <stp>売気配数量1</stp>
        <tr r="G280" s="2"/>
      </tp>
      <tp>
        <v>1200</v>
        <stp/>
        <stp>BOARD</stp>
        <stp>7230</stp>
        <stp/>
        <stp>売気配数量2</stp>
        <tr r="G233" s="2"/>
      </tp>
      <tp>
        <v>48000</v>
        <stp/>
        <stp>BOARD</stp>
        <stp>5232</stp>
        <stp/>
        <stp>売気配数量0</stp>
        <tr r="G140" s="2"/>
      </tp>
      <tp>
        <v>15100</v>
        <stp/>
        <stp>BOARD</stp>
        <stp>5233</stp>
        <stp/>
        <stp>売気配数量1</stp>
        <tr r="G141" s="2"/>
      </tp>
      <tp>
        <v>900</v>
        <stp/>
        <stp>BOARD</stp>
        <stp>3231</stp>
        <stp/>
        <stp>売気配数量3</stp>
        <tr r="G55" s="2"/>
      </tp>
      <tp>
        <v>33000</v>
        <stp/>
        <stp>BOARD</stp>
        <stp>8233</stp>
        <stp/>
        <stp>売気配数量2</stp>
        <tr r="G280" s="2"/>
      </tp>
      <tp>
        <v>3100</v>
        <stp/>
        <stp>BOARD</stp>
        <stp>7230</stp>
        <stp/>
        <stp>売気配数量1</stp>
        <tr r="G233" s="2"/>
      </tp>
      <tp>
        <v>121000</v>
        <stp/>
        <stp>BOARD</stp>
        <stp>5232</stp>
        <stp/>
        <stp>売気配数量3</stp>
        <tr r="G140" s="2"/>
      </tp>
      <tp>
        <v>10500</v>
        <stp/>
        <stp>BOARD</stp>
        <stp>5233</stp>
        <stp/>
        <stp>売気配数量2</stp>
        <tr r="G141" s="2"/>
      </tp>
      <tp>
        <v>1200</v>
        <stp/>
        <stp>BOARD</stp>
        <stp>3231</stp>
        <stp/>
        <stp>売気配数量0</stp>
        <tr r="G55" s="2"/>
      </tp>
      <tp>
        <v>25000</v>
        <stp/>
        <stp>BOARD</stp>
        <stp>8233</stp>
        <stp/>
        <stp>売気配数量3</stp>
        <tr r="G280" s="2"/>
      </tp>
      <tp>
        <v>3800</v>
        <stp/>
        <stp>BOARD</stp>
        <stp>7230</stp>
        <stp/>
        <stp>売気配数量0</stp>
        <tr r="G233" s="2"/>
      </tp>
      <tp>
        <v>48000</v>
        <stp/>
        <stp>BOARD</stp>
        <stp>5232</stp>
        <stp/>
        <stp>売気配数量2</stp>
        <tr r="G140" s="2"/>
      </tp>
      <tp>
        <v>15500</v>
        <stp/>
        <stp>BOARD</stp>
        <stp>5233</stp>
        <stp/>
        <stp>売気配数量3</stp>
        <tr r="G141" s="2"/>
      </tp>
      <tp>
        <v>2200</v>
        <stp/>
        <stp>BOARD</stp>
        <stp>3231</stp>
        <stp/>
        <stp>売気配数量1</stp>
        <tr r="G55" s="2"/>
      </tp>
      <tp>
        <v>0</v>
        <stp/>
        <stp>BOARD</stp>
        <stp>8233</stp>
        <stp/>
        <stp>売気配数量8</stp>
        <tr r="G280" s="2"/>
      </tp>
      <tp>
        <v>0</v>
        <stp/>
        <stp>BOARD</stp>
        <stp>5232</stp>
        <stp/>
        <stp>売気配数量9</stp>
        <tr r="G140" s="2"/>
      </tp>
      <tp>
        <v>0</v>
        <stp/>
        <stp>BOARD</stp>
        <stp>5233</stp>
        <stp/>
        <stp>売気配数量8</stp>
        <tr r="G141" s="2"/>
      </tp>
      <tp>
        <v>0</v>
        <stp/>
        <stp>BOARD</stp>
        <stp>8233</stp>
        <stp/>
        <stp>売気配数量9</stp>
        <tr r="G280" s="2"/>
      </tp>
      <tp>
        <v>0</v>
        <stp/>
        <stp>BOARD</stp>
        <stp>5232</stp>
        <stp/>
        <stp>売気配数量8</stp>
        <tr r="G140" s="2"/>
      </tp>
      <tp>
        <v>0</v>
        <stp/>
        <stp>BOARD</stp>
        <stp>5233</stp>
        <stp/>
        <stp>売気配数量9</stp>
        <tr r="G141" s="2"/>
      </tp>
      <tp>
        <v>0</v>
        <stp/>
        <stp>BOARD</stp>
        <stp>7230</stp>
        <stp/>
        <stp>売気配数量9</stp>
        <tr r="G233" s="2"/>
      </tp>
      <tp>
        <v>0</v>
        <stp/>
        <stp>BOARD</stp>
        <stp>3231</stp>
        <stp/>
        <stp>売気配数量8</stp>
        <tr r="G55" s="2"/>
      </tp>
      <tp>
        <v>0</v>
        <stp/>
        <stp>BOARD</stp>
        <stp>7230</stp>
        <stp/>
        <stp>売気配数量8</stp>
        <tr r="G233" s="2"/>
      </tp>
      <tp>
        <v>0</v>
        <stp/>
        <stp>BOARD</stp>
        <stp>3231</stp>
        <stp/>
        <stp>売気配数量9</stp>
        <tr r="G55" s="2"/>
      </tp>
      <tp>
        <v>3900</v>
        <stp/>
        <stp>BOARD</stp>
        <stp>8184</stp>
        <stp/>
        <stp>売気配数量3</stp>
        <tr r="G276" s="2"/>
      </tp>
      <tp>
        <v>6900</v>
        <stp/>
        <stp>BOARD</stp>
        <stp>4182</stp>
        <stp/>
        <stp>売気配数量5</stp>
        <tr r="G81" s="2"/>
      </tp>
      <tp>
        <v>31300</v>
        <stp/>
        <stp>BOARD</stp>
        <stp>4183</stp>
        <stp/>
        <stp>売気配数量4</stp>
        <tr r="G82" s="2"/>
      </tp>
      <tp>
        <v>4600</v>
        <stp/>
        <stp>BOARD</stp>
        <stp>4185</stp>
        <stp/>
        <stp>売気配数量2</stp>
        <tr r="G83" s="2"/>
      </tp>
      <tp>
        <v>6300</v>
        <stp/>
        <stp>BOARD</stp>
        <stp>4186</stp>
        <stp/>
        <stp>売気配数量1</stp>
        <tr r="G84" s="2"/>
      </tp>
      <tp>
        <v>9700</v>
        <stp/>
        <stp>BOARD</stp>
        <stp>8184</stp>
        <stp/>
        <stp>売気配数量2</stp>
        <tr r="G276" s="2"/>
      </tp>
      <tp>
        <v>24000</v>
        <stp/>
        <stp>BOARD</stp>
        <stp>4182</stp>
        <stp/>
        <stp>売気配数量4</stp>
        <tr r="G81" s="2"/>
      </tp>
      <tp>
        <v>32900</v>
        <stp/>
        <stp>BOARD</stp>
        <stp>4183</stp>
        <stp/>
        <stp>売気配数量5</stp>
        <tr r="G82" s="2"/>
      </tp>
      <tp>
        <v>3300</v>
        <stp/>
        <stp>BOARD</stp>
        <stp>4185</stp>
        <stp/>
        <stp>売気配数量3</stp>
        <tr r="G83" s="2"/>
      </tp>
      <tp>
        <v>1400</v>
        <stp/>
        <stp>BOARD</stp>
        <stp>4186</stp>
        <stp/>
        <stp>売気配数量0</stp>
        <tr r="G84" s="2"/>
      </tp>
      <tp>
        <v>13800</v>
        <stp/>
        <stp>BOARD</stp>
        <stp>8184</stp>
        <stp/>
        <stp>売気配数量1</stp>
        <tr r="G276" s="2"/>
      </tp>
      <tp>
        <v>0</v>
        <stp/>
        <stp>BOARD</stp>
        <stp>4182</stp>
        <stp/>
        <stp>売気配数量7</stp>
        <tr r="G81" s="2"/>
      </tp>
      <tp>
        <v>0</v>
        <stp/>
        <stp>BOARD</stp>
        <stp>4183</stp>
        <stp/>
        <stp>売気配数量6</stp>
        <tr r="G82" s="2"/>
      </tp>
      <tp>
        <v>66900</v>
        <stp/>
        <stp>BOARD</stp>
        <stp>4185</stp>
        <stp/>
        <stp>売気配数量0</stp>
        <tr r="G83" s="2"/>
      </tp>
      <tp>
        <v>6200</v>
        <stp/>
        <stp>BOARD</stp>
        <stp>4186</stp>
        <stp/>
        <stp>売気配数量3</stp>
        <tr r="G84" s="2"/>
      </tp>
      <tp>
        <v>7400</v>
        <stp/>
        <stp>BOARD</stp>
        <stp>8184</stp>
        <stp/>
        <stp>売気配数量0</stp>
        <tr r="G276" s="2"/>
      </tp>
      <tp>
        <v>0</v>
        <stp/>
        <stp>BOARD</stp>
        <stp>4182</stp>
        <stp/>
        <stp>売気配数量6</stp>
        <tr r="G81" s="2"/>
      </tp>
      <tp>
        <v>0</v>
        <stp/>
        <stp>BOARD</stp>
        <stp>4183</stp>
        <stp/>
        <stp>売気配数量7</stp>
        <tr r="G82" s="2"/>
      </tp>
      <tp>
        <v>4700</v>
        <stp/>
        <stp>BOARD</stp>
        <stp>4185</stp>
        <stp/>
        <stp>売気配数量1</stp>
        <tr r="G83" s="2"/>
      </tp>
      <tp>
        <v>7500</v>
        <stp/>
        <stp>BOARD</stp>
        <stp>4186</stp>
        <stp/>
        <stp>売気配数量2</stp>
        <tr r="G84" s="2"/>
      </tp>
      <tp>
        <v>0</v>
        <stp/>
        <stp>BOARD</stp>
        <stp>8184</stp>
        <stp/>
        <stp>売気配数量7</stp>
        <tr r="G276" s="2"/>
      </tp>
      <tp>
        <v>2400</v>
        <stp/>
        <stp>BOARD</stp>
        <stp>4182</stp>
        <stp/>
        <stp>売気配数量1</stp>
        <tr r="G81" s="2"/>
      </tp>
      <tp>
        <v>4700</v>
        <stp/>
        <stp>BOARD</stp>
        <stp>4183</stp>
        <stp/>
        <stp>売気配数量0</stp>
        <tr r="G82" s="2"/>
      </tp>
      <tp>
        <v>0</v>
        <stp/>
        <stp>BOARD</stp>
        <stp>4185</stp>
        <stp/>
        <stp>売気配数量6</stp>
        <tr r="G83" s="2"/>
      </tp>
      <tp>
        <v>1500</v>
        <stp/>
        <stp>BOARD</stp>
        <stp>4186</stp>
        <stp/>
        <stp>売気配数量5</stp>
        <tr r="G84" s="2"/>
      </tp>
      <tp>
        <v>0</v>
        <stp/>
        <stp>BOARD</stp>
        <stp>8184</stp>
        <stp/>
        <stp>売気配数量6</stp>
        <tr r="G276" s="2"/>
      </tp>
      <tp>
        <v>7900</v>
        <stp/>
        <stp>BOARD</stp>
        <stp>4182</stp>
        <stp/>
        <stp>売気配数量0</stp>
        <tr r="G81" s="2"/>
      </tp>
      <tp>
        <v>8400</v>
        <stp/>
        <stp>BOARD</stp>
        <stp>4183</stp>
        <stp/>
        <stp>売気配数量1</stp>
        <tr r="G82" s="2"/>
      </tp>
      <tp>
        <v>0</v>
        <stp/>
        <stp>BOARD</stp>
        <stp>4185</stp>
        <stp/>
        <stp>売気配数量7</stp>
        <tr r="G83" s="2"/>
      </tp>
      <tp>
        <v>1900</v>
        <stp/>
        <stp>BOARD</stp>
        <stp>4186</stp>
        <stp/>
        <stp>売気配数量4</stp>
        <tr r="G84" s="2"/>
      </tp>
      <tp>
        <v>1000</v>
        <stp/>
        <stp>BOARD</stp>
        <stp>8184</stp>
        <stp/>
        <stp>売気配数量5</stp>
        <tr r="G276" s="2"/>
      </tp>
      <tp>
        <v>19300</v>
        <stp/>
        <stp>BOARD</stp>
        <stp>4182</stp>
        <stp/>
        <stp>売気配数量3</stp>
        <tr r="G81" s="2"/>
      </tp>
      <tp>
        <v>17100</v>
        <stp/>
        <stp>BOARD</stp>
        <stp>4183</stp>
        <stp/>
        <stp>売気配数量2</stp>
        <tr r="G82" s="2"/>
      </tp>
      <tp>
        <v>1800</v>
        <stp/>
        <stp>BOARD</stp>
        <stp>4185</stp>
        <stp/>
        <stp>売気配数量4</stp>
        <tr r="G83" s="2"/>
      </tp>
      <tp>
        <v>0</v>
        <stp/>
        <stp>BOARD</stp>
        <stp>4186</stp>
        <stp/>
        <stp>売気配数量7</stp>
        <tr r="G84" s="2"/>
      </tp>
      <tp>
        <v>3400</v>
        <stp/>
        <stp>BOARD</stp>
        <stp>8184</stp>
        <stp/>
        <stp>売気配数量4</stp>
        <tr r="G276" s="2"/>
      </tp>
      <tp>
        <v>19900</v>
        <stp/>
        <stp>BOARD</stp>
        <stp>4182</stp>
        <stp/>
        <stp>売気配数量2</stp>
        <tr r="G81" s="2"/>
      </tp>
      <tp>
        <v>30300</v>
        <stp/>
        <stp>BOARD</stp>
        <stp>4183</stp>
        <stp/>
        <stp>売気配数量3</stp>
        <tr r="G82" s="2"/>
      </tp>
      <tp>
        <v>1600</v>
        <stp/>
        <stp>BOARD</stp>
        <stp>4185</stp>
        <stp/>
        <stp>売気配数量5</stp>
        <tr r="G83" s="2"/>
      </tp>
      <tp>
        <v>0</v>
        <stp/>
        <stp>BOARD</stp>
        <stp>4186</stp>
        <stp/>
        <stp>売気配数量6</stp>
        <tr r="G84" s="2"/>
      </tp>
      <tp>
        <v>0</v>
        <stp/>
        <stp>BOARD</stp>
        <stp>4186</stp>
        <stp/>
        <stp>売気配数量9</stp>
        <tr r="G84" s="2"/>
      </tp>
      <tp>
        <v>0</v>
        <stp/>
        <stp>BOARD</stp>
        <stp>4186</stp>
        <stp/>
        <stp>売気配数量8</stp>
        <tr r="G84" s="2"/>
      </tp>
      <tp>
        <v>0</v>
        <stp/>
        <stp>BOARD</stp>
        <stp>8184</stp>
        <stp/>
        <stp>売気配数量9</stp>
        <tr r="G276" s="2"/>
      </tp>
      <tp>
        <v>0</v>
        <stp/>
        <stp>BOARD</stp>
        <stp>4185</stp>
        <stp/>
        <stp>売気配数量8</stp>
        <tr r="G83" s="2"/>
      </tp>
      <tp>
        <v>0</v>
        <stp/>
        <stp>BOARD</stp>
        <stp>8184</stp>
        <stp/>
        <stp>売気配数量8</stp>
        <tr r="G276" s="2"/>
      </tp>
      <tp>
        <v>0</v>
        <stp/>
        <stp>BOARD</stp>
        <stp>4185</stp>
        <stp/>
        <stp>売気配数量9</stp>
        <tr r="G83" s="2"/>
      </tp>
      <tp>
        <v>0</v>
        <stp/>
        <stp>BOARD</stp>
        <stp>4182</stp>
        <stp/>
        <stp>売気配数量9</stp>
        <tr r="G81" s="2"/>
      </tp>
      <tp>
        <v>0</v>
        <stp/>
        <stp>BOARD</stp>
        <stp>4183</stp>
        <stp/>
        <stp>売気配数量8</stp>
        <tr r="G82" s="2"/>
      </tp>
      <tp>
        <v>0</v>
        <stp/>
        <stp>BOARD</stp>
        <stp>4182</stp>
        <stp/>
        <stp>売気配数量8</stp>
        <tr r="G81" s="2"/>
      </tp>
      <tp>
        <v>0</v>
        <stp/>
        <stp>BOARD</stp>
        <stp>4183</stp>
        <stp/>
        <stp>売気配数量9</stp>
        <tr r="G82" s="2"/>
      </tp>
      <tp>
        <v>0</v>
        <stp/>
        <stp>BOARD</stp>
        <stp>8140</stp>
        <stp/>
        <stp>売気配数量7</stp>
        <tr r="G275" s="2"/>
      </tp>
      <tp>
        <v>0</v>
        <stp/>
        <stp>BOARD</stp>
        <stp>6140</stp>
        <stp/>
        <stp>売気配数量7</stp>
        <tr r="G173" s="2"/>
      </tp>
      <tp>
        <v>0</v>
        <stp/>
        <stp>BOARD</stp>
        <stp>6141</stp>
        <stp/>
        <stp>売気配数量6</stp>
        <tr r="G174" s="2"/>
      </tp>
      <tp>
        <v>700</v>
        <stp/>
        <stp>BOARD</stp>
        <stp>6146</stp>
        <stp/>
        <stp>売気配数量1</stp>
        <tr r="G175" s="2"/>
      </tp>
      <tp>
        <v>0</v>
        <stp/>
        <stp>BOARD</stp>
        <stp>8140</stp>
        <stp/>
        <stp>売気配数量6</stp>
        <tr r="G275" s="2"/>
      </tp>
      <tp>
        <v>0</v>
        <stp/>
        <stp>BOARD</stp>
        <stp>6140</stp>
        <stp/>
        <stp>売気配数量6</stp>
        <tr r="G173" s="2"/>
      </tp>
      <tp>
        <v>0</v>
        <stp/>
        <stp>BOARD</stp>
        <stp>6141</stp>
        <stp/>
        <stp>売気配数量7</stp>
        <tr r="G174" s="2"/>
      </tp>
      <tp>
        <v>1900</v>
        <stp/>
        <stp>BOARD</stp>
        <stp>6146</stp>
        <stp/>
        <stp>売気配数量0</stp>
        <tr r="G175" s="2"/>
      </tp>
      <tp>
        <v>400</v>
        <stp/>
        <stp>BOARD</stp>
        <stp>8140</stp>
        <stp/>
        <stp>売気配数量5</stp>
        <tr r="G275" s="2"/>
      </tp>
      <tp>
        <v>1200</v>
        <stp/>
        <stp>BOARD</stp>
        <stp>6140</stp>
        <stp/>
        <stp>売気配数量5</stp>
        <tr r="G173" s="2"/>
      </tp>
      <tp>
        <v>1800</v>
        <stp/>
        <stp>BOARD</stp>
        <stp>6141</stp>
        <stp/>
        <stp>売気配数量4</stp>
        <tr r="G174" s="2"/>
      </tp>
      <tp>
        <v>1900</v>
        <stp/>
        <stp>BOARD</stp>
        <stp>6146</stp>
        <stp/>
        <stp>売気配数量3</stp>
        <tr r="G175" s="2"/>
      </tp>
      <tp>
        <v>900</v>
        <stp/>
        <stp>BOARD</stp>
        <stp>8140</stp>
        <stp/>
        <stp>売気配数量4</stp>
        <tr r="G275" s="2"/>
      </tp>
      <tp>
        <v>400</v>
        <stp/>
        <stp>BOARD</stp>
        <stp>6140</stp>
        <stp/>
        <stp>売気配数量4</stp>
        <tr r="G173" s="2"/>
      </tp>
      <tp>
        <v>200</v>
        <stp/>
        <stp>BOARD</stp>
        <stp>6141</stp>
        <stp/>
        <stp>売気配数量5</stp>
        <tr r="G174" s="2"/>
      </tp>
      <tp>
        <v>400</v>
        <stp/>
        <stp>BOARD</stp>
        <stp>6146</stp>
        <stp/>
        <stp>売気配数量2</stp>
        <tr r="G175" s="2"/>
      </tp>
      <tp>
        <v>2700</v>
        <stp/>
        <stp>BOARD</stp>
        <stp>8140</stp>
        <stp/>
        <stp>売気配数量3</stp>
        <tr r="G275" s="2"/>
      </tp>
      <tp>
        <v>600</v>
        <stp/>
        <stp>BOARD</stp>
        <stp>6140</stp>
        <stp/>
        <stp>売気配数量3</stp>
        <tr r="G173" s="2"/>
      </tp>
      <tp>
        <v>1500</v>
        <stp/>
        <stp>BOARD</stp>
        <stp>6141</stp>
        <stp/>
        <stp>売気配数量2</stp>
        <tr r="G174" s="2"/>
      </tp>
      <tp>
        <v>200</v>
        <stp/>
        <stp>BOARD</stp>
        <stp>6146</stp>
        <stp/>
        <stp>売気配数量5</stp>
        <tr r="G175" s="2"/>
      </tp>
      <tp>
        <v>2200</v>
        <stp/>
        <stp>BOARD</stp>
        <stp>8140</stp>
        <stp/>
        <stp>売気配数量2</stp>
        <tr r="G275" s="2"/>
      </tp>
      <tp>
        <v>1900</v>
        <stp/>
        <stp>BOARD</stp>
        <stp>6140</stp>
        <stp/>
        <stp>売気配数量2</stp>
        <tr r="G173" s="2"/>
      </tp>
      <tp>
        <v>2800</v>
        <stp/>
        <stp>BOARD</stp>
        <stp>6141</stp>
        <stp/>
        <stp>売気配数量3</stp>
        <tr r="G174" s="2"/>
      </tp>
      <tp>
        <v>1300</v>
        <stp/>
        <stp>BOARD</stp>
        <stp>6146</stp>
        <stp/>
        <stp>売気配数量4</stp>
        <tr r="G175" s="2"/>
      </tp>
      <tp>
        <v>400</v>
        <stp/>
        <stp>BOARD</stp>
        <stp>8140</stp>
        <stp/>
        <stp>売気配数量1</stp>
        <tr r="G275" s="2"/>
      </tp>
      <tp>
        <v>1600</v>
        <stp/>
        <stp>BOARD</stp>
        <stp>6140</stp>
        <stp/>
        <stp>売気配数量1</stp>
        <tr r="G173" s="2"/>
      </tp>
      <tp>
        <v>7400</v>
        <stp/>
        <stp>BOARD</stp>
        <stp>6141</stp>
        <stp/>
        <stp>売気配数量0</stp>
        <tr r="G174" s="2"/>
      </tp>
      <tp>
        <v>0</v>
        <stp/>
        <stp>BOARD</stp>
        <stp>6146</stp>
        <stp/>
        <stp>売気配数量7</stp>
        <tr r="G175" s="2"/>
      </tp>
      <tp>
        <v>600</v>
        <stp/>
        <stp>BOARD</stp>
        <stp>8140</stp>
        <stp/>
        <stp>売気配数量0</stp>
        <tr r="G275" s="2"/>
      </tp>
      <tp>
        <v>3300</v>
        <stp/>
        <stp>BOARD</stp>
        <stp>6140</stp>
        <stp/>
        <stp>売気配数量0</stp>
        <tr r="G173" s="2"/>
      </tp>
      <tp>
        <v>12600</v>
        <stp/>
        <stp>BOARD</stp>
        <stp>6141</stp>
        <stp/>
        <stp>売気配数量1</stp>
        <tr r="G174" s="2"/>
      </tp>
      <tp>
        <v>0</v>
        <stp/>
        <stp>BOARD</stp>
        <stp>6146</stp>
        <stp/>
        <stp>売気配数量6</stp>
        <tr r="G175" s="2"/>
      </tp>
      <tp>
        <v>0</v>
        <stp/>
        <stp>BOARD</stp>
        <stp>6146</stp>
        <stp/>
        <stp>売気配数量9</stp>
        <tr r="G175" s="2"/>
      </tp>
      <tp>
        <v>0</v>
        <stp/>
        <stp>BOARD</stp>
        <stp>6146</stp>
        <stp/>
        <stp>売気配数量8</stp>
        <tr r="G175" s="2"/>
      </tp>
      <tp>
        <v>0</v>
        <stp/>
        <stp>BOARD</stp>
        <stp>8140</stp>
        <stp/>
        <stp>売気配数量9</stp>
        <tr r="G275" s="2"/>
      </tp>
      <tp>
        <v>0</v>
        <stp/>
        <stp>BOARD</stp>
        <stp>6140</stp>
        <stp/>
        <stp>売気配数量9</stp>
        <tr r="G173" s="2"/>
      </tp>
      <tp>
        <v>0</v>
        <stp/>
        <stp>BOARD</stp>
        <stp>6141</stp>
        <stp/>
        <stp>売気配数量8</stp>
        <tr r="G174" s="2"/>
      </tp>
      <tp>
        <v>0</v>
        <stp/>
        <stp>BOARD</stp>
        <stp>8140</stp>
        <stp/>
        <stp>売気配数量8</stp>
        <tr r="G275" s="2"/>
      </tp>
      <tp>
        <v>0</v>
        <stp/>
        <stp>BOARD</stp>
        <stp>6140</stp>
        <stp/>
        <stp>売気配数量8</stp>
        <tr r="G173" s="2"/>
      </tp>
      <tp>
        <v>0</v>
        <stp/>
        <stp>BOARD</stp>
        <stp>6141</stp>
        <stp/>
        <stp>売気配数量9</stp>
        <tr r="G174" s="2"/>
      </tp>
      <tp>
        <v>0</v>
        <stp/>
        <stp>BOARD</stp>
        <stp>4151</stp>
        <stp/>
        <stp>売気配数量6</stp>
        <tr r="G80" s="2"/>
      </tp>
      <tp>
        <v>0</v>
        <stp/>
        <stp>BOARD</stp>
        <stp>4151</stp>
        <stp/>
        <stp>売気配数量7</stp>
        <tr r="G80" s="2"/>
      </tp>
      <tp>
        <v>6600</v>
        <stp/>
        <stp>BOARD</stp>
        <stp>4151</stp>
        <stp/>
        <stp>売気配数量4</stp>
        <tr r="G80" s="2"/>
      </tp>
      <tp>
        <v>1100</v>
        <stp/>
        <stp>BOARD</stp>
        <stp>4151</stp>
        <stp/>
        <stp>売気配数量5</stp>
        <tr r="G80" s="2"/>
      </tp>
      <tp>
        <v>15300</v>
        <stp/>
        <stp>BOARD</stp>
        <stp>4151</stp>
        <stp/>
        <stp>売気配数量2</stp>
        <tr r="G80" s="2"/>
      </tp>
      <tp>
        <v>2500</v>
        <stp/>
        <stp>BOARD</stp>
        <stp>4151</stp>
        <stp/>
        <stp>売気配数量3</stp>
        <tr r="G80" s="2"/>
      </tp>
      <tp>
        <v>11400</v>
        <stp/>
        <stp>BOARD</stp>
        <stp>4151</stp>
        <stp/>
        <stp>売気配数量0</stp>
        <tr r="G80" s="2"/>
      </tp>
      <tp>
        <v>2700</v>
        <stp/>
        <stp>BOARD</stp>
        <stp>4151</stp>
        <stp/>
        <stp>売気配数量1</stp>
        <tr r="G80" s="2"/>
      </tp>
      <tp>
        <v>0</v>
        <stp/>
        <stp>BOARD</stp>
        <stp>4151</stp>
        <stp/>
        <stp>売気配数量8</stp>
        <tr r="G80" s="2"/>
      </tp>
      <tp>
        <v>0</v>
        <stp/>
        <stp>BOARD</stp>
        <stp>4151</stp>
        <stp/>
        <stp>売気配数量9</stp>
        <tr r="G80" s="2"/>
      </tp>
      <tp>
        <v>8700</v>
        <stp/>
        <stp>BOARD</stp>
        <stp>6103</stp>
        <stp/>
        <stp>売気配数量4</stp>
        <tr r="G170" s="2"/>
      </tp>
      <tp>
        <v>0</v>
        <stp/>
        <stp>BOARD</stp>
        <stp>5101</stp>
        <stp/>
        <stp>売気配数量6</stp>
        <tr r="G136" s="2"/>
      </tp>
      <tp>
        <v>0</v>
        <stp/>
        <stp>BOARD</stp>
        <stp>3101</stp>
        <stp/>
        <stp>売気配数量6</stp>
        <tr r="G52" s="2"/>
      </tp>
      <tp>
        <v>28900</v>
        <stp/>
        <stp>BOARD</stp>
        <stp>3105</stp>
        <stp/>
        <stp>売気配数量2</stp>
        <tr r="G53" s="2"/>
      </tp>
      <tp>
        <v>6800</v>
        <stp/>
        <stp>BOARD</stp>
        <stp>6103</stp>
        <stp/>
        <stp>売気配数量5</stp>
        <tr r="G170" s="2"/>
      </tp>
      <tp>
        <v>0</v>
        <stp/>
        <stp>BOARD</stp>
        <stp>5101</stp>
        <stp/>
        <stp>売気配数量7</stp>
        <tr r="G136" s="2"/>
      </tp>
      <tp>
        <v>0</v>
        <stp/>
        <stp>BOARD</stp>
        <stp>3101</stp>
        <stp/>
        <stp>売気配数量7</stp>
        <tr r="G52" s="2"/>
      </tp>
      <tp>
        <v>36900</v>
        <stp/>
        <stp>BOARD</stp>
        <stp>3105</stp>
        <stp/>
        <stp>売気配数量3</stp>
        <tr r="G53" s="2"/>
      </tp>
      <tp>
        <v>0</v>
        <stp/>
        <stp>BOARD</stp>
        <stp>6103</stp>
        <stp/>
        <stp>売気配数量6</stp>
        <tr r="G170" s="2"/>
      </tp>
      <tp>
        <v>900</v>
        <stp/>
        <stp>BOARD</stp>
        <stp>5101</stp>
        <stp/>
        <stp>売気配数量4</stp>
        <tr r="G136" s="2"/>
      </tp>
      <tp>
        <v>1500</v>
        <stp/>
        <stp>BOARD</stp>
        <stp>3101</stp>
        <stp/>
        <stp>売気配数量4</stp>
        <tr r="G52" s="2"/>
      </tp>
      <tp>
        <v>21600</v>
        <stp/>
        <stp>BOARD</stp>
        <stp>3105</stp>
        <stp/>
        <stp>売気配数量0</stp>
        <tr r="G53" s="2"/>
      </tp>
      <tp>
        <v>0</v>
        <stp/>
        <stp>BOARD</stp>
        <stp>6103</stp>
        <stp/>
        <stp>売気配数量7</stp>
        <tr r="G170" s="2"/>
      </tp>
      <tp>
        <v>900</v>
        <stp/>
        <stp>BOARD</stp>
        <stp>5101</stp>
        <stp/>
        <stp>売気配数量5</stp>
        <tr r="G136" s="2"/>
      </tp>
      <tp>
        <v>600</v>
        <stp/>
        <stp>BOARD</stp>
        <stp>3101</stp>
        <stp/>
        <stp>売気配数量5</stp>
        <tr r="G52" s="2"/>
      </tp>
      <tp>
        <v>19100</v>
        <stp/>
        <stp>BOARD</stp>
        <stp>3105</stp>
        <stp/>
        <stp>売気配数量1</stp>
        <tr r="G53" s="2"/>
      </tp>
      <tp>
        <v>400</v>
        <stp/>
        <stp>BOARD</stp>
        <stp>6103</stp>
        <stp/>
        <stp>売気配数量0</stp>
        <tr r="G170" s="2"/>
      </tp>
      <tp>
        <v>1300</v>
        <stp/>
        <stp>BOARD</stp>
        <stp>5101</stp>
        <stp/>
        <stp>売気配数量2</stp>
        <tr r="G136" s="2"/>
      </tp>
      <tp>
        <v>6200</v>
        <stp/>
        <stp>BOARD</stp>
        <stp>3101</stp>
        <stp/>
        <stp>売気配数量2</stp>
        <tr r="G52" s="2"/>
      </tp>
      <tp>
        <v>0</v>
        <stp/>
        <stp>BOARD</stp>
        <stp>3105</stp>
        <stp/>
        <stp>売気配数量6</stp>
        <tr r="G53" s="2"/>
      </tp>
      <tp>
        <v>5100</v>
        <stp/>
        <stp>BOARD</stp>
        <stp>6103</stp>
        <stp/>
        <stp>売気配数量1</stp>
        <tr r="G170" s="2"/>
      </tp>
      <tp>
        <v>1200</v>
        <stp/>
        <stp>BOARD</stp>
        <stp>5101</stp>
        <stp/>
        <stp>売気配数量3</stp>
        <tr r="G136" s="2"/>
      </tp>
      <tp>
        <v>2600</v>
        <stp/>
        <stp>BOARD</stp>
        <stp>3101</stp>
        <stp/>
        <stp>売気配数量3</stp>
        <tr r="G52" s="2"/>
      </tp>
      <tp>
        <v>0</v>
        <stp/>
        <stp>BOARD</stp>
        <stp>3105</stp>
        <stp/>
        <stp>売気配数量7</stp>
        <tr r="G53" s="2"/>
      </tp>
      <tp>
        <v>1200</v>
        <stp/>
        <stp>BOARD</stp>
        <stp>6103</stp>
        <stp/>
        <stp>売気配数量2</stp>
        <tr r="G170" s="2"/>
      </tp>
      <tp>
        <v>1900</v>
        <stp/>
        <stp>BOARD</stp>
        <stp>5101</stp>
        <stp/>
        <stp>売気配数量0</stp>
        <tr r="G136" s="2"/>
      </tp>
      <tp>
        <v>9300</v>
        <stp/>
        <stp>BOARD</stp>
        <stp>3101</stp>
        <stp/>
        <stp>売気配数量0</stp>
        <tr r="G52" s="2"/>
      </tp>
      <tp>
        <v>32500</v>
        <stp/>
        <stp>BOARD</stp>
        <stp>3105</stp>
        <stp/>
        <stp>売気配数量4</stp>
        <tr r="G53" s="2"/>
      </tp>
      <tp>
        <v>8000</v>
        <stp/>
        <stp>BOARD</stp>
        <stp>6103</stp>
        <stp/>
        <stp>売気配数量3</stp>
        <tr r="G170" s="2"/>
      </tp>
      <tp>
        <v>3300</v>
        <stp/>
        <stp>BOARD</stp>
        <stp>5101</stp>
        <stp/>
        <stp>売気配数量1</stp>
        <tr r="G136" s="2"/>
      </tp>
      <tp>
        <v>9300</v>
        <stp/>
        <stp>BOARD</stp>
        <stp>3101</stp>
        <stp/>
        <stp>売気配数量1</stp>
        <tr r="G52" s="2"/>
      </tp>
      <tp>
        <v>3800</v>
        <stp/>
        <stp>BOARD</stp>
        <stp>3105</stp>
        <stp/>
        <stp>売気配数量5</stp>
        <tr r="G53" s="2"/>
      </tp>
      <tp>
        <v>0</v>
        <stp/>
        <stp>BOARD</stp>
        <stp>3105</stp>
        <stp/>
        <stp>売気配数量8</stp>
        <tr r="G53" s="2"/>
      </tp>
      <tp>
        <v>0</v>
        <stp/>
        <stp>BOARD</stp>
        <stp>3105</stp>
        <stp/>
        <stp>売気配数量9</stp>
        <tr r="G53" s="2"/>
      </tp>
      <tp>
        <v>0</v>
        <stp/>
        <stp>BOARD</stp>
        <stp>6103</stp>
        <stp/>
        <stp>売気配数量8</stp>
        <tr r="G170" s="2"/>
      </tp>
      <tp>
        <v>0</v>
        <stp/>
        <stp>BOARD</stp>
        <stp>6103</stp>
        <stp/>
        <stp>売気配数量9</stp>
        <tr r="G170" s="2"/>
      </tp>
      <tp>
        <v>0</v>
        <stp/>
        <stp>BOARD</stp>
        <stp>5101</stp>
        <stp/>
        <stp>売気配数量8</stp>
        <tr r="G136" s="2"/>
      </tp>
      <tp>
        <v>0</v>
        <stp/>
        <stp>BOARD</stp>
        <stp>3101</stp>
        <stp/>
        <stp>売気配数量8</stp>
        <tr r="G52" s="2"/>
      </tp>
      <tp>
        <v>0</v>
        <stp/>
        <stp>BOARD</stp>
        <stp>5101</stp>
        <stp/>
        <stp>売気配数量9</stp>
        <tr r="G136" s="2"/>
      </tp>
      <tp>
        <v>0</v>
        <stp/>
        <stp>BOARD</stp>
        <stp>3101</stp>
        <stp/>
        <stp>売気配数量9</stp>
        <tr r="G52" s="2"/>
      </tp>
      <tp>
        <v>1300</v>
        <stp/>
        <stp>BOARD</stp>
        <stp>8113</stp>
        <stp/>
        <stp>売気配数量4</stp>
        <tr r="G271" s="2"/>
      </tp>
      <tp>
        <v>1900</v>
        <stp/>
        <stp>BOARD</stp>
        <stp>6113</stp>
        <stp/>
        <stp>売気配数量4</stp>
        <tr r="G171" s="2"/>
      </tp>
      <tp>
        <v>6200</v>
        <stp/>
        <stp>BOARD</stp>
        <stp>4114</stp>
        <stp/>
        <stp>売気配数量3</stp>
        <tr r="G78" s="2"/>
      </tp>
      <tp>
        <v>0</v>
        <stp/>
        <stp>BOARD</stp>
        <stp>5110</stp>
        <stp/>
        <stp>売気配数量7</stp>
        <tr r="G137" s="2"/>
      </tp>
      <tp>
        <v>9400</v>
        <stp/>
        <stp>BOARD</stp>
        <stp>3116</stp>
        <stp/>
        <stp>売気配数量1</stp>
        <tr r="G54" s="2"/>
      </tp>
      <tp>
        <v>2500</v>
        <stp/>
        <stp>BOARD</stp>
        <stp>8113</stp>
        <stp/>
        <stp>売気配数量5</stp>
        <tr r="G271" s="2"/>
      </tp>
      <tp>
        <v>1400</v>
        <stp/>
        <stp>BOARD</stp>
        <stp>6113</stp>
        <stp/>
        <stp>売気配数量5</stp>
        <tr r="G171" s="2"/>
      </tp>
      <tp>
        <v>1600</v>
        <stp/>
        <stp>BOARD</stp>
        <stp>4114</stp>
        <stp/>
        <stp>売気配数量2</stp>
        <tr r="G78" s="2"/>
      </tp>
      <tp>
        <v>0</v>
        <stp/>
        <stp>BOARD</stp>
        <stp>5110</stp>
        <stp/>
        <stp>売気配数量6</stp>
        <tr r="G137" s="2"/>
      </tp>
      <tp>
        <v>6600</v>
        <stp/>
        <stp>BOARD</stp>
        <stp>3116</stp>
        <stp/>
        <stp>売気配数量0</stp>
        <tr r="G54" s="2"/>
      </tp>
      <tp>
        <v>0</v>
        <stp/>
        <stp>BOARD</stp>
        <stp>8113</stp>
        <stp/>
        <stp>売気配数量6</stp>
        <tr r="G271" s="2"/>
      </tp>
      <tp>
        <v>0</v>
        <stp/>
        <stp>BOARD</stp>
        <stp>6113</stp>
        <stp/>
        <stp>売気配数量6</stp>
        <tr r="G171" s="2"/>
      </tp>
      <tp>
        <v>1600</v>
        <stp/>
        <stp>BOARD</stp>
        <stp>4114</stp>
        <stp/>
        <stp>売気配数量1</stp>
        <tr r="G78" s="2"/>
      </tp>
      <tp>
        <v>2600</v>
        <stp/>
        <stp>BOARD</stp>
        <stp>5110</stp>
        <stp/>
        <stp>売気配数量5</stp>
        <tr r="G137" s="2"/>
      </tp>
      <tp>
        <v>500</v>
        <stp/>
        <stp>BOARD</stp>
        <stp>3116</stp>
        <stp/>
        <stp>売気配数量3</stp>
        <tr r="G54" s="2"/>
      </tp>
      <tp>
        <v>0</v>
        <stp/>
        <stp>BOARD</stp>
        <stp>8113</stp>
        <stp/>
        <stp>売気配数量7</stp>
        <tr r="G271" s="2"/>
      </tp>
      <tp>
        <v>0</v>
        <stp/>
        <stp>BOARD</stp>
        <stp>6113</stp>
        <stp/>
        <stp>売気配数量7</stp>
        <tr r="G171" s="2"/>
      </tp>
      <tp>
        <v>2400</v>
        <stp/>
        <stp>BOARD</stp>
        <stp>4114</stp>
        <stp/>
        <stp>売気配数量0</stp>
        <tr r="G78" s="2"/>
      </tp>
      <tp>
        <v>1800</v>
        <stp/>
        <stp>BOARD</stp>
        <stp>5110</stp>
        <stp/>
        <stp>売気配数量4</stp>
        <tr r="G137" s="2"/>
      </tp>
      <tp>
        <v>2000</v>
        <stp/>
        <stp>BOARD</stp>
        <stp>3116</stp>
        <stp/>
        <stp>売気配数量2</stp>
        <tr r="G54" s="2"/>
      </tp>
      <tp>
        <v>1300</v>
        <stp/>
        <stp>BOARD</stp>
        <stp>8113</stp>
        <stp/>
        <stp>売気配数量0</stp>
        <tr r="G271" s="2"/>
      </tp>
      <tp>
        <v>9600</v>
        <stp/>
        <stp>BOARD</stp>
        <stp>6113</stp>
        <stp/>
        <stp>売気配数量0</stp>
        <tr r="G171" s="2"/>
      </tp>
      <tp>
        <v>0</v>
        <stp/>
        <stp>BOARD</stp>
        <stp>4114</stp>
        <stp/>
        <stp>売気配数量7</stp>
        <tr r="G78" s="2"/>
      </tp>
      <tp>
        <v>4000</v>
        <stp/>
        <stp>BOARD</stp>
        <stp>5110</stp>
        <stp/>
        <stp>売気配数量3</stp>
        <tr r="G137" s="2"/>
      </tp>
      <tp>
        <v>300</v>
        <stp/>
        <stp>BOARD</stp>
        <stp>3116</stp>
        <stp/>
        <stp>売気配数量5</stp>
        <tr r="G54" s="2"/>
      </tp>
      <tp>
        <v>14700</v>
        <stp/>
        <stp>BOARD</stp>
        <stp>8113</stp>
        <stp/>
        <stp>売気配数量1</stp>
        <tr r="G271" s="2"/>
      </tp>
      <tp>
        <v>35800</v>
        <stp/>
        <stp>BOARD</stp>
        <stp>6113</stp>
        <stp/>
        <stp>売気配数量1</stp>
        <tr r="G171" s="2"/>
      </tp>
      <tp>
        <v>0</v>
        <stp/>
        <stp>BOARD</stp>
        <stp>4114</stp>
        <stp/>
        <stp>売気配数量6</stp>
        <tr r="G78" s="2"/>
      </tp>
      <tp>
        <v>3400</v>
        <stp/>
        <stp>BOARD</stp>
        <stp>5110</stp>
        <stp/>
        <stp>売気配数量2</stp>
        <tr r="G137" s="2"/>
      </tp>
      <tp>
        <v>1200</v>
        <stp/>
        <stp>BOARD</stp>
        <stp>3116</stp>
        <stp/>
        <stp>売気配数量4</stp>
        <tr r="G54" s="2"/>
      </tp>
      <tp>
        <v>5000</v>
        <stp/>
        <stp>BOARD</stp>
        <stp>8113</stp>
        <stp/>
        <stp>売気配数量2</stp>
        <tr r="G271" s="2"/>
      </tp>
      <tp>
        <v>11100</v>
        <stp/>
        <stp>BOARD</stp>
        <stp>6113</stp>
        <stp/>
        <stp>売気配数量2</stp>
        <tr r="G171" s="2"/>
      </tp>
      <tp>
        <v>3100</v>
        <stp/>
        <stp>BOARD</stp>
        <stp>4114</stp>
        <stp/>
        <stp>売気配数量5</stp>
        <tr r="G78" s="2"/>
      </tp>
      <tp>
        <v>0</v>
        <stp/>
        <stp>BOARD</stp>
        <stp>4118</stp>
        <stp/>
        <stp>売気配数量9</stp>
        <tr r="G79" s="2"/>
      </tp>
      <tp>
        <v>7200</v>
        <stp/>
        <stp>BOARD</stp>
        <stp>5110</stp>
        <stp/>
        <stp>売気配数量1</stp>
        <tr r="G137" s="2"/>
      </tp>
      <tp>
        <v>0</v>
        <stp/>
        <stp>BOARD</stp>
        <stp>3116</stp>
        <stp/>
        <stp>売気配数量7</stp>
        <tr r="G54" s="2"/>
      </tp>
      <tp>
        <v>3100</v>
        <stp/>
        <stp>BOARD</stp>
        <stp>8113</stp>
        <stp/>
        <stp>売気配数量3</stp>
        <tr r="G271" s="2"/>
      </tp>
      <tp>
        <v>12900</v>
        <stp/>
        <stp>BOARD</stp>
        <stp>6113</stp>
        <stp/>
        <stp>売気配数量3</stp>
        <tr r="G171" s="2"/>
      </tp>
      <tp>
        <v>7200</v>
        <stp/>
        <stp>BOARD</stp>
        <stp>4114</stp>
        <stp/>
        <stp>売気配数量4</stp>
        <tr r="G78" s="2"/>
      </tp>
      <tp>
        <v>0</v>
        <stp/>
        <stp>BOARD</stp>
        <stp>4118</stp>
        <stp/>
        <stp>売気配数量8</stp>
        <tr r="G79" s="2"/>
      </tp>
      <tp>
        <v>14200</v>
        <stp/>
        <stp>BOARD</stp>
        <stp>5110</stp>
        <stp/>
        <stp>売気配数量0</stp>
        <tr r="G137" s="2"/>
      </tp>
      <tp>
        <v>0</v>
        <stp/>
        <stp>BOARD</stp>
        <stp>3116</stp>
        <stp/>
        <stp>売気配数量6</stp>
        <tr r="G54" s="2"/>
      </tp>
      <tp>
        <v>0</v>
        <stp/>
        <stp>BOARD</stp>
        <stp>4118</stp>
        <stp/>
        <stp>売気配数量7</stp>
        <tr r="G79" s="2"/>
      </tp>
      <tp>
        <v>0</v>
        <stp/>
        <stp>BOARD</stp>
        <stp>3116</stp>
        <stp/>
        <stp>売気配数量9</stp>
        <tr r="G54" s="2"/>
      </tp>
      <tp>
        <v>0</v>
        <stp/>
        <stp>BOARD</stp>
        <stp>4118</stp>
        <stp/>
        <stp>売気配数量6</stp>
        <tr r="G79" s="2"/>
      </tp>
      <tp>
        <v>0</v>
        <stp/>
        <stp>BOARD</stp>
        <stp>3116</stp>
        <stp/>
        <stp>売気配数量8</stp>
        <tr r="G54" s="2"/>
      </tp>
      <tp>
        <v>0</v>
        <stp/>
        <stp>BOARD</stp>
        <stp>4114</stp>
        <stp/>
        <stp>売気配数量9</stp>
        <tr r="G78" s="2"/>
      </tp>
      <tp>
        <v>10000</v>
        <stp/>
        <stp>BOARD</stp>
        <stp>4118</stp>
        <stp/>
        <stp>売気配数量5</stp>
        <tr r="G79" s="2"/>
      </tp>
      <tp>
        <v>0</v>
        <stp/>
        <stp>BOARD</stp>
        <stp>4114</stp>
        <stp/>
        <stp>売気配数量8</stp>
        <tr r="G78" s="2"/>
      </tp>
      <tp>
        <v>21000</v>
        <stp/>
        <stp>BOARD</stp>
        <stp>4118</stp>
        <stp/>
        <stp>売気配数量4</stp>
        <tr r="G79" s="2"/>
      </tp>
      <tp>
        <v>0</v>
        <stp/>
        <stp>BOARD</stp>
        <stp>8113</stp>
        <stp/>
        <stp>売気配数量8</stp>
        <tr r="G271" s="2"/>
      </tp>
      <tp>
        <v>0</v>
        <stp/>
        <stp>BOARD</stp>
        <stp>6113</stp>
        <stp/>
        <stp>売気配数量8</stp>
        <tr r="G171" s="2"/>
      </tp>
      <tp>
        <v>51000</v>
        <stp/>
        <stp>BOARD</stp>
        <stp>4118</stp>
        <stp/>
        <stp>売気配数量3</stp>
        <tr r="G79" s="2"/>
      </tp>
      <tp>
        <v>0</v>
        <stp/>
        <stp>BOARD</stp>
        <stp>8113</stp>
        <stp/>
        <stp>売気配数量9</stp>
        <tr r="G271" s="2"/>
      </tp>
      <tp>
        <v>0</v>
        <stp/>
        <stp>BOARD</stp>
        <stp>6113</stp>
        <stp/>
        <stp>売気配数量9</stp>
        <tr r="G171" s="2"/>
      </tp>
      <tp>
        <v>18000</v>
        <stp/>
        <stp>BOARD</stp>
        <stp>4118</stp>
        <stp/>
        <stp>売気配数量2</stp>
        <tr r="G79" s="2"/>
      </tp>
      <tp>
        <v>23000</v>
        <stp/>
        <stp>BOARD</stp>
        <stp>4118</stp>
        <stp/>
        <stp>売気配数量1</stp>
        <tr r="G79" s="2"/>
      </tp>
      <tp>
        <v>0</v>
        <stp/>
        <stp>BOARD</stp>
        <stp>5110</stp>
        <stp/>
        <stp>売気配数量9</stp>
        <tr r="G137" s="2"/>
      </tp>
      <tp>
        <v>2000</v>
        <stp/>
        <stp>BOARD</stp>
        <stp>4118</stp>
        <stp/>
        <stp>売気配数量0</stp>
        <tr r="G79" s="2"/>
      </tp>
      <tp>
        <v>0</v>
        <stp/>
        <stp>BOARD</stp>
        <stp>5110</stp>
        <stp/>
        <stp>売気配数量8</stp>
        <tr r="G137" s="2"/>
      </tp>
      <tp>
        <v>0</v>
        <stp/>
        <stp>BOARD</stp>
        <stp>8129</stp>
        <stp/>
        <stp>売気配数量8</stp>
        <tr r="G272" s="2"/>
      </tp>
      <tp>
        <v>0</v>
        <stp/>
        <stp>BOARD</stp>
        <stp>8129</stp>
        <stp/>
        <stp>売気配数量9</stp>
        <tr r="G272" s="2"/>
      </tp>
      <tp>
        <v>0</v>
        <stp/>
        <stp>BOARD</stp>
        <stp>8129</stp>
        <stp/>
        <stp>売気配数量6</stp>
        <tr r="G272" s="2"/>
      </tp>
      <tp>
        <v>0</v>
        <stp/>
        <stp>BOARD</stp>
        <stp>8129</stp>
        <stp/>
        <stp>売気配数量7</stp>
        <tr r="G272" s="2"/>
      </tp>
      <tp>
        <v>500</v>
        <stp/>
        <stp>BOARD</stp>
        <stp>8129</stp>
        <stp/>
        <stp>売気配数量4</stp>
        <tr r="G272" s="2"/>
      </tp>
      <tp>
        <v>600</v>
        <stp/>
        <stp>BOARD</stp>
        <stp>8129</stp>
        <stp/>
        <stp>売気配数量5</stp>
        <tr r="G272" s="2"/>
      </tp>
      <tp>
        <v>2200</v>
        <stp/>
        <stp>BOARD</stp>
        <stp>8129</stp>
        <stp/>
        <stp>売気配数量2</stp>
        <tr r="G272" s="2"/>
      </tp>
      <tp>
        <v>1100</v>
        <stp/>
        <stp>BOARD</stp>
        <stp>8129</stp>
        <stp/>
        <stp>売気配数量3</stp>
        <tr r="G272" s="2"/>
      </tp>
      <tp>
        <v>400</v>
        <stp/>
        <stp>BOARD</stp>
        <stp>8129</stp>
        <stp/>
        <stp>売気配数量0</stp>
        <tr r="G272" s="2"/>
      </tp>
      <tp>
        <v>4200</v>
        <stp/>
        <stp>BOARD</stp>
        <stp>8129</stp>
        <stp/>
        <stp>売気配数量1</stp>
        <tr r="G272" s="2"/>
      </tp>
      <tp>
        <v>0</v>
        <stp/>
        <stp>BOARD</stp>
        <stp>8130</stp>
        <stp/>
        <stp>売気配数量7</stp>
        <tr r="G273" s="2"/>
      </tp>
      <tp>
        <v>2300</v>
        <stp/>
        <stp>BOARD</stp>
        <stp>8136</stp>
        <stp/>
        <stp>売気配数量1</stp>
        <tr r="G274" s="2"/>
      </tp>
      <tp>
        <v>900</v>
        <stp/>
        <stp>BOARD</stp>
        <stp>6136</stp>
        <stp/>
        <stp>売気配数量1</stp>
        <tr r="G172" s="2"/>
      </tp>
      <tp>
        <v>0</v>
        <stp/>
        <stp>BOARD</stp>
        <stp>8130</stp>
        <stp/>
        <stp>売気配数量6</stp>
        <tr r="G273" s="2"/>
      </tp>
      <tp>
        <v>2300</v>
        <stp/>
        <stp>BOARD</stp>
        <stp>8136</stp>
        <stp/>
        <stp>売気配数量0</stp>
        <tr r="G274" s="2"/>
      </tp>
      <tp>
        <v>1300</v>
        <stp/>
        <stp>BOARD</stp>
        <stp>6136</stp>
        <stp/>
        <stp>売気配数量0</stp>
        <tr r="G172" s="2"/>
      </tp>
      <tp>
        <v>100</v>
        <stp/>
        <stp>BOARD</stp>
        <stp>8130</stp>
        <stp/>
        <stp>売気配数量5</stp>
        <tr r="G273" s="2"/>
      </tp>
      <tp>
        <v>1700</v>
        <stp/>
        <stp>BOARD</stp>
        <stp>8136</stp>
        <stp/>
        <stp>売気配数量3</stp>
        <tr r="G274" s="2"/>
      </tp>
      <tp>
        <v>600</v>
        <stp/>
        <stp>BOARD</stp>
        <stp>6136</stp>
        <stp/>
        <stp>売気配数量3</stp>
        <tr r="G172" s="2"/>
      </tp>
      <tp>
        <v>300</v>
        <stp/>
        <stp>BOARD</stp>
        <stp>8130</stp>
        <stp/>
        <stp>売気配数量4</stp>
        <tr r="G273" s="2"/>
      </tp>
      <tp>
        <v>2000</v>
        <stp/>
        <stp>BOARD</stp>
        <stp>8136</stp>
        <stp/>
        <stp>売気配数量2</stp>
        <tr r="G274" s="2"/>
      </tp>
      <tp>
        <v>500</v>
        <stp/>
        <stp>BOARD</stp>
        <stp>6136</stp>
        <stp/>
        <stp>売気配数量2</stp>
        <tr r="G172" s="2"/>
      </tp>
      <tp>
        <v>500</v>
        <stp/>
        <stp>BOARD</stp>
        <stp>8130</stp>
        <stp/>
        <stp>売気配数量3</stp>
        <tr r="G273" s="2"/>
      </tp>
      <tp>
        <v>500</v>
        <stp/>
        <stp>BOARD</stp>
        <stp>8136</stp>
        <stp/>
        <stp>売気配数量5</stp>
        <tr r="G274" s="2"/>
      </tp>
      <tp>
        <v>400</v>
        <stp/>
        <stp>BOARD</stp>
        <stp>6136</stp>
        <stp/>
        <stp>売気配数量5</stp>
        <tr r="G172" s="2"/>
      </tp>
      <tp>
        <v>1000</v>
        <stp/>
        <stp>BOARD</stp>
        <stp>8130</stp>
        <stp/>
        <stp>売気配数量2</stp>
        <tr r="G273" s="2"/>
      </tp>
      <tp>
        <v>1200</v>
        <stp/>
        <stp>BOARD</stp>
        <stp>8136</stp>
        <stp/>
        <stp>売気配数量4</stp>
        <tr r="G274" s="2"/>
      </tp>
      <tp>
        <v>300</v>
        <stp/>
        <stp>BOARD</stp>
        <stp>6136</stp>
        <stp/>
        <stp>売気配数量4</stp>
        <tr r="G172" s="2"/>
      </tp>
      <tp>
        <v>1900</v>
        <stp/>
        <stp>BOARD</stp>
        <stp>8130</stp>
        <stp/>
        <stp>売気配数量1</stp>
        <tr r="G273" s="2"/>
      </tp>
      <tp>
        <v>0</v>
        <stp/>
        <stp>BOARD</stp>
        <stp>8136</stp>
        <stp/>
        <stp>売気配数量7</stp>
        <tr r="G274" s="2"/>
      </tp>
      <tp>
        <v>0</v>
        <stp/>
        <stp>BOARD</stp>
        <stp>6136</stp>
        <stp/>
        <stp>売気配数量7</stp>
        <tr r="G172" s="2"/>
      </tp>
      <tp>
        <v>1100</v>
        <stp/>
        <stp>BOARD</stp>
        <stp>8130</stp>
        <stp/>
        <stp>売気配数量0</stp>
        <tr r="G273" s="2"/>
      </tp>
      <tp>
        <v>0</v>
        <stp/>
        <stp>BOARD</stp>
        <stp>8136</stp>
        <stp/>
        <stp>売気配数量6</stp>
        <tr r="G274" s="2"/>
      </tp>
      <tp>
        <v>0</v>
        <stp/>
        <stp>BOARD</stp>
        <stp>6136</stp>
        <stp/>
        <stp>売気配数量6</stp>
        <tr r="G172" s="2"/>
      </tp>
      <tp>
        <v>0</v>
        <stp/>
        <stp>BOARD</stp>
        <stp>8136</stp>
        <stp/>
        <stp>売気配数量9</stp>
        <tr r="G274" s="2"/>
      </tp>
      <tp>
        <v>0</v>
        <stp/>
        <stp>BOARD</stp>
        <stp>6136</stp>
        <stp/>
        <stp>売気配数量9</stp>
        <tr r="G172" s="2"/>
      </tp>
      <tp>
        <v>0</v>
        <stp/>
        <stp>BOARD</stp>
        <stp>8136</stp>
        <stp/>
        <stp>売気配数量8</stp>
        <tr r="G274" s="2"/>
      </tp>
      <tp>
        <v>0</v>
        <stp/>
        <stp>BOARD</stp>
        <stp>6136</stp>
        <stp/>
        <stp>売気配数量8</stp>
        <tr r="G172" s="2"/>
      </tp>
      <tp>
        <v>0</v>
        <stp/>
        <stp>BOARD</stp>
        <stp>8130</stp>
        <stp/>
        <stp>売気配数量9</stp>
        <tr r="G273" s="2"/>
      </tp>
      <tp>
        <v>0</v>
        <stp/>
        <stp>BOARD</stp>
        <stp>8130</stp>
        <stp/>
        <stp>売気配数量8</stp>
        <tr r="G273" s="2"/>
      </tp>
      <tp>
        <v>30600</v>
        <stp/>
        <stp>BOARD</stp>
        <stp>8086</stp>
        <stp/>
        <stp>売気配数量1</stp>
        <tr r="G270" s="2"/>
      </tp>
      <tp>
        <v>6400</v>
        <stp/>
        <stp>BOARD</stp>
        <stp>3086</stp>
        <stp/>
        <stp>売気配数量1</stp>
        <tr r="G49" s="2"/>
      </tp>
      <tp>
        <v>14000</v>
        <stp/>
        <stp>BOARD</stp>
        <stp>8086</stp>
        <stp/>
        <stp>売気配数量0</stp>
        <tr r="G270" s="2"/>
      </tp>
      <tp>
        <v>3500</v>
        <stp/>
        <stp>BOARD</stp>
        <stp>3086</stp>
        <stp/>
        <stp>売気配数量0</stp>
        <tr r="G49" s="2"/>
      </tp>
      <tp>
        <v>3700</v>
        <stp/>
        <stp>BOARD</stp>
        <stp>8086</stp>
        <stp/>
        <stp>売気配数量3</stp>
        <tr r="G270" s="2"/>
      </tp>
      <tp>
        <v>4400</v>
        <stp/>
        <stp>BOARD</stp>
        <stp>3086</stp>
        <stp/>
        <stp>売気配数量3</stp>
        <tr r="G49" s="2"/>
      </tp>
      <tp>
        <v>6300</v>
        <stp/>
        <stp>BOARD</stp>
        <stp>8086</stp>
        <stp/>
        <stp>売気配数量2</stp>
        <tr r="G270" s="2"/>
      </tp>
      <tp>
        <v>20700</v>
        <stp/>
        <stp>BOARD</stp>
        <stp>3086</stp>
        <stp/>
        <stp>売気配数量2</stp>
        <tr r="G49" s="2"/>
      </tp>
      <tp>
        <v>1400</v>
        <stp/>
        <stp>BOARD</stp>
        <stp>8086</stp>
        <stp/>
        <stp>売気配数量5</stp>
        <tr r="G270" s="2"/>
      </tp>
      <tp>
        <v>12100</v>
        <stp/>
        <stp>BOARD</stp>
        <stp>3086</stp>
        <stp/>
        <stp>売気配数量5</stp>
        <tr r="G49" s="2"/>
      </tp>
      <tp>
        <v>900</v>
        <stp/>
        <stp>BOARD</stp>
        <stp>8086</stp>
        <stp/>
        <stp>売気配数量4</stp>
        <tr r="G270" s="2"/>
      </tp>
      <tp>
        <v>5000</v>
        <stp/>
        <stp>BOARD</stp>
        <stp>3086</stp>
        <stp/>
        <stp>売気配数量4</stp>
        <tr r="G49" s="2"/>
      </tp>
      <tp>
        <v>0</v>
        <stp/>
        <stp>BOARD</stp>
        <stp>8086</stp>
        <stp/>
        <stp>売気配数量7</stp>
        <tr r="G270" s="2"/>
      </tp>
      <tp>
        <v>0</v>
        <stp/>
        <stp>BOARD</stp>
        <stp>4088</stp>
        <stp/>
        <stp>売気配数量9</stp>
        <tr r="G76" s="2"/>
      </tp>
      <tp>
        <v>0</v>
        <stp/>
        <stp>BOARD</stp>
        <stp>3086</stp>
        <stp/>
        <stp>売気配数量7</stp>
        <tr r="G49" s="2"/>
      </tp>
      <tp>
        <v>0</v>
        <stp/>
        <stp>BOARD</stp>
        <stp>3088</stp>
        <stp/>
        <stp>売気配数量9</stp>
        <tr r="G50" s="2"/>
      </tp>
      <tp>
        <v>0</v>
        <stp/>
        <stp>BOARD</stp>
        <stp>8086</stp>
        <stp/>
        <stp>売気配数量6</stp>
        <tr r="G270" s="2"/>
      </tp>
      <tp>
        <v>0</v>
        <stp/>
        <stp>BOARD</stp>
        <stp>4088</stp>
        <stp/>
        <stp>売気配数量8</stp>
        <tr r="G76" s="2"/>
      </tp>
      <tp>
        <v>0</v>
        <stp/>
        <stp>BOARD</stp>
        <stp>3086</stp>
        <stp/>
        <stp>売気配数量6</stp>
        <tr r="G49" s="2"/>
      </tp>
      <tp>
        <v>0</v>
        <stp/>
        <stp>BOARD</stp>
        <stp>3088</stp>
        <stp/>
        <stp>売気配数量8</stp>
        <tr r="G50" s="2"/>
      </tp>
      <tp>
        <v>0</v>
        <stp/>
        <stp>BOARD</stp>
        <stp>8086</stp>
        <stp/>
        <stp>売気配数量9</stp>
        <tr r="G270" s="2"/>
      </tp>
      <tp>
        <v>0</v>
        <stp/>
        <stp>BOARD</stp>
        <stp>4088</stp>
        <stp/>
        <stp>売気配数量7</stp>
        <tr r="G76" s="2"/>
      </tp>
      <tp>
        <v>0</v>
        <stp/>
        <stp>BOARD</stp>
        <stp>3086</stp>
        <stp/>
        <stp>売気配数量9</stp>
        <tr r="G49" s="2"/>
      </tp>
      <tp>
        <v>0</v>
        <stp/>
        <stp>BOARD</stp>
        <stp>3088</stp>
        <stp/>
        <stp>売気配数量7</stp>
        <tr r="G50" s="2"/>
      </tp>
      <tp>
        <v>0</v>
        <stp/>
        <stp>BOARD</stp>
        <stp>8086</stp>
        <stp/>
        <stp>売気配数量8</stp>
        <tr r="G270" s="2"/>
      </tp>
      <tp>
        <v>0</v>
        <stp/>
        <stp>BOARD</stp>
        <stp>4088</stp>
        <stp/>
        <stp>売気配数量6</stp>
        <tr r="G76" s="2"/>
      </tp>
      <tp>
        <v>0</v>
        <stp/>
        <stp>BOARD</stp>
        <stp>3086</stp>
        <stp/>
        <stp>売気配数量8</stp>
        <tr r="G49" s="2"/>
      </tp>
      <tp>
        <v>0</v>
        <stp/>
        <stp>BOARD</stp>
        <stp>3088</stp>
        <stp/>
        <stp>売気配数量6</stp>
        <tr r="G50" s="2"/>
      </tp>
      <tp>
        <v>500</v>
        <stp/>
        <stp>BOARD</stp>
        <stp>4088</stp>
        <stp/>
        <stp>売気配数量5</stp>
        <tr r="G76" s="2"/>
      </tp>
      <tp>
        <v>4100</v>
        <stp/>
        <stp>BOARD</stp>
        <stp>3088</stp>
        <stp/>
        <stp>売気配数量5</stp>
        <tr r="G50" s="2"/>
      </tp>
      <tp>
        <v>900</v>
        <stp/>
        <stp>BOARD</stp>
        <stp>4088</stp>
        <stp/>
        <stp>売気配数量4</stp>
        <tr r="G76" s="2"/>
      </tp>
      <tp>
        <v>5600</v>
        <stp/>
        <stp>BOARD</stp>
        <stp>3088</stp>
        <stp/>
        <stp>売気配数量4</stp>
        <tr r="G50" s="2"/>
      </tp>
      <tp>
        <v>1500</v>
        <stp/>
        <stp>BOARD</stp>
        <stp>4088</stp>
        <stp/>
        <stp>売気配数量3</stp>
        <tr r="G76" s="2"/>
      </tp>
      <tp>
        <v>12800</v>
        <stp/>
        <stp>BOARD</stp>
        <stp>3088</stp>
        <stp/>
        <stp>売気配数量3</stp>
        <tr r="G50" s="2"/>
      </tp>
      <tp>
        <v>4100</v>
        <stp/>
        <stp>BOARD</stp>
        <stp>4088</stp>
        <stp/>
        <stp>売気配数量2</stp>
        <tr r="G76" s="2"/>
      </tp>
      <tp>
        <v>10800</v>
        <stp/>
        <stp>BOARD</stp>
        <stp>3088</stp>
        <stp/>
        <stp>売気配数量2</stp>
        <tr r="G50" s="2"/>
      </tp>
      <tp>
        <v>4100</v>
        <stp/>
        <stp>BOARD</stp>
        <stp>4088</stp>
        <stp/>
        <stp>売気配数量1</stp>
        <tr r="G76" s="2"/>
      </tp>
      <tp>
        <v>13700</v>
        <stp/>
        <stp>BOARD</stp>
        <stp>3088</stp>
        <stp/>
        <stp>売気配数量1</stp>
        <tr r="G50" s="2"/>
      </tp>
      <tp>
        <v>600</v>
        <stp/>
        <stp>BOARD</stp>
        <stp>4088</stp>
        <stp/>
        <stp>売気配数量0</stp>
        <tr r="G76" s="2"/>
      </tp>
      <tp>
        <v>4800</v>
        <stp/>
        <stp>BOARD</stp>
        <stp>3088</stp>
        <stp/>
        <stp>売気配数量0</stp>
        <tr r="G50" s="2"/>
      </tp>
      <tp>
        <v>0</v>
        <stp/>
        <stp>BOARD</stp>
        <stp>4091</stp>
        <stp/>
        <stp>売気配数量6</stp>
        <tr r="G77" s="2"/>
      </tp>
      <tp>
        <v>0</v>
        <stp/>
        <stp>BOARD</stp>
        <stp>4091</stp>
        <stp/>
        <stp>売気配数量7</stp>
        <tr r="G77" s="2"/>
      </tp>
      <tp>
        <v>7600</v>
        <stp/>
        <stp>BOARD</stp>
        <stp>4091</stp>
        <stp/>
        <stp>売気配数量4</stp>
        <tr r="G77" s="2"/>
      </tp>
      <tp>
        <v>1400</v>
        <stp/>
        <stp>BOARD</stp>
        <stp>4091</stp>
        <stp/>
        <stp>売気配数量5</stp>
        <tr r="G77" s="2"/>
      </tp>
      <tp>
        <v>10300</v>
        <stp/>
        <stp>BOARD</stp>
        <stp>4091</stp>
        <stp/>
        <stp>売気配数量2</stp>
        <tr r="G77" s="2"/>
      </tp>
      <tp>
        <v>23100</v>
        <stp/>
        <stp>BOARD</stp>
        <stp>4091</stp>
        <stp/>
        <stp>売気配数量3</stp>
        <tr r="G77" s="2"/>
      </tp>
      <tp>
        <v>3000</v>
        <stp/>
        <stp>BOARD</stp>
        <stp>4091</stp>
        <stp/>
        <stp>売気配数量0</stp>
        <tr r="G77" s="2"/>
      </tp>
      <tp>
        <v>0</v>
        <stp/>
        <stp>BOARD</stp>
        <stp>3099</stp>
        <stp/>
        <stp>売気配数量8</stp>
        <tr r="G51" s="2"/>
      </tp>
      <tp>
        <v>7600</v>
        <stp/>
        <stp>BOARD</stp>
        <stp>4091</stp>
        <stp/>
        <stp>売気配数量1</stp>
        <tr r="G77" s="2"/>
      </tp>
      <tp>
        <v>0</v>
        <stp/>
        <stp>BOARD</stp>
        <stp>3099</stp>
        <stp/>
        <stp>売気配数量9</stp>
        <tr r="G51" s="2"/>
      </tp>
      <tp>
        <v>0</v>
        <stp/>
        <stp>BOARD</stp>
        <stp>3099</stp>
        <stp/>
        <stp>売気配数量6</stp>
        <tr r="G51" s="2"/>
      </tp>
      <tp>
        <v>0</v>
        <stp/>
        <stp>BOARD</stp>
        <stp>3099</stp>
        <stp/>
        <stp>売気配数量7</stp>
        <tr r="G51" s="2"/>
      </tp>
      <tp>
        <v>14200</v>
        <stp/>
        <stp>BOARD</stp>
        <stp>3099</stp>
        <stp/>
        <stp>売気配数量4</stp>
        <tr r="G51" s="2"/>
      </tp>
      <tp>
        <v>37800</v>
        <stp/>
        <stp>BOARD</stp>
        <stp>3099</stp>
        <stp/>
        <stp>売気配数量5</stp>
        <tr r="G51" s="2"/>
      </tp>
      <tp>
        <v>10100</v>
        <stp/>
        <stp>BOARD</stp>
        <stp>3099</stp>
        <stp/>
        <stp>売気配数量2</stp>
        <tr r="G51" s="2"/>
      </tp>
      <tp>
        <v>52600</v>
        <stp/>
        <stp>BOARD</stp>
        <stp>3099</stp>
        <stp/>
        <stp>売気配数量3</stp>
        <tr r="G51" s="2"/>
      </tp>
      <tp>
        <v>0</v>
        <stp/>
        <stp>BOARD</stp>
        <stp>4091</stp>
        <stp/>
        <stp>売気配数量8</stp>
        <tr r="G77" s="2"/>
      </tp>
      <tp>
        <v>5400</v>
        <stp/>
        <stp>BOARD</stp>
        <stp>3099</stp>
        <stp/>
        <stp>売気配数量0</stp>
        <tr r="G51" s="2"/>
      </tp>
      <tp>
        <v>0</v>
        <stp/>
        <stp>BOARD</stp>
        <stp>4091</stp>
        <stp/>
        <stp>売気配数量9</stp>
        <tr r="G77" s="2"/>
      </tp>
      <tp>
        <v>14400</v>
        <stp/>
        <stp>BOARD</stp>
        <stp>3099</stp>
        <stp/>
        <stp>売気配数量1</stp>
        <tr r="G51" s="2"/>
      </tp>
      <tp>
        <v>3800</v>
        <stp/>
        <stp>BOARD</stp>
        <stp>4042</stp>
        <stp/>
        <stp>売気配数量5</stp>
        <tr r="G70" s="2"/>
      </tp>
      <tp>
        <v>17800</v>
        <stp/>
        <stp>BOARD</stp>
        <stp>4043</stp>
        <stp/>
        <stp>売気配数量4</stp>
        <tr r="G71" s="2"/>
      </tp>
      <tp>
        <v>1900</v>
        <stp/>
        <stp>BOARD</stp>
        <stp>4044</stp>
        <stp/>
        <stp>売気配数量3</stp>
        <tr r="G72" s="2"/>
      </tp>
      <tp>
        <v>9400</v>
        <stp/>
        <stp>BOARD</stp>
        <stp>4045</stp>
        <stp/>
        <stp>売気配数量2</stp>
        <tr r="G73" s="2"/>
      </tp>
      <tp>
        <v>6400</v>
        <stp/>
        <stp>BOARD</stp>
        <stp>4042</stp>
        <stp/>
        <stp>売気配数量4</stp>
        <tr r="G70" s="2"/>
      </tp>
      <tp>
        <v>5500</v>
        <stp/>
        <stp>BOARD</stp>
        <stp>4043</stp>
        <stp/>
        <stp>売気配数量5</stp>
        <tr r="G71" s="2"/>
      </tp>
      <tp>
        <v>2000</v>
        <stp/>
        <stp>BOARD</stp>
        <stp>4044</stp>
        <stp/>
        <stp>売気配数量2</stp>
        <tr r="G72" s="2"/>
      </tp>
      <tp>
        <v>3300</v>
        <stp/>
        <stp>BOARD</stp>
        <stp>4045</stp>
        <stp/>
        <stp>売気配数量3</stp>
        <tr r="G73" s="2"/>
      </tp>
      <tp>
        <v>0</v>
        <stp/>
        <stp>BOARD</stp>
        <stp>4042</stp>
        <stp/>
        <stp>売気配数量7</stp>
        <tr r="G70" s="2"/>
      </tp>
      <tp>
        <v>0</v>
        <stp/>
        <stp>BOARD</stp>
        <stp>4043</stp>
        <stp/>
        <stp>売気配数量6</stp>
        <tr r="G71" s="2"/>
      </tp>
      <tp>
        <v>300</v>
        <stp/>
        <stp>BOARD</stp>
        <stp>4044</stp>
        <stp/>
        <stp>売気配数量1</stp>
        <tr r="G72" s="2"/>
      </tp>
      <tp>
        <v>6400</v>
        <stp/>
        <stp>BOARD</stp>
        <stp>4045</stp>
        <stp/>
        <stp>売気配数量0</stp>
        <tr r="G73" s="2"/>
      </tp>
      <tp>
        <v>0</v>
        <stp/>
        <stp>BOARD</stp>
        <stp>4042</stp>
        <stp/>
        <stp>売気配数量6</stp>
        <tr r="G70" s="2"/>
      </tp>
      <tp>
        <v>0</v>
        <stp/>
        <stp>BOARD</stp>
        <stp>4043</stp>
        <stp/>
        <stp>売気配数量7</stp>
        <tr r="G71" s="2"/>
      </tp>
      <tp>
        <v>3400</v>
        <stp/>
        <stp>BOARD</stp>
        <stp>4044</stp>
        <stp/>
        <stp>売気配数量0</stp>
        <tr r="G72" s="2"/>
      </tp>
      <tp>
        <v>5000</v>
        <stp/>
        <stp>BOARD</stp>
        <stp>4045</stp>
        <stp/>
        <stp>売気配数量1</stp>
        <tr r="G73" s="2"/>
      </tp>
      <tp>
        <v>11800</v>
        <stp/>
        <stp>BOARD</stp>
        <stp>4042</stp>
        <stp/>
        <stp>売気配数量1</stp>
        <tr r="G70" s="2"/>
      </tp>
      <tp>
        <v>4400</v>
        <stp/>
        <stp>BOARD</stp>
        <stp>4043</stp>
        <stp/>
        <stp>売気配数量0</stp>
        <tr r="G71" s="2"/>
      </tp>
      <tp>
        <v>0</v>
        <stp/>
        <stp>BOARD</stp>
        <stp>4044</stp>
        <stp/>
        <stp>売気配数量7</stp>
        <tr r="G72" s="2"/>
      </tp>
      <tp>
        <v>0</v>
        <stp/>
        <stp>BOARD</stp>
        <stp>4045</stp>
        <stp/>
        <stp>売気配数量6</stp>
        <tr r="G73" s="2"/>
      </tp>
      <tp>
        <v>21500</v>
        <stp/>
        <stp>BOARD</stp>
        <stp>4042</stp>
        <stp/>
        <stp>売気配数量0</stp>
        <tr r="G70" s="2"/>
      </tp>
      <tp>
        <v>1000</v>
        <stp/>
        <stp>BOARD</stp>
        <stp>4043</stp>
        <stp/>
        <stp>売気配数量1</stp>
        <tr r="G71" s="2"/>
      </tp>
      <tp>
        <v>0</v>
        <stp/>
        <stp>BOARD</stp>
        <stp>4044</stp>
        <stp/>
        <stp>売気配数量6</stp>
        <tr r="G72" s="2"/>
      </tp>
      <tp>
        <v>0</v>
        <stp/>
        <stp>BOARD</stp>
        <stp>4045</stp>
        <stp/>
        <stp>売気配数量7</stp>
        <tr r="G73" s="2"/>
      </tp>
      <tp>
        <v>20500</v>
        <stp/>
        <stp>BOARD</stp>
        <stp>4042</stp>
        <stp/>
        <stp>売気配数量3</stp>
        <tr r="G70" s="2"/>
      </tp>
      <tp>
        <v>4000</v>
        <stp/>
        <stp>BOARD</stp>
        <stp>4043</stp>
        <stp/>
        <stp>売気配数量2</stp>
        <tr r="G71" s="2"/>
      </tp>
      <tp>
        <v>400</v>
        <stp/>
        <stp>BOARD</stp>
        <stp>4044</stp>
        <stp/>
        <stp>売気配数量5</stp>
        <tr r="G72" s="2"/>
      </tp>
      <tp>
        <v>1400</v>
        <stp/>
        <stp>BOARD</stp>
        <stp>4045</stp>
        <stp/>
        <stp>売気配数量4</stp>
        <tr r="G73" s="2"/>
      </tp>
      <tp>
        <v>7700</v>
        <stp/>
        <stp>BOARD</stp>
        <stp>4042</stp>
        <stp/>
        <stp>売気配数量2</stp>
        <tr r="G70" s="2"/>
      </tp>
      <tp>
        <v>26400</v>
        <stp/>
        <stp>BOARD</stp>
        <stp>4043</stp>
        <stp/>
        <stp>売気配数量3</stp>
        <tr r="G71" s="2"/>
      </tp>
      <tp>
        <v>600</v>
        <stp/>
        <stp>BOARD</stp>
        <stp>4044</stp>
        <stp/>
        <stp>売気配数量4</stp>
        <tr r="G72" s="2"/>
      </tp>
      <tp>
        <v>1200</v>
        <stp/>
        <stp>BOARD</stp>
        <stp>4045</stp>
        <stp/>
        <stp>売気配数量5</stp>
        <tr r="G73" s="2"/>
      </tp>
      <tp>
        <v>0</v>
        <stp/>
        <stp>BOARD</stp>
        <stp>4044</stp>
        <stp/>
        <stp>売気配数量9</stp>
        <tr r="G72" s="2"/>
      </tp>
      <tp>
        <v>0</v>
        <stp/>
        <stp>BOARD</stp>
        <stp>4045</stp>
        <stp/>
        <stp>売気配数量8</stp>
        <tr r="G73" s="2"/>
      </tp>
      <tp>
        <v>0</v>
        <stp/>
        <stp>BOARD</stp>
        <stp>4044</stp>
        <stp/>
        <stp>売気配数量8</stp>
        <tr r="G72" s="2"/>
      </tp>
      <tp>
        <v>0</v>
        <stp/>
        <stp>BOARD</stp>
        <stp>4045</stp>
        <stp/>
        <stp>売気配数量9</stp>
        <tr r="G73" s="2"/>
      </tp>
      <tp>
        <v>0</v>
        <stp/>
        <stp>BOARD</stp>
        <stp>4042</stp>
        <stp/>
        <stp>売気配数量9</stp>
        <tr r="G70" s="2"/>
      </tp>
      <tp>
        <v>0</v>
        <stp/>
        <stp>BOARD</stp>
        <stp>4043</stp>
        <stp/>
        <stp>売気配数量8</stp>
        <tr r="G71" s="2"/>
      </tp>
      <tp>
        <v>0</v>
        <stp/>
        <stp>BOARD</stp>
        <stp>4042</stp>
        <stp/>
        <stp>売気配数量8</stp>
        <tr r="G70" s="2"/>
      </tp>
      <tp>
        <v>0</v>
        <stp/>
        <stp>BOARD</stp>
        <stp>4043</stp>
        <stp/>
        <stp>売気配数量9</stp>
        <tr r="G71" s="2"/>
      </tp>
      <tp>
        <v>0</v>
        <stp/>
        <stp>BOARD</stp>
        <stp>8060</stp>
        <stp/>
        <stp>売気配数量7</stp>
        <tr r="G268" s="2"/>
      </tp>
      <tp>
        <v>0</v>
        <stp/>
        <stp>BOARD</stp>
        <stp>4061</stp>
        <stp/>
        <stp>売気配数量6</stp>
        <tr r="G74" s="2"/>
      </tp>
      <tp>
        <v>600</v>
        <stp/>
        <stp>BOARD</stp>
        <stp>4062</stp>
        <stp/>
        <stp>売気配数量5</stp>
        <tr r="G75" s="2"/>
      </tp>
      <tp>
        <v>0</v>
        <stp/>
        <stp>BOARD</stp>
        <stp>8060</stp>
        <stp/>
        <stp>売気配数量6</stp>
        <tr r="G268" s="2"/>
      </tp>
      <tp>
        <v>0</v>
        <stp/>
        <stp>BOARD</stp>
        <stp>4061</stp>
        <stp/>
        <stp>売気配数量7</stp>
        <tr r="G74" s="2"/>
      </tp>
      <tp>
        <v>5700</v>
        <stp/>
        <stp>BOARD</stp>
        <stp>4062</stp>
        <stp/>
        <stp>売気配数量4</stp>
        <tr r="G75" s="2"/>
      </tp>
      <tp>
        <v>400</v>
        <stp/>
        <stp>BOARD</stp>
        <stp>8060</stp>
        <stp/>
        <stp>売気配数量5</stp>
        <tr r="G268" s="2"/>
      </tp>
      <tp>
        <v>11700</v>
        <stp/>
        <stp>BOARD</stp>
        <stp>4061</stp>
        <stp/>
        <stp>売気配数量4</stp>
        <tr r="G74" s="2"/>
      </tp>
      <tp>
        <v>0</v>
        <stp/>
        <stp>BOARD</stp>
        <stp>4062</stp>
        <stp/>
        <stp>売気配数量7</stp>
        <tr r="G75" s="2"/>
      </tp>
      <tp>
        <v>800</v>
        <stp/>
        <stp>BOARD</stp>
        <stp>8060</stp>
        <stp/>
        <stp>売気配数量4</stp>
        <tr r="G268" s="2"/>
      </tp>
      <tp>
        <v>4300</v>
        <stp/>
        <stp>BOARD</stp>
        <stp>4061</stp>
        <stp/>
        <stp>売気配数量5</stp>
        <tr r="G74" s="2"/>
      </tp>
      <tp>
        <v>0</v>
        <stp/>
        <stp>BOARD</stp>
        <stp>4062</stp>
        <stp/>
        <stp>売気配数量6</stp>
        <tr r="G75" s="2"/>
      </tp>
      <tp>
        <v>1000</v>
        <stp/>
        <stp>BOARD</stp>
        <stp>8060</stp>
        <stp/>
        <stp>売気配数量3</stp>
        <tr r="G268" s="2"/>
      </tp>
      <tp>
        <v>5900</v>
        <stp/>
        <stp>BOARD</stp>
        <stp>4061</stp>
        <stp/>
        <stp>売気配数量2</stp>
        <tr r="G74" s="2"/>
      </tp>
      <tp>
        <v>8900</v>
        <stp/>
        <stp>BOARD</stp>
        <stp>4062</stp>
        <stp/>
        <stp>売気配数量1</stp>
        <tr r="G75" s="2"/>
      </tp>
      <tp>
        <v>2500</v>
        <stp/>
        <stp>BOARD</stp>
        <stp>8060</stp>
        <stp/>
        <stp>売気配数量2</stp>
        <tr r="G268" s="2"/>
      </tp>
      <tp>
        <v>17500</v>
        <stp/>
        <stp>BOARD</stp>
        <stp>4061</stp>
        <stp/>
        <stp>売気配数量3</stp>
        <tr r="G74" s="2"/>
      </tp>
      <tp>
        <v>17500</v>
        <stp/>
        <stp>BOARD</stp>
        <stp>4062</stp>
        <stp/>
        <stp>売気配数量0</stp>
        <tr r="G75" s="2"/>
      </tp>
      <tp>
        <v>4100</v>
        <stp/>
        <stp>BOARD</stp>
        <stp>8060</stp>
        <stp/>
        <stp>売気配数量1</stp>
        <tr r="G268" s="2"/>
      </tp>
      <tp>
        <v>600</v>
        <stp/>
        <stp>BOARD</stp>
        <stp>4061</stp>
        <stp/>
        <stp>売気配数量0</stp>
        <tr r="G74" s="2"/>
      </tp>
      <tp>
        <v>7100</v>
        <stp/>
        <stp>BOARD</stp>
        <stp>4062</stp>
        <stp/>
        <stp>売気配数量3</stp>
        <tr r="G75" s="2"/>
      </tp>
      <tp>
        <v>500</v>
        <stp/>
        <stp>BOARD</stp>
        <stp>8060</stp>
        <stp/>
        <stp>売気配数量0</stp>
        <tr r="G268" s="2"/>
      </tp>
      <tp>
        <v>4700</v>
        <stp/>
        <stp>BOARD</stp>
        <stp>4061</stp>
        <stp/>
        <stp>売気配数量1</stp>
        <tr r="G74" s="2"/>
      </tp>
      <tp>
        <v>25800</v>
        <stp/>
        <stp>BOARD</stp>
        <stp>4062</stp>
        <stp/>
        <stp>売気配数量2</stp>
        <tr r="G75" s="2"/>
      </tp>
      <tp>
        <v>0</v>
        <stp/>
        <stp>BOARD</stp>
        <stp>4062</stp>
        <stp/>
        <stp>売気配数量9</stp>
        <tr r="G75" s="2"/>
      </tp>
      <tp>
        <v>0</v>
        <stp/>
        <stp>BOARD</stp>
        <stp>4062</stp>
        <stp/>
        <stp>売気配数量8</stp>
        <tr r="G75" s="2"/>
      </tp>
      <tp>
        <v>0</v>
        <stp/>
        <stp>BOARD</stp>
        <stp>8060</stp>
        <stp/>
        <stp>売気配数量9</stp>
        <tr r="G268" s="2"/>
      </tp>
      <tp>
        <v>0</v>
        <stp/>
        <stp>BOARD</stp>
        <stp>4061</stp>
        <stp/>
        <stp>売気配数量8</stp>
        <tr r="G74" s="2"/>
      </tp>
      <tp>
        <v>0</v>
        <stp/>
        <stp>BOARD</stp>
        <stp>8060</stp>
        <stp/>
        <stp>売気配数量8</stp>
        <tr r="G268" s="2"/>
      </tp>
      <tp>
        <v>0</v>
        <stp/>
        <stp>BOARD</stp>
        <stp>4061</stp>
        <stp/>
        <stp>売気配数量9</stp>
        <tr r="G74" s="2"/>
      </tp>
      <tp>
        <v>0</v>
        <stp/>
        <stp>BOARD</stp>
        <stp>8078</stp>
        <stp/>
        <stp>売気配数量9</stp>
        <tr r="G269" s="2"/>
      </tp>
      <tp>
        <v>0</v>
        <stp/>
        <stp>BOARD</stp>
        <stp>8078</stp>
        <stp/>
        <stp>売気配数量8</stp>
        <tr r="G269" s="2"/>
      </tp>
      <tp>
        <v>0</v>
        <stp/>
        <stp>BOARD</stp>
        <stp>8078</stp>
        <stp/>
        <stp>売気配数量7</stp>
        <tr r="G269" s="2"/>
      </tp>
      <tp>
        <v>0</v>
        <stp/>
        <stp>BOARD</stp>
        <stp>8078</stp>
        <stp/>
        <stp>売気配数量6</stp>
        <tr r="G269" s="2"/>
      </tp>
      <tp>
        <v>200</v>
        <stp/>
        <stp>BOARD</stp>
        <stp>8078</stp>
        <stp/>
        <stp>売気配数量5</stp>
        <tr r="G269" s="2"/>
      </tp>
      <tp>
        <v>4900</v>
        <stp/>
        <stp>BOARD</stp>
        <stp>8078</stp>
        <stp/>
        <stp>売気配数量4</stp>
        <tr r="G269" s="2"/>
      </tp>
      <tp>
        <v>5800</v>
        <stp/>
        <stp>BOARD</stp>
        <stp>8078</stp>
        <stp/>
        <stp>売気配数量3</stp>
        <tr r="G269" s="2"/>
      </tp>
      <tp>
        <v>4000</v>
        <stp/>
        <stp>BOARD</stp>
        <stp>8078</stp>
        <stp/>
        <stp>売気配数量2</stp>
        <tr r="G269" s="2"/>
      </tp>
      <tp>
        <v>3200</v>
        <stp/>
        <stp>BOARD</stp>
        <stp>8078</stp>
        <stp/>
        <stp>売気配数量1</stp>
        <tr r="G269" s="2"/>
      </tp>
      <tp>
        <v>500</v>
        <stp/>
        <stp>BOARD</stp>
        <stp>8078</stp>
        <stp/>
        <stp>売気配数量0</stp>
        <tr r="G269" s="2"/>
      </tp>
      <tp>
        <v>9000</v>
        <stp/>
        <stp>BOARD</stp>
        <stp>6005</stp>
        <stp/>
        <stp>売気配数量2</stp>
        <tr r="G169" s="2"/>
      </tp>
      <tp>
        <v>600</v>
        <stp/>
        <stp>BOARD</stp>
        <stp>7003</stp>
        <stp/>
        <stp>売気配数量4</stp>
        <tr r="G226" s="2"/>
      </tp>
      <tp>
        <v>97100</v>
        <stp/>
        <stp>BOARD</stp>
        <stp>7004</stp>
        <stp/>
        <stp>売気配数量3</stp>
        <tr r="G227" s="2"/>
      </tp>
      <tp>
        <v>34400</v>
        <stp/>
        <stp>BOARD</stp>
        <stp>4004</stp>
        <stp/>
        <stp>売気配数量3</stp>
        <tr r="G68" s="2"/>
      </tp>
      <tp>
        <v>5000</v>
        <stp/>
        <stp>BOARD</stp>
        <stp>5002</stp>
        <stp/>
        <stp>売気配数量5</stp>
        <tr r="G134" s="2"/>
      </tp>
      <tp>
        <v>5200</v>
        <stp/>
        <stp>BOARD</stp>
        <stp>2002</stp>
        <stp/>
        <stp>売気配数量5</stp>
        <tr r="G17" s="2"/>
      </tp>
      <tp>
        <v>13400</v>
        <stp/>
        <stp>BOARD</stp>
        <stp>6005</stp>
        <stp/>
        <stp>売気配数量3</stp>
        <tr r="G169" s="2"/>
      </tp>
      <tp>
        <v>700</v>
        <stp/>
        <stp>BOARD</stp>
        <stp>7003</stp>
        <stp/>
        <stp>売気配数量5</stp>
        <tr r="G226" s="2"/>
      </tp>
      <tp>
        <v>12900</v>
        <stp/>
        <stp>BOARD</stp>
        <stp>7004</stp>
        <stp/>
        <stp>売気配数量2</stp>
        <tr r="G227" s="2"/>
      </tp>
      <tp>
        <v>15500</v>
        <stp/>
        <stp>BOARD</stp>
        <stp>4004</stp>
        <stp/>
        <stp>売気配数量2</stp>
        <tr r="G68" s="2"/>
      </tp>
      <tp>
        <v>19600</v>
        <stp/>
        <stp>BOARD</stp>
        <stp>5002</stp>
        <stp/>
        <stp>売気配数量4</stp>
        <tr r="G134" s="2"/>
      </tp>
      <tp>
        <v>3200</v>
        <stp/>
        <stp>BOARD</stp>
        <stp>2002</stp>
        <stp/>
        <stp>売気配数量4</stp>
        <tr r="G17" s="2"/>
      </tp>
      <tp>
        <v>3100</v>
        <stp/>
        <stp>BOARD</stp>
        <stp>6005</stp>
        <stp/>
        <stp>売気配数量0</stp>
        <tr r="G169" s="2"/>
      </tp>
      <tp>
        <v>0</v>
        <stp/>
        <stp>BOARD</stp>
        <stp>7003</stp>
        <stp/>
        <stp>売気配数量6</stp>
        <tr r="G226" s="2"/>
      </tp>
      <tp>
        <v>27800</v>
        <stp/>
        <stp>BOARD</stp>
        <stp>7004</stp>
        <stp/>
        <stp>売気配数量1</stp>
        <tr r="G227" s="2"/>
      </tp>
      <tp>
        <v>11600</v>
        <stp/>
        <stp>BOARD</stp>
        <stp>4004</stp>
        <stp/>
        <stp>売気配数量1</stp>
        <tr r="G68" s="2"/>
      </tp>
      <tp>
        <v>0</v>
        <stp/>
        <stp>BOARD</stp>
        <stp>5002</stp>
        <stp/>
        <stp>売気配数量7</stp>
        <tr r="G134" s="2"/>
      </tp>
      <tp>
        <v>0</v>
        <stp/>
        <stp>BOARD</stp>
        <stp>2002</stp>
        <stp/>
        <stp>売気配数量7</stp>
        <tr r="G17" s="2"/>
      </tp>
      <tp>
        <v>18300</v>
        <stp/>
        <stp>BOARD</stp>
        <stp>6005</stp>
        <stp/>
        <stp>売気配数量1</stp>
        <tr r="G169" s="2"/>
      </tp>
      <tp>
        <v>0</v>
        <stp/>
        <stp>BOARD</stp>
        <stp>7003</stp>
        <stp/>
        <stp>売気配数量7</stp>
        <tr r="G226" s="2"/>
      </tp>
      <tp>
        <v>4100</v>
        <stp/>
        <stp>BOARD</stp>
        <stp>7004</stp>
        <stp/>
        <stp>売気配数量0</stp>
        <tr r="G227" s="2"/>
      </tp>
      <tp>
        <v>5800</v>
        <stp/>
        <stp>BOARD</stp>
        <stp>4004</stp>
        <stp/>
        <stp>売気配数量0</stp>
        <tr r="G68" s="2"/>
      </tp>
      <tp>
        <v>0</v>
        <stp/>
        <stp>BOARD</stp>
        <stp>5002</stp>
        <stp/>
        <stp>売気配数量6</stp>
        <tr r="G134" s="2"/>
      </tp>
      <tp>
        <v>0</v>
        <stp/>
        <stp>BOARD</stp>
        <stp>2002</stp>
        <stp/>
        <stp>売気配数量6</stp>
        <tr r="G17" s="2"/>
      </tp>
      <tp>
        <v>0</v>
        <stp/>
        <stp>BOARD</stp>
        <stp>6005</stp>
        <stp/>
        <stp>売気配数量6</stp>
        <tr r="G169" s="2"/>
      </tp>
      <tp>
        <v>17400</v>
        <stp/>
        <stp>BOARD</stp>
        <stp>7003</stp>
        <stp/>
        <stp>売気配数量0</stp>
        <tr r="G226" s="2"/>
      </tp>
      <tp>
        <v>0</v>
        <stp/>
        <stp>BOARD</stp>
        <stp>7004</stp>
        <stp/>
        <stp>売気配数量7</stp>
        <tr r="G227" s="2"/>
      </tp>
      <tp>
        <v>0</v>
        <stp/>
        <stp>BOARD</stp>
        <stp>4004</stp>
        <stp/>
        <stp>売気配数量7</stp>
        <tr r="G68" s="2"/>
      </tp>
      <tp>
        <v>52400</v>
        <stp/>
        <stp>BOARD</stp>
        <stp>5002</stp>
        <stp/>
        <stp>売気配数量1</stp>
        <tr r="G134" s="2"/>
      </tp>
      <tp>
        <v>3800</v>
        <stp/>
        <stp>BOARD</stp>
        <stp>2002</stp>
        <stp/>
        <stp>売気配数量1</stp>
        <tr r="G17" s="2"/>
      </tp>
      <tp>
        <v>0</v>
        <stp/>
        <stp>BOARD</stp>
        <stp>6005</stp>
        <stp/>
        <stp>売気配数量7</stp>
        <tr r="G169" s="2"/>
      </tp>
      <tp>
        <v>15300</v>
        <stp/>
        <stp>BOARD</stp>
        <stp>7003</stp>
        <stp/>
        <stp>売気配数量1</stp>
        <tr r="G226" s="2"/>
      </tp>
      <tp>
        <v>0</v>
        <stp/>
        <stp>BOARD</stp>
        <stp>7004</stp>
        <stp/>
        <stp>売気配数量6</stp>
        <tr r="G227" s="2"/>
      </tp>
      <tp>
        <v>0</v>
        <stp/>
        <stp>BOARD</stp>
        <stp>4004</stp>
        <stp/>
        <stp>売気配数量6</stp>
        <tr r="G68" s="2"/>
      </tp>
      <tp>
        <v>20700</v>
        <stp/>
        <stp>BOARD</stp>
        <stp>5002</stp>
        <stp/>
        <stp>売気配数量0</stp>
        <tr r="G134" s="2"/>
      </tp>
      <tp>
        <v>1000</v>
        <stp/>
        <stp>BOARD</stp>
        <stp>2002</stp>
        <stp/>
        <stp>売気配数量0</stp>
        <tr r="G17" s="2"/>
      </tp>
      <tp>
        <v>1700</v>
        <stp/>
        <stp>BOARD</stp>
        <stp>6005</stp>
        <stp/>
        <stp>売気配数量4</stp>
        <tr r="G169" s="2"/>
      </tp>
      <tp>
        <v>2500</v>
        <stp/>
        <stp>BOARD</stp>
        <stp>7003</stp>
        <stp/>
        <stp>売気配数量2</stp>
        <tr r="G226" s="2"/>
      </tp>
      <tp>
        <v>24500</v>
        <stp/>
        <stp>BOARD</stp>
        <stp>7004</stp>
        <stp/>
        <stp>売気配数量5</stp>
        <tr r="G227" s="2"/>
      </tp>
      <tp>
        <v>3400</v>
        <stp/>
        <stp>BOARD</stp>
        <stp>4004</stp>
        <stp/>
        <stp>売気配数量5</stp>
        <tr r="G68" s="2"/>
      </tp>
      <tp>
        <v>30100</v>
        <stp/>
        <stp>BOARD</stp>
        <stp>5002</stp>
        <stp/>
        <stp>売気配数量3</stp>
        <tr r="G134" s="2"/>
      </tp>
      <tp>
        <v>2600</v>
        <stp/>
        <stp>BOARD</stp>
        <stp>2002</stp>
        <stp/>
        <stp>売気配数量3</stp>
        <tr r="G17" s="2"/>
      </tp>
      <tp>
        <v>500</v>
        <stp/>
        <stp>BOARD</stp>
        <stp>6005</stp>
        <stp/>
        <stp>売気配数量5</stp>
        <tr r="G169" s="2"/>
      </tp>
      <tp>
        <v>2800</v>
        <stp/>
        <stp>BOARD</stp>
        <stp>7003</stp>
        <stp/>
        <stp>売気配数量3</stp>
        <tr r="G226" s="2"/>
      </tp>
      <tp>
        <v>59300</v>
        <stp/>
        <stp>BOARD</stp>
        <stp>7004</stp>
        <stp/>
        <stp>売気配数量4</stp>
        <tr r="G227" s="2"/>
      </tp>
      <tp>
        <v>22200</v>
        <stp/>
        <stp>BOARD</stp>
        <stp>4004</stp>
        <stp/>
        <stp>売気配数量4</stp>
        <tr r="G68" s="2"/>
      </tp>
      <tp>
        <v>11100</v>
        <stp/>
        <stp>BOARD</stp>
        <stp>5002</stp>
        <stp/>
        <stp>売気配数量2</stp>
        <tr r="G134" s="2"/>
      </tp>
      <tp>
        <v>18600</v>
        <stp/>
        <stp>BOARD</stp>
        <stp>2002</stp>
        <stp/>
        <stp>売気配数量2</stp>
        <tr r="G17" s="2"/>
      </tp>
      <tp>
        <v>0</v>
        <stp/>
        <stp>BOARD</stp>
        <stp>6005</stp>
        <stp/>
        <stp>売気配数量8</stp>
        <tr r="G169" s="2"/>
      </tp>
      <tp>
        <v>0</v>
        <stp/>
        <stp>BOARD</stp>
        <stp>7004</stp>
        <stp/>
        <stp>売気配数量9</stp>
        <tr r="G227" s="2"/>
      </tp>
      <tp>
        <v>0</v>
        <stp/>
        <stp>BOARD</stp>
        <stp>4004</stp>
        <stp/>
        <stp>売気配数量9</stp>
        <tr r="G68" s="2"/>
      </tp>
      <tp>
        <v>0</v>
        <stp/>
        <stp>BOARD</stp>
        <stp>6005</stp>
        <stp/>
        <stp>売気配数量9</stp>
        <tr r="G169" s="2"/>
      </tp>
      <tp>
        <v>0</v>
        <stp/>
        <stp>BOARD</stp>
        <stp>7004</stp>
        <stp/>
        <stp>売気配数量8</stp>
        <tr r="G227" s="2"/>
      </tp>
      <tp>
        <v>0</v>
        <stp/>
        <stp>BOARD</stp>
        <stp>4004</stp>
        <stp/>
        <stp>売気配数量8</stp>
        <tr r="G68" s="2"/>
      </tp>
      <tp>
        <v>0</v>
        <stp/>
        <stp>BOARD</stp>
        <stp>7003</stp>
        <stp/>
        <stp>売気配数量8</stp>
        <tr r="G226" s="2"/>
      </tp>
      <tp>
        <v>0</v>
        <stp/>
        <stp>BOARD</stp>
        <stp>5002</stp>
        <stp/>
        <stp>売気配数量9</stp>
        <tr r="G134" s="2"/>
      </tp>
      <tp>
        <v>0</v>
        <stp/>
        <stp>BOARD</stp>
        <stp>2002</stp>
        <stp/>
        <stp>売気配数量9</stp>
        <tr r="G17" s="2"/>
      </tp>
      <tp>
        <v>0</v>
        <stp/>
        <stp>BOARD</stp>
        <stp>7003</stp>
        <stp/>
        <stp>売気配数量9</stp>
        <tr r="G226" s="2"/>
      </tp>
      <tp>
        <v>0</v>
        <stp/>
        <stp>BOARD</stp>
        <stp>5002</stp>
        <stp/>
        <stp>売気配数量8</stp>
        <tr r="G134" s="2"/>
      </tp>
      <tp>
        <v>0</v>
        <stp/>
        <stp>BOARD</stp>
        <stp>2002</stp>
        <stp/>
        <stp>売気配数量8</stp>
        <tr r="G17" s="2"/>
      </tp>
      <tp>
        <v>1300</v>
        <stp/>
        <stp>BOARD</stp>
        <stp>8012</stp>
        <stp/>
        <stp>売気配数量5</stp>
        <tr r="G263" s="2"/>
      </tp>
      <tp>
        <v>28500</v>
        <stp/>
        <stp>BOARD</stp>
        <stp>8015</stp>
        <stp/>
        <stp>売気配数量2</stp>
        <tr r="G264" s="2"/>
      </tp>
      <tp>
        <v>7600</v>
        <stp/>
        <stp>BOARD</stp>
        <stp>8016</stp>
        <stp/>
        <stp>売気配数量1</stp>
        <tr r="G265" s="2"/>
      </tp>
      <tp>
        <v>11700</v>
        <stp/>
        <stp>BOARD</stp>
        <stp>7012</stp>
        <stp/>
        <stp>売気配数量5</stp>
        <tr r="G228" s="2"/>
      </tp>
      <tp>
        <v>24400</v>
        <stp/>
        <stp>BOARD</stp>
        <stp>7013</stp>
        <stp/>
        <stp>売気配数量4</stp>
        <tr r="G229" s="2"/>
      </tp>
      <tp>
        <v>1800</v>
        <stp/>
        <stp>BOARD</stp>
        <stp>8012</stp>
        <stp/>
        <stp>売気配数量4</stp>
        <tr r="G263" s="2"/>
      </tp>
      <tp>
        <v>14000</v>
        <stp/>
        <stp>BOARD</stp>
        <stp>8015</stp>
        <stp/>
        <stp>売気配数量3</stp>
        <tr r="G264" s="2"/>
      </tp>
      <tp>
        <v>20700</v>
        <stp/>
        <stp>BOARD</stp>
        <stp>8016</stp>
        <stp/>
        <stp>売気配数量0</stp>
        <tr r="G265" s="2"/>
      </tp>
      <tp>
        <v>22600</v>
        <stp/>
        <stp>BOARD</stp>
        <stp>7012</stp>
        <stp/>
        <stp>売気配数量4</stp>
        <tr r="G228" s="2"/>
      </tp>
      <tp>
        <v>5400</v>
        <stp/>
        <stp>BOARD</stp>
        <stp>7013</stp>
        <stp/>
        <stp>売気配数量5</stp>
        <tr r="G229" s="2"/>
      </tp>
      <tp>
        <v>0</v>
        <stp/>
        <stp>BOARD</stp>
        <stp>8012</stp>
        <stp/>
        <stp>売気配数量7</stp>
        <tr r="G263" s="2"/>
      </tp>
      <tp>
        <v>1600</v>
        <stp/>
        <stp>BOARD</stp>
        <stp>8015</stp>
        <stp/>
        <stp>売気配数量0</stp>
        <tr r="G264" s="2"/>
      </tp>
      <tp>
        <v>6900</v>
        <stp/>
        <stp>BOARD</stp>
        <stp>8016</stp>
        <stp/>
        <stp>売気配数量3</stp>
        <tr r="G265" s="2"/>
      </tp>
      <tp>
        <v>0</v>
        <stp/>
        <stp>BOARD</stp>
        <stp>7012</stp>
        <stp/>
        <stp>売気配数量7</stp>
        <tr r="G228" s="2"/>
      </tp>
      <tp>
        <v>0</v>
        <stp/>
        <stp>BOARD</stp>
        <stp>7013</stp>
        <stp/>
        <stp>売気配数量6</stp>
        <tr r="G229" s="2"/>
      </tp>
      <tp>
        <v>0</v>
        <stp/>
        <stp>BOARD</stp>
        <stp>8012</stp>
        <stp/>
        <stp>売気配数量6</stp>
        <tr r="G263" s="2"/>
      </tp>
      <tp>
        <v>6200</v>
        <stp/>
        <stp>BOARD</stp>
        <stp>8015</stp>
        <stp/>
        <stp>売気配数量1</stp>
        <tr r="G264" s="2"/>
      </tp>
      <tp>
        <v>52500</v>
        <stp/>
        <stp>BOARD</stp>
        <stp>8016</stp>
        <stp/>
        <stp>売気配数量2</stp>
        <tr r="G265" s="2"/>
      </tp>
      <tp>
        <v>0</v>
        <stp/>
        <stp>BOARD</stp>
        <stp>7012</stp>
        <stp/>
        <stp>売気配数量6</stp>
        <tr r="G228" s="2"/>
      </tp>
      <tp>
        <v>0</v>
        <stp/>
        <stp>BOARD</stp>
        <stp>7013</stp>
        <stp/>
        <stp>売気配数量7</stp>
        <tr r="G229" s="2"/>
      </tp>
      <tp>
        <v>3700</v>
        <stp/>
        <stp>BOARD</stp>
        <stp>8012</stp>
        <stp/>
        <stp>売気配数量1</stp>
        <tr r="G263" s="2"/>
      </tp>
      <tp>
        <v>0</v>
        <stp/>
        <stp>BOARD</stp>
        <stp>8015</stp>
        <stp/>
        <stp>売気配数量6</stp>
        <tr r="G264" s="2"/>
      </tp>
      <tp>
        <v>3100</v>
        <stp/>
        <stp>BOARD</stp>
        <stp>8016</stp>
        <stp/>
        <stp>売気配数量5</stp>
        <tr r="G265" s="2"/>
      </tp>
      <tp>
        <v>50200</v>
        <stp/>
        <stp>BOARD</stp>
        <stp>7012</stp>
        <stp/>
        <stp>売気配数量1</stp>
        <tr r="G228" s="2"/>
      </tp>
      <tp>
        <v>6200</v>
        <stp/>
        <stp>BOARD</stp>
        <stp>7013</stp>
        <stp/>
        <stp>売気配数量0</stp>
        <tr r="G229" s="2"/>
      </tp>
      <tp>
        <v>5400</v>
        <stp/>
        <stp>BOARD</stp>
        <stp>8012</stp>
        <stp/>
        <stp>売気配数量0</stp>
        <tr r="G263" s="2"/>
      </tp>
      <tp>
        <v>0</v>
        <stp/>
        <stp>BOARD</stp>
        <stp>8015</stp>
        <stp/>
        <stp>売気配数量7</stp>
        <tr r="G264" s="2"/>
      </tp>
      <tp>
        <v>5000</v>
        <stp/>
        <stp>BOARD</stp>
        <stp>8016</stp>
        <stp/>
        <stp>売気配数量4</stp>
        <tr r="G265" s="2"/>
      </tp>
      <tp>
        <v>10600</v>
        <stp/>
        <stp>BOARD</stp>
        <stp>7012</stp>
        <stp/>
        <stp>売気配数量0</stp>
        <tr r="G228" s="2"/>
      </tp>
      <tp>
        <v>24100</v>
        <stp/>
        <stp>BOARD</stp>
        <stp>7013</stp>
        <stp/>
        <stp>売気配数量1</stp>
        <tr r="G229" s="2"/>
      </tp>
      <tp>
        <v>6000</v>
        <stp/>
        <stp>BOARD</stp>
        <stp>8012</stp>
        <stp/>
        <stp>売気配数量3</stp>
        <tr r="G263" s="2"/>
      </tp>
      <tp>
        <v>19200</v>
        <stp/>
        <stp>BOARD</stp>
        <stp>8015</stp>
        <stp/>
        <stp>売気配数量4</stp>
        <tr r="G264" s="2"/>
      </tp>
      <tp>
        <v>0</v>
        <stp/>
        <stp>BOARD</stp>
        <stp>8016</stp>
        <stp/>
        <stp>売気配数量7</stp>
        <tr r="G265" s="2"/>
      </tp>
      <tp>
        <v>31600</v>
        <stp/>
        <stp>BOARD</stp>
        <stp>7012</stp>
        <stp/>
        <stp>売気配数量3</stp>
        <tr r="G228" s="2"/>
      </tp>
      <tp>
        <v>32500</v>
        <stp/>
        <stp>BOARD</stp>
        <stp>7013</stp>
        <stp/>
        <stp>売気配数量2</stp>
        <tr r="G229" s="2"/>
      </tp>
      <tp>
        <v>0</v>
        <stp/>
        <stp>BOARD</stp>
        <stp>5019</stp>
        <stp/>
        <stp>売気配数量8</stp>
        <tr r="G135" s="2"/>
      </tp>
      <tp>
        <v>3300</v>
        <stp/>
        <stp>BOARD</stp>
        <stp>8012</stp>
        <stp/>
        <stp>売気配数量2</stp>
        <tr r="G263" s="2"/>
      </tp>
      <tp>
        <v>8600</v>
        <stp/>
        <stp>BOARD</stp>
        <stp>8015</stp>
        <stp/>
        <stp>売気配数量5</stp>
        <tr r="G264" s="2"/>
      </tp>
      <tp>
        <v>0</v>
        <stp/>
        <stp>BOARD</stp>
        <stp>8016</stp>
        <stp/>
        <stp>売気配数量6</stp>
        <tr r="G265" s="2"/>
      </tp>
      <tp>
        <v>25100</v>
        <stp/>
        <stp>BOARD</stp>
        <stp>7012</stp>
        <stp/>
        <stp>売気配数量2</stp>
        <tr r="G228" s="2"/>
      </tp>
      <tp>
        <v>16000</v>
        <stp/>
        <stp>BOARD</stp>
        <stp>7013</stp>
        <stp/>
        <stp>売気配数量3</stp>
        <tr r="G229" s="2"/>
      </tp>
      <tp>
        <v>0</v>
        <stp/>
        <stp>BOARD</stp>
        <stp>5019</stp>
        <stp/>
        <stp>売気配数量9</stp>
        <tr r="G135" s="2"/>
      </tp>
      <tp>
        <v>0</v>
        <stp/>
        <stp>BOARD</stp>
        <stp>8016</stp>
        <stp/>
        <stp>売気配数量9</stp>
        <tr r="G265" s="2"/>
      </tp>
      <tp>
        <v>0</v>
        <stp/>
        <stp>BOARD</stp>
        <stp>5019</stp>
        <stp/>
        <stp>売気配数量6</stp>
        <tr r="G135" s="2"/>
      </tp>
      <tp>
        <v>0</v>
        <stp/>
        <stp>BOARD</stp>
        <stp>8016</stp>
        <stp/>
        <stp>売気配数量8</stp>
        <tr r="G265" s="2"/>
      </tp>
      <tp>
        <v>0</v>
        <stp/>
        <stp>BOARD</stp>
        <stp>5019</stp>
        <stp/>
        <stp>売気配数量7</stp>
        <tr r="G135" s="2"/>
      </tp>
      <tp>
        <v>0</v>
        <stp/>
        <stp>BOARD</stp>
        <stp>8015</stp>
        <stp/>
        <stp>売気配数量8</stp>
        <tr r="G264" s="2"/>
      </tp>
      <tp>
        <v>13200</v>
        <stp/>
        <stp>BOARD</stp>
        <stp>5019</stp>
        <stp/>
        <stp>売気配数量4</stp>
        <tr r="G135" s="2"/>
      </tp>
      <tp>
        <v>0</v>
        <stp/>
        <stp>BOARD</stp>
        <stp>8015</stp>
        <stp/>
        <stp>売気配数量9</stp>
        <tr r="G264" s="2"/>
      </tp>
      <tp>
        <v>17000</v>
        <stp/>
        <stp>BOARD</stp>
        <stp>5019</stp>
        <stp/>
        <stp>売気配数量5</stp>
        <tr r="G135" s="2"/>
      </tp>
      <tp>
        <v>0</v>
        <stp/>
        <stp>BOARD</stp>
        <stp>8012</stp>
        <stp/>
        <stp>売気配数量9</stp>
        <tr r="G263" s="2"/>
      </tp>
      <tp>
        <v>0</v>
        <stp/>
        <stp>BOARD</stp>
        <stp>7012</stp>
        <stp/>
        <stp>売気配数量9</stp>
        <tr r="G228" s="2"/>
      </tp>
      <tp>
        <v>0</v>
        <stp/>
        <stp>BOARD</stp>
        <stp>7013</stp>
        <stp/>
        <stp>売気配数量8</stp>
        <tr r="G229" s="2"/>
      </tp>
      <tp>
        <v>21300</v>
        <stp/>
        <stp>BOARD</stp>
        <stp>5019</stp>
        <stp/>
        <stp>売気配数量2</stp>
        <tr r="G135" s="2"/>
      </tp>
      <tp>
        <v>0</v>
        <stp/>
        <stp>BOARD</stp>
        <stp>8012</stp>
        <stp/>
        <stp>売気配数量8</stp>
        <tr r="G263" s="2"/>
      </tp>
      <tp>
        <v>0</v>
        <stp/>
        <stp>BOARD</stp>
        <stp>7012</stp>
        <stp/>
        <stp>売気配数量8</stp>
        <tr r="G228" s="2"/>
      </tp>
      <tp>
        <v>0</v>
        <stp/>
        <stp>BOARD</stp>
        <stp>7013</stp>
        <stp/>
        <stp>売気配数量9</stp>
        <tr r="G229" s="2"/>
      </tp>
      <tp>
        <v>28800</v>
        <stp/>
        <stp>BOARD</stp>
        <stp>5019</stp>
        <stp/>
        <stp>売気配数量3</stp>
        <tr r="G135" s="2"/>
      </tp>
      <tp>
        <v>4900</v>
        <stp/>
        <stp>BOARD</stp>
        <stp>5019</stp>
        <stp/>
        <stp>売気配数量0</stp>
        <tr r="G135" s="2"/>
      </tp>
      <tp>
        <v>11300</v>
        <stp/>
        <stp>BOARD</stp>
        <stp>5019</stp>
        <stp/>
        <stp>売気配数量1</stp>
        <tr r="G135" s="2"/>
      </tp>
      <tp>
        <v>0</v>
        <stp/>
        <stp>BOARD</stp>
        <stp>4021</stp>
        <stp/>
        <stp>売気配数量6</stp>
        <tr r="G69" s="2"/>
      </tp>
      <tp>
        <v>0</v>
        <stp/>
        <stp>BOARD</stp>
        <stp>4021</stp>
        <stp/>
        <stp>売気配数量7</stp>
        <tr r="G69" s="2"/>
      </tp>
      <tp>
        <v>2400</v>
        <stp/>
        <stp>BOARD</stp>
        <stp>4021</stp>
        <stp/>
        <stp>売気配数量4</stp>
        <tr r="G69" s="2"/>
      </tp>
      <tp>
        <v>100</v>
        <stp/>
        <stp>BOARD</stp>
        <stp>4021</stp>
        <stp/>
        <stp>売気配数量5</stp>
        <tr r="G69" s="2"/>
      </tp>
      <tp>
        <v>18900</v>
        <stp/>
        <stp>BOARD</stp>
        <stp>4021</stp>
        <stp/>
        <stp>売気配数量2</stp>
        <tr r="G69" s="2"/>
      </tp>
      <tp>
        <v>15700</v>
        <stp/>
        <stp>BOARD</stp>
        <stp>4021</stp>
        <stp/>
        <stp>売気配数量3</stp>
        <tr r="G69" s="2"/>
      </tp>
      <tp>
        <v>0</v>
        <stp/>
        <stp>BOARD</stp>
        <stp>8028</stp>
        <stp/>
        <stp>売気配数量9</stp>
        <tr r="G266" s="2"/>
      </tp>
      <tp>
        <v>9600</v>
        <stp/>
        <stp>BOARD</stp>
        <stp>4021</stp>
        <stp/>
        <stp>売気配数量0</stp>
        <tr r="G69" s="2"/>
      </tp>
      <tp>
        <v>0</v>
        <stp/>
        <stp>BOARD</stp>
        <stp>8028</stp>
        <stp/>
        <stp>売気配数量8</stp>
        <tr r="G266" s="2"/>
      </tp>
      <tp>
        <v>10400</v>
        <stp/>
        <stp>BOARD</stp>
        <stp>4021</stp>
        <stp/>
        <stp>売気配数量1</stp>
        <tr r="G69" s="2"/>
      </tp>
      <tp>
        <v>0</v>
        <stp/>
        <stp>BOARD</stp>
        <stp>8028</stp>
        <stp/>
        <stp>売気配数量7</stp>
        <tr r="G266" s="2"/>
      </tp>
      <tp>
        <v>0</v>
        <stp/>
        <stp>BOARD</stp>
        <stp>8028</stp>
        <stp/>
        <stp>売気配数量6</stp>
        <tr r="G266" s="2"/>
      </tp>
      <tp>
        <v>5400</v>
        <stp/>
        <stp>BOARD</stp>
        <stp>8028</stp>
        <stp/>
        <stp>売気配数量5</stp>
        <tr r="G266" s="2"/>
      </tp>
      <tp>
        <v>10200</v>
        <stp/>
        <stp>BOARD</stp>
        <stp>8028</stp>
        <stp/>
        <stp>売気配数量4</stp>
        <tr r="G266" s="2"/>
      </tp>
      <tp>
        <v>13300</v>
        <stp/>
        <stp>BOARD</stp>
        <stp>8028</stp>
        <stp/>
        <stp>売気配数量3</stp>
        <tr r="G266" s="2"/>
      </tp>
      <tp>
        <v>5800</v>
        <stp/>
        <stp>BOARD</stp>
        <stp>8028</stp>
        <stp/>
        <stp>売気配数量2</stp>
        <tr r="G266" s="2"/>
      </tp>
      <tp>
        <v>9900</v>
        <stp/>
        <stp>BOARD</stp>
        <stp>8028</stp>
        <stp/>
        <stp>売気配数量1</stp>
        <tr r="G266" s="2"/>
      </tp>
      <tp>
        <v>0</v>
        <stp/>
        <stp>BOARD</stp>
        <stp>4021</stp>
        <stp/>
        <stp>売気配数量8</stp>
        <tr r="G69" s="2"/>
      </tp>
      <tp>
        <v>2700</v>
        <stp/>
        <stp>BOARD</stp>
        <stp>8028</stp>
        <stp/>
        <stp>売気配数量0</stp>
        <tr r="G266" s="2"/>
      </tp>
      <tp>
        <v>0</v>
        <stp/>
        <stp>BOARD</stp>
        <stp>4021</stp>
        <stp/>
        <stp>売気配数量9</stp>
        <tr r="G69" s="2"/>
      </tp>
      <tp>
        <v>10200</v>
        <stp/>
        <stp>BOARD</stp>
        <stp>8036</stp>
        <stp/>
        <stp>売気配数量1</stp>
        <tr r="G267" s="2"/>
      </tp>
      <tp>
        <v>600</v>
        <stp/>
        <stp>BOARD</stp>
        <stp>8036</stp>
        <stp/>
        <stp>売気配数量0</stp>
        <tr r="G267" s="2"/>
      </tp>
      <tp>
        <v>7500</v>
        <stp/>
        <stp>BOARD</stp>
        <stp>8036</stp>
        <stp/>
        <stp>売気配数量3</stp>
        <tr r="G267" s="2"/>
      </tp>
      <tp>
        <v>6900</v>
        <stp/>
        <stp>BOARD</stp>
        <stp>8036</stp>
        <stp/>
        <stp>売気配数量2</stp>
        <tr r="G267" s="2"/>
      </tp>
      <tp>
        <v>500</v>
        <stp/>
        <stp>BOARD</stp>
        <stp>8036</stp>
        <stp/>
        <stp>売気配数量5</stp>
        <tr r="G267" s="2"/>
      </tp>
      <tp>
        <v>1000</v>
        <stp/>
        <stp>BOARD</stp>
        <stp>8036</stp>
        <stp/>
        <stp>売気配数量4</stp>
        <tr r="G267" s="2"/>
      </tp>
      <tp>
        <v>0</v>
        <stp/>
        <stp>BOARD</stp>
        <stp>8036</stp>
        <stp/>
        <stp>売気配数量7</stp>
        <tr r="G267" s="2"/>
      </tp>
      <tp>
        <v>0</v>
        <stp/>
        <stp>BOARD</stp>
        <stp>8036</stp>
        <stp/>
        <stp>売気配数量6</stp>
        <tr r="G267" s="2"/>
      </tp>
      <tp>
        <v>0</v>
        <stp/>
        <stp>BOARD</stp>
        <stp>8036</stp>
        <stp/>
        <stp>売気配数量9</stp>
        <tr r="G267" s="2"/>
      </tp>
      <tp>
        <v>0</v>
        <stp/>
        <stp>BOARD</stp>
        <stp>8036</stp>
        <stp/>
        <stp>売気配数量8</stp>
        <tr r="G267" s="2"/>
      </tp>
      <tp>
        <v>3100</v>
        <stp/>
        <stp>BOARD</stp>
        <stp>6986</stp>
        <stp/>
        <stp>売気配数量1</stp>
        <tr r="G223" s="2"/>
      </tp>
      <tp>
        <v>3100</v>
        <stp/>
        <stp>BOARD</stp>
        <stp>7984</stp>
        <stp/>
        <stp>売気配数量3</stp>
        <tr r="G261" s="2"/>
      </tp>
      <tp>
        <v>2800</v>
        <stp/>
        <stp>BOARD</stp>
        <stp>6986</stp>
        <stp/>
        <stp>売気配数量0</stp>
        <tr r="G223" s="2"/>
      </tp>
      <tp>
        <v>3200</v>
        <stp/>
        <stp>BOARD</stp>
        <stp>7984</stp>
        <stp/>
        <stp>売気配数量2</stp>
        <tr r="G261" s="2"/>
      </tp>
      <tp>
        <v>900</v>
        <stp/>
        <stp>BOARD</stp>
        <stp>6986</stp>
        <stp/>
        <stp>売気配数量3</stp>
        <tr r="G223" s="2"/>
      </tp>
      <tp>
        <v>5200</v>
        <stp/>
        <stp>BOARD</stp>
        <stp>7984</stp>
        <stp/>
        <stp>売気配数量1</stp>
        <tr r="G261" s="2"/>
      </tp>
      <tp>
        <v>2000</v>
        <stp/>
        <stp>BOARD</stp>
        <stp>6986</stp>
        <stp/>
        <stp>売気配数量2</stp>
        <tr r="G223" s="2"/>
      </tp>
      <tp>
        <v>1700</v>
        <stp/>
        <stp>BOARD</stp>
        <stp>7984</stp>
        <stp/>
        <stp>売気配数量0</stp>
        <tr r="G261" s="2"/>
      </tp>
      <tp>
        <v>700</v>
        <stp/>
        <stp>BOARD</stp>
        <stp>6986</stp>
        <stp/>
        <stp>売気配数量5</stp>
        <tr r="G223" s="2"/>
      </tp>
      <tp>
        <v>0</v>
        <stp/>
        <stp>BOARD</stp>
        <stp>7984</stp>
        <stp/>
        <stp>売気配数量7</stp>
        <tr r="G261" s="2"/>
      </tp>
      <tp>
        <v>2600</v>
        <stp/>
        <stp>BOARD</stp>
        <stp>6986</stp>
        <stp/>
        <stp>売気配数量4</stp>
        <tr r="G223" s="2"/>
      </tp>
      <tp>
        <v>0</v>
        <stp/>
        <stp>BOARD</stp>
        <stp>7984</stp>
        <stp/>
        <stp>売気配数量6</stp>
        <tr r="G261" s="2"/>
      </tp>
      <tp>
        <v>0</v>
        <stp/>
        <stp>BOARD</stp>
        <stp>6986</stp>
        <stp/>
        <stp>売気配数量7</stp>
        <tr r="G223" s="2"/>
      </tp>
      <tp>
        <v>1300</v>
        <stp/>
        <stp>BOARD</stp>
        <stp>7984</stp>
        <stp/>
        <stp>売気配数量5</stp>
        <tr r="G261" s="2"/>
      </tp>
      <tp>
        <v>0</v>
        <stp/>
        <stp>BOARD</stp>
        <stp>7988</stp>
        <stp/>
        <stp>売気配数量9</stp>
        <tr r="G262" s="2"/>
      </tp>
      <tp>
        <v>0</v>
        <stp/>
        <stp>BOARD</stp>
        <stp>6986</stp>
        <stp/>
        <stp>売気配数量6</stp>
        <tr r="G223" s="2"/>
      </tp>
      <tp>
        <v>2600</v>
        <stp/>
        <stp>BOARD</stp>
        <stp>7984</stp>
        <stp/>
        <stp>売気配数量4</stp>
        <tr r="G261" s="2"/>
      </tp>
      <tp>
        <v>0</v>
        <stp/>
        <stp>BOARD</stp>
        <stp>7988</stp>
        <stp/>
        <stp>売気配数量8</stp>
        <tr r="G262" s="2"/>
      </tp>
      <tp>
        <v>0</v>
        <stp/>
        <stp>BOARD</stp>
        <stp>6986</stp>
        <stp/>
        <stp>売気配数量9</stp>
        <tr r="G223" s="2"/>
      </tp>
      <tp>
        <v>0</v>
        <stp/>
        <stp>BOARD</stp>
        <stp>7988</stp>
        <stp/>
        <stp>売気配数量7</stp>
        <tr r="G262" s="2"/>
      </tp>
      <tp>
        <v>0</v>
        <stp/>
        <stp>BOARD</stp>
        <stp>6986</stp>
        <stp/>
        <stp>売気配数量8</stp>
        <tr r="G223" s="2"/>
      </tp>
      <tp>
        <v>0</v>
        <stp/>
        <stp>BOARD</stp>
        <stp>7988</stp>
        <stp/>
        <stp>売気配数量6</stp>
        <tr r="G262" s="2"/>
      </tp>
      <tp>
        <v>0</v>
        <stp/>
        <stp>BOARD</stp>
        <stp>7984</stp>
        <stp/>
        <stp>売気配数量9</stp>
        <tr r="G261" s="2"/>
      </tp>
      <tp>
        <v>400</v>
        <stp/>
        <stp>BOARD</stp>
        <stp>7988</stp>
        <stp/>
        <stp>売気配数量5</stp>
        <tr r="G262" s="2"/>
      </tp>
      <tp>
        <v>0</v>
        <stp/>
        <stp>BOARD</stp>
        <stp>7984</stp>
        <stp/>
        <stp>売気配数量8</stp>
        <tr r="G261" s="2"/>
      </tp>
      <tp>
        <v>2200</v>
        <stp/>
        <stp>BOARD</stp>
        <stp>7988</stp>
        <stp/>
        <stp>売気配数量4</stp>
        <tr r="G262" s="2"/>
      </tp>
      <tp>
        <v>11200</v>
        <stp/>
        <stp>BOARD</stp>
        <stp>7988</stp>
        <stp/>
        <stp>売気配数量3</stp>
        <tr r="G262" s="2"/>
      </tp>
      <tp>
        <v>8800</v>
        <stp/>
        <stp>BOARD</stp>
        <stp>7988</stp>
        <stp/>
        <stp>売気配数量2</stp>
        <tr r="G262" s="2"/>
      </tp>
      <tp>
        <v>1300</v>
        <stp/>
        <stp>BOARD</stp>
        <stp>7988</stp>
        <stp/>
        <stp>売気配数量1</stp>
        <tr r="G262" s="2"/>
      </tp>
      <tp>
        <v>1400</v>
        <stp/>
        <stp>BOARD</stp>
        <stp>7988</stp>
        <stp/>
        <stp>売気配数量0</stp>
        <tr r="G262" s="2"/>
      </tp>
      <tp>
        <v>1800</v>
        <stp/>
        <stp>BOARD</stp>
        <stp>6995</stp>
        <stp/>
        <stp>売気配数量2</stp>
        <tr r="G224" s="2"/>
      </tp>
      <tp>
        <v>8600</v>
        <stp/>
        <stp>BOARD</stp>
        <stp>6996</stp>
        <stp/>
        <stp>売気配数量1</stp>
        <tr r="G225" s="2"/>
      </tp>
      <tp>
        <v>0</v>
        <stp/>
        <stp>BOARD</stp>
        <stp>5991</stp>
        <stp/>
        <stp>売気配数量6</stp>
        <tr r="G168" s="2"/>
      </tp>
      <tp>
        <v>2600</v>
        <stp/>
        <stp>BOARD</stp>
        <stp>6995</stp>
        <stp/>
        <stp>売気配数量3</stp>
        <tr r="G224" s="2"/>
      </tp>
      <tp>
        <v>13800</v>
        <stp/>
        <stp>BOARD</stp>
        <stp>6996</stp>
        <stp/>
        <stp>売気配数量0</stp>
        <tr r="G225" s="2"/>
      </tp>
      <tp>
        <v>0</v>
        <stp/>
        <stp>BOARD</stp>
        <stp>5991</stp>
        <stp/>
        <stp>売気配数量7</stp>
        <tr r="G168" s="2"/>
      </tp>
      <tp>
        <v>3900</v>
        <stp/>
        <stp>BOARD</stp>
        <stp>6995</stp>
        <stp/>
        <stp>売気配数量0</stp>
        <tr r="G224" s="2"/>
      </tp>
      <tp>
        <v>1500</v>
        <stp/>
        <stp>BOARD</stp>
        <stp>6996</stp>
        <stp/>
        <stp>売気配数量3</stp>
        <tr r="G225" s="2"/>
      </tp>
      <tp>
        <v>22900</v>
        <stp/>
        <stp>BOARD</stp>
        <stp>5991</stp>
        <stp/>
        <stp>売気配数量4</stp>
        <tr r="G168" s="2"/>
      </tp>
      <tp>
        <v>2000</v>
        <stp/>
        <stp>BOARD</stp>
        <stp>6995</stp>
        <stp/>
        <stp>売気配数量1</stp>
        <tr r="G224" s="2"/>
      </tp>
      <tp>
        <v>4200</v>
        <stp/>
        <stp>BOARD</stp>
        <stp>6996</stp>
        <stp/>
        <stp>売気配数量2</stp>
        <tr r="G225" s="2"/>
      </tp>
      <tp>
        <v>6400</v>
        <stp/>
        <stp>BOARD</stp>
        <stp>5991</stp>
        <stp/>
        <stp>売気配数量5</stp>
        <tr r="G168" s="2"/>
      </tp>
      <tp>
        <v>0</v>
        <stp/>
        <stp>BOARD</stp>
        <stp>6995</stp>
        <stp/>
        <stp>売気配数量6</stp>
        <tr r="G224" s="2"/>
      </tp>
      <tp>
        <v>300</v>
        <stp/>
        <stp>BOARD</stp>
        <stp>6996</stp>
        <stp/>
        <stp>売気配数量5</stp>
        <tr r="G225" s="2"/>
      </tp>
      <tp>
        <v>24500</v>
        <stp/>
        <stp>BOARD</stp>
        <stp>5991</stp>
        <stp/>
        <stp>売気配数量2</stp>
        <tr r="G168" s="2"/>
      </tp>
      <tp>
        <v>0</v>
        <stp/>
        <stp>BOARD</stp>
        <stp>6995</stp>
        <stp/>
        <stp>売気配数量7</stp>
        <tr r="G224" s="2"/>
      </tp>
      <tp>
        <v>400</v>
        <stp/>
        <stp>BOARD</stp>
        <stp>6996</stp>
        <stp/>
        <stp>売気配数量4</stp>
        <tr r="G225" s="2"/>
      </tp>
      <tp>
        <v>18400</v>
        <stp/>
        <stp>BOARD</stp>
        <stp>5991</stp>
        <stp/>
        <stp>売気配数量3</stp>
        <tr r="G168" s="2"/>
      </tp>
      <tp>
        <v>1600</v>
        <stp/>
        <stp>BOARD</stp>
        <stp>6995</stp>
        <stp/>
        <stp>売気配数量4</stp>
        <tr r="G224" s="2"/>
      </tp>
      <tp>
        <v>0</v>
        <stp/>
        <stp>BOARD</stp>
        <stp>6996</stp>
        <stp/>
        <stp>売気配数量7</stp>
        <tr r="G225" s="2"/>
      </tp>
      <tp>
        <v>10300</v>
        <stp/>
        <stp>BOARD</stp>
        <stp>5991</stp>
        <stp/>
        <stp>売気配数量0</stp>
        <tr r="G168" s="2"/>
      </tp>
      <tp>
        <v>900</v>
        <stp/>
        <stp>BOARD</stp>
        <stp>6995</stp>
        <stp/>
        <stp>売気配数量5</stp>
        <tr r="G224" s="2"/>
      </tp>
      <tp>
        <v>0</v>
        <stp/>
        <stp>BOARD</stp>
        <stp>6996</stp>
        <stp/>
        <stp>売気配数量6</stp>
        <tr r="G225" s="2"/>
      </tp>
      <tp>
        <v>19000</v>
        <stp/>
        <stp>BOARD</stp>
        <stp>5991</stp>
        <stp/>
        <stp>売気配数量1</stp>
        <tr r="G168" s="2"/>
      </tp>
      <tp>
        <v>0</v>
        <stp/>
        <stp>BOARD</stp>
        <stp>6996</stp>
        <stp/>
        <stp>売気配数量9</stp>
        <tr r="G225" s="2"/>
      </tp>
      <tp>
        <v>0</v>
        <stp/>
        <stp>BOARD</stp>
        <stp>6996</stp>
        <stp/>
        <stp>売気配数量8</stp>
        <tr r="G225" s="2"/>
      </tp>
      <tp>
        <v>0</v>
        <stp/>
        <stp>BOARD</stp>
        <stp>6995</stp>
        <stp/>
        <stp>売気配数量8</stp>
        <tr r="G224" s="2"/>
      </tp>
      <tp>
        <v>0</v>
        <stp/>
        <stp>BOARD</stp>
        <stp>6995</stp>
        <stp/>
        <stp>売気配数量9</stp>
        <tr r="G224" s="2"/>
      </tp>
      <tp>
        <v>0</v>
        <stp/>
        <stp>BOARD</stp>
        <stp>5991</stp>
        <stp/>
        <stp>売気配数量8</stp>
        <tr r="G168" s="2"/>
      </tp>
      <tp>
        <v>0</v>
        <stp/>
        <stp>BOARD</stp>
        <stp>5991</stp>
        <stp/>
        <stp>売気配数量9</stp>
        <tr r="G168" s="2"/>
      </tp>
      <tp>
        <v>300</v>
        <stp/>
        <stp>BOARD</stp>
        <stp>5943</stp>
        <stp/>
        <stp>売気配数量4</stp>
        <tr r="G166" s="2"/>
      </tp>
      <tp>
        <v>2000</v>
        <stp/>
        <stp>BOARD</stp>
        <stp>5947</stp>
        <stp/>
        <stp>売気配数量0</stp>
        <tr r="G167" s="2"/>
      </tp>
      <tp>
        <v>0</v>
        <stp/>
        <stp>BOARD</stp>
        <stp>3941</stp>
        <stp/>
        <stp>売気配数量6</stp>
        <tr r="G67" s="2"/>
      </tp>
      <tp>
        <v>1300</v>
        <stp/>
        <stp>BOARD</stp>
        <stp>1944</stp>
        <stp/>
        <stp>売気配数量3</stp>
        <tr r="G14" s="2"/>
      </tp>
      <tp>
        <v>300</v>
        <stp/>
        <stp>BOARD</stp>
        <stp>5943</stp>
        <stp/>
        <stp>売気配数量5</stp>
        <tr r="G166" s="2"/>
      </tp>
      <tp>
        <v>3900</v>
        <stp/>
        <stp>BOARD</stp>
        <stp>5947</stp>
        <stp/>
        <stp>売気配数量1</stp>
        <tr r="G167" s="2"/>
      </tp>
      <tp>
        <v>0</v>
        <stp/>
        <stp>BOARD</stp>
        <stp>3941</stp>
        <stp/>
        <stp>売気配数量7</stp>
        <tr r="G67" s="2"/>
      </tp>
      <tp>
        <v>5900</v>
        <stp/>
        <stp>BOARD</stp>
        <stp>1944</stp>
        <stp/>
        <stp>売気配数量2</stp>
        <tr r="G14" s="2"/>
      </tp>
      <tp>
        <v>0</v>
        <stp/>
        <stp>BOARD</stp>
        <stp>5943</stp>
        <stp/>
        <stp>売気配数量6</stp>
        <tr r="G166" s="2"/>
      </tp>
      <tp>
        <v>3900</v>
        <stp/>
        <stp>BOARD</stp>
        <stp>5947</stp>
        <stp/>
        <stp>売気配数量2</stp>
        <tr r="G167" s="2"/>
      </tp>
      <tp>
        <v>3500</v>
        <stp/>
        <stp>BOARD</stp>
        <stp>3941</stp>
        <stp/>
        <stp>売気配数量4</stp>
        <tr r="G67" s="2"/>
      </tp>
      <tp>
        <v>8500</v>
        <stp/>
        <stp>BOARD</stp>
        <stp>1944</stp>
        <stp/>
        <stp>売気配数量1</stp>
        <tr r="G14" s="2"/>
      </tp>
      <tp>
        <v>0</v>
        <stp/>
        <stp>BOARD</stp>
        <stp>5943</stp>
        <stp/>
        <stp>売気配数量7</stp>
        <tr r="G166" s="2"/>
      </tp>
      <tp>
        <v>2500</v>
        <stp/>
        <stp>BOARD</stp>
        <stp>5947</stp>
        <stp/>
        <stp>売気配数量3</stp>
        <tr r="G167" s="2"/>
      </tp>
      <tp>
        <v>2800</v>
        <stp/>
        <stp>BOARD</stp>
        <stp>3941</stp>
        <stp/>
        <stp>売気配数量5</stp>
        <tr r="G67" s="2"/>
      </tp>
      <tp>
        <v>1700</v>
        <stp/>
        <stp>BOARD</stp>
        <stp>1944</stp>
        <stp/>
        <stp>売気配数量0</stp>
        <tr r="G14" s="2"/>
      </tp>
      <tp>
        <v>1200</v>
        <stp/>
        <stp>BOARD</stp>
        <stp>5943</stp>
        <stp/>
        <stp>売気配数量0</stp>
        <tr r="G166" s="2"/>
      </tp>
      <tp>
        <v>800</v>
        <stp/>
        <stp>BOARD</stp>
        <stp>5947</stp>
        <stp/>
        <stp>売気配数量4</stp>
        <tr r="G167" s="2"/>
      </tp>
      <tp>
        <v>24900</v>
        <stp/>
        <stp>BOARD</stp>
        <stp>3941</stp>
        <stp/>
        <stp>売気配数量2</stp>
        <tr r="G67" s="2"/>
      </tp>
      <tp>
        <v>0</v>
        <stp/>
        <stp>BOARD</stp>
        <stp>1944</stp>
        <stp/>
        <stp>売気配数量7</stp>
        <tr r="G14" s="2"/>
      </tp>
      <tp>
        <v>700</v>
        <stp/>
        <stp>BOARD</stp>
        <stp>5943</stp>
        <stp/>
        <stp>売気配数量1</stp>
        <tr r="G166" s="2"/>
      </tp>
      <tp>
        <v>200</v>
        <stp/>
        <stp>BOARD</stp>
        <stp>5947</stp>
        <stp/>
        <stp>売気配数量5</stp>
        <tr r="G167" s="2"/>
      </tp>
      <tp>
        <v>6500</v>
        <stp/>
        <stp>BOARD</stp>
        <stp>3941</stp>
        <stp/>
        <stp>売気配数量3</stp>
        <tr r="G67" s="2"/>
      </tp>
      <tp>
        <v>0</v>
        <stp/>
        <stp>BOARD</stp>
        <stp>1944</stp>
        <stp/>
        <stp>売気配数量6</stp>
        <tr r="G14" s="2"/>
      </tp>
      <tp>
        <v>500</v>
        <stp/>
        <stp>BOARD</stp>
        <stp>5943</stp>
        <stp/>
        <stp>売気配数量2</stp>
        <tr r="G166" s="2"/>
      </tp>
      <tp>
        <v>0</v>
        <stp/>
        <stp>BOARD</stp>
        <stp>5947</stp>
        <stp/>
        <stp>売気配数量6</stp>
        <tr r="G167" s="2"/>
      </tp>
      <tp>
        <v>44700</v>
        <stp/>
        <stp>BOARD</stp>
        <stp>3941</stp>
        <stp/>
        <stp>売気配数量0</stp>
        <tr r="G67" s="2"/>
      </tp>
      <tp>
        <v>900</v>
        <stp/>
        <stp>BOARD</stp>
        <stp>1944</stp>
        <stp/>
        <stp>売気配数量5</stp>
        <tr r="G14" s="2"/>
      </tp>
      <tp>
        <v>500</v>
        <stp/>
        <stp>BOARD</stp>
        <stp>5943</stp>
        <stp/>
        <stp>売気配数量3</stp>
        <tr r="G166" s="2"/>
      </tp>
      <tp>
        <v>0</v>
        <stp/>
        <stp>BOARD</stp>
        <stp>5947</stp>
        <stp/>
        <stp>売気配数量7</stp>
        <tr r="G167" s="2"/>
      </tp>
      <tp>
        <v>61100</v>
        <stp/>
        <stp>BOARD</stp>
        <stp>3941</stp>
        <stp/>
        <stp>売気配数量1</stp>
        <tr r="G67" s="2"/>
      </tp>
      <tp>
        <v>3200</v>
        <stp/>
        <stp>BOARD</stp>
        <stp>1944</stp>
        <stp/>
        <stp>売気配数量4</stp>
        <tr r="G14" s="2"/>
      </tp>
      <tp>
        <v>0</v>
        <stp/>
        <stp>BOARD</stp>
        <stp>5947</stp>
        <stp/>
        <stp>売気配数量8</stp>
        <tr r="G167" s="2"/>
      </tp>
      <tp>
        <v>0</v>
        <stp/>
        <stp>BOARD</stp>
        <stp>5947</stp>
        <stp/>
        <stp>売気配数量9</stp>
        <tr r="G167" s="2"/>
      </tp>
      <tp>
        <v>0</v>
        <stp/>
        <stp>BOARD</stp>
        <stp>1944</stp>
        <stp/>
        <stp>売気配数量9</stp>
        <tr r="G14" s="2"/>
      </tp>
      <tp>
        <v>0</v>
        <stp/>
        <stp>BOARD</stp>
        <stp>1944</stp>
        <stp/>
        <stp>売気配数量8</stp>
        <tr r="G14" s="2"/>
      </tp>
      <tp>
        <v>0</v>
        <stp/>
        <stp>BOARD</stp>
        <stp>5943</stp>
        <stp/>
        <stp>売気配数量8</stp>
        <tr r="G166" s="2"/>
      </tp>
      <tp>
        <v>0</v>
        <stp/>
        <stp>BOARD</stp>
        <stp>5943</stp>
        <stp/>
        <stp>売気配数量9</stp>
        <tr r="G166" s="2"/>
      </tp>
      <tp>
        <v>0</v>
        <stp/>
        <stp>BOARD</stp>
        <stp>3941</stp>
        <stp/>
        <stp>売気配数量8</stp>
        <tr r="G67" s="2"/>
      </tp>
      <tp>
        <v>0</v>
        <stp/>
        <stp>BOARD</stp>
        <stp>3941</stp>
        <stp/>
        <stp>売気配数量9</stp>
        <tr r="G67" s="2"/>
      </tp>
      <tp>
        <v>3200</v>
        <stp/>
        <stp>BOARD</stp>
        <stp>6952</stp>
        <stp/>
        <stp>売気配数量5</stp>
        <tr r="G220" s="2"/>
      </tp>
      <tp>
        <v>0</v>
        <stp/>
        <stp>BOARD</stp>
        <stp>7951</stp>
        <stp/>
        <stp>売気配数量6</stp>
        <tr r="G259" s="2"/>
      </tp>
      <tp>
        <v>0</v>
        <stp/>
        <stp>BOARD</stp>
        <stp>1951</stp>
        <stp/>
        <stp>売気配数量6</stp>
        <tr r="G15" s="2"/>
      </tp>
      <tp>
        <v>3300</v>
        <stp/>
        <stp>BOARD</stp>
        <stp>6952</stp>
        <stp/>
        <stp>売気配数量4</stp>
        <tr r="G220" s="2"/>
      </tp>
      <tp>
        <v>0</v>
        <stp/>
        <stp>BOARD</stp>
        <stp>7951</stp>
        <stp/>
        <stp>売気配数量7</stp>
        <tr r="G259" s="2"/>
      </tp>
      <tp>
        <v>0</v>
        <stp/>
        <stp>BOARD</stp>
        <stp>1951</stp>
        <stp/>
        <stp>売気配数量7</stp>
        <tr r="G15" s="2"/>
      </tp>
      <tp>
        <v>0</v>
        <stp/>
        <stp>BOARD</stp>
        <stp>6952</stp>
        <stp/>
        <stp>売気配数量7</stp>
        <tr r="G220" s="2"/>
      </tp>
      <tp>
        <v>9400</v>
        <stp/>
        <stp>BOARD</stp>
        <stp>7951</stp>
        <stp/>
        <stp>売気配数量4</stp>
        <tr r="G259" s="2"/>
      </tp>
      <tp>
        <v>1100</v>
        <stp/>
        <stp>BOARD</stp>
        <stp>1951</stp>
        <stp/>
        <stp>売気配数量4</stp>
        <tr r="G15" s="2"/>
      </tp>
      <tp>
        <v>0</v>
        <stp/>
        <stp>BOARD</stp>
        <stp>6952</stp>
        <stp/>
        <stp>売気配数量6</stp>
        <tr r="G220" s="2"/>
      </tp>
      <tp>
        <v>1400</v>
        <stp/>
        <stp>BOARD</stp>
        <stp>7951</stp>
        <stp/>
        <stp>売気配数量5</stp>
        <tr r="G259" s="2"/>
      </tp>
      <tp>
        <v>200</v>
        <stp/>
        <stp>BOARD</stp>
        <stp>1951</stp>
        <stp/>
        <stp>売気配数量5</stp>
        <tr r="G15" s="2"/>
      </tp>
      <tp>
        <v>36500</v>
        <stp/>
        <stp>BOARD</stp>
        <stp>6952</stp>
        <stp/>
        <stp>売気配数量1</stp>
        <tr r="G220" s="2"/>
      </tp>
      <tp>
        <v>26100</v>
        <stp/>
        <stp>BOARD</stp>
        <stp>7951</stp>
        <stp/>
        <stp>売気配数量2</stp>
        <tr r="G259" s="2"/>
      </tp>
      <tp>
        <v>1400</v>
        <stp/>
        <stp>BOARD</stp>
        <stp>1951</stp>
        <stp/>
        <stp>売気配数量2</stp>
        <tr r="G15" s="2"/>
      </tp>
      <tp>
        <v>45900</v>
        <stp/>
        <stp>BOARD</stp>
        <stp>6952</stp>
        <stp/>
        <stp>売気配数量0</stp>
        <tr r="G220" s="2"/>
      </tp>
      <tp>
        <v>20800</v>
        <stp/>
        <stp>BOARD</stp>
        <stp>7951</stp>
        <stp/>
        <stp>売気配数量3</stp>
        <tr r="G259" s="2"/>
      </tp>
      <tp>
        <v>1300</v>
        <stp/>
        <stp>BOARD</stp>
        <stp>1951</stp>
        <stp/>
        <stp>売気配数量3</stp>
        <tr r="G15" s="2"/>
      </tp>
      <tp>
        <v>6200</v>
        <stp/>
        <stp>BOARD</stp>
        <stp>6952</stp>
        <stp/>
        <stp>売気配数量3</stp>
        <tr r="G220" s="2"/>
      </tp>
      <tp>
        <v>9500</v>
        <stp/>
        <stp>BOARD</stp>
        <stp>7951</stp>
        <stp/>
        <stp>売気配数量0</stp>
        <tr r="G259" s="2"/>
      </tp>
      <tp>
        <v>1900</v>
        <stp/>
        <stp>BOARD</stp>
        <stp>1951</stp>
        <stp/>
        <stp>売気配数量0</stp>
        <tr r="G15" s="2"/>
      </tp>
      <tp>
        <v>13300</v>
        <stp/>
        <stp>BOARD</stp>
        <stp>6952</stp>
        <stp/>
        <stp>売気配数量2</stp>
        <tr r="G220" s="2"/>
      </tp>
      <tp>
        <v>14700</v>
        <stp/>
        <stp>BOARD</stp>
        <stp>7951</stp>
        <stp/>
        <stp>売気配数量1</stp>
        <tr r="G259" s="2"/>
      </tp>
      <tp>
        <v>2400</v>
        <stp/>
        <stp>BOARD</stp>
        <stp>1951</stp>
        <stp/>
        <stp>売気配数量1</stp>
        <tr r="G15" s="2"/>
      </tp>
      <tp>
        <v>0</v>
        <stp/>
        <stp>BOARD</stp>
        <stp>6952</stp>
        <stp/>
        <stp>売気配数量9</stp>
        <tr r="G220" s="2"/>
      </tp>
      <tp>
        <v>0</v>
        <stp/>
        <stp>BOARD</stp>
        <stp>6952</stp>
        <stp/>
        <stp>売気配数量8</stp>
        <tr r="G220" s="2"/>
      </tp>
      <tp>
        <v>0</v>
        <stp/>
        <stp>BOARD</stp>
        <stp>7951</stp>
        <stp/>
        <stp>売気配数量8</stp>
        <tr r="G259" s="2"/>
      </tp>
      <tp>
        <v>0</v>
        <stp/>
        <stp>BOARD</stp>
        <stp>1951</stp>
        <stp/>
        <stp>売気配数量8</stp>
        <tr r="G15" s="2"/>
      </tp>
      <tp>
        <v>0</v>
        <stp/>
        <stp>BOARD</stp>
        <stp>7951</stp>
        <stp/>
        <stp>売気配数量9</stp>
        <tr r="G259" s="2"/>
      </tp>
      <tp>
        <v>0</v>
        <stp/>
        <stp>BOARD</stp>
        <stp>1951</stp>
        <stp/>
        <stp>売気配数量9</stp>
        <tr r="G15" s="2"/>
      </tp>
      <tp>
        <v>19400</v>
        <stp/>
        <stp>BOARD</stp>
        <stp>6965</stp>
        <stp/>
        <stp>売気配数量2</stp>
        <tr r="G221" s="2"/>
      </tp>
      <tp>
        <v>300</v>
        <stp/>
        <stp>BOARD</stp>
        <stp>7966</stp>
        <stp/>
        <stp>売気配数量1</stp>
        <tr r="G260" s="2"/>
      </tp>
      <tp>
        <v>900</v>
        <stp/>
        <stp>BOARD</stp>
        <stp>4967</stp>
        <stp/>
        <stp>売気配数量0</stp>
        <tr r="G133" s="2"/>
      </tp>
      <tp>
        <v>3200</v>
        <stp/>
        <stp>BOARD</stp>
        <stp>1963</stp>
        <stp/>
        <stp>売気配数量4</stp>
        <tr r="G16" s="2"/>
      </tp>
      <tp>
        <v>3100</v>
        <stp/>
        <stp>BOARD</stp>
        <stp>6965</stp>
        <stp/>
        <stp>売気配数量3</stp>
        <tr r="G221" s="2"/>
      </tp>
      <tp>
        <v>3700</v>
        <stp/>
        <stp>BOARD</stp>
        <stp>7966</stp>
        <stp/>
        <stp>売気配数量0</stp>
        <tr r="G260" s="2"/>
      </tp>
      <tp>
        <v>3700</v>
        <stp/>
        <stp>BOARD</stp>
        <stp>4967</stp>
        <stp/>
        <stp>売気配数量1</stp>
        <tr r="G133" s="2"/>
      </tp>
      <tp>
        <v>1500</v>
        <stp/>
        <stp>BOARD</stp>
        <stp>1963</stp>
        <stp/>
        <stp>売気配数量5</stp>
        <tr r="G16" s="2"/>
      </tp>
      <tp>
        <v>12900</v>
        <stp/>
        <stp>BOARD</stp>
        <stp>6965</stp>
        <stp/>
        <stp>売気配数量0</stp>
        <tr r="G221" s="2"/>
      </tp>
      <tp>
        <v>6000</v>
        <stp/>
        <stp>BOARD</stp>
        <stp>7966</stp>
        <stp/>
        <stp>売気配数量3</stp>
        <tr r="G260" s="2"/>
      </tp>
      <tp>
        <v>3300</v>
        <stp/>
        <stp>BOARD</stp>
        <stp>4967</stp>
        <stp/>
        <stp>売気配数量2</stp>
        <tr r="G133" s="2"/>
      </tp>
      <tp>
        <v>0</v>
        <stp/>
        <stp>BOARD</stp>
        <stp>1963</stp>
        <stp/>
        <stp>売気配数量6</stp>
        <tr r="G16" s="2"/>
      </tp>
      <tp>
        <v>6400</v>
        <stp/>
        <stp>BOARD</stp>
        <stp>6965</stp>
        <stp/>
        <stp>売気配数量1</stp>
        <tr r="G221" s="2"/>
      </tp>
      <tp>
        <v>6300</v>
        <stp/>
        <stp>BOARD</stp>
        <stp>7966</stp>
        <stp/>
        <stp>売気配数量2</stp>
        <tr r="G260" s="2"/>
      </tp>
      <tp>
        <v>7100</v>
        <stp/>
        <stp>BOARD</stp>
        <stp>4967</stp>
        <stp/>
        <stp>売気配数量3</stp>
        <tr r="G133" s="2"/>
      </tp>
      <tp>
        <v>0</v>
        <stp/>
        <stp>BOARD</stp>
        <stp>1963</stp>
        <stp/>
        <stp>売気配数量7</stp>
        <tr r="G16" s="2"/>
      </tp>
      <tp>
        <v>0</v>
        <stp/>
        <stp>BOARD</stp>
        <stp>6965</stp>
        <stp/>
        <stp>売気配数量6</stp>
        <tr r="G221" s="2"/>
      </tp>
      <tp>
        <v>6100</v>
        <stp/>
        <stp>BOARD</stp>
        <stp>7966</stp>
        <stp/>
        <stp>売気配数量5</stp>
        <tr r="G260" s="2"/>
      </tp>
      <tp>
        <v>5400</v>
        <stp/>
        <stp>BOARD</stp>
        <stp>4967</stp>
        <stp/>
        <stp>売気配数量4</stp>
        <tr r="G133" s="2"/>
      </tp>
      <tp>
        <v>11900</v>
        <stp/>
        <stp>BOARD</stp>
        <stp>1963</stp>
        <stp/>
        <stp>売気配数量0</stp>
        <tr r="G16" s="2"/>
      </tp>
      <tp>
        <v>0</v>
        <stp/>
        <stp>BOARD</stp>
        <stp>6965</stp>
        <stp/>
        <stp>売気配数量7</stp>
        <tr r="G221" s="2"/>
      </tp>
      <tp>
        <v>5000</v>
        <stp/>
        <stp>BOARD</stp>
        <stp>7966</stp>
        <stp/>
        <stp>売気配数量4</stp>
        <tr r="G260" s="2"/>
      </tp>
      <tp>
        <v>1100</v>
        <stp/>
        <stp>BOARD</stp>
        <stp>4967</stp>
        <stp/>
        <stp>売気配数量5</stp>
        <tr r="G133" s="2"/>
      </tp>
      <tp>
        <v>25400</v>
        <stp/>
        <stp>BOARD</stp>
        <stp>1963</stp>
        <stp/>
        <stp>売気配数量1</stp>
        <tr r="G16" s="2"/>
      </tp>
      <tp>
        <v>2200</v>
        <stp/>
        <stp>BOARD</stp>
        <stp>6965</stp>
        <stp/>
        <stp>売気配数量4</stp>
        <tr r="G221" s="2"/>
      </tp>
      <tp>
        <v>0</v>
        <stp/>
        <stp>BOARD</stp>
        <stp>7966</stp>
        <stp/>
        <stp>売気配数量7</stp>
        <tr r="G260" s="2"/>
      </tp>
      <tp>
        <v>0</v>
        <stp/>
        <stp>BOARD</stp>
        <stp>4967</stp>
        <stp/>
        <stp>売気配数量6</stp>
        <tr r="G133" s="2"/>
      </tp>
      <tp>
        <v>3900</v>
        <stp/>
        <stp>BOARD</stp>
        <stp>1963</stp>
        <stp/>
        <stp>売気配数量2</stp>
        <tr r="G16" s="2"/>
      </tp>
      <tp>
        <v>500</v>
        <stp/>
        <stp>BOARD</stp>
        <stp>6965</stp>
        <stp/>
        <stp>売気配数量5</stp>
        <tr r="G221" s="2"/>
      </tp>
      <tp>
        <v>0</v>
        <stp/>
        <stp>BOARD</stp>
        <stp>7966</stp>
        <stp/>
        <stp>売気配数量6</stp>
        <tr r="G260" s="2"/>
      </tp>
      <tp>
        <v>0</v>
        <stp/>
        <stp>BOARD</stp>
        <stp>4967</stp>
        <stp/>
        <stp>売気配数量7</stp>
        <tr r="G133" s="2"/>
      </tp>
      <tp>
        <v>26200</v>
        <stp/>
        <stp>BOARD</stp>
        <stp>1963</stp>
        <stp/>
        <stp>売気配数量3</stp>
        <tr r="G16" s="2"/>
      </tp>
      <tp>
        <v>0</v>
        <stp/>
        <stp>BOARD</stp>
        <stp>7966</stp>
        <stp/>
        <stp>売気配数量9</stp>
        <tr r="G260" s="2"/>
      </tp>
      <tp>
        <v>0</v>
        <stp/>
        <stp>BOARD</stp>
        <stp>4967</stp>
        <stp/>
        <stp>売気配数量8</stp>
        <tr r="G133" s="2"/>
      </tp>
      <tp>
        <v>0</v>
        <stp/>
        <stp>BOARD</stp>
        <stp>7966</stp>
        <stp/>
        <stp>売気配数量8</stp>
        <tr r="G260" s="2"/>
      </tp>
      <tp>
        <v>0</v>
        <stp/>
        <stp>BOARD</stp>
        <stp>4967</stp>
        <stp/>
        <stp>売気配数量9</stp>
        <tr r="G133" s="2"/>
      </tp>
      <tp>
        <v>0</v>
        <stp/>
        <stp>BOARD</stp>
        <stp>6965</stp>
        <stp/>
        <stp>売気配数量8</stp>
        <tr r="G221" s="2"/>
      </tp>
      <tp>
        <v>0</v>
        <stp/>
        <stp>BOARD</stp>
        <stp>6965</stp>
        <stp/>
        <stp>売気配数量9</stp>
        <tr r="G221" s="2"/>
      </tp>
      <tp>
        <v>0</v>
        <stp/>
        <stp>BOARD</stp>
        <stp>1963</stp>
        <stp/>
        <stp>売気配数量8</stp>
        <tr r="G16" s="2"/>
      </tp>
      <tp>
        <v>0</v>
        <stp/>
        <stp>BOARD</stp>
        <stp>1963</stp>
        <stp/>
        <stp>売気配数量9</stp>
        <tr r="G16" s="2"/>
      </tp>
      <tp>
        <v>12500</v>
        <stp/>
        <stp>BOARD</stp>
        <stp>6976</stp>
        <stp/>
        <stp>売気配数量1</stp>
        <tr r="G222" s="2"/>
      </tp>
      <tp>
        <v>45200</v>
        <stp/>
        <stp>BOARD</stp>
        <stp>6976</stp>
        <stp/>
        <stp>売気配数量0</stp>
        <tr r="G222" s="2"/>
      </tp>
      <tp>
        <v>10000</v>
        <stp/>
        <stp>BOARD</stp>
        <stp>6976</stp>
        <stp/>
        <stp>売気配数量3</stp>
        <tr r="G222" s="2"/>
      </tp>
      <tp>
        <v>45500</v>
        <stp/>
        <stp>BOARD</stp>
        <stp>6976</stp>
        <stp/>
        <stp>売気配数量2</stp>
        <tr r="G222" s="2"/>
      </tp>
      <tp>
        <v>21500</v>
        <stp/>
        <stp>BOARD</stp>
        <stp>6976</stp>
        <stp/>
        <stp>売気配数量5</stp>
        <tr r="G222" s="2"/>
      </tp>
      <tp>
        <v>8700</v>
        <stp/>
        <stp>BOARD</stp>
        <stp>6976</stp>
        <stp/>
        <stp>売気配数量4</stp>
        <tr r="G222" s="2"/>
      </tp>
      <tp>
        <v>0</v>
        <stp/>
        <stp>BOARD</stp>
        <stp>6976</stp>
        <stp/>
        <stp>売気配数量7</stp>
        <tr r="G222" s="2"/>
      </tp>
      <tp>
        <v>0</v>
        <stp/>
        <stp>BOARD</stp>
        <stp>6976</stp>
        <stp/>
        <stp>売気配数量6</stp>
        <tr r="G222" s="2"/>
      </tp>
      <tp>
        <v>0</v>
        <stp/>
        <stp>BOARD</stp>
        <stp>6976</stp>
        <stp/>
        <stp>売気配数量9</stp>
        <tr r="G222" s="2"/>
      </tp>
      <tp>
        <v>0</v>
        <stp/>
        <stp>BOARD</stp>
        <stp>6976</stp>
        <stp/>
        <stp>売気配数量8</stp>
        <tr r="G222" s="2"/>
      </tp>
      <tp>
        <v>15600</v>
        <stp/>
        <stp>BOARD</stp>
        <stp>4902</stp>
        <stp/>
        <stp>売気配数量5</stp>
        <tr r="G130" s="2"/>
      </tp>
      <tp>
        <v>0</v>
        <stp/>
        <stp>BOARD</stp>
        <stp>5901</stp>
        <stp/>
        <stp>売気配数量6</stp>
        <tr r="G163" s="2"/>
      </tp>
      <tp>
        <v>67600</v>
        <stp/>
        <stp>BOARD</stp>
        <stp>4902</stp>
        <stp/>
        <stp>売気配数量4</stp>
        <tr r="G130" s="2"/>
      </tp>
      <tp>
        <v>0</v>
        <stp/>
        <stp>BOARD</stp>
        <stp>5901</stp>
        <stp/>
        <stp>売気配数量7</stp>
        <tr r="G163" s="2"/>
      </tp>
      <tp>
        <v>0</v>
        <stp/>
        <stp>BOARD</stp>
        <stp>4902</stp>
        <stp/>
        <stp>売気配数量7</stp>
        <tr r="G130" s="2"/>
      </tp>
      <tp>
        <v>1200</v>
        <stp/>
        <stp>BOARD</stp>
        <stp>5901</stp>
        <stp/>
        <stp>売気配数量4</stp>
        <tr r="G163" s="2"/>
      </tp>
      <tp>
        <v>0</v>
        <stp/>
        <stp>BOARD</stp>
        <stp>4902</stp>
        <stp/>
        <stp>売気配数量6</stp>
        <tr r="G130" s="2"/>
      </tp>
      <tp>
        <v>1200</v>
        <stp/>
        <stp>BOARD</stp>
        <stp>5901</stp>
        <stp/>
        <stp>売気配数量5</stp>
        <tr r="G163" s="2"/>
      </tp>
      <tp>
        <v>19400</v>
        <stp/>
        <stp>BOARD</stp>
        <stp>4902</stp>
        <stp/>
        <stp>売気配数量1</stp>
        <tr r="G130" s="2"/>
      </tp>
      <tp>
        <v>2700</v>
        <stp/>
        <stp>BOARD</stp>
        <stp>5901</stp>
        <stp/>
        <stp>売気配数量2</stp>
        <tr r="G163" s="2"/>
      </tp>
      <tp>
        <v>25400</v>
        <stp/>
        <stp>BOARD</stp>
        <stp>4902</stp>
        <stp/>
        <stp>売気配数量0</stp>
        <tr r="G130" s="2"/>
      </tp>
      <tp>
        <v>3800</v>
        <stp/>
        <stp>BOARD</stp>
        <stp>5901</stp>
        <stp/>
        <stp>売気配数量3</stp>
        <tr r="G163" s="2"/>
      </tp>
      <tp>
        <v>51600</v>
        <stp/>
        <stp>BOARD</stp>
        <stp>4902</stp>
        <stp/>
        <stp>売気配数量3</stp>
        <tr r="G130" s="2"/>
      </tp>
      <tp>
        <v>10400</v>
        <stp/>
        <stp>BOARD</stp>
        <stp>5901</stp>
        <stp/>
        <stp>売気配数量0</stp>
        <tr r="G163" s="2"/>
      </tp>
      <tp>
        <v>74400</v>
        <stp/>
        <stp>BOARD</stp>
        <stp>4902</stp>
        <stp/>
        <stp>売気配数量2</stp>
        <tr r="G130" s="2"/>
      </tp>
      <tp>
        <v>200</v>
        <stp/>
        <stp>BOARD</stp>
        <stp>5901</stp>
        <stp/>
        <stp>売気配数量1</stp>
        <tr r="G163" s="2"/>
      </tp>
      <tp>
        <v>0</v>
        <stp/>
        <stp>BOARD</stp>
        <stp>4902</stp>
        <stp/>
        <stp>売気配数量9</stp>
        <tr r="G130" s="2"/>
      </tp>
      <tp>
        <v>0</v>
        <stp/>
        <stp>BOARD</stp>
        <stp>4902</stp>
        <stp/>
        <stp>売気配数量8</stp>
        <tr r="G130" s="2"/>
      </tp>
      <tp>
        <v>0</v>
        <stp/>
        <stp>BOARD</stp>
        <stp>5901</stp>
        <stp/>
        <stp>売気配数量8</stp>
        <tr r="G163" s="2"/>
      </tp>
      <tp>
        <v>0</v>
        <stp/>
        <stp>BOARD</stp>
        <stp>5901</stp>
        <stp/>
        <stp>売気配数量9</stp>
        <tr r="G163" s="2"/>
      </tp>
      <tp>
        <v>0</v>
        <stp/>
        <stp>BOARD</stp>
        <stp>7911</stp>
        <stp/>
        <stp>売気配数量6</stp>
        <tr r="G256" s="2"/>
      </tp>
      <tp>
        <v>2000</v>
        <stp/>
        <stp>BOARD</stp>
        <stp>7915</stp>
        <stp/>
        <stp>売気配数量2</stp>
        <tr r="G257" s="2"/>
      </tp>
      <tp>
        <v>100</v>
        <stp/>
        <stp>BOARD</stp>
        <stp>4912</stp>
        <stp/>
        <stp>売気配数量5</stp>
        <tr r="G131" s="2"/>
      </tp>
      <tp>
        <v>0</v>
        <stp/>
        <stp>BOARD</stp>
        <stp>1911</stp>
        <stp/>
        <stp>売気配数量6</stp>
        <tr r="G13" s="2"/>
      </tp>
      <tp>
        <v>0</v>
        <stp/>
        <stp>BOARD</stp>
        <stp>7911</stp>
        <stp/>
        <stp>売気配数量7</stp>
        <tr r="G256" s="2"/>
      </tp>
      <tp>
        <v>400</v>
        <stp/>
        <stp>BOARD</stp>
        <stp>7915</stp>
        <stp/>
        <stp>売気配数量3</stp>
        <tr r="G257" s="2"/>
      </tp>
      <tp>
        <v>600</v>
        <stp/>
        <stp>BOARD</stp>
        <stp>4912</stp>
        <stp/>
        <stp>売気配数量4</stp>
        <tr r="G131" s="2"/>
      </tp>
      <tp>
        <v>0</v>
        <stp/>
        <stp>BOARD</stp>
        <stp>1911</stp>
        <stp/>
        <stp>売気配数量7</stp>
        <tr r="G13" s="2"/>
      </tp>
      <tp>
        <v>87000</v>
        <stp/>
        <stp>BOARD</stp>
        <stp>7911</stp>
        <stp/>
        <stp>売気配数量4</stp>
        <tr r="G256" s="2"/>
      </tp>
      <tp>
        <v>1200</v>
        <stp/>
        <stp>BOARD</stp>
        <stp>7915</stp>
        <stp/>
        <stp>売気配数量0</stp>
        <tr r="G257" s="2"/>
      </tp>
      <tp>
        <v>0</v>
        <stp/>
        <stp>BOARD</stp>
        <stp>4912</stp>
        <stp/>
        <stp>売気配数量7</stp>
        <tr r="G131" s="2"/>
      </tp>
      <tp>
        <v>1000</v>
        <stp/>
        <stp>BOARD</stp>
        <stp>1911</stp>
        <stp/>
        <stp>売気配数量4</stp>
        <tr r="G13" s="2"/>
      </tp>
      <tp>
        <v>17000</v>
        <stp/>
        <stp>BOARD</stp>
        <stp>7911</stp>
        <stp/>
        <stp>売気配数量5</stp>
        <tr r="G256" s="2"/>
      </tp>
      <tp>
        <v>100</v>
        <stp/>
        <stp>BOARD</stp>
        <stp>7915</stp>
        <stp/>
        <stp>売気配数量1</stp>
        <tr r="G257" s="2"/>
      </tp>
      <tp>
        <v>0</v>
        <stp/>
        <stp>BOARD</stp>
        <stp>4912</stp>
        <stp/>
        <stp>売気配数量6</stp>
        <tr r="G131" s="2"/>
      </tp>
      <tp>
        <v>600</v>
        <stp/>
        <stp>BOARD</stp>
        <stp>1911</stp>
        <stp/>
        <stp>売気配数量5</stp>
        <tr r="G13" s="2"/>
      </tp>
      <tp>
        <v>75000</v>
        <stp/>
        <stp>BOARD</stp>
        <stp>7911</stp>
        <stp/>
        <stp>売気配数量2</stp>
        <tr r="G256" s="2"/>
      </tp>
      <tp>
        <v>0</v>
        <stp/>
        <stp>BOARD</stp>
        <stp>7915</stp>
        <stp/>
        <stp>売気配数量6</stp>
        <tr r="G257" s="2"/>
      </tp>
      <tp>
        <v>7200</v>
        <stp/>
        <stp>BOARD</stp>
        <stp>4912</stp>
        <stp/>
        <stp>売気配数量1</stp>
        <tr r="G131" s="2"/>
      </tp>
      <tp>
        <v>2100</v>
        <stp/>
        <stp>BOARD</stp>
        <stp>1911</stp>
        <stp/>
        <stp>売気配数量2</stp>
        <tr r="G13" s="2"/>
      </tp>
      <tp>
        <v>56000</v>
        <stp/>
        <stp>BOARD</stp>
        <stp>7911</stp>
        <stp/>
        <stp>売気配数量3</stp>
        <tr r="G256" s="2"/>
      </tp>
      <tp>
        <v>0</v>
        <stp/>
        <stp>BOARD</stp>
        <stp>7915</stp>
        <stp/>
        <stp>売気配数量7</stp>
        <tr r="G257" s="2"/>
      </tp>
      <tp>
        <v>1200</v>
        <stp/>
        <stp>BOARD</stp>
        <stp>4912</stp>
        <stp/>
        <stp>売気配数量0</stp>
        <tr r="G131" s="2"/>
      </tp>
      <tp>
        <v>1300</v>
        <stp/>
        <stp>BOARD</stp>
        <stp>1911</stp>
        <stp/>
        <stp>売気配数量3</stp>
        <tr r="G13" s="2"/>
      </tp>
      <tp>
        <v>6000</v>
        <stp/>
        <stp>BOARD</stp>
        <stp>7911</stp>
        <stp/>
        <stp>売気配数量0</stp>
        <tr r="G256" s="2"/>
      </tp>
      <tp>
        <v>400</v>
        <stp/>
        <stp>BOARD</stp>
        <stp>7915</stp>
        <stp/>
        <stp>売気配数量4</stp>
        <tr r="G257" s="2"/>
      </tp>
      <tp>
        <v>1200</v>
        <stp/>
        <stp>BOARD</stp>
        <stp>4912</stp>
        <stp/>
        <stp>売気配数量3</stp>
        <tr r="G131" s="2"/>
      </tp>
      <tp>
        <v>5100</v>
        <stp/>
        <stp>BOARD</stp>
        <stp>1911</stp>
        <stp/>
        <stp>売気配数量0</stp>
        <tr r="G13" s="2"/>
      </tp>
      <tp>
        <v>50000</v>
        <stp/>
        <stp>BOARD</stp>
        <stp>7911</stp>
        <stp/>
        <stp>売気配数量1</stp>
        <tr r="G256" s="2"/>
      </tp>
      <tp>
        <v>6900</v>
        <stp/>
        <stp>BOARD</stp>
        <stp>7915</stp>
        <stp/>
        <stp>売気配数量5</stp>
        <tr r="G257" s="2"/>
      </tp>
      <tp>
        <v>1900</v>
        <stp/>
        <stp>BOARD</stp>
        <stp>4912</stp>
        <stp/>
        <stp>売気配数量2</stp>
        <tr r="G131" s="2"/>
      </tp>
      <tp>
        <v>1000</v>
        <stp/>
        <stp>BOARD</stp>
        <stp>1911</stp>
        <stp/>
        <stp>売気配数量1</stp>
        <tr r="G13" s="2"/>
      </tp>
      <tp>
        <v>0</v>
        <stp/>
        <stp>BOARD</stp>
        <stp>7915</stp>
        <stp/>
        <stp>売気配数量8</stp>
        <tr r="G257" s="2"/>
      </tp>
      <tp>
        <v>0</v>
        <stp/>
        <stp>BOARD</stp>
        <stp>7915</stp>
        <stp/>
        <stp>売気配数量9</stp>
        <tr r="G257" s="2"/>
      </tp>
      <tp>
        <v>0</v>
        <stp/>
        <stp>BOARD</stp>
        <stp>4912</stp>
        <stp/>
        <stp>売気配数量9</stp>
        <tr r="G131" s="2"/>
      </tp>
      <tp>
        <v>0</v>
        <stp/>
        <stp>BOARD</stp>
        <stp>4912</stp>
        <stp/>
        <stp>売気配数量8</stp>
        <tr r="G131" s="2"/>
      </tp>
      <tp>
        <v>0</v>
        <stp/>
        <stp>BOARD</stp>
        <stp>7911</stp>
        <stp/>
        <stp>売気配数量8</stp>
        <tr r="G256" s="2"/>
      </tp>
      <tp>
        <v>0</v>
        <stp/>
        <stp>BOARD</stp>
        <stp>1911</stp>
        <stp/>
        <stp>売気配数量8</stp>
        <tr r="G13" s="2"/>
      </tp>
      <tp>
        <v>0</v>
        <stp/>
        <stp>BOARD</stp>
        <stp>7911</stp>
        <stp/>
        <stp>売気配数量9</stp>
        <tr r="G256" s="2"/>
      </tp>
      <tp>
        <v>0</v>
        <stp/>
        <stp>BOARD</stp>
        <stp>1911</stp>
        <stp/>
        <stp>売気配数量9</stp>
        <tr r="G13" s="2"/>
      </tp>
      <tp>
        <v>11100</v>
        <stp/>
        <stp>BOARD</stp>
        <stp>6923</stp>
        <stp/>
        <stp>売気配数量4</stp>
        <tr r="G218" s="2"/>
      </tp>
      <tp>
        <v>7200</v>
        <stp/>
        <stp>BOARD</stp>
        <stp>6925</stp>
        <stp/>
        <stp>売気配数量2</stp>
        <tr r="G219" s="2"/>
      </tp>
      <tp>
        <v>100</v>
        <stp/>
        <stp>BOARD</stp>
        <stp>4922</stp>
        <stp/>
        <stp>売気配数量5</stp>
        <tr r="G132" s="2"/>
      </tp>
      <tp>
        <v>1200</v>
        <stp/>
        <stp>BOARD</stp>
        <stp>6923</stp>
        <stp/>
        <stp>売気配数量5</stp>
        <tr r="G218" s="2"/>
      </tp>
      <tp>
        <v>1900</v>
        <stp/>
        <stp>BOARD</stp>
        <stp>6925</stp>
        <stp/>
        <stp>売気配数量3</stp>
        <tr r="G219" s="2"/>
      </tp>
      <tp>
        <v>400</v>
        <stp/>
        <stp>BOARD</stp>
        <stp>4922</stp>
        <stp/>
        <stp>売気配数量4</stp>
        <tr r="G132" s="2"/>
      </tp>
      <tp>
        <v>0</v>
        <stp/>
        <stp>BOARD</stp>
        <stp>6923</stp>
        <stp/>
        <stp>売気配数量6</stp>
        <tr r="G218" s="2"/>
      </tp>
      <tp>
        <v>6000</v>
        <stp/>
        <stp>BOARD</stp>
        <stp>6925</stp>
        <stp/>
        <stp>売気配数量0</stp>
        <tr r="G219" s="2"/>
      </tp>
      <tp>
        <v>0</v>
        <stp/>
        <stp>BOARD</stp>
        <stp>4922</stp>
        <stp/>
        <stp>売気配数量7</stp>
        <tr r="G132" s="2"/>
      </tp>
      <tp>
        <v>0</v>
        <stp/>
        <stp>BOARD</stp>
        <stp>6923</stp>
        <stp/>
        <stp>売気配数量7</stp>
        <tr r="G218" s="2"/>
      </tp>
      <tp>
        <v>2100</v>
        <stp/>
        <stp>BOARD</stp>
        <stp>6925</stp>
        <stp/>
        <stp>売気配数量1</stp>
        <tr r="G219" s="2"/>
      </tp>
      <tp>
        <v>0</v>
        <stp/>
        <stp>BOARD</stp>
        <stp>4922</stp>
        <stp/>
        <stp>売気配数量6</stp>
        <tr r="G132" s="2"/>
      </tp>
      <tp>
        <v>3600</v>
        <stp/>
        <stp>BOARD</stp>
        <stp>6923</stp>
        <stp/>
        <stp>売気配数量0</stp>
        <tr r="G218" s="2"/>
      </tp>
      <tp>
        <v>0</v>
        <stp/>
        <stp>BOARD</stp>
        <stp>6925</stp>
        <stp/>
        <stp>売気配数量6</stp>
        <tr r="G219" s="2"/>
      </tp>
      <tp>
        <v>3300</v>
        <stp/>
        <stp>BOARD</stp>
        <stp>4922</stp>
        <stp/>
        <stp>売気配数量1</stp>
        <tr r="G132" s="2"/>
      </tp>
      <tp>
        <v>11500</v>
        <stp/>
        <stp>BOARD</stp>
        <stp>6923</stp>
        <stp/>
        <stp>売気配数量1</stp>
        <tr r="G218" s="2"/>
      </tp>
      <tp>
        <v>0</v>
        <stp/>
        <stp>BOARD</stp>
        <stp>6925</stp>
        <stp/>
        <stp>売気配数量7</stp>
        <tr r="G219" s="2"/>
      </tp>
      <tp>
        <v>1000</v>
        <stp/>
        <stp>BOARD</stp>
        <stp>4922</stp>
        <stp/>
        <stp>売気配数量0</stp>
        <tr r="G132" s="2"/>
      </tp>
      <tp>
        <v>8000</v>
        <stp/>
        <stp>BOARD</stp>
        <stp>6923</stp>
        <stp/>
        <stp>売気配数量2</stp>
        <tr r="G218" s="2"/>
      </tp>
      <tp>
        <v>1100</v>
        <stp/>
        <stp>BOARD</stp>
        <stp>6925</stp>
        <stp/>
        <stp>売気配数量4</stp>
        <tr r="G219" s="2"/>
      </tp>
      <tp>
        <v>1500</v>
        <stp/>
        <stp>BOARD</stp>
        <stp>4922</stp>
        <stp/>
        <stp>売気配数量3</stp>
        <tr r="G132" s="2"/>
      </tp>
      <tp>
        <v>0</v>
        <stp/>
        <stp>BOARD</stp>
        <stp>5929</stp>
        <stp/>
        <stp>売気配数量8</stp>
        <tr r="G164" s="2"/>
      </tp>
      <tp>
        <v>11700</v>
        <stp/>
        <stp>BOARD</stp>
        <stp>6923</stp>
        <stp/>
        <stp>売気配数量3</stp>
        <tr r="G218" s="2"/>
      </tp>
      <tp>
        <v>700</v>
        <stp/>
        <stp>BOARD</stp>
        <stp>6925</stp>
        <stp/>
        <stp>売気配数量5</stp>
        <tr r="G219" s="2"/>
      </tp>
      <tp>
        <v>3600</v>
        <stp/>
        <stp>BOARD</stp>
        <stp>4922</stp>
        <stp/>
        <stp>売気配数量2</stp>
        <tr r="G132" s="2"/>
      </tp>
      <tp>
        <v>0</v>
        <stp/>
        <stp>BOARD</stp>
        <stp>5929</stp>
        <stp/>
        <stp>売気配数量9</stp>
        <tr r="G164" s="2"/>
      </tp>
      <tp>
        <v>0</v>
        <stp/>
        <stp>BOARD</stp>
        <stp>5929</stp>
        <stp/>
        <stp>売気配数量6</stp>
        <tr r="G164" s="2"/>
      </tp>
      <tp>
        <v>0</v>
        <stp/>
        <stp>BOARD</stp>
        <stp>5929</stp>
        <stp/>
        <stp>売気配数量7</stp>
        <tr r="G164" s="2"/>
      </tp>
      <tp>
        <v>0</v>
        <stp/>
        <stp>BOARD</stp>
        <stp>6925</stp>
        <stp/>
        <stp>売気配数量8</stp>
        <tr r="G219" s="2"/>
      </tp>
      <tp>
        <v>500</v>
        <stp/>
        <stp>BOARD</stp>
        <stp>5929</stp>
        <stp/>
        <stp>売気配数量4</stp>
        <tr r="G164" s="2"/>
      </tp>
      <tp>
        <v>0</v>
        <stp/>
        <stp>BOARD</stp>
        <stp>6925</stp>
        <stp/>
        <stp>売気配数量9</stp>
        <tr r="G219" s="2"/>
      </tp>
      <tp>
        <v>500</v>
        <stp/>
        <stp>BOARD</stp>
        <stp>5929</stp>
        <stp/>
        <stp>売気配数量5</stp>
        <tr r="G164" s="2"/>
      </tp>
      <tp>
        <v>0</v>
        <stp/>
        <stp>BOARD</stp>
        <stp>6923</stp>
        <stp/>
        <stp>売気配数量8</stp>
        <tr r="G218" s="2"/>
      </tp>
      <tp>
        <v>0</v>
        <stp/>
        <stp>BOARD</stp>
        <stp>4922</stp>
        <stp/>
        <stp>売気配数量9</stp>
        <tr r="G132" s="2"/>
      </tp>
      <tp>
        <v>3500</v>
        <stp/>
        <stp>BOARD</stp>
        <stp>5929</stp>
        <stp/>
        <stp>売気配数量2</stp>
        <tr r="G164" s="2"/>
      </tp>
      <tp>
        <v>0</v>
        <stp/>
        <stp>BOARD</stp>
        <stp>6923</stp>
        <stp/>
        <stp>売気配数量9</stp>
        <tr r="G218" s="2"/>
      </tp>
      <tp>
        <v>0</v>
        <stp/>
        <stp>BOARD</stp>
        <stp>4922</stp>
        <stp/>
        <stp>売気配数量8</stp>
        <tr r="G132" s="2"/>
      </tp>
      <tp>
        <v>6500</v>
        <stp/>
        <stp>BOARD</stp>
        <stp>5929</stp>
        <stp/>
        <stp>売気配数量3</stp>
        <tr r="G164" s="2"/>
      </tp>
      <tp>
        <v>6600</v>
        <stp/>
        <stp>BOARD</stp>
        <stp>5929</stp>
        <stp/>
        <stp>売気配数量0</stp>
        <tr r="G164" s="2"/>
      </tp>
      <tp>
        <v>12300</v>
        <stp/>
        <stp>BOARD</stp>
        <stp>5929</stp>
        <stp/>
        <stp>売気配数量1</stp>
        <tr r="G164" s="2"/>
      </tp>
      <tp>
        <v>1700</v>
        <stp/>
        <stp>BOARD</stp>
        <stp>7936</stp>
        <stp/>
        <stp>売気配数量1</stp>
        <tr r="G258" s="2"/>
      </tp>
      <tp>
        <v>18400</v>
        <stp/>
        <stp>BOARD</stp>
        <stp>7936</stp>
        <stp/>
        <stp>売気配数量0</stp>
        <tr r="G258" s="2"/>
      </tp>
      <tp>
        <v>2800</v>
        <stp/>
        <stp>BOARD</stp>
        <stp>7936</stp>
        <stp/>
        <stp>売気配数量3</stp>
        <tr r="G258" s="2"/>
      </tp>
      <tp>
        <v>5300</v>
        <stp/>
        <stp>BOARD</stp>
        <stp>7936</stp>
        <stp/>
        <stp>売気配数量2</stp>
        <tr r="G258" s="2"/>
      </tp>
      <tp>
        <v>200</v>
        <stp/>
        <stp>BOARD</stp>
        <stp>7936</stp>
        <stp/>
        <stp>売気配数量5</stp>
        <tr r="G258" s="2"/>
      </tp>
      <tp>
        <v>1800</v>
        <stp/>
        <stp>BOARD</stp>
        <stp>7936</stp>
        <stp/>
        <stp>売気配数量4</stp>
        <tr r="G258" s="2"/>
      </tp>
      <tp>
        <v>0</v>
        <stp/>
        <stp>BOARD</stp>
        <stp>7936</stp>
        <stp/>
        <stp>売気配数量7</stp>
        <tr r="G258" s="2"/>
      </tp>
      <tp>
        <v>0</v>
        <stp/>
        <stp>BOARD</stp>
        <stp>5938</stp>
        <stp/>
        <stp>売気配数量9</stp>
        <tr r="G165" s="2"/>
      </tp>
      <tp>
        <v>0</v>
        <stp/>
        <stp>BOARD</stp>
        <stp>7936</stp>
        <stp/>
        <stp>売気配数量6</stp>
        <tr r="G258" s="2"/>
      </tp>
      <tp>
        <v>0</v>
        <stp/>
        <stp>BOARD</stp>
        <stp>5938</stp>
        <stp/>
        <stp>売気配数量8</stp>
        <tr r="G165" s="2"/>
      </tp>
      <tp>
        <v>0</v>
        <stp/>
        <stp>BOARD</stp>
        <stp>7936</stp>
        <stp/>
        <stp>売気配数量9</stp>
        <tr r="G258" s="2"/>
      </tp>
      <tp>
        <v>0</v>
        <stp/>
        <stp>BOARD</stp>
        <stp>5938</stp>
        <stp/>
        <stp>売気配数量7</stp>
        <tr r="G165" s="2"/>
      </tp>
      <tp>
        <v>0</v>
        <stp/>
        <stp>BOARD</stp>
        <stp>7936</stp>
        <stp/>
        <stp>売気配数量8</stp>
        <tr r="G258" s="2"/>
      </tp>
      <tp>
        <v>0</v>
        <stp/>
        <stp>BOARD</stp>
        <stp>5938</stp>
        <stp/>
        <stp>売気配数量6</stp>
        <tr r="G165" s="2"/>
      </tp>
      <tp>
        <v>5000</v>
        <stp/>
        <stp>BOARD</stp>
        <stp>5938</stp>
        <stp/>
        <stp>売気配数量5</stp>
        <tr r="G165" s="2"/>
      </tp>
      <tp>
        <v>43200</v>
        <stp/>
        <stp>BOARD</stp>
        <stp>5938</stp>
        <stp/>
        <stp>売気配数量4</stp>
        <tr r="G165" s="2"/>
      </tp>
      <tp>
        <v>33800</v>
        <stp/>
        <stp>BOARD</stp>
        <stp>5938</stp>
        <stp/>
        <stp>売気配数量3</stp>
        <tr r="G165" s="2"/>
      </tp>
      <tp>
        <v>7100</v>
        <stp/>
        <stp>BOARD</stp>
        <stp>5938</stp>
        <stp/>
        <stp>売気配数量2</stp>
        <tr r="G165" s="2"/>
      </tp>
      <tp>
        <v>16300</v>
        <stp/>
        <stp>BOARD</stp>
        <stp>5938</stp>
        <stp/>
        <stp>売気配数量1</stp>
        <tr r="G165" s="2"/>
      </tp>
      <tp>
        <v>3100</v>
        <stp/>
        <stp>BOARD</stp>
        <stp>5938</stp>
        <stp/>
        <stp>売気配数量0</stp>
        <tr r="G165" s="2"/>
      </tp>
      <tp>
        <v>0</v>
        <stp/>
        <stp>BOARD</stp>
        <stp>3880</stp>
        <stp/>
        <stp>売気配数量7</stp>
        <tr r="G66" s="2"/>
      </tp>
      <tp>
        <v>0</v>
        <stp/>
        <stp>BOARD</stp>
        <stp>3880</stp>
        <stp/>
        <stp>売気配数量6</stp>
        <tr r="G66" s="2"/>
      </tp>
      <tp>
        <v>1200</v>
        <stp/>
        <stp>BOARD</stp>
        <stp>3880</stp>
        <stp/>
        <stp>売気配数量5</stp>
        <tr r="G66" s="2"/>
      </tp>
      <tp>
        <v>2400</v>
        <stp/>
        <stp>BOARD</stp>
        <stp>3880</stp>
        <stp/>
        <stp>売気配数量4</stp>
        <tr r="G66" s="2"/>
      </tp>
      <tp>
        <v>5400</v>
        <stp/>
        <stp>BOARD</stp>
        <stp>3880</stp>
        <stp/>
        <stp>売気配数量3</stp>
        <tr r="G66" s="2"/>
      </tp>
      <tp>
        <v>1900</v>
        <stp/>
        <stp>BOARD</stp>
        <stp>3880</stp>
        <stp/>
        <stp>売気配数量2</stp>
        <tr r="G66" s="2"/>
      </tp>
      <tp>
        <v>6300</v>
        <stp/>
        <stp>BOARD</stp>
        <stp>3880</stp>
        <stp/>
        <stp>売気配数量1</stp>
        <tr r="G66" s="2"/>
      </tp>
      <tp>
        <v>2700</v>
        <stp/>
        <stp>BOARD</stp>
        <stp>3880</stp>
        <stp/>
        <stp>売気配数量0</stp>
        <tr r="G66" s="2"/>
      </tp>
      <tp>
        <v>0</v>
        <stp/>
        <stp>BOARD</stp>
        <stp>3880</stp>
        <stp/>
        <stp>売気配数量9</stp>
        <tr r="G66" s="2"/>
      </tp>
      <tp>
        <v>0</v>
        <stp/>
        <stp>BOARD</stp>
        <stp>3880</stp>
        <stp/>
        <stp>売気配数量8</stp>
        <tr r="G66" s="2"/>
      </tp>
      <tp>
        <v>3500</v>
        <stp/>
        <stp>BOARD</stp>
        <stp>2897</stp>
        <stp/>
        <stp>売気配数量0</stp>
        <tr r="G48" s="2"/>
      </tp>
      <tp>
        <v>3300</v>
        <stp/>
        <stp>BOARD</stp>
        <stp>2897</stp>
        <stp/>
        <stp>売気配数量1</stp>
        <tr r="G48" s="2"/>
      </tp>
      <tp>
        <v>8900</v>
        <stp/>
        <stp>BOARD</stp>
        <stp>2897</stp>
        <stp/>
        <stp>売気配数量2</stp>
        <tr r="G48" s="2"/>
      </tp>
      <tp>
        <v>7900</v>
        <stp/>
        <stp>BOARD</stp>
        <stp>2897</stp>
        <stp/>
        <stp>売気配数量3</stp>
        <tr r="G48" s="2"/>
      </tp>
      <tp>
        <v>4000</v>
        <stp/>
        <stp>BOARD</stp>
        <stp>2897</stp>
        <stp/>
        <stp>売気配数量4</stp>
        <tr r="G48" s="2"/>
      </tp>
      <tp>
        <v>1200</v>
        <stp/>
        <stp>BOARD</stp>
        <stp>2897</stp>
        <stp/>
        <stp>売気配数量5</stp>
        <tr r="G48" s="2"/>
      </tp>
      <tp>
        <v>0</v>
        <stp/>
        <stp>BOARD</stp>
        <stp>2897</stp>
        <stp/>
        <stp>売気配数量6</stp>
        <tr r="G48" s="2"/>
      </tp>
      <tp>
        <v>0</v>
        <stp/>
        <stp>BOARD</stp>
        <stp>2897</stp>
        <stp/>
        <stp>売気配数量7</stp>
        <tr r="G48" s="2"/>
      </tp>
      <tp>
        <v>0</v>
        <stp/>
        <stp>BOARD</stp>
        <stp>2897</stp>
        <stp/>
        <stp>売気配数量8</stp>
        <tr r="G48" s="2"/>
      </tp>
      <tp>
        <v>0</v>
        <stp/>
        <stp>BOARD</stp>
        <stp>2897</stp>
        <stp/>
        <stp>売気配数量9</stp>
        <tr r="G48" s="2"/>
      </tp>
      <tp>
        <v>0</v>
        <stp/>
        <stp>BOARD</stp>
        <stp>6841</stp>
        <stp/>
        <stp>売気配数量6</stp>
        <tr r="G212" s="2"/>
      </tp>
      <tp>
        <v>6100</v>
        <stp/>
        <stp>BOARD</stp>
        <stp>6845</stp>
        <stp/>
        <stp>売気配数量2</stp>
        <tr r="G213" s="2"/>
      </tp>
      <tp>
        <v>0</v>
        <stp/>
        <stp>BOARD</stp>
        <stp>6841</stp>
        <stp/>
        <stp>売気配数量7</stp>
        <tr r="G212" s="2"/>
      </tp>
      <tp>
        <v>5900</v>
        <stp/>
        <stp>BOARD</stp>
        <stp>6845</stp>
        <stp/>
        <stp>売気配数量3</stp>
        <tr r="G213" s="2"/>
      </tp>
      <tp>
        <v>6700</v>
        <stp/>
        <stp>BOARD</stp>
        <stp>6841</stp>
        <stp/>
        <stp>売気配数量4</stp>
        <tr r="G212" s="2"/>
      </tp>
      <tp>
        <v>2500</v>
        <stp/>
        <stp>BOARD</stp>
        <stp>6845</stp>
        <stp/>
        <stp>売気配数量0</stp>
        <tr r="G213" s="2"/>
      </tp>
      <tp>
        <v>1900</v>
        <stp/>
        <stp>BOARD</stp>
        <stp>6841</stp>
        <stp/>
        <stp>売気配数量5</stp>
        <tr r="G212" s="2"/>
      </tp>
      <tp>
        <v>1500</v>
        <stp/>
        <stp>BOARD</stp>
        <stp>6845</stp>
        <stp/>
        <stp>売気配数量1</stp>
        <tr r="G213" s="2"/>
      </tp>
      <tp>
        <v>8000</v>
        <stp/>
        <stp>BOARD</stp>
        <stp>6841</stp>
        <stp/>
        <stp>売気配数量2</stp>
        <tr r="G212" s="2"/>
      </tp>
      <tp>
        <v>0</v>
        <stp/>
        <stp>BOARD</stp>
        <stp>6845</stp>
        <stp/>
        <stp>売気配数量6</stp>
        <tr r="G213" s="2"/>
      </tp>
      <tp>
        <v>21500</v>
        <stp/>
        <stp>BOARD</stp>
        <stp>6841</stp>
        <stp/>
        <stp>売気配数量3</stp>
        <tr r="G212" s="2"/>
      </tp>
      <tp>
        <v>0</v>
        <stp/>
        <stp>BOARD</stp>
        <stp>6845</stp>
        <stp/>
        <stp>売気配数量7</stp>
        <tr r="G213" s="2"/>
      </tp>
      <tp>
        <v>1600</v>
        <stp/>
        <stp>BOARD</stp>
        <stp>6841</stp>
        <stp/>
        <stp>売気配数量0</stp>
        <tr r="G212" s="2"/>
      </tp>
      <tp>
        <v>5600</v>
        <stp/>
        <stp>BOARD</stp>
        <stp>6845</stp>
        <stp/>
        <stp>売気配数量4</stp>
        <tr r="G213" s="2"/>
      </tp>
      <tp>
        <v>0</v>
        <stp/>
        <stp>BOARD</stp>
        <stp>6849</stp>
        <stp/>
        <stp>売気配数量8</stp>
        <tr r="G214" s="2"/>
      </tp>
      <tp>
        <v>15000</v>
        <stp/>
        <stp>BOARD</stp>
        <stp>6841</stp>
        <stp/>
        <stp>売気配数量1</stp>
        <tr r="G212" s="2"/>
      </tp>
      <tp>
        <v>1400</v>
        <stp/>
        <stp>BOARD</stp>
        <stp>6845</stp>
        <stp/>
        <stp>売気配数量5</stp>
        <tr r="G213" s="2"/>
      </tp>
      <tp>
        <v>0</v>
        <stp/>
        <stp>BOARD</stp>
        <stp>6849</stp>
        <stp/>
        <stp>売気配数量9</stp>
        <tr r="G214" s="2"/>
      </tp>
      <tp>
        <v>0</v>
        <stp/>
        <stp>BOARD</stp>
        <stp>6849</stp>
        <stp/>
        <stp>売気配数量6</stp>
        <tr r="G214" s="2"/>
      </tp>
      <tp>
        <v>0</v>
        <stp/>
        <stp>BOARD</stp>
        <stp>6849</stp>
        <stp/>
        <stp>売気配数量7</stp>
        <tr r="G214" s="2"/>
      </tp>
      <tp>
        <v>0</v>
        <stp/>
        <stp>BOARD</stp>
        <stp>6845</stp>
        <stp/>
        <stp>売気配数量8</stp>
        <tr r="G213" s="2"/>
      </tp>
      <tp>
        <v>600</v>
        <stp/>
        <stp>BOARD</stp>
        <stp>6849</stp>
        <stp/>
        <stp>売気配数量4</stp>
        <tr r="G214" s="2"/>
      </tp>
      <tp>
        <v>0</v>
        <stp/>
        <stp>BOARD</stp>
        <stp>6845</stp>
        <stp/>
        <stp>売気配数量9</stp>
        <tr r="G213" s="2"/>
      </tp>
      <tp>
        <v>900</v>
        <stp/>
        <stp>BOARD</stp>
        <stp>6849</stp>
        <stp/>
        <stp>売気配数量5</stp>
        <tr r="G214" s="2"/>
      </tp>
      <tp>
        <v>500</v>
        <stp/>
        <stp>BOARD</stp>
        <stp>6849</stp>
        <stp/>
        <stp>売気配数量2</stp>
        <tr r="G214" s="2"/>
      </tp>
      <tp>
        <v>600</v>
        <stp/>
        <stp>BOARD</stp>
        <stp>6849</stp>
        <stp/>
        <stp>売気配数量3</stp>
        <tr r="G214" s="2"/>
      </tp>
      <tp>
        <v>0</v>
        <stp/>
        <stp>BOARD</stp>
        <stp>6841</stp>
        <stp/>
        <stp>売気配数量8</stp>
        <tr r="G212" s="2"/>
      </tp>
      <tp>
        <v>1300</v>
        <stp/>
        <stp>BOARD</stp>
        <stp>6849</stp>
        <stp/>
        <stp>売気配数量0</stp>
        <tr r="G214" s="2"/>
      </tp>
      <tp>
        <v>0</v>
        <stp/>
        <stp>BOARD</stp>
        <stp>6841</stp>
        <stp/>
        <stp>売気配数量9</stp>
        <tr r="G212" s="2"/>
      </tp>
      <tp>
        <v>2000</v>
        <stp/>
        <stp>BOARD</stp>
        <stp>6849</stp>
        <stp/>
        <stp>売気配数量1</stp>
        <tr r="G214" s="2"/>
      </tp>
      <tp>
        <v>2600</v>
        <stp/>
        <stp>BOARD</stp>
        <stp>6856</stp>
        <stp/>
        <stp>売気配数量1</stp>
        <tr r="G215" s="2"/>
      </tp>
      <tp>
        <v>72500</v>
        <stp/>
        <stp>BOARD</stp>
        <stp>6857</stp>
        <stp/>
        <stp>売気配数量0</stp>
        <tr r="G216" s="2"/>
      </tp>
      <tp>
        <v>4300</v>
        <stp/>
        <stp>BOARD</stp>
        <stp>5857</stp>
        <stp/>
        <stp>売気配数量0</stp>
        <tr r="G162" s="2"/>
      </tp>
      <tp>
        <v>400</v>
        <stp/>
        <stp>BOARD</stp>
        <stp>6856</stp>
        <stp/>
        <stp>売気配数量0</stp>
        <tr r="G215" s="2"/>
      </tp>
      <tp>
        <v>10300</v>
        <stp/>
        <stp>BOARD</stp>
        <stp>6857</stp>
        <stp/>
        <stp>売気配数量1</stp>
        <tr r="G216" s="2"/>
      </tp>
      <tp>
        <v>1200</v>
        <stp/>
        <stp>BOARD</stp>
        <stp>5857</stp>
        <stp/>
        <stp>売気配数量1</stp>
        <tr r="G162" s="2"/>
      </tp>
      <tp>
        <v>5100</v>
        <stp/>
        <stp>BOARD</stp>
        <stp>6856</stp>
        <stp/>
        <stp>売気配数量3</stp>
        <tr r="G215" s="2"/>
      </tp>
      <tp>
        <v>5400</v>
        <stp/>
        <stp>BOARD</stp>
        <stp>6857</stp>
        <stp/>
        <stp>売気配数量2</stp>
        <tr r="G216" s="2"/>
      </tp>
      <tp>
        <v>700</v>
        <stp/>
        <stp>BOARD</stp>
        <stp>5857</stp>
        <stp/>
        <stp>売気配数量2</stp>
        <tr r="G162" s="2"/>
      </tp>
      <tp>
        <v>4700</v>
        <stp/>
        <stp>BOARD</stp>
        <stp>6856</stp>
        <stp/>
        <stp>売気配数量2</stp>
        <tr r="G215" s="2"/>
      </tp>
      <tp>
        <v>26100</v>
        <stp/>
        <stp>BOARD</stp>
        <stp>6857</stp>
        <stp/>
        <stp>売気配数量3</stp>
        <tr r="G216" s="2"/>
      </tp>
      <tp>
        <v>1200</v>
        <stp/>
        <stp>BOARD</stp>
        <stp>5857</stp>
        <stp/>
        <stp>売気配数量3</stp>
        <tr r="G162" s="2"/>
      </tp>
      <tp>
        <v>13800</v>
        <stp/>
        <stp>BOARD</stp>
        <stp>6856</stp>
        <stp/>
        <stp>売気配数量5</stp>
        <tr r="G215" s="2"/>
      </tp>
      <tp>
        <v>7100</v>
        <stp/>
        <stp>BOARD</stp>
        <stp>6857</stp>
        <stp/>
        <stp>売気配数量4</stp>
        <tr r="G216" s="2"/>
      </tp>
      <tp>
        <v>300</v>
        <stp/>
        <stp>BOARD</stp>
        <stp>5857</stp>
        <stp/>
        <stp>売気配数量4</stp>
        <tr r="G162" s="2"/>
      </tp>
      <tp>
        <v>12600</v>
        <stp/>
        <stp>BOARD</stp>
        <stp>6856</stp>
        <stp/>
        <stp>売気配数量4</stp>
        <tr r="G215" s="2"/>
      </tp>
      <tp>
        <v>5700</v>
        <stp/>
        <stp>BOARD</stp>
        <stp>6857</stp>
        <stp/>
        <stp>売気配数量5</stp>
        <tr r="G216" s="2"/>
      </tp>
      <tp>
        <v>200</v>
        <stp/>
        <stp>BOARD</stp>
        <stp>5857</stp>
        <stp/>
        <stp>売気配数量5</stp>
        <tr r="G162" s="2"/>
      </tp>
      <tp>
        <v>0</v>
        <stp/>
        <stp>BOARD</stp>
        <stp>6856</stp>
        <stp/>
        <stp>売気配数量7</stp>
        <tr r="G215" s="2"/>
      </tp>
      <tp>
        <v>0</v>
        <stp/>
        <stp>BOARD</stp>
        <stp>6857</stp>
        <stp/>
        <stp>売気配数量6</stp>
        <tr r="G216" s="2"/>
      </tp>
      <tp>
        <v>0</v>
        <stp/>
        <stp>BOARD</stp>
        <stp>5857</stp>
        <stp/>
        <stp>売気配数量6</stp>
        <tr r="G162" s="2"/>
      </tp>
      <tp>
        <v>0</v>
        <stp/>
        <stp>BOARD</stp>
        <stp>6856</stp>
        <stp/>
        <stp>売気配数量6</stp>
        <tr r="G215" s="2"/>
      </tp>
      <tp>
        <v>0</v>
        <stp/>
        <stp>BOARD</stp>
        <stp>6857</stp>
        <stp/>
        <stp>売気配数量7</stp>
        <tr r="G216" s="2"/>
      </tp>
      <tp>
        <v>0</v>
        <stp/>
        <stp>BOARD</stp>
        <stp>5857</stp>
        <stp/>
        <stp>売気配数量7</stp>
        <tr r="G162" s="2"/>
      </tp>
      <tp>
        <v>0</v>
        <stp/>
        <stp>BOARD</stp>
        <stp>6856</stp>
        <stp/>
        <stp>売気配数量9</stp>
        <tr r="G215" s="2"/>
      </tp>
      <tp>
        <v>0</v>
        <stp/>
        <stp>BOARD</stp>
        <stp>6857</stp>
        <stp/>
        <stp>売気配数量8</stp>
        <tr r="G216" s="2"/>
      </tp>
      <tp>
        <v>0</v>
        <stp/>
        <stp>BOARD</stp>
        <stp>5857</stp>
        <stp/>
        <stp>売気配数量8</stp>
        <tr r="G162" s="2"/>
      </tp>
      <tp>
        <v>0</v>
        <stp/>
        <stp>BOARD</stp>
        <stp>6856</stp>
        <stp/>
        <stp>売気配数量8</stp>
        <tr r="G215" s="2"/>
      </tp>
      <tp>
        <v>0</v>
        <stp/>
        <stp>BOARD</stp>
        <stp>6857</stp>
        <stp/>
        <stp>売気配数量9</stp>
        <tr r="G216" s="2"/>
      </tp>
      <tp>
        <v>0</v>
        <stp/>
        <stp>BOARD</stp>
        <stp>5857</stp>
        <stp/>
        <stp>売気配数量9</stp>
        <tr r="G162" s="2"/>
      </tp>
      <tp>
        <v>0</v>
        <stp/>
        <stp>BOARD</stp>
        <stp>3861</stp>
        <stp/>
        <stp>売気配数量6</stp>
        <tr r="G64" s="2"/>
      </tp>
      <tp>
        <v>16700</v>
        <stp/>
        <stp>BOARD</stp>
        <stp>3865</stp>
        <stp/>
        <stp>売気配数量2</stp>
        <tr r="G65" s="2"/>
      </tp>
      <tp>
        <v>0</v>
        <stp/>
        <stp>BOARD</stp>
        <stp>1860</stp>
        <stp/>
        <stp>売気配数量7</stp>
        <tr r="G11" s="2"/>
      </tp>
      <tp>
        <v>0</v>
        <stp/>
        <stp>BOARD</stp>
        <stp>3861</stp>
        <stp/>
        <stp>売気配数量7</stp>
        <tr r="G64" s="2"/>
      </tp>
      <tp>
        <v>40800</v>
        <stp/>
        <stp>BOARD</stp>
        <stp>3865</stp>
        <stp/>
        <stp>売気配数量3</stp>
        <tr r="G65" s="2"/>
      </tp>
      <tp>
        <v>0</v>
        <stp/>
        <stp>BOARD</stp>
        <stp>1860</stp>
        <stp/>
        <stp>売気配数量6</stp>
        <tr r="G11" s="2"/>
      </tp>
      <tp>
        <v>95000</v>
        <stp/>
        <stp>BOARD</stp>
        <stp>3861</stp>
        <stp/>
        <stp>売気配数量4</stp>
        <tr r="G64" s="2"/>
      </tp>
      <tp>
        <v>13400</v>
        <stp/>
        <stp>BOARD</stp>
        <stp>3865</stp>
        <stp/>
        <stp>売気配数量0</stp>
        <tr r="G65" s="2"/>
      </tp>
      <tp>
        <v>4000</v>
        <stp/>
        <stp>BOARD</stp>
        <stp>1860</stp>
        <stp/>
        <stp>売気配数量5</stp>
        <tr r="G11" s="2"/>
      </tp>
      <tp>
        <v>6000</v>
        <stp/>
        <stp>BOARD</stp>
        <stp>3861</stp>
        <stp/>
        <stp>売気配数量5</stp>
        <tr r="G64" s="2"/>
      </tp>
      <tp>
        <v>16900</v>
        <stp/>
        <stp>BOARD</stp>
        <stp>3865</stp>
        <stp/>
        <stp>売気配数量1</stp>
        <tr r="G65" s="2"/>
      </tp>
      <tp>
        <v>8000</v>
        <stp/>
        <stp>BOARD</stp>
        <stp>1860</stp>
        <stp/>
        <stp>売気配数量4</stp>
        <tr r="G11" s="2"/>
      </tp>
      <tp>
        <v>61000</v>
        <stp/>
        <stp>BOARD</stp>
        <stp>3861</stp>
        <stp/>
        <stp>売気配数量2</stp>
        <tr r="G64" s="2"/>
      </tp>
      <tp>
        <v>0</v>
        <stp/>
        <stp>BOARD</stp>
        <stp>3865</stp>
        <stp/>
        <stp>売気配数量6</stp>
        <tr r="G65" s="2"/>
      </tp>
      <tp>
        <v>23000</v>
        <stp/>
        <stp>BOARD</stp>
        <stp>1860</stp>
        <stp/>
        <stp>売気配数量3</stp>
        <tr r="G11" s="2"/>
      </tp>
      <tp>
        <v>84000</v>
        <stp/>
        <stp>BOARD</stp>
        <stp>3861</stp>
        <stp/>
        <stp>売気配数量3</stp>
        <tr r="G64" s="2"/>
      </tp>
      <tp>
        <v>0</v>
        <stp/>
        <stp>BOARD</stp>
        <stp>3865</stp>
        <stp/>
        <stp>売気配数量7</stp>
        <tr r="G65" s="2"/>
      </tp>
      <tp>
        <v>23000</v>
        <stp/>
        <stp>BOARD</stp>
        <stp>1860</stp>
        <stp/>
        <stp>売気配数量2</stp>
        <tr r="G11" s="2"/>
      </tp>
      <tp>
        <v>0</v>
        <stp/>
        <stp>BOARD</stp>
        <stp>6869</stp>
        <stp/>
        <stp>売気配数量8</stp>
        <tr r="G217" s="2"/>
      </tp>
      <tp>
        <v>41000</v>
        <stp/>
        <stp>BOARD</stp>
        <stp>3861</stp>
        <stp/>
        <stp>売気配数量0</stp>
        <tr r="G64" s="2"/>
      </tp>
      <tp>
        <v>35200</v>
        <stp/>
        <stp>BOARD</stp>
        <stp>3865</stp>
        <stp/>
        <stp>売気配数量4</stp>
        <tr r="G65" s="2"/>
      </tp>
      <tp>
        <v>35000</v>
        <stp/>
        <stp>BOARD</stp>
        <stp>1860</stp>
        <stp/>
        <stp>売気配数量1</stp>
        <tr r="G11" s="2"/>
      </tp>
      <tp>
        <v>0</v>
        <stp/>
        <stp>BOARD</stp>
        <stp>6869</stp>
        <stp/>
        <stp>売気配数量9</stp>
        <tr r="G217" s="2"/>
      </tp>
      <tp>
        <v>8000</v>
        <stp/>
        <stp>BOARD</stp>
        <stp>3861</stp>
        <stp/>
        <stp>売気配数量1</stp>
        <tr r="G64" s="2"/>
      </tp>
      <tp>
        <v>20000</v>
        <stp/>
        <stp>BOARD</stp>
        <stp>3865</stp>
        <stp/>
        <stp>売気配数量5</stp>
        <tr r="G65" s="2"/>
      </tp>
      <tp>
        <v>8000</v>
        <stp/>
        <stp>BOARD</stp>
        <stp>1860</stp>
        <stp/>
        <stp>売気配数量0</stp>
        <tr r="G11" s="2"/>
      </tp>
      <tp>
        <v>0</v>
        <stp/>
        <stp>BOARD</stp>
        <stp>6869</stp>
        <stp/>
        <stp>売気配数量6</stp>
        <tr r="G217" s="2"/>
      </tp>
      <tp>
        <v>0</v>
        <stp/>
        <stp>BOARD</stp>
        <stp>6869</stp>
        <stp/>
        <stp>売気配数量7</stp>
        <tr r="G217" s="2"/>
      </tp>
      <tp>
        <v>1300</v>
        <stp/>
        <stp>BOARD</stp>
        <stp>6869</stp>
        <stp/>
        <stp>売気配数量4</stp>
        <tr r="G217" s="2"/>
      </tp>
      <tp>
        <v>0</v>
        <stp/>
        <stp>BOARD</stp>
        <stp>3865</stp>
        <stp/>
        <stp>売気配数量8</stp>
        <tr r="G65" s="2"/>
      </tp>
      <tp>
        <v>1600</v>
        <stp/>
        <stp>BOARD</stp>
        <stp>6869</stp>
        <stp/>
        <stp>売気配数量5</stp>
        <tr r="G217" s="2"/>
      </tp>
      <tp>
        <v>0</v>
        <stp/>
        <stp>BOARD</stp>
        <stp>3865</stp>
        <stp/>
        <stp>売気配数量9</stp>
        <tr r="G65" s="2"/>
      </tp>
      <tp>
        <v>11200</v>
        <stp/>
        <stp>BOARD</stp>
        <stp>6869</stp>
        <stp/>
        <stp>売気配数量2</stp>
        <tr r="G217" s="2"/>
      </tp>
      <tp>
        <v>7000</v>
        <stp/>
        <stp>BOARD</stp>
        <stp>6869</stp>
        <stp/>
        <stp>売気配数量3</stp>
        <tr r="G217" s="2"/>
      </tp>
      <tp>
        <v>8200</v>
        <stp/>
        <stp>BOARD</stp>
        <stp>6869</stp>
        <stp/>
        <stp>売気配数量0</stp>
        <tr r="G217" s="2"/>
      </tp>
      <tp>
        <v>0</v>
        <stp/>
        <stp>BOARD</stp>
        <stp>3861</stp>
        <stp/>
        <stp>売気配数量8</stp>
        <tr r="G64" s="2"/>
      </tp>
      <tp>
        <v>0</v>
        <stp/>
        <stp>BOARD</stp>
        <stp>1860</stp>
        <stp/>
        <stp>売気配数量9</stp>
        <tr r="G11" s="2"/>
      </tp>
      <tp>
        <v>12000</v>
        <stp/>
        <stp>BOARD</stp>
        <stp>6869</stp>
        <stp/>
        <stp>売気配数量1</stp>
        <tr r="G217" s="2"/>
      </tp>
      <tp>
        <v>0</v>
        <stp/>
        <stp>BOARD</stp>
        <stp>3861</stp>
        <stp/>
        <stp>売気配数量9</stp>
        <tr r="G64" s="2"/>
      </tp>
      <tp>
        <v>0</v>
        <stp/>
        <stp>BOARD</stp>
        <stp>1860</stp>
        <stp/>
        <stp>売気配数量8</stp>
        <tr r="G11" s="2"/>
      </tp>
      <tp>
        <v>0</v>
        <stp/>
        <stp>BOARD</stp>
        <stp>2871</stp>
        <stp/>
        <stp>売気配数量6</stp>
        <tr r="G46" s="2"/>
      </tp>
      <tp>
        <v>14400</v>
        <stp/>
        <stp>BOARD</stp>
        <stp>2875</stp>
        <stp/>
        <stp>売気配数量2</stp>
        <tr r="G47" s="2"/>
      </tp>
      <tp>
        <v>0</v>
        <stp/>
        <stp>BOARD</stp>
        <stp>2871</stp>
        <stp/>
        <stp>売気配数量7</stp>
        <tr r="G46" s="2"/>
      </tp>
      <tp>
        <v>11500</v>
        <stp/>
        <stp>BOARD</stp>
        <stp>2875</stp>
        <stp/>
        <stp>売気配数量3</stp>
        <tr r="G47" s="2"/>
      </tp>
      <tp>
        <v>8200</v>
        <stp/>
        <stp>BOARD</stp>
        <stp>2871</stp>
        <stp/>
        <stp>売気配数量4</stp>
        <tr r="G46" s="2"/>
      </tp>
      <tp>
        <v>7000</v>
        <stp/>
        <stp>BOARD</stp>
        <stp>2875</stp>
        <stp/>
        <stp>売気配数量0</stp>
        <tr r="G47" s="2"/>
      </tp>
      <tp>
        <v>1100</v>
        <stp/>
        <stp>BOARD</stp>
        <stp>2871</stp>
        <stp/>
        <stp>売気配数量5</stp>
        <tr r="G46" s="2"/>
      </tp>
      <tp>
        <v>2600</v>
        <stp/>
        <stp>BOARD</stp>
        <stp>2875</stp>
        <stp/>
        <stp>売気配数量1</stp>
        <tr r="G47" s="2"/>
      </tp>
      <tp>
        <v>3000</v>
        <stp/>
        <stp>BOARD</stp>
        <stp>2871</stp>
        <stp/>
        <stp>売気配数量2</stp>
        <tr r="G46" s="2"/>
      </tp>
      <tp>
        <v>0</v>
        <stp/>
        <stp>BOARD</stp>
        <stp>2875</stp>
        <stp/>
        <stp>売気配数量6</stp>
        <tr r="G47" s="2"/>
      </tp>
      <tp>
        <v>1700</v>
        <stp/>
        <stp>BOARD</stp>
        <stp>2871</stp>
        <stp/>
        <stp>売気配数量3</stp>
        <tr r="G46" s="2"/>
      </tp>
      <tp>
        <v>0</v>
        <stp/>
        <stp>BOARD</stp>
        <stp>2875</stp>
        <stp/>
        <stp>売気配数量7</stp>
        <tr r="G47" s="2"/>
      </tp>
      <tp>
        <v>5300</v>
        <stp/>
        <stp>BOARD</stp>
        <stp>2871</stp>
        <stp/>
        <stp>売気配数量0</stp>
        <tr r="G46" s="2"/>
      </tp>
      <tp>
        <v>2500</v>
        <stp/>
        <stp>BOARD</stp>
        <stp>2875</stp>
        <stp/>
        <stp>売気配数量4</stp>
        <tr r="G47" s="2"/>
      </tp>
      <tp>
        <v>0</v>
        <stp/>
        <stp>BOARD</stp>
        <stp>1878</stp>
        <stp/>
        <stp>売気配数量9</stp>
        <tr r="G12" s="2"/>
      </tp>
      <tp>
        <v>1300</v>
        <stp/>
        <stp>BOARD</stp>
        <stp>2871</stp>
        <stp/>
        <stp>売気配数量1</stp>
        <tr r="G46" s="2"/>
      </tp>
      <tp>
        <v>900</v>
        <stp/>
        <stp>BOARD</stp>
        <stp>2875</stp>
        <stp/>
        <stp>売気配数量5</stp>
        <tr r="G47" s="2"/>
      </tp>
      <tp>
        <v>0</v>
        <stp/>
        <stp>BOARD</stp>
        <stp>1878</stp>
        <stp/>
        <stp>売気配数量8</stp>
        <tr r="G12" s="2"/>
      </tp>
      <tp>
        <v>0</v>
        <stp/>
        <stp>BOARD</stp>
        <stp>1878</stp>
        <stp/>
        <stp>売気配数量7</stp>
        <tr r="G12" s="2"/>
      </tp>
      <tp>
        <v>0</v>
        <stp/>
        <stp>BOARD</stp>
        <stp>1878</stp>
        <stp/>
        <stp>売気配数量6</stp>
        <tr r="G12" s="2"/>
      </tp>
      <tp>
        <v>0</v>
        <stp/>
        <stp>BOARD</stp>
        <stp>2875</stp>
        <stp/>
        <stp>売気配数量8</stp>
        <tr r="G47" s="2"/>
      </tp>
      <tp>
        <v>100</v>
        <stp/>
        <stp>BOARD</stp>
        <stp>1878</stp>
        <stp/>
        <stp>売気配数量5</stp>
        <tr r="G12" s="2"/>
      </tp>
      <tp>
        <v>0</v>
        <stp/>
        <stp>BOARD</stp>
        <stp>2875</stp>
        <stp/>
        <stp>売気配数量9</stp>
        <tr r="G47" s="2"/>
      </tp>
      <tp>
        <v>2200</v>
        <stp/>
        <stp>BOARD</stp>
        <stp>1878</stp>
        <stp/>
        <stp>売気配数量4</stp>
        <tr r="G12" s="2"/>
      </tp>
      <tp>
        <v>200</v>
        <stp/>
        <stp>BOARD</stp>
        <stp>1878</stp>
        <stp/>
        <stp>売気配数量3</stp>
        <tr r="G12" s="2"/>
      </tp>
      <tp>
        <v>1200</v>
        <stp/>
        <stp>BOARD</stp>
        <stp>1878</stp>
        <stp/>
        <stp>売気配数量2</stp>
        <tr r="G12" s="2"/>
      </tp>
      <tp>
        <v>0</v>
        <stp/>
        <stp>BOARD</stp>
        <stp>2871</stp>
        <stp/>
        <stp>売気配数量8</stp>
        <tr r="G46" s="2"/>
      </tp>
      <tp>
        <v>500</v>
        <stp/>
        <stp>BOARD</stp>
        <stp>1878</stp>
        <stp/>
        <stp>売気配数量1</stp>
        <tr r="G12" s="2"/>
      </tp>
      <tp>
        <v>0</v>
        <stp/>
        <stp>BOARD</stp>
        <stp>2871</stp>
        <stp/>
        <stp>売気配数量9</stp>
        <tr r="G46" s="2"/>
      </tp>
      <tp>
        <v>3900</v>
        <stp/>
        <stp>BOARD</stp>
        <stp>1878</stp>
        <stp/>
        <stp>売気配数量0</stp>
        <tr r="G12" s="2"/>
      </tp>
      <tp>
        <v>900</v>
        <stp/>
        <stp>BOARD</stp>
        <stp>6806</stp>
        <stp/>
        <stp>売気配数量1</stp>
        <tr r="G211" s="2"/>
      </tp>
      <tp>
        <v>0</v>
        <stp/>
        <stp>BOARD</stp>
        <stp>5801</stp>
        <stp/>
        <stp>売気配数量6</stp>
        <tr r="G160" s="2"/>
      </tp>
      <tp>
        <v>31500</v>
        <stp/>
        <stp>BOARD</stp>
        <stp>5803</stp>
        <stp/>
        <stp>売気配数量4</stp>
        <tr r="G161" s="2"/>
      </tp>
      <tp>
        <v>0</v>
        <stp/>
        <stp>BOARD</stp>
        <stp>2801</stp>
        <stp/>
        <stp>売気配数量6</stp>
        <tr r="G41" s="2"/>
      </tp>
      <tp>
        <v>1800</v>
        <stp/>
        <stp>BOARD</stp>
        <stp>2802</stp>
        <stp/>
        <stp>売気配数量5</stp>
        <tr r="G42" s="2"/>
      </tp>
      <tp>
        <v>0</v>
        <stp/>
        <stp>BOARD</stp>
        <stp>1801</stp>
        <stp/>
        <stp>売気配数量6</stp>
        <tr r="G5" s="2"/>
      </tp>
      <tp>
        <v>1700</v>
        <stp/>
        <stp>BOARD</stp>
        <stp>1802</stp>
        <stp/>
        <stp>売気配数量5</stp>
        <tr r="G6" s="2"/>
      </tp>
      <tp>
        <v>83200</v>
        <stp/>
        <stp>BOARD</stp>
        <stp>1803</stp>
        <stp/>
        <stp>売気配数量4</stp>
        <tr r="G7" s="2"/>
      </tp>
      <tp>
        <v>2500</v>
        <stp/>
        <stp>BOARD</stp>
        <stp>6806</stp>
        <stp/>
        <stp>売気配数量0</stp>
        <tr r="G211" s="2"/>
      </tp>
      <tp>
        <v>0</v>
        <stp/>
        <stp>BOARD</stp>
        <stp>5801</stp>
        <stp/>
        <stp>売気配数量7</stp>
        <tr r="G160" s="2"/>
      </tp>
      <tp>
        <v>33800</v>
        <stp/>
        <stp>BOARD</stp>
        <stp>5803</stp>
        <stp/>
        <stp>売気配数量5</stp>
        <tr r="G161" s="2"/>
      </tp>
      <tp>
        <v>0</v>
        <stp/>
        <stp>BOARD</stp>
        <stp>2801</stp>
        <stp/>
        <stp>売気配数量7</stp>
        <tr r="G41" s="2"/>
      </tp>
      <tp>
        <v>2000</v>
        <stp/>
        <stp>BOARD</stp>
        <stp>2802</stp>
        <stp/>
        <stp>売気配数量4</stp>
        <tr r="G42" s="2"/>
      </tp>
      <tp>
        <v>0</v>
        <stp/>
        <stp>BOARD</stp>
        <stp>1801</stp>
        <stp/>
        <stp>売気配数量7</stp>
        <tr r="G5" s="2"/>
      </tp>
      <tp>
        <v>4000</v>
        <stp/>
        <stp>BOARD</stp>
        <stp>1802</stp>
        <stp/>
        <stp>売気配数量4</stp>
        <tr r="G6" s="2"/>
      </tp>
      <tp>
        <v>40900</v>
        <stp/>
        <stp>BOARD</stp>
        <stp>1803</stp>
        <stp/>
        <stp>売気配数量5</stp>
        <tr r="G7" s="2"/>
      </tp>
      <tp>
        <v>700</v>
        <stp/>
        <stp>BOARD</stp>
        <stp>6806</stp>
        <stp/>
        <stp>売気配数量3</stp>
        <tr r="G211" s="2"/>
      </tp>
      <tp>
        <v>33200</v>
        <stp/>
        <stp>BOARD</stp>
        <stp>5801</stp>
        <stp/>
        <stp>売気配数量4</stp>
        <tr r="G160" s="2"/>
      </tp>
      <tp>
        <v>0</v>
        <stp/>
        <stp>BOARD</stp>
        <stp>5803</stp>
        <stp/>
        <stp>売気配数量6</stp>
        <tr r="G161" s="2"/>
      </tp>
      <tp>
        <v>4500</v>
        <stp/>
        <stp>BOARD</stp>
        <stp>2801</stp>
        <stp/>
        <stp>売気配数量4</stp>
        <tr r="G41" s="2"/>
      </tp>
      <tp>
        <v>0</v>
        <stp/>
        <stp>BOARD</stp>
        <stp>2802</stp>
        <stp/>
        <stp>売気配数量7</stp>
        <tr r="G42" s="2"/>
      </tp>
      <tp>
        <v>22000</v>
        <stp/>
        <stp>BOARD</stp>
        <stp>1801</stp>
        <stp/>
        <stp>売気配数量4</stp>
        <tr r="G5" s="2"/>
      </tp>
      <tp>
        <v>0</v>
        <stp/>
        <stp>BOARD</stp>
        <stp>1802</stp>
        <stp/>
        <stp>売気配数量7</stp>
        <tr r="G6" s="2"/>
      </tp>
      <tp>
        <v>0</v>
        <stp/>
        <stp>BOARD</stp>
        <stp>1803</stp>
        <stp/>
        <stp>売気配数量6</stp>
        <tr r="G7" s="2"/>
      </tp>
      <tp>
        <v>1600</v>
        <stp/>
        <stp>BOARD</stp>
        <stp>6806</stp>
        <stp/>
        <stp>売気配数量2</stp>
        <tr r="G211" s="2"/>
      </tp>
      <tp>
        <v>10300</v>
        <stp/>
        <stp>BOARD</stp>
        <stp>5801</stp>
        <stp/>
        <stp>売気配数量5</stp>
        <tr r="G160" s="2"/>
      </tp>
      <tp>
        <v>0</v>
        <stp/>
        <stp>BOARD</stp>
        <stp>5803</stp>
        <stp/>
        <stp>売気配数量7</stp>
        <tr r="G161" s="2"/>
      </tp>
      <tp>
        <v>600</v>
        <stp/>
        <stp>BOARD</stp>
        <stp>2801</stp>
        <stp/>
        <stp>売気配数量5</stp>
        <tr r="G41" s="2"/>
      </tp>
      <tp>
        <v>0</v>
        <stp/>
        <stp>BOARD</stp>
        <stp>2802</stp>
        <stp/>
        <stp>売気配数量6</stp>
        <tr r="G42" s="2"/>
      </tp>
      <tp>
        <v>2600</v>
        <stp/>
        <stp>BOARD</stp>
        <stp>1801</stp>
        <stp/>
        <stp>売気配数量5</stp>
        <tr r="G5" s="2"/>
      </tp>
      <tp>
        <v>0</v>
        <stp/>
        <stp>BOARD</stp>
        <stp>1802</stp>
        <stp/>
        <stp>売気配数量6</stp>
        <tr r="G6" s="2"/>
      </tp>
      <tp>
        <v>0</v>
        <stp/>
        <stp>BOARD</stp>
        <stp>1803</stp>
        <stp/>
        <stp>売気配数量7</stp>
        <tr r="G7" s="2"/>
      </tp>
      <tp>
        <v>100</v>
        <stp/>
        <stp>BOARD</stp>
        <stp>6806</stp>
        <stp/>
        <stp>売気配数量5</stp>
        <tr r="G211" s="2"/>
      </tp>
      <tp>
        <v>19500</v>
        <stp/>
        <stp>BOARD</stp>
        <stp>5801</stp>
        <stp/>
        <stp>売気配数量2</stp>
        <tr r="G160" s="2"/>
      </tp>
      <tp>
        <v>17500</v>
        <stp/>
        <stp>BOARD</stp>
        <stp>5803</stp>
        <stp/>
        <stp>売気配数量0</stp>
        <tr r="G161" s="2"/>
      </tp>
      <tp>
        <v>14700</v>
        <stp/>
        <stp>BOARD</stp>
        <stp>2801</stp>
        <stp/>
        <stp>売気配数量2</stp>
        <tr r="G41" s="2"/>
      </tp>
      <tp>
        <v>6100</v>
        <stp/>
        <stp>BOARD</stp>
        <stp>2802</stp>
        <stp/>
        <stp>売気配数量1</stp>
        <tr r="G42" s="2"/>
      </tp>
      <tp>
        <v>15100</v>
        <stp/>
        <stp>BOARD</stp>
        <stp>1801</stp>
        <stp/>
        <stp>売気配数量2</stp>
        <tr r="G5" s="2"/>
      </tp>
      <tp>
        <v>14100</v>
        <stp/>
        <stp>BOARD</stp>
        <stp>1802</stp>
        <stp/>
        <stp>売気配数量1</stp>
        <tr r="G6" s="2"/>
      </tp>
      <tp>
        <v>8800</v>
        <stp/>
        <stp>BOARD</stp>
        <stp>1803</stp>
        <stp/>
        <stp>売気配数量0</stp>
        <tr r="G7" s="2"/>
      </tp>
      <tp>
        <v>500</v>
        <stp/>
        <stp>BOARD</stp>
        <stp>6806</stp>
        <stp/>
        <stp>売気配数量4</stp>
        <tr r="G211" s="2"/>
      </tp>
      <tp>
        <v>19200</v>
        <stp/>
        <stp>BOARD</stp>
        <stp>5801</stp>
        <stp/>
        <stp>売気配数量3</stp>
        <tr r="G160" s="2"/>
      </tp>
      <tp>
        <v>65400</v>
        <stp/>
        <stp>BOARD</stp>
        <stp>5803</stp>
        <stp/>
        <stp>売気配数量1</stp>
        <tr r="G161" s="2"/>
      </tp>
      <tp>
        <v>18200</v>
        <stp/>
        <stp>BOARD</stp>
        <stp>2801</stp>
        <stp/>
        <stp>売気配数量3</stp>
        <tr r="G41" s="2"/>
      </tp>
      <tp>
        <v>3600</v>
        <stp/>
        <stp>BOARD</stp>
        <stp>2802</stp>
        <stp/>
        <stp>売気配数量0</stp>
        <tr r="G42" s="2"/>
      </tp>
      <tp>
        <v>31600</v>
        <stp/>
        <stp>BOARD</stp>
        <stp>1801</stp>
        <stp/>
        <stp>売気配数量3</stp>
        <tr r="G5" s="2"/>
      </tp>
      <tp>
        <v>65300</v>
        <stp/>
        <stp>BOARD</stp>
        <stp>1802</stp>
        <stp/>
        <stp>売気配数量0</stp>
        <tr r="G6" s="2"/>
      </tp>
      <tp>
        <v>25000</v>
        <stp/>
        <stp>BOARD</stp>
        <stp>1803</stp>
        <stp/>
        <stp>売気配数量1</stp>
        <tr r="G7" s="2"/>
      </tp>
      <tp>
        <v>0</v>
        <stp/>
        <stp>BOARD</stp>
        <stp>6806</stp>
        <stp/>
        <stp>売気配数量7</stp>
        <tr r="G211" s="2"/>
      </tp>
      <tp>
        <v>15600</v>
        <stp/>
        <stp>BOARD</stp>
        <stp>5801</stp>
        <stp/>
        <stp>売気配数量0</stp>
        <tr r="G160" s="2"/>
      </tp>
      <tp>
        <v>47400</v>
        <stp/>
        <stp>BOARD</stp>
        <stp>5803</stp>
        <stp/>
        <stp>売気配数量2</stp>
        <tr r="G161" s="2"/>
      </tp>
      <tp>
        <v>9200</v>
        <stp/>
        <stp>BOARD</stp>
        <stp>2801</stp>
        <stp/>
        <stp>売気配数量0</stp>
        <tr r="G41" s="2"/>
      </tp>
      <tp>
        <v>3700</v>
        <stp/>
        <stp>BOARD</stp>
        <stp>2802</stp>
        <stp/>
        <stp>売気配数量3</stp>
        <tr r="G42" s="2"/>
      </tp>
      <tp>
        <v>0</v>
        <stp/>
        <stp>BOARD</stp>
        <stp>2809</stp>
        <stp/>
        <stp>売気配数量8</stp>
        <tr r="G43" s="2"/>
      </tp>
      <tp>
        <v>6900</v>
        <stp/>
        <stp>BOARD</stp>
        <stp>1801</stp>
        <stp/>
        <stp>売気配数量0</stp>
        <tr r="G5" s="2"/>
      </tp>
      <tp>
        <v>27700</v>
        <stp/>
        <stp>BOARD</stp>
        <stp>1802</stp>
        <stp/>
        <stp>売気配数量3</stp>
        <tr r="G6" s="2"/>
      </tp>
      <tp>
        <v>57000</v>
        <stp/>
        <stp>BOARD</stp>
        <stp>1803</stp>
        <stp/>
        <stp>売気配数量2</stp>
        <tr r="G7" s="2"/>
      </tp>
      <tp>
        <v>0</v>
        <stp/>
        <stp>BOARD</stp>
        <stp>1808</stp>
        <stp/>
        <stp>売気配数量9</stp>
        <tr r="G8" s="2"/>
      </tp>
      <tp>
        <v>0</v>
        <stp/>
        <stp>BOARD</stp>
        <stp>6806</stp>
        <stp/>
        <stp>売気配数量6</stp>
        <tr r="G211" s="2"/>
      </tp>
      <tp>
        <v>16500</v>
        <stp/>
        <stp>BOARD</stp>
        <stp>5801</stp>
        <stp/>
        <stp>売気配数量1</stp>
        <tr r="G160" s="2"/>
      </tp>
      <tp>
        <v>65000</v>
        <stp/>
        <stp>BOARD</stp>
        <stp>5803</stp>
        <stp/>
        <stp>売気配数量3</stp>
        <tr r="G161" s="2"/>
      </tp>
      <tp>
        <v>2900</v>
        <stp/>
        <stp>BOARD</stp>
        <stp>2801</stp>
        <stp/>
        <stp>売気配数量1</stp>
        <tr r="G41" s="2"/>
      </tp>
      <tp>
        <v>25200</v>
        <stp/>
        <stp>BOARD</stp>
        <stp>2802</stp>
        <stp/>
        <stp>売気配数量2</stp>
        <tr r="G42" s="2"/>
      </tp>
      <tp>
        <v>0</v>
        <stp/>
        <stp>BOARD</stp>
        <stp>2809</stp>
        <stp/>
        <stp>売気配数量9</stp>
        <tr r="G43" s="2"/>
      </tp>
      <tp>
        <v>5300</v>
        <stp/>
        <stp>BOARD</stp>
        <stp>1801</stp>
        <stp/>
        <stp>売気配数量1</stp>
        <tr r="G5" s="2"/>
      </tp>
      <tp>
        <v>31100</v>
        <stp/>
        <stp>BOARD</stp>
        <stp>1802</stp>
        <stp/>
        <stp>売気配数量2</stp>
        <tr r="G6" s="2"/>
      </tp>
      <tp>
        <v>30300</v>
        <stp/>
        <stp>BOARD</stp>
        <stp>1803</stp>
        <stp/>
        <stp>売気配数量3</stp>
        <tr r="G7" s="2"/>
      </tp>
      <tp>
        <v>0</v>
        <stp/>
        <stp>BOARD</stp>
        <stp>1808</stp>
        <stp/>
        <stp>売気配数量8</stp>
        <tr r="G8" s="2"/>
      </tp>
      <tp>
        <v>0</v>
        <stp/>
        <stp>BOARD</stp>
        <stp>6806</stp>
        <stp/>
        <stp>売気配数量9</stp>
        <tr r="G211" s="2"/>
      </tp>
      <tp>
        <v>0</v>
        <stp/>
        <stp>BOARD</stp>
        <stp>2809</stp>
        <stp/>
        <stp>売気配数量6</stp>
        <tr r="G43" s="2"/>
      </tp>
      <tp>
        <v>0</v>
        <stp/>
        <stp>BOARD</stp>
        <stp>1808</stp>
        <stp/>
        <stp>売気配数量7</stp>
        <tr r="G8" s="2"/>
      </tp>
      <tp>
        <v>0</v>
        <stp/>
        <stp>BOARD</stp>
        <stp>6806</stp>
        <stp/>
        <stp>売気配数量8</stp>
        <tr r="G211" s="2"/>
      </tp>
      <tp>
        <v>0</v>
        <stp/>
        <stp>BOARD</stp>
        <stp>2809</stp>
        <stp/>
        <stp>売気配数量7</stp>
        <tr r="G43" s="2"/>
      </tp>
      <tp>
        <v>0</v>
        <stp/>
        <stp>BOARD</stp>
        <stp>1808</stp>
        <stp/>
        <stp>売気配数量6</stp>
        <tr r="G8" s="2"/>
      </tp>
      <tp>
        <v>700</v>
        <stp/>
        <stp>BOARD</stp>
        <stp>2809</stp>
        <stp/>
        <stp>売気配数量4</stp>
        <tr r="G43" s="2"/>
      </tp>
      <tp>
        <v>22500</v>
        <stp/>
        <stp>BOARD</stp>
        <stp>1808</stp>
        <stp/>
        <stp>売気配数量5</stp>
        <tr r="G8" s="2"/>
      </tp>
      <tp>
        <v>600</v>
        <stp/>
        <stp>BOARD</stp>
        <stp>2809</stp>
        <stp/>
        <stp>売気配数量5</stp>
        <tr r="G43" s="2"/>
      </tp>
      <tp>
        <v>8600</v>
        <stp/>
        <stp>BOARD</stp>
        <stp>1808</stp>
        <stp/>
        <stp>売気配数量4</stp>
        <tr r="G8" s="2"/>
      </tp>
      <tp>
        <v>0</v>
        <stp/>
        <stp>BOARD</stp>
        <stp>5803</stp>
        <stp/>
        <stp>売気配数量8</stp>
        <tr r="G161" s="2"/>
      </tp>
      <tp>
        <v>0</v>
        <stp/>
        <stp>BOARD</stp>
        <stp>2802</stp>
        <stp/>
        <stp>売気配数量9</stp>
        <tr r="G42" s="2"/>
      </tp>
      <tp>
        <v>1900</v>
        <stp/>
        <stp>BOARD</stp>
        <stp>2809</stp>
        <stp/>
        <stp>売気配数量2</stp>
        <tr r="G43" s="2"/>
      </tp>
      <tp>
        <v>0</v>
        <stp/>
        <stp>BOARD</stp>
        <stp>1802</stp>
        <stp/>
        <stp>売気配数量9</stp>
        <tr r="G6" s="2"/>
      </tp>
      <tp>
        <v>0</v>
        <stp/>
        <stp>BOARD</stp>
        <stp>1803</stp>
        <stp/>
        <stp>売気配数量8</stp>
        <tr r="G7" s="2"/>
      </tp>
      <tp>
        <v>27200</v>
        <stp/>
        <stp>BOARD</stp>
        <stp>1808</stp>
        <stp/>
        <stp>売気配数量3</stp>
        <tr r="G8" s="2"/>
      </tp>
      <tp>
        <v>0</v>
        <stp/>
        <stp>BOARD</stp>
        <stp>5803</stp>
        <stp/>
        <stp>売気配数量9</stp>
        <tr r="G161" s="2"/>
      </tp>
      <tp>
        <v>0</v>
        <stp/>
        <stp>BOARD</stp>
        <stp>2802</stp>
        <stp/>
        <stp>売気配数量8</stp>
        <tr r="G42" s="2"/>
      </tp>
      <tp>
        <v>1300</v>
        <stp/>
        <stp>BOARD</stp>
        <stp>2809</stp>
        <stp/>
        <stp>売気配数量3</stp>
        <tr r="G43" s="2"/>
      </tp>
      <tp>
        <v>0</v>
        <stp/>
        <stp>BOARD</stp>
        <stp>1802</stp>
        <stp/>
        <stp>売気配数量8</stp>
        <tr r="G6" s="2"/>
      </tp>
      <tp>
        <v>0</v>
        <stp/>
        <stp>BOARD</stp>
        <stp>1803</stp>
        <stp/>
        <stp>売気配数量9</stp>
        <tr r="G7" s="2"/>
      </tp>
      <tp>
        <v>19800</v>
        <stp/>
        <stp>BOARD</stp>
        <stp>1808</stp>
        <stp/>
        <stp>売気配数量2</stp>
        <tr r="G8" s="2"/>
      </tp>
      <tp>
        <v>0</v>
        <stp/>
        <stp>BOARD</stp>
        <stp>5801</stp>
        <stp/>
        <stp>売気配数量8</stp>
        <tr r="G160" s="2"/>
      </tp>
      <tp>
        <v>0</v>
        <stp/>
        <stp>BOARD</stp>
        <stp>2801</stp>
        <stp/>
        <stp>売気配数量8</stp>
        <tr r="G41" s="2"/>
      </tp>
      <tp>
        <v>3700</v>
        <stp/>
        <stp>BOARD</stp>
        <stp>2809</stp>
        <stp/>
        <stp>売気配数量0</stp>
        <tr r="G43" s="2"/>
      </tp>
      <tp>
        <v>0</v>
        <stp/>
        <stp>BOARD</stp>
        <stp>1801</stp>
        <stp/>
        <stp>売気配数量8</stp>
        <tr r="G5" s="2"/>
      </tp>
      <tp>
        <v>56300</v>
        <stp/>
        <stp>BOARD</stp>
        <stp>1808</stp>
        <stp/>
        <stp>売気配数量1</stp>
        <tr r="G8" s="2"/>
      </tp>
      <tp>
        <v>0</v>
        <stp/>
        <stp>BOARD</stp>
        <stp>5801</stp>
        <stp/>
        <stp>売気配数量9</stp>
        <tr r="G160" s="2"/>
      </tp>
      <tp>
        <v>0</v>
        <stp/>
        <stp>BOARD</stp>
        <stp>2801</stp>
        <stp/>
        <stp>売気配数量9</stp>
        <tr r="G41" s="2"/>
      </tp>
      <tp>
        <v>3300</v>
        <stp/>
        <stp>BOARD</stp>
        <stp>2809</stp>
        <stp/>
        <stp>売気配数量1</stp>
        <tr r="G43" s="2"/>
      </tp>
      <tp>
        <v>0</v>
        <stp/>
        <stp>BOARD</stp>
        <stp>1801</stp>
        <stp/>
        <stp>売気配数量9</stp>
        <tr r="G5" s="2"/>
      </tp>
      <tp>
        <v>22000</v>
        <stp/>
        <stp>BOARD</stp>
        <stp>1808</stp>
        <stp/>
        <stp>売気配数量0</stp>
        <tr r="G8" s="2"/>
      </tp>
      <tp>
        <v>0</v>
        <stp/>
        <stp>BOARD</stp>
        <stp>2810</stp>
        <stp/>
        <stp>売気配数量7</stp>
        <tr r="G44" s="2"/>
      </tp>
      <tp>
        <v>0</v>
        <stp/>
        <stp>BOARD</stp>
        <stp>2811</stp>
        <stp/>
        <stp>売気配数量6</stp>
        <tr r="G45" s="2"/>
      </tp>
      <tp>
        <v>6000</v>
        <stp/>
        <stp>BOARD</stp>
        <stp>1812</stp>
        <stp/>
        <stp>売気配数量5</stp>
        <tr r="G9" s="2"/>
      </tp>
      <tp>
        <v>0</v>
        <stp/>
        <stp>BOARD</stp>
        <stp>2810</stp>
        <stp/>
        <stp>売気配数量6</stp>
        <tr r="G44" s="2"/>
      </tp>
      <tp>
        <v>0</v>
        <stp/>
        <stp>BOARD</stp>
        <stp>2811</stp>
        <stp/>
        <stp>売気配数量7</stp>
        <tr r="G45" s="2"/>
      </tp>
      <tp>
        <v>59000</v>
        <stp/>
        <stp>BOARD</stp>
        <stp>1812</stp>
        <stp/>
        <stp>売気配数量4</stp>
        <tr r="G9" s="2"/>
      </tp>
      <tp>
        <v>100</v>
        <stp/>
        <stp>BOARD</stp>
        <stp>2810</stp>
        <stp/>
        <stp>売気配数量5</stp>
        <tr r="G44" s="2"/>
      </tp>
      <tp>
        <v>13700</v>
        <stp/>
        <stp>BOARD</stp>
        <stp>2811</stp>
        <stp/>
        <stp>売気配数量4</stp>
        <tr r="G45" s="2"/>
      </tp>
      <tp>
        <v>0</v>
        <stp/>
        <stp>BOARD</stp>
        <stp>1812</stp>
        <stp/>
        <stp>売気配数量7</stp>
        <tr r="G9" s="2"/>
      </tp>
      <tp>
        <v>5700</v>
        <stp/>
        <stp>BOARD</stp>
        <stp>2810</stp>
        <stp/>
        <stp>売気配数量4</stp>
        <tr r="G44" s="2"/>
      </tp>
      <tp>
        <v>3600</v>
        <stp/>
        <stp>BOARD</stp>
        <stp>2811</stp>
        <stp/>
        <stp>売気配数量5</stp>
        <tr r="G45" s="2"/>
      </tp>
      <tp>
        <v>0</v>
        <stp/>
        <stp>BOARD</stp>
        <stp>1812</stp>
        <stp/>
        <stp>売気配数量6</stp>
        <tr r="G9" s="2"/>
      </tp>
      <tp>
        <v>11200</v>
        <stp/>
        <stp>BOARD</stp>
        <stp>2810</stp>
        <stp/>
        <stp>売気配数量3</stp>
        <tr r="G44" s="2"/>
      </tp>
      <tp>
        <v>10300</v>
        <stp/>
        <stp>BOARD</stp>
        <stp>2811</stp>
        <stp/>
        <stp>売気配数量2</stp>
        <tr r="G45" s="2"/>
      </tp>
      <tp>
        <v>55000</v>
        <stp/>
        <stp>BOARD</stp>
        <stp>1812</stp>
        <stp/>
        <stp>売気配数量1</stp>
        <tr r="G9" s="2"/>
      </tp>
      <tp>
        <v>5700</v>
        <stp/>
        <stp>BOARD</stp>
        <stp>2810</stp>
        <stp/>
        <stp>売気配数量2</stp>
        <tr r="G44" s="2"/>
      </tp>
      <tp>
        <v>10500</v>
        <stp/>
        <stp>BOARD</stp>
        <stp>2811</stp>
        <stp/>
        <stp>売気配数量3</stp>
        <tr r="G45" s="2"/>
      </tp>
      <tp>
        <v>28000</v>
        <stp/>
        <stp>BOARD</stp>
        <stp>1812</stp>
        <stp/>
        <stp>売気配数量0</stp>
        <tr r="G9" s="2"/>
      </tp>
      <tp>
        <v>4800</v>
        <stp/>
        <stp>BOARD</stp>
        <stp>2810</stp>
        <stp/>
        <stp>売気配数量1</stp>
        <tr r="G44" s="2"/>
      </tp>
      <tp>
        <v>9700</v>
        <stp/>
        <stp>BOARD</stp>
        <stp>2811</stp>
        <stp/>
        <stp>売気配数量0</stp>
        <tr r="G45" s="2"/>
      </tp>
      <tp>
        <v>47000</v>
        <stp/>
        <stp>BOARD</stp>
        <stp>1812</stp>
        <stp/>
        <stp>売気配数量3</stp>
        <tr r="G9" s="2"/>
      </tp>
      <tp>
        <v>100</v>
        <stp/>
        <stp>BOARD</stp>
        <stp>2810</stp>
        <stp/>
        <stp>売気配数量0</stp>
        <tr r="G44" s="2"/>
      </tp>
      <tp>
        <v>4400</v>
        <stp/>
        <stp>BOARD</stp>
        <stp>2811</stp>
        <stp/>
        <stp>売気配数量1</stp>
        <tr r="G45" s="2"/>
      </tp>
      <tp>
        <v>103000</v>
        <stp/>
        <stp>BOARD</stp>
        <stp>1812</stp>
        <stp/>
        <stp>売気配数量2</stp>
        <tr r="G9" s="2"/>
      </tp>
      <tp>
        <v>0</v>
        <stp/>
        <stp>BOARD</stp>
        <stp>1812</stp>
        <stp/>
        <stp>売気配数量9</stp>
        <tr r="G9" s="2"/>
      </tp>
      <tp>
        <v>0</v>
        <stp/>
        <stp>BOARD</stp>
        <stp>1812</stp>
        <stp/>
        <stp>売気配数量8</stp>
        <tr r="G9" s="2"/>
      </tp>
      <tp>
        <v>0</v>
        <stp/>
        <stp>BOARD</stp>
        <stp>2810</stp>
        <stp/>
        <stp>売気配数量9</stp>
        <tr r="G44" s="2"/>
      </tp>
      <tp>
        <v>0</v>
        <stp/>
        <stp>BOARD</stp>
        <stp>2811</stp>
        <stp/>
        <stp>売気配数量8</stp>
        <tr r="G45" s="2"/>
      </tp>
      <tp>
        <v>0</v>
        <stp/>
        <stp>BOARD</stp>
        <stp>2810</stp>
        <stp/>
        <stp>売気配数量8</stp>
        <tr r="G44" s="2"/>
      </tp>
      <tp>
        <v>0</v>
        <stp/>
        <stp>BOARD</stp>
        <stp>2811</stp>
        <stp/>
        <stp>売気配数量9</stp>
        <tr r="G45" s="2"/>
      </tp>
      <tp>
        <v>5000</v>
        <stp/>
        <stp>BOARD</stp>
        <stp>7832</stp>
        <stp/>
        <stp>売気配数量5</stp>
        <tr r="G255" s="2"/>
      </tp>
      <tp>
        <v>1800</v>
        <stp/>
        <stp>BOARD</stp>
        <stp>1833</stp>
        <stp/>
        <stp>売気配数量4</stp>
        <tr r="G10" s="2"/>
      </tp>
      <tp>
        <v>6700</v>
        <stp/>
        <stp>BOARD</stp>
        <stp>7832</stp>
        <stp/>
        <stp>売気配数量4</stp>
        <tr r="G255" s="2"/>
      </tp>
      <tp>
        <v>4100</v>
        <stp/>
        <stp>BOARD</stp>
        <stp>1833</stp>
        <stp/>
        <stp>売気配数量5</stp>
        <tr r="G10" s="2"/>
      </tp>
      <tp>
        <v>0</v>
        <stp/>
        <stp>BOARD</stp>
        <stp>7832</stp>
        <stp/>
        <stp>売気配数量7</stp>
        <tr r="G255" s="2"/>
      </tp>
      <tp>
        <v>0</v>
        <stp/>
        <stp>BOARD</stp>
        <stp>1833</stp>
        <stp/>
        <stp>売気配数量6</stp>
        <tr r="G10" s="2"/>
      </tp>
      <tp>
        <v>0</v>
        <stp/>
        <stp>BOARD</stp>
        <stp>7832</stp>
        <stp/>
        <stp>売気配数量6</stp>
        <tr r="G255" s="2"/>
      </tp>
      <tp>
        <v>0</v>
        <stp/>
        <stp>BOARD</stp>
        <stp>1833</stp>
        <stp/>
        <stp>売気配数量7</stp>
        <tr r="G10" s="2"/>
      </tp>
      <tp>
        <v>15100</v>
        <stp/>
        <stp>BOARD</stp>
        <stp>7832</stp>
        <stp/>
        <stp>売気配数量1</stp>
        <tr r="G255" s="2"/>
      </tp>
      <tp>
        <v>400</v>
        <stp/>
        <stp>BOARD</stp>
        <stp>1833</stp>
        <stp/>
        <stp>売気配数量0</stp>
        <tr r="G10" s="2"/>
      </tp>
      <tp>
        <v>12000</v>
        <stp/>
        <stp>BOARD</stp>
        <stp>7832</stp>
        <stp/>
        <stp>売気配数量0</stp>
        <tr r="G255" s="2"/>
      </tp>
      <tp>
        <v>500</v>
        <stp/>
        <stp>BOARD</stp>
        <stp>1833</stp>
        <stp/>
        <stp>売気配数量1</stp>
        <tr r="G10" s="2"/>
      </tp>
      <tp>
        <v>26800</v>
        <stp/>
        <stp>BOARD</stp>
        <stp>7832</stp>
        <stp/>
        <stp>売気配数量3</stp>
        <tr r="G255" s="2"/>
      </tp>
      <tp>
        <v>2700</v>
        <stp/>
        <stp>BOARD</stp>
        <stp>1833</stp>
        <stp/>
        <stp>売気配数量2</stp>
        <tr r="G10" s="2"/>
      </tp>
      <tp>
        <v>32500</v>
        <stp/>
        <stp>BOARD</stp>
        <stp>7832</stp>
        <stp/>
        <stp>売気配数量2</stp>
        <tr r="G255" s="2"/>
      </tp>
      <tp>
        <v>8300</v>
        <stp/>
        <stp>BOARD</stp>
        <stp>1833</stp>
        <stp/>
        <stp>売気配数量3</stp>
        <tr r="G10" s="2"/>
      </tp>
      <tp>
        <v>0</v>
        <stp/>
        <stp>BOARD</stp>
        <stp>7832</stp>
        <stp/>
        <stp>売気配数量9</stp>
        <tr r="G255" s="2"/>
      </tp>
      <tp>
        <v>0</v>
        <stp/>
        <stp>BOARD</stp>
        <stp>1833</stp>
        <stp/>
        <stp>売気配数量8</stp>
        <tr r="G10" s="2"/>
      </tp>
      <tp>
        <v>0</v>
        <stp/>
        <stp>BOARD</stp>
        <stp>7832</stp>
        <stp/>
        <stp>売気配数量8</stp>
        <tr r="G255" s="2"/>
      </tp>
      <tp>
        <v>0</v>
        <stp/>
        <stp>BOARD</stp>
        <stp>1833</stp>
        <stp/>
        <stp>売気配数量9</stp>
        <tr r="G10" s="2"/>
      </tp>
      <tp>
        <v>94500</v>
        <stp/>
        <stp>BOARD</stp>
        <stp>2651</stp>
        <stp/>
        <stp>気配数量UNDER</stp>
        <tr r="C26" s="4"/>
      </tp>
      <tp>
        <v>0</v>
        <stp/>
        <stp>BOARD</stp>
        <stp>2651</stp>
        <stp/>
        <stp>成行買気配数量</stp>
        <tr r="C4" s="4"/>
      </tp>
      <tp>
        <v>0</v>
        <stp/>
        <stp>BOARD</stp>
        <stp>2651</stp>
        <stp/>
        <stp>成行売気配数量</stp>
        <tr r="A4" s="4"/>
      </tp>
      <tp>
        <v>3059</v>
        <stp/>
        <stp>QUOTE</stp>
        <stp>8113</stp>
        <stp/>
        <stp>前日終値</stp>
        <tr r="M63" s="4"/>
      </tp>
      <tp>
        <v>4825</v>
        <stp/>
        <stp>QUOTE</stp>
        <stp>1833</stp>
        <stp/>
        <stp>前日終値</stp>
        <tr r="M102" s="4"/>
      </tp>
      <tp>
        <v>2033</v>
        <stp/>
        <stp>QUOTE</stp>
        <stp>6473</stp>
        <stp/>
        <stp>前日終値</stp>
        <tr r="M105" s="4"/>
      </tp>
      <tp>
        <v>2986</v>
        <stp/>
        <stp>QUOTE</stp>
        <stp>4403</stp>
        <stp/>
        <stp>前日終値</stp>
        <tr r="M24" s="4"/>
      </tp>
      <tp>
        <v>5500</v>
        <stp/>
        <stp>QUOTE</stp>
        <stp>4543</stp>
        <stp/>
        <stp>前日終値</stp>
        <tr r="M80" s="4"/>
      </tp>
      <tp>
        <v>2201</v>
        <stp/>
        <stp>QUOTE</stp>
        <stp>5943</stp>
        <stp/>
        <stp>前日終値</stp>
        <tr r="M64" s="4"/>
      </tp>
      <tp>
        <v>3360</v>
        <stp/>
        <stp>QUOTE</stp>
        <stp>5463</stp>
        <stp/>
        <stp>前日終値</stp>
        <tr r="M114" s="4"/>
      </tp>
      <tp>
        <v>2094</v>
        <stp/>
        <stp>QUOTE</stp>
        <stp>8252</stp>
        <stp/>
        <stp>前日終値</stp>
        <tr r="M75" s="4"/>
      </tp>
      <tp>
        <v>2387</v>
        <stp/>
        <stp>QUOTE</stp>
        <stp>8242</stp>
        <stp/>
        <stp>前日終値</stp>
        <tr r="M25" s="4"/>
      </tp>
      <tp>
        <v>2134.5</v>
        <stp/>
        <stp>QUOTE</stp>
        <stp>2802</stp>
        <stp/>
        <stp>前日終値</stp>
        <tr r="M23" s="4"/>
      </tp>
      <tp>
        <v>2248</v>
        <stp/>
        <stp>QUOTE</stp>
        <stp>2002</stp>
        <stp/>
        <stp>前日終値</stp>
        <tr r="M91" s="4"/>
      </tp>
      <tp>
        <v>2661</v>
        <stp/>
        <stp>QUOTE</stp>
        <stp>2282</stp>
        <stp/>
        <stp>前日終値</stp>
        <tr r="M32" s="4"/>
      </tp>
      <tp>
        <v>718</v>
        <stp/>
        <stp>QUOTE</stp>
        <stp>3632</stp>
        <stp/>
        <stp>前日終値</stp>
        <tr r="M38" s="4"/>
      </tp>
      <tp>
        <v>3825</v>
        <stp/>
        <stp>QUOTE</stp>
        <stp>7272</stp>
        <stp/>
        <stp>前日終値</stp>
        <tr r="M107" s="4"/>
      </tp>
      <tp>
        <v>19080</v>
        <stp/>
        <stp>QUOTE</stp>
        <stp>4922</stp>
        <stp/>
        <stp>前日終値</stp>
        <tr r="M41" s="4"/>
      </tp>
      <tp>
        <v>2112</v>
        <stp/>
        <stp>QUOTE</stp>
        <stp>4912</stp>
        <stp/>
        <stp>前日終値</stp>
        <tr r="M29" s="4"/>
      </tp>
      <tp>
        <v>3980</v>
        <stp/>
        <stp>QUOTE</stp>
        <stp>4612</stp>
        <stp/>
        <stp>前日終値</stp>
        <tr r="M43" s="4"/>
      </tp>
      <tp>
        <v>1723</v>
        <stp/>
        <stp>QUOTE</stp>
        <stp>4062</stp>
        <stp/>
        <stp>前日終値</stp>
        <tr r="M52" s="4"/>
      </tp>
      <tp>
        <v>2486</v>
        <stp/>
        <stp>QUOTE</stp>
        <stp>4042</stp>
        <stp/>
        <stp>前日終値</stp>
        <tr r="M116" s="4"/>
      </tp>
      <tp>
        <v>537</v>
        <stp/>
        <stp>QUOTE</stp>
        <stp>5232</stp>
        <stp/>
        <stp>前日終値</stp>
        <tr r="M108" s="4"/>
      </tp>
      <tp>
        <v>6430</v>
        <stp/>
        <stp>QUOTE</stp>
        <stp>5332</stp>
        <stp/>
        <stp>前日終値</stp>
        <tr r="M74" s="4"/>
      </tp>
      <tp>
        <v>2862</v>
        <stp/>
        <stp>QUOTE</stp>
        <stp>8361</stp>
        <stp/>
        <stp>前日終値</stp>
        <tr r="M54" s="4"/>
      </tp>
      <tp>
        <v>2947</v>
        <stp/>
        <stp>QUOTE</stp>
        <stp>8341</stp>
        <stp/>
        <stp>前日終値</stp>
        <tr r="M36" s="4"/>
      </tp>
      <tp>
        <v>4645</v>
        <stp/>
        <stp>QUOTE</stp>
        <stp>2801</stp>
        <stp/>
        <stp>前日終値</stp>
        <tr r="M109" s="4"/>
      </tp>
      <tp>
        <v>7230</v>
        <stp/>
        <stp>QUOTE</stp>
        <stp>2651</stp>
        <stp/>
        <stp>前日終値</stp>
        <tr r="M20" s="4"/>
        <tr r="B1" s="4"/>
      </tp>
      <tp>
        <v>1915</v>
        <stp/>
        <stp>QUOTE</stp>
        <stp>2371</stp>
        <stp/>
        <stp>前日終値</stp>
        <tr r="M62" s="4"/>
      </tp>
      <tp>
        <v>2071</v>
        <stp/>
        <stp>QUOTE</stp>
        <stp>3101</stp>
        <stp/>
        <stp>前日終値</stp>
        <tr r="M90" s="4"/>
      </tp>
      <tp>
        <v>2871</v>
        <stp/>
        <stp>QUOTE</stp>
        <stp>3231</stp>
        <stp/>
        <stp>前日終値</stp>
        <tr r="M47" s="4"/>
      </tp>
      <tp>
        <v>5820</v>
        <stp/>
        <stp>QUOTE</stp>
        <stp>1801</stp>
        <stp/>
        <stp>前日終値</stp>
        <tr r="M100" s="4"/>
      </tp>
      <tp>
        <v>2009</v>
        <stp/>
        <stp>QUOTE</stp>
        <stp>1911</stp>
        <stp/>
        <stp>前日終値</stp>
        <tr r="M37" s="4"/>
      </tp>
      <tp>
        <v>1859</v>
        <stp/>
        <stp>QUOTE</stp>
        <stp>6471</stp>
        <stp/>
        <stp>前日終値</stp>
        <tr r="M103" s="4"/>
      </tp>
      <tp>
        <v>2637</v>
        <stp/>
        <stp>QUOTE</stp>
        <stp>6141</stp>
        <stp/>
        <stp>前日終値</stp>
        <tr r="M104" s="4"/>
      </tp>
      <tp>
        <v>5940</v>
        <stp/>
        <stp>QUOTE</stp>
        <stp>4521</stp>
        <stp/>
        <stp>前日終値</stp>
        <tr r="M57" s="4"/>
      </tp>
      <tp>
        <v>2247</v>
        <stp/>
        <stp>QUOTE</stp>
        <stp>4151</stp>
        <stp/>
        <stp>前日終値</stp>
        <tr r="M117" s="4"/>
      </tp>
      <tp>
        <v>3410</v>
        <stp/>
        <stp>QUOTE</stp>
        <stp>5451</stp>
        <stp/>
        <stp>前日終値</stp>
        <tr r="M49" s="4"/>
      </tp>
      <tp>
        <v>3550</v>
        <stp/>
        <stp>QUOTE</stp>
        <stp>5631</stp>
        <stp/>
        <stp>前日終値</stp>
        <tr r="M70" s="4"/>
      </tp>
      <tp>
        <v>4095</v>
        <stp/>
        <stp>QUOTE</stp>
        <stp>5711</stp>
        <stp/>
        <stp>前日終値</stp>
        <tr r="M61" s="4"/>
      </tp>
      <tp>
        <v>2866</v>
        <stp/>
        <stp>QUOTE</stp>
        <stp>5101</stp>
        <stp/>
        <stp>前日終値</stp>
        <tr r="M84" s="4"/>
      </tp>
      <tp>
        <v>1646</v>
        <stp/>
        <stp>QUOTE</stp>
        <stp>5301</stp>
        <stp/>
        <stp>前日終値</stp>
        <tr r="M28" s="4"/>
      </tp>
      <tp>
        <v>4410</v>
        <stp/>
        <stp>QUOTE</stp>
        <stp>8140</stp>
        <stp/>
        <stp>前日終値</stp>
        <tr r="M35" s="4"/>
      </tp>
      <tp>
        <v>2240</v>
        <stp/>
        <stp>QUOTE</stp>
        <stp>8130</stp>
        <stp/>
        <stp>前日終値</stp>
        <tr r="M65" s="4"/>
      </tp>
      <tp>
        <v>3710</v>
        <stp/>
        <stp>QUOTE</stp>
        <stp>2810</stp>
        <stp/>
        <stp>前日終値</stp>
        <tr r="M98" s="4"/>
      </tp>
      <tp>
        <v>889</v>
        <stp/>
        <stp>QUOTE</stp>
        <stp>1860</stp>
        <stp/>
        <stp>前日終値</stp>
        <tr r="M82" s="4"/>
      </tp>
      <tp>
        <v>3225</v>
        <stp/>
        <stp>QUOTE</stp>
        <stp>6770</stp>
        <stp/>
        <stp>前日終値</stp>
        <tr r="M68" s="4"/>
      </tp>
      <tp>
        <v>1373</v>
        <stp/>
        <stp>QUOTE</stp>
        <stp>6140</stp>
        <stp/>
        <stp>前日終値</stp>
        <tr r="M95" s="4"/>
      </tp>
      <tp>
        <v>3715</v>
        <stp/>
        <stp>QUOTE</stp>
        <stp>6370</stp>
        <stp/>
        <stp>前日終値</stp>
        <tr r="M89" s="4"/>
      </tp>
      <tp>
        <v>1965</v>
        <stp/>
        <stp>QUOTE</stp>
        <stp>7550</stp>
        <stp/>
        <stp>前日終値</stp>
        <tr r="M85" s="4"/>
      </tp>
      <tp>
        <v>3737</v>
        <stp/>
        <stp>QUOTE</stp>
        <stp>7270</stp>
        <stp/>
        <stp>前日終値</stp>
        <tr r="M31" s="4"/>
      </tp>
      <tp>
        <v>2657</v>
        <stp/>
        <stp>QUOTE</stp>
        <stp>7240</stp>
        <stp/>
        <stp>前日終値</stp>
        <tr r="M44" s="4"/>
      </tp>
      <tp>
        <v>2176</v>
        <stp/>
        <stp>QUOTE</stp>
        <stp>5110</stp>
        <stp/>
        <stp>前日終値</stp>
        <tr r="M72" s="4"/>
      </tp>
      <tp>
        <v>8160</v>
        <stp/>
        <stp>QUOTE</stp>
        <stp>2897</stp>
        <stp/>
        <stp>前日終値</stp>
        <tr r="M101" s="4"/>
      </tp>
      <tp>
        <v>3470</v>
        <stp/>
        <stp>QUOTE</stp>
        <stp>6417</stp>
        <stp/>
        <stp>前日終値</stp>
        <tr r="M58" s="4"/>
      </tp>
      <tp>
        <v>7540</v>
        <stp/>
        <stp>QUOTE</stp>
        <stp>4967</stp>
        <stp/>
        <stp>前日終値</stp>
        <tr r="M110" s="4"/>
      </tp>
      <tp>
        <v>2943</v>
        <stp/>
        <stp>QUOTE</stp>
        <stp>4217</stp>
        <stp/>
        <stp>前日終値</stp>
        <tr r="M22" s="4"/>
      </tp>
      <tp>
        <v>5270</v>
        <stp/>
        <stp>QUOTE</stp>
        <stp>8036</stp>
        <stp/>
        <stp>前日終値</stp>
        <tr r="M53" s="4"/>
      </tp>
      <tp>
        <v>1726</v>
        <stp/>
        <stp>QUOTE</stp>
        <stp>8086</stp>
        <stp/>
        <stp>前日終値</stp>
        <tr r="M94" s="4"/>
      </tp>
      <tp>
        <v>1901</v>
        <stp/>
        <stp>QUOTE</stp>
        <stp>8136</stp>
        <stp/>
        <stp>前日終値</stp>
        <tr r="M21" s="4"/>
      </tp>
      <tp>
        <v>3225</v>
        <stp/>
        <stp>QUOTE</stp>
        <stp>8356</stp>
        <stp/>
        <stp>前日終値</stp>
        <tr r="M39" s="4"/>
      </tp>
      <tp>
        <v>3965</v>
        <stp/>
        <stp>QUOTE</stp>
        <stp>8336</stp>
        <stp/>
        <stp>前日終値</stp>
        <tr r="M97" s="4"/>
      </tp>
      <tp>
        <v>3185</v>
        <stp/>
        <stp>QUOTE</stp>
        <stp>3436</stp>
        <stp/>
        <stp>前日終値</stp>
        <tr r="M115" s="4"/>
      </tp>
      <tp>
        <v>5170</v>
        <stp/>
        <stp>QUOTE</stp>
        <stp>6586</stp>
        <stp/>
        <stp>前日終値</stp>
        <tr r="M106" s="4"/>
      </tp>
      <tp>
        <v>27020</v>
        <stp/>
        <stp>QUOTE</stp>
        <stp>6146</stp>
        <stp/>
        <stp>前日終値</stp>
        <tr r="M50" s="4"/>
      </tp>
      <tp>
        <v>2847</v>
        <stp/>
        <stp>QUOTE</stp>
        <stp>6136</stp>
        <stp/>
        <stp>前日終値</stp>
        <tr r="M46" s="4"/>
      </tp>
      <tp>
        <v>1866</v>
        <stp/>
        <stp>QUOTE</stp>
        <stp>7936</stp>
        <stp/>
        <stp>前日終値</stp>
        <tr r="M56" s="4"/>
      </tp>
      <tp>
        <v>8310</v>
        <stp/>
        <stp>QUOTE</stp>
        <stp>7276</stp>
        <stp/>
        <stp>前日終値</stp>
        <tr r="M119" s="4"/>
      </tp>
      <tp>
        <v>1618</v>
        <stp/>
        <stp>QUOTE</stp>
        <stp>4506</stp>
        <stp/>
        <stp>前日終値</stp>
        <tr r="M73" s="4"/>
      </tp>
      <tp>
        <v>5110</v>
        <stp/>
        <stp>QUOTE</stp>
        <stp>4186</stp>
        <stp/>
        <stp>前日終値</stp>
        <tr r="M113" s="4"/>
      </tp>
      <tp>
        <v>1641</v>
        <stp/>
        <stp>QUOTE</stp>
        <stp>5486</stp>
        <stp/>
        <stp>前日終値</stp>
        <tr r="M33" s="4"/>
      </tp>
      <tp>
        <v>6500</v>
        <stp/>
        <stp>QUOTE</stp>
        <stp>5706</stp>
        <stp/>
        <stp>前日終値</stp>
        <tr r="M40" s="4"/>
      </tp>
      <tp>
        <v>2346</v>
        <stp/>
        <stp>QUOTE</stp>
        <stp>2685</stp>
        <stp/>
        <stp>前日終値</stp>
        <tr r="M92" s="4"/>
      </tp>
      <tp>
        <v>1704</v>
        <stp/>
        <stp>QUOTE</stp>
        <stp>6925</stp>
        <stp/>
        <stp>前日終値</stp>
        <tr r="M88" s="4"/>
      </tp>
      <tp>
        <v>4370</v>
        <stp/>
        <stp>QUOTE</stp>
        <stp>6305</stp>
        <stp/>
        <stp>前日終値</stp>
        <tr r="M51" s="4"/>
      </tp>
      <tp>
        <v>3000</v>
        <stp/>
        <stp>QUOTE</stp>
        <stp>4665</stp>
        <stp/>
        <stp>前日終値</stp>
        <tr r="M34" s="4"/>
      </tp>
      <tp>
        <v>5340</v>
        <stp/>
        <stp>QUOTE</stp>
        <stp>8324</stp>
        <stp/>
        <stp>前日終値</stp>
        <tr r="M26" s="4"/>
      </tp>
      <tp>
        <v>2762</v>
        <stp/>
        <stp>QUOTE</stp>
        <stp>2784</stp>
        <stp/>
        <stp>前日終値</stp>
        <tr r="M111" s="4"/>
      </tp>
      <tp>
        <v>5290</v>
        <stp/>
        <stp>QUOTE</stp>
        <stp>2264</stp>
        <stp/>
        <stp>前日終値</stp>
        <tr r="M79" s="4"/>
      </tp>
      <tp>
        <v>800</v>
        <stp/>
        <stp>QUOTE</stp>
        <stp>6474</stp>
        <stp/>
        <stp>前日終値</stp>
        <tr r="M93" s="4"/>
      </tp>
      <tp>
        <v>912</v>
        <stp/>
        <stp>QUOTE</stp>
        <stp>6504</stp>
        <stp/>
        <stp>前日終値</stp>
        <tr r="M87" s="4"/>
      </tp>
      <tp>
        <v>613</v>
        <stp/>
        <stp>QUOTE</stp>
        <stp>7004</stp>
        <stp/>
        <stp>前日終値</stp>
        <tr r="M71" s="4"/>
      </tp>
      <tp>
        <v>8810</v>
        <stp/>
        <stp>QUOTE</stp>
        <stp>4684</stp>
        <stp/>
        <stp>前日終値</stp>
        <tr r="M45" s="4"/>
      </tp>
      <tp>
        <v>6160</v>
        <stp/>
        <stp>QUOTE</stp>
        <stp>4704</stp>
        <stp/>
        <stp>前日終値</stp>
        <tr r="M30" s="4"/>
      </tp>
      <tp>
        <v>5280</v>
        <stp/>
        <stp>QUOTE</stp>
        <stp>4004</stp>
        <stp/>
        <stp>前日終値</stp>
        <tr r="M55" s="4"/>
      </tp>
      <tp>
        <v>2287</v>
        <stp/>
        <stp>QUOTE</stp>
        <stp>4204</stp>
        <stp/>
        <stp>前日終値</stp>
        <tr r="M27" s="4"/>
      </tp>
      <tp>
        <v>2949</v>
        <stp/>
        <stp>QUOTE</stp>
        <stp>2809</stp>
        <stp/>
        <stp>前日終値</stp>
        <tr r="M83" s="4"/>
      </tp>
      <tp>
        <v>9420</v>
        <stp/>
        <stp>QUOTE</stp>
        <stp>2269</stp>
        <stp/>
        <stp>前日終値</stp>
        <tr r="M86" s="4"/>
      </tp>
      <tp>
        <v>1348</v>
        <stp/>
        <stp>QUOTE</stp>
        <stp>3099</stp>
        <stp/>
        <stp>前日終値</stp>
        <tr r="M69" s="4"/>
      </tp>
      <tp>
        <v>2603</v>
        <stp/>
        <stp>QUOTE</stp>
        <stp>6849</stp>
        <stp/>
        <stp>前日終値</stp>
        <tr r="M48" s="4"/>
      </tp>
      <tp>
        <v>2236</v>
        <stp/>
        <stp>QUOTE</stp>
        <stp>7459</stp>
        <stp/>
        <stp>前日終値</stp>
        <tr r="M81" s="4"/>
      </tp>
      <tp>
        <v>4855</v>
        <stp/>
        <stp>QUOTE</stp>
        <stp>7729</stp>
        <stp/>
        <stp>前日終値</stp>
        <tr r="M42" s="4"/>
      </tp>
      <tp>
        <v>6610</v>
        <stp/>
        <stp>QUOTE</stp>
        <stp>7259</stp>
        <stp/>
        <stp>前日終値</stp>
        <tr r="M59" s="4"/>
      </tp>
      <tp>
        <v>2102</v>
        <stp/>
        <stp>QUOTE</stp>
        <stp>4569</stp>
        <stp/>
        <stp>前日終値</stp>
        <tr r="M76" s="4"/>
      </tp>
      <tp>
        <v>4975</v>
        <stp/>
        <stp>QUOTE</stp>
        <stp>4739</stp>
        <stp/>
        <stp>前日終値</stp>
        <tr r="M118" s="4"/>
      </tp>
      <tp>
        <v>5420</v>
        <stp/>
        <stp>QUOTE</stp>
        <stp>8078</stp>
        <stp/>
        <stp>前日終値</stp>
        <tr r="M99" s="4"/>
      </tp>
      <tp>
        <v>2934</v>
        <stp/>
        <stp>QUOTE</stp>
        <stp>6448</stp>
        <stp/>
        <stp>前日終値</stp>
        <tr r="M78" s="4"/>
      </tp>
      <tp>
        <v>465</v>
        <stp/>
        <stp>QUOTE</stp>
        <stp>6508</stp>
        <stp/>
        <stp>前日終値</stp>
        <tr r="M60" s="4"/>
      </tp>
      <tp>
        <v>701</v>
        <stp/>
        <stp>QUOTE</stp>
        <stp>6588</stp>
        <stp/>
        <stp>前日終値</stp>
        <tr r="M96" s="4"/>
      </tp>
      <tp>
        <v>7760</v>
        <stp/>
        <stp>QUOTE</stp>
        <stp>6728</stp>
        <stp/>
        <stp>前日終値</stp>
        <tr r="M67" s="4"/>
      </tp>
      <tp>
        <v>3510</v>
        <stp/>
        <stp>QUOTE</stp>
        <stp>7278</stp>
        <stp/>
        <stp>前日終値</stp>
        <tr r="M112" s="4"/>
      </tp>
      <tp>
        <v>2442</v>
        <stp/>
        <stp>QUOTE</stp>
        <stp>4088</stp>
        <stp/>
        <stp>前日終値</stp>
        <tr r="M66" s="4"/>
      </tp>
      <tp>
        <v>3315</v>
        <stp/>
        <stp>QUOTE</stp>
        <stp>4208</stp>
        <stp/>
        <stp>前日終値</stp>
        <tr r="M77" s="4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3</xdr:row>
      <xdr:rowOff>57150</xdr:rowOff>
    </xdr:from>
    <xdr:to>
      <xdr:col>13</xdr:col>
      <xdr:colOff>590550</xdr:colOff>
      <xdr:row>4</xdr:row>
      <xdr:rowOff>209550</xdr:rowOff>
    </xdr:to>
    <xdr:sp macro="[0]!集計" textlink="">
      <xdr:nvSpPr>
        <xdr:cNvPr id="2" name="角丸四角形 1"/>
        <xdr:cNvSpPr/>
      </xdr:nvSpPr>
      <xdr:spPr>
        <a:xfrm>
          <a:off x="8096250" y="771525"/>
          <a:ext cx="28384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トレード候補抽出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step1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10</xdr:col>
      <xdr:colOff>57150</xdr:colOff>
      <xdr:row>5</xdr:row>
      <xdr:rowOff>85725</xdr:rowOff>
    </xdr:from>
    <xdr:to>
      <xdr:col>13</xdr:col>
      <xdr:colOff>590550</xdr:colOff>
      <xdr:row>7</xdr:row>
      <xdr:rowOff>0</xdr:rowOff>
    </xdr:to>
    <xdr:sp macro="[0]!ステップ2" textlink="">
      <xdr:nvSpPr>
        <xdr:cNvPr id="3" name="角丸四角形 2"/>
        <xdr:cNvSpPr/>
      </xdr:nvSpPr>
      <xdr:spPr>
        <a:xfrm>
          <a:off x="8096250" y="1276350"/>
          <a:ext cx="28384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トレード候補抽出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step2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15240</xdr:colOff>
      <xdr:row>1</xdr:row>
      <xdr:rowOff>7620</xdr:rowOff>
    </xdr:from>
    <xdr:to>
      <xdr:col>3</xdr:col>
      <xdr:colOff>617220</xdr:colOff>
      <xdr:row>1</xdr:row>
      <xdr:rowOff>205740</xdr:rowOff>
    </xdr:to>
    <xdr:sp macro="[0]!候補1" textlink="">
      <xdr:nvSpPr>
        <xdr:cNvPr id="4" name="正方形/長方形 3"/>
        <xdr:cNvSpPr/>
      </xdr:nvSpPr>
      <xdr:spPr>
        <a:xfrm>
          <a:off x="1889760" y="228600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1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15240</xdr:colOff>
      <xdr:row>2</xdr:row>
      <xdr:rowOff>7620</xdr:rowOff>
    </xdr:from>
    <xdr:to>
      <xdr:col>3</xdr:col>
      <xdr:colOff>617220</xdr:colOff>
      <xdr:row>2</xdr:row>
      <xdr:rowOff>205740</xdr:rowOff>
    </xdr:to>
    <xdr:sp macro="[0]!候補2" textlink="">
      <xdr:nvSpPr>
        <xdr:cNvPr id="5" name="正方形/長方形 4"/>
        <xdr:cNvSpPr/>
      </xdr:nvSpPr>
      <xdr:spPr>
        <a:xfrm>
          <a:off x="1889760" y="449580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2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7620</xdr:colOff>
      <xdr:row>3</xdr:row>
      <xdr:rowOff>7620</xdr:rowOff>
    </xdr:from>
    <xdr:to>
      <xdr:col>3</xdr:col>
      <xdr:colOff>609600</xdr:colOff>
      <xdr:row>3</xdr:row>
      <xdr:rowOff>205740</xdr:rowOff>
    </xdr:to>
    <xdr:sp macro="[0]!候補3" textlink="">
      <xdr:nvSpPr>
        <xdr:cNvPr id="6" name="正方形/長方形 5"/>
        <xdr:cNvSpPr/>
      </xdr:nvSpPr>
      <xdr:spPr>
        <a:xfrm>
          <a:off x="1882140" y="670560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3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7620</xdr:colOff>
      <xdr:row>4</xdr:row>
      <xdr:rowOff>7620</xdr:rowOff>
    </xdr:from>
    <xdr:to>
      <xdr:col>3</xdr:col>
      <xdr:colOff>609600</xdr:colOff>
      <xdr:row>4</xdr:row>
      <xdr:rowOff>205740</xdr:rowOff>
    </xdr:to>
    <xdr:sp macro="[0]!候補4" textlink="">
      <xdr:nvSpPr>
        <xdr:cNvPr id="7" name="正方形/長方形 6"/>
        <xdr:cNvSpPr/>
      </xdr:nvSpPr>
      <xdr:spPr>
        <a:xfrm>
          <a:off x="1882140" y="891540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4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7620</xdr:colOff>
      <xdr:row>5</xdr:row>
      <xdr:rowOff>7620</xdr:rowOff>
    </xdr:from>
    <xdr:to>
      <xdr:col>3</xdr:col>
      <xdr:colOff>609600</xdr:colOff>
      <xdr:row>5</xdr:row>
      <xdr:rowOff>205740</xdr:rowOff>
    </xdr:to>
    <xdr:sp macro="[0]!候補5" textlink="">
      <xdr:nvSpPr>
        <xdr:cNvPr id="8" name="正方形/長方形 7"/>
        <xdr:cNvSpPr/>
      </xdr:nvSpPr>
      <xdr:spPr>
        <a:xfrm>
          <a:off x="1882140" y="1112520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5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601980</xdr:colOff>
      <xdr:row>6</xdr:row>
      <xdr:rowOff>198120</xdr:rowOff>
    </xdr:to>
    <xdr:sp macro="[0]!候補6" textlink="">
      <xdr:nvSpPr>
        <xdr:cNvPr id="9" name="正方形/長方形 8"/>
        <xdr:cNvSpPr/>
      </xdr:nvSpPr>
      <xdr:spPr>
        <a:xfrm>
          <a:off x="2521324" y="1411941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6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3</xdr:col>
      <xdr:colOff>601980</xdr:colOff>
      <xdr:row>7</xdr:row>
      <xdr:rowOff>198120</xdr:rowOff>
    </xdr:to>
    <xdr:sp macro="[0]!候補7" textlink="">
      <xdr:nvSpPr>
        <xdr:cNvPr id="10" name="正方形/長方形 9"/>
        <xdr:cNvSpPr/>
      </xdr:nvSpPr>
      <xdr:spPr>
        <a:xfrm>
          <a:off x="2521324" y="1647265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7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0</xdr:colOff>
      <xdr:row>8</xdr:row>
      <xdr:rowOff>0</xdr:rowOff>
    </xdr:from>
    <xdr:to>
      <xdr:col>3</xdr:col>
      <xdr:colOff>601980</xdr:colOff>
      <xdr:row>8</xdr:row>
      <xdr:rowOff>198120</xdr:rowOff>
    </xdr:to>
    <xdr:sp macro="[0]!候補8" textlink="">
      <xdr:nvSpPr>
        <xdr:cNvPr id="11" name="正方形/長方形 10"/>
        <xdr:cNvSpPr/>
      </xdr:nvSpPr>
      <xdr:spPr>
        <a:xfrm>
          <a:off x="2521324" y="1882588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8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601980</xdr:colOff>
      <xdr:row>9</xdr:row>
      <xdr:rowOff>198120</xdr:rowOff>
    </xdr:to>
    <xdr:sp macro="[0]!候補9" textlink="">
      <xdr:nvSpPr>
        <xdr:cNvPr id="12" name="正方形/長方形 11"/>
        <xdr:cNvSpPr/>
      </xdr:nvSpPr>
      <xdr:spPr>
        <a:xfrm>
          <a:off x="2521324" y="2117912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9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601980</xdr:colOff>
      <xdr:row>10</xdr:row>
      <xdr:rowOff>198120</xdr:rowOff>
    </xdr:to>
    <xdr:sp macro="[0]!候補10" textlink="">
      <xdr:nvSpPr>
        <xdr:cNvPr id="13" name="正方形/長方形 12"/>
        <xdr:cNvSpPr/>
      </xdr:nvSpPr>
      <xdr:spPr>
        <a:xfrm>
          <a:off x="2521324" y="2353235"/>
          <a:ext cx="601980" cy="19812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200">
              <a:solidFill>
                <a:schemeClr val="bg1">
                  <a:lumMod val="85000"/>
                </a:schemeClr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10</a:t>
          </a:r>
          <a:endParaRPr kumimoji="1" lang="ja-JP" altLang="en-US" sz="1200">
            <a:solidFill>
              <a:schemeClr val="bg1">
                <a:lumMod val="85000"/>
              </a:schemeClr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BOARD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216"/>
  <sheetViews>
    <sheetView tabSelected="1" zoomScale="85" zoomScaleNormal="85" workbookViewId="0">
      <selection activeCell="O12" sqref="O12"/>
    </sheetView>
  </sheetViews>
  <sheetFormatPr defaultColWidth="9" defaultRowHeight="18.75" x14ac:dyDescent="0.15"/>
  <cols>
    <col min="1" max="1" width="12" style="8" customWidth="1"/>
    <col min="2" max="2" width="9.125" style="5" bestFit="1" customWidth="1"/>
    <col min="3" max="3" width="11.875" style="8" customWidth="1"/>
    <col min="4" max="5" width="9.125" style="8" bestFit="1" customWidth="1"/>
    <col min="6" max="6" width="14.375" style="8" customWidth="1"/>
    <col min="7" max="7" width="9.625" style="5" bestFit="1" customWidth="1"/>
    <col min="8" max="8" width="10.75" style="5" bestFit="1" customWidth="1"/>
    <col min="9" max="9" width="13.375" style="12" customWidth="1"/>
    <col min="10" max="10" width="11.75" style="5" customWidth="1"/>
    <col min="11" max="11" width="12" style="7" customWidth="1"/>
    <col min="12" max="12" width="9.125" style="7" bestFit="1" customWidth="1"/>
    <col min="13" max="14" width="9.125" style="5" bestFit="1" customWidth="1"/>
    <col min="15" max="15" width="10.25" style="1" customWidth="1"/>
    <col min="16" max="17" width="9" style="9"/>
    <col min="18" max="18" width="9" style="1"/>
    <col min="19" max="19" width="11.625" style="9" bestFit="1" customWidth="1"/>
    <col min="20" max="20" width="9" style="1"/>
    <col min="21" max="22" width="9" style="9"/>
    <col min="23" max="23" width="9" style="1"/>
    <col min="24" max="25" width="9" style="9"/>
    <col min="26" max="26" width="9" style="1"/>
    <col min="27" max="28" width="9" style="9"/>
    <col min="29" max="29" width="9" style="1"/>
    <col min="30" max="31" width="9" style="9"/>
    <col min="32" max="32" width="9" style="1"/>
    <col min="33" max="34" width="9" style="9"/>
    <col min="35" max="35" width="9" style="1"/>
    <col min="36" max="16384" width="9" style="9"/>
  </cols>
  <sheetData>
    <row r="1" spans="1:25" x14ac:dyDescent="0.15">
      <c r="A1" s="34">
        <v>2651</v>
      </c>
      <c r="B1" s="33">
        <f>[1]!QUOTE(A1,"","前日終値")</f>
        <v>7230</v>
      </c>
      <c r="D1" s="6" t="s">
        <v>118</v>
      </c>
      <c r="E1" s="6" t="s">
        <v>116</v>
      </c>
      <c r="F1" s="6" t="s">
        <v>117</v>
      </c>
      <c r="G1" s="6" t="s">
        <v>113</v>
      </c>
      <c r="H1" s="6" t="s">
        <v>112</v>
      </c>
      <c r="I1" s="6" t="s">
        <v>119</v>
      </c>
      <c r="K1" s="18" t="s">
        <v>113</v>
      </c>
      <c r="L1" s="16">
        <v>1</v>
      </c>
      <c r="M1" s="26" t="s">
        <v>125</v>
      </c>
    </row>
    <row r="2" spans="1:25" x14ac:dyDescent="0.15">
      <c r="A2" s="32" t="s">
        <v>326</v>
      </c>
      <c r="B2" s="32" t="s">
        <v>111</v>
      </c>
      <c r="D2" s="4"/>
      <c r="E2" s="10">
        <v>2651</v>
      </c>
      <c r="F2" s="10" t="s">
        <v>34</v>
      </c>
      <c r="G2" s="11">
        <v>4.3543505674653211</v>
      </c>
      <c r="H2" s="3">
        <v>6.9156293222683018E-4</v>
      </c>
      <c r="I2" s="23">
        <v>0.74673611111111116</v>
      </c>
      <c r="K2" s="15" t="s">
        <v>115</v>
      </c>
      <c r="L2" s="24">
        <v>-5.0000000000000001E-3</v>
      </c>
      <c r="M2" s="26" t="s">
        <v>123</v>
      </c>
    </row>
    <row r="3" spans="1:25" x14ac:dyDescent="0.15">
      <c r="A3" s="21">
        <f>SUM(A7:A24)</f>
        <v>79300</v>
      </c>
      <c r="B3" s="19"/>
      <c r="C3" s="21">
        <f>SUM(C7:C24)</f>
        <v>345300</v>
      </c>
      <c r="D3" s="4"/>
      <c r="E3" s="10">
        <v>8136</v>
      </c>
      <c r="F3" s="10" t="s">
        <v>298</v>
      </c>
      <c r="G3" s="11">
        <v>4.1446540880503147</v>
      </c>
      <c r="H3" s="3">
        <v>-2.6301946344029492E-3</v>
      </c>
      <c r="I3" s="23">
        <v>0.74673611111111116</v>
      </c>
      <c r="K3" s="17" t="s">
        <v>114</v>
      </c>
      <c r="L3" s="24">
        <v>0.05</v>
      </c>
      <c r="M3" s="26" t="s">
        <v>124</v>
      </c>
    </row>
    <row r="4" spans="1:25" x14ac:dyDescent="0.15">
      <c r="A4" s="21">
        <f>[1]!BOARD(A1,"","成行売気配数量")</f>
        <v>0</v>
      </c>
      <c r="B4" s="20" t="s">
        <v>100</v>
      </c>
      <c r="C4" s="21">
        <f>[1]!BOARD(A1,"","成行買気配数量")</f>
        <v>0</v>
      </c>
      <c r="D4" s="4"/>
      <c r="E4" s="10">
        <v>4922</v>
      </c>
      <c r="F4" s="10" t="s">
        <v>156</v>
      </c>
      <c r="G4" s="11">
        <v>2.0431654676258995</v>
      </c>
      <c r="H4" s="3">
        <v>-3.4067085953878307E-3</v>
      </c>
      <c r="I4" s="23">
        <v>0.74673611111111116</v>
      </c>
    </row>
    <row r="5" spans="1:25" x14ac:dyDescent="0.15">
      <c r="A5" s="21">
        <f>[1]!BOARD(A1,"","気配数量OVER")</f>
        <v>261100</v>
      </c>
      <c r="B5" s="20" t="s">
        <v>101</v>
      </c>
      <c r="C5" s="21"/>
      <c r="D5" s="4"/>
      <c r="E5" s="10">
        <v>6136</v>
      </c>
      <c r="F5" s="10" t="s">
        <v>196</v>
      </c>
      <c r="G5" s="11">
        <v>1.935672514619883</v>
      </c>
      <c r="H5" s="3">
        <v>-2.2831050228310223E-3</v>
      </c>
      <c r="I5" s="23">
        <v>0.74673611111111116</v>
      </c>
      <c r="O5" s="28" t="str">
        <f>IF(ISERROR(SUM(データ!J:J))=TRUE,"step1不可状態","step 1可能")</f>
        <v>step 1可能</v>
      </c>
    </row>
    <row r="6" spans="1:25" x14ac:dyDescent="0.15">
      <c r="A6" s="21">
        <f>[1]!BOARD(A1,"","売気配数量-4")</f>
        <v>1500</v>
      </c>
      <c r="B6" s="20">
        <f>[1]!BOARD(A1,"","気配値-4")</f>
        <v>7330</v>
      </c>
      <c r="C6" s="21">
        <f>[1]!BOARD(A1,"","買気配数量-4")</f>
        <v>0</v>
      </c>
      <c r="D6" s="4"/>
      <c r="E6" s="10">
        <v>3231</v>
      </c>
      <c r="F6" s="10" t="s">
        <v>54</v>
      </c>
      <c r="G6" s="11">
        <v>1.9289340101522843</v>
      </c>
      <c r="H6" s="3">
        <v>1.2539184952978122E-2</v>
      </c>
      <c r="I6" s="23">
        <v>0.74673611111111116</v>
      </c>
    </row>
    <row r="7" spans="1:25" x14ac:dyDescent="0.15">
      <c r="A7" s="21">
        <f>[1]!BOARD(A1,"","売気配数量-3")</f>
        <v>2700</v>
      </c>
      <c r="B7" s="20">
        <f>[1]!BOARD(A1,"","気配値-3")</f>
        <v>7320</v>
      </c>
      <c r="C7" s="21">
        <f>[1]!BOARD(A1,"","買気配数量-3")</f>
        <v>0</v>
      </c>
      <c r="D7" s="10"/>
      <c r="E7" s="10">
        <v>6417</v>
      </c>
      <c r="F7" s="10" t="s">
        <v>210</v>
      </c>
      <c r="G7" s="11">
        <v>1.7385365853658536</v>
      </c>
      <c r="H7" s="3">
        <v>-3.6023054755043304E-3</v>
      </c>
      <c r="I7" s="23">
        <v>0.74673611111111116</v>
      </c>
      <c r="O7" s="27" t="str">
        <f>IF(ISERROR(SUM(N10:N109))=TRUE,"step2不可状態","step 2可能")</f>
        <v>step 2可能</v>
      </c>
    </row>
    <row r="8" spans="1:25" x14ac:dyDescent="0.15">
      <c r="A8" s="21">
        <f>[1]!BOARD(A1,"","売気配数量-2")</f>
        <v>4100</v>
      </c>
      <c r="B8" s="20">
        <f>[1]!BOARD(A1,"","気配値-2")</f>
        <v>7310</v>
      </c>
      <c r="C8" s="21">
        <f>[1]!BOARD(A1,"","買気配数量-2")</f>
        <v>0</v>
      </c>
      <c r="D8" s="10"/>
      <c r="E8" s="10">
        <v>5711</v>
      </c>
      <c r="F8" s="10" t="s">
        <v>180</v>
      </c>
      <c r="G8" s="11">
        <v>1.690179806362379</v>
      </c>
      <c r="H8" s="3">
        <v>-3.66300366300365E-3</v>
      </c>
      <c r="I8" s="23">
        <v>0.74673611111111116</v>
      </c>
    </row>
    <row r="9" spans="1:25" x14ac:dyDescent="0.15">
      <c r="A9" s="21">
        <f>[1]!BOARD(A1,"","売気配数量-1")</f>
        <v>2000</v>
      </c>
      <c r="B9" s="20">
        <f>[1]!BOARD(A1,"","気配値-1")</f>
        <v>7300</v>
      </c>
      <c r="C9" s="21">
        <f>[1]!BOARD(A1,"","買気配数量-1")</f>
        <v>0</v>
      </c>
      <c r="D9" s="10"/>
      <c r="E9" s="10">
        <v>8130</v>
      </c>
      <c r="F9" s="10" t="s">
        <v>297</v>
      </c>
      <c r="G9" s="11">
        <v>1.6610169491525424</v>
      </c>
      <c r="H9" s="3">
        <v>-1.339285714285765E-3</v>
      </c>
      <c r="I9" s="23">
        <v>0.74673611111111116</v>
      </c>
    </row>
    <row r="10" spans="1:25" x14ac:dyDescent="0.15">
      <c r="A10" s="21">
        <f>[1]!BOARD(A1,"","売気配数量0")</f>
        <v>4600</v>
      </c>
      <c r="B10" s="20">
        <f>[1]!BOARD(A1,"","気配値0")</f>
        <v>7290</v>
      </c>
      <c r="C10" s="21">
        <f>[1]!BOARD(A1,"","買気配数量0")</f>
        <v>0</v>
      </c>
      <c r="D10" s="10"/>
      <c r="E10" s="10">
        <v>5110</v>
      </c>
      <c r="F10" s="10" t="s">
        <v>161</v>
      </c>
      <c r="G10" s="11">
        <v>1.625</v>
      </c>
      <c r="H10" s="3">
        <v>4.5955882352943789E-4</v>
      </c>
      <c r="I10" s="23">
        <v>0.74673611111111116</v>
      </c>
      <c r="N10" s="13"/>
      <c r="S10" s="14"/>
    </row>
    <row r="11" spans="1:25" x14ac:dyDescent="0.15">
      <c r="A11" s="21">
        <f>[1]!BOARD(A1,"","売気配数量1")</f>
        <v>10400</v>
      </c>
      <c r="B11" s="20">
        <f>[1]!BOARD(A1,"","気配値1")</f>
        <v>7280</v>
      </c>
      <c r="C11" s="21">
        <f>[1]!BOARD(A1,"","買気配数量1")</f>
        <v>0</v>
      </c>
      <c r="D11" s="10"/>
      <c r="E11" s="10">
        <v>4569</v>
      </c>
      <c r="F11" s="10" t="s">
        <v>137</v>
      </c>
      <c r="G11" s="11">
        <v>1.6122448979591837</v>
      </c>
      <c r="H11" s="3">
        <v>-3.3301617507136561E-3</v>
      </c>
      <c r="I11" s="23">
        <v>0.74673611111111116</v>
      </c>
      <c r="N11" s="13"/>
      <c r="S11" s="14"/>
    </row>
    <row r="12" spans="1:25" x14ac:dyDescent="0.15">
      <c r="A12" s="21">
        <f>[1]!BOARD(A1,"","売気配数量2")</f>
        <v>17800</v>
      </c>
      <c r="B12" s="20">
        <f>[1]!BOARD(A1,"","気配値2")</f>
        <v>7270</v>
      </c>
      <c r="C12" s="21">
        <f>[1]!BOARD(A1,"","買気配数量2")</f>
        <v>0</v>
      </c>
      <c r="N12" s="13"/>
      <c r="S12" s="14"/>
      <c r="Y12" s="14"/>
    </row>
    <row r="13" spans="1:25" x14ac:dyDescent="0.15">
      <c r="A13" s="21">
        <f>[1]!BOARD(A1,"","売気配数量3")</f>
        <v>11000</v>
      </c>
      <c r="B13" s="20">
        <f>[1]!BOARD(A1,"","気配値3")</f>
        <v>7260</v>
      </c>
      <c r="C13" s="21">
        <f>[1]!BOARD(A1,"","買気配数量3")</f>
        <v>0</v>
      </c>
      <c r="N13" s="13"/>
      <c r="S13" s="14"/>
      <c r="Y13" s="14"/>
    </row>
    <row r="14" spans="1:25" x14ac:dyDescent="0.15">
      <c r="A14" s="21">
        <f>[1]!BOARD(A1,"","売気配数量4")</f>
        <v>26400</v>
      </c>
      <c r="B14" s="20">
        <f>[1]!BOARD(A1,"","気配値4")</f>
        <v>7250</v>
      </c>
      <c r="C14" s="21">
        <f>[1]!BOARD(A1,"","買気配数量4")</f>
        <v>0</v>
      </c>
      <c r="N14" s="13"/>
      <c r="S14" s="14"/>
      <c r="Y14" s="14"/>
    </row>
    <row r="15" spans="1:25" x14ac:dyDescent="0.15">
      <c r="A15" s="21">
        <f>[1]!BOARD(A1,"","売気配数量5")</f>
        <v>300</v>
      </c>
      <c r="B15" s="20">
        <f>[1]!BOARD(A1,"","気配値5")</f>
        <v>7240</v>
      </c>
      <c r="C15" s="21">
        <f>[1]!BOARD(A1,"","買気配数量5")</f>
        <v>0</v>
      </c>
      <c r="N15" s="13"/>
      <c r="S15" s="14"/>
      <c r="Y15" s="14"/>
    </row>
    <row r="16" spans="1:25" x14ac:dyDescent="0.15">
      <c r="A16" s="21">
        <f>[1]!BOARD(A1,"","売気配数量6")</f>
        <v>0</v>
      </c>
      <c r="B16" s="20">
        <f>[1]!BOARD(A1,"","気配値6")</f>
        <v>7230</v>
      </c>
      <c r="C16" s="21">
        <f>[1]!BOARD(A1,"","買気配数量6")</f>
        <v>15200</v>
      </c>
      <c r="N16" s="13"/>
      <c r="S16" s="14"/>
      <c r="Y16" s="14"/>
    </row>
    <row r="17" spans="1:25" x14ac:dyDescent="0.15">
      <c r="A17" s="21">
        <f>[1]!BOARD(A1,"","売気配数量7")</f>
        <v>0</v>
      </c>
      <c r="B17" s="20">
        <f>[1]!BOARD(A1,"","気配値7")</f>
        <v>7220</v>
      </c>
      <c r="C17" s="21">
        <f>[1]!BOARD(A1,"","買気配数量7")</f>
        <v>31600</v>
      </c>
      <c r="N17" s="13"/>
      <c r="S17" s="14"/>
      <c r="Y17" s="14"/>
    </row>
    <row r="18" spans="1:25" x14ac:dyDescent="0.15">
      <c r="A18" s="21">
        <f>[1]!BOARD(A1,"","売気配数量8")</f>
        <v>0</v>
      </c>
      <c r="B18" s="20">
        <f>[1]!BOARD(A1,"","気配値8")</f>
        <v>7210</v>
      </c>
      <c r="C18" s="21">
        <f>[1]!BOARD(A1,"","買気配数量8")</f>
        <v>66100</v>
      </c>
      <c r="N18" s="13"/>
      <c r="S18" s="14"/>
      <c r="Y18" s="14"/>
    </row>
    <row r="19" spans="1:25" x14ac:dyDescent="0.15">
      <c r="A19" s="21">
        <f>[1]!BOARD(A1,"","売気配数量9")</f>
        <v>0</v>
      </c>
      <c r="B19" s="20">
        <f>[1]!BOARD(A1,"","気配値9")</f>
        <v>7200</v>
      </c>
      <c r="C19" s="21">
        <f>[1]!BOARD(A1,"","買気配数量9")</f>
        <v>89400</v>
      </c>
      <c r="E19" s="8" t="s">
        <v>327</v>
      </c>
      <c r="F19" s="8" t="s">
        <v>108</v>
      </c>
      <c r="G19" s="5" t="s">
        <v>103</v>
      </c>
      <c r="H19" s="5" t="s">
        <v>104</v>
      </c>
      <c r="I19" s="12" t="s">
        <v>105</v>
      </c>
      <c r="J19" s="5" t="s">
        <v>106</v>
      </c>
      <c r="K19" s="7" t="s">
        <v>109</v>
      </c>
      <c r="L19" s="7" t="s">
        <v>110</v>
      </c>
      <c r="M19" s="5" t="s">
        <v>111</v>
      </c>
      <c r="N19" s="13" t="s">
        <v>112</v>
      </c>
      <c r="S19" s="14"/>
      <c r="Y19" s="14"/>
    </row>
    <row r="20" spans="1:25" x14ac:dyDescent="0.15">
      <c r="A20" s="21">
        <f>[1]!BOARD(A1,"","売気配数量10")</f>
        <v>0</v>
      </c>
      <c r="B20" s="20">
        <f>[1]!BOARD(A1,"","気配値10")</f>
        <v>7190</v>
      </c>
      <c r="C20" s="21">
        <f>[1]!BOARD(A1,"","買気配数量10")</f>
        <v>51300</v>
      </c>
      <c r="E20" s="8">
        <v>2651</v>
      </c>
      <c r="F20" s="8" t="s">
        <v>34</v>
      </c>
      <c r="G20" s="5">
        <v>79300</v>
      </c>
      <c r="H20" s="5">
        <v>345300</v>
      </c>
      <c r="I20" s="12">
        <v>4.3543505674653211</v>
      </c>
      <c r="J20" s="5">
        <v>1</v>
      </c>
      <c r="K20" s="7">
        <f>[1]!BOARD(E20,"","気配値5")</f>
        <v>7240</v>
      </c>
      <c r="L20" s="7">
        <f>[1]!BOARD(E20,"","気配値6")</f>
        <v>7230</v>
      </c>
      <c r="M20" s="5">
        <f>[1]!QUOTE(E20,"","前日終値")</f>
        <v>7230</v>
      </c>
      <c r="N20" s="13">
        <f t="shared" ref="N20:N50" si="0">AVERAGE(K20:L20)/M20-1</f>
        <v>6.9156293222683018E-4</v>
      </c>
      <c r="S20" s="14"/>
      <c r="Y20" s="14"/>
    </row>
    <row r="21" spans="1:25" x14ac:dyDescent="0.15">
      <c r="A21" s="21">
        <f>[1]!BOARD(A1,"","売気配数量11")</f>
        <v>0</v>
      </c>
      <c r="B21" s="20">
        <f>[1]!BOARD(A1,"","気配値11")</f>
        <v>7180</v>
      </c>
      <c r="C21" s="21">
        <f>[1]!BOARD(A1,"","買気配数量11")</f>
        <v>42900</v>
      </c>
      <c r="E21" s="8">
        <v>8136</v>
      </c>
      <c r="F21" s="8" t="s">
        <v>298</v>
      </c>
      <c r="G21" s="5">
        <v>15900</v>
      </c>
      <c r="H21" s="5">
        <v>65900</v>
      </c>
      <c r="I21" s="12">
        <v>4.1446540880503147</v>
      </c>
      <c r="J21" s="5">
        <v>2</v>
      </c>
      <c r="K21" s="7">
        <f>[1]!BOARD(E21,"","気配値5")</f>
        <v>1897</v>
      </c>
      <c r="L21" s="7">
        <f>[1]!BOARD(E21,"","気配値6")</f>
        <v>1895</v>
      </c>
      <c r="M21" s="5">
        <f>[1]!QUOTE(E21,"","前日終値")</f>
        <v>1901</v>
      </c>
      <c r="N21" s="13">
        <f t="shared" si="0"/>
        <v>-2.6301946344029492E-3</v>
      </c>
      <c r="S21" s="14"/>
      <c r="Y21" s="14"/>
    </row>
    <row r="22" spans="1:25" x14ac:dyDescent="0.15">
      <c r="A22" s="21">
        <f>[1]!BOARD(A1,"","売気配数量12")</f>
        <v>0</v>
      </c>
      <c r="B22" s="20">
        <f>[1]!BOARD(A1,"","気配値12")</f>
        <v>7170</v>
      </c>
      <c r="C22" s="21">
        <f>[1]!BOARD(A1,"","買気配数量12")</f>
        <v>14300</v>
      </c>
      <c r="E22" s="8">
        <v>4217</v>
      </c>
      <c r="F22" s="8" t="s">
        <v>89</v>
      </c>
      <c r="G22" s="5">
        <v>26000</v>
      </c>
      <c r="H22" s="5">
        <v>97500</v>
      </c>
      <c r="I22" s="12">
        <v>3.75</v>
      </c>
      <c r="J22" s="5">
        <v>3</v>
      </c>
      <c r="K22" s="7">
        <f>[1]!BOARD(E22,"","気配値5")</f>
        <v>2929</v>
      </c>
      <c r="L22" s="7">
        <f>[1]!BOARD(E22,"","気配値6")</f>
        <v>2926</v>
      </c>
      <c r="M22" s="5">
        <f>[1]!QUOTE(E22,"","前日終値")</f>
        <v>2943</v>
      </c>
      <c r="N22" s="13">
        <f t="shared" si="0"/>
        <v>-5.266734624532754E-3</v>
      </c>
      <c r="S22" s="14"/>
      <c r="Y22" s="14"/>
    </row>
    <row r="23" spans="1:25" x14ac:dyDescent="0.15">
      <c r="A23" s="21">
        <f>[1]!BOARD(A1,"","売気配数量13")</f>
        <v>0</v>
      </c>
      <c r="B23" s="20">
        <f>[1]!BOARD(A1,"","気配値13")</f>
        <v>7160</v>
      </c>
      <c r="C23" s="21">
        <f>[1]!BOARD(A1,"","買気配数量13")</f>
        <v>11600</v>
      </c>
      <c r="E23" s="8">
        <v>2802</v>
      </c>
      <c r="F23" s="8" t="s">
        <v>41</v>
      </c>
      <c r="G23" s="5">
        <v>69400</v>
      </c>
      <c r="H23" s="5">
        <v>250200</v>
      </c>
      <c r="I23" s="12">
        <v>3.6051873198847262</v>
      </c>
      <c r="J23" s="5">
        <v>4</v>
      </c>
      <c r="K23" s="7">
        <f>[1]!BOARD(E23,"","気配値5")</f>
        <v>2085.5</v>
      </c>
      <c r="L23" s="7">
        <f>[1]!BOARD(E23,"","気配値6")</f>
        <v>2084</v>
      </c>
      <c r="M23" s="5">
        <f>[1]!QUOTE(E23,"","前日終値")</f>
        <v>2134.5</v>
      </c>
      <c r="N23" s="13">
        <f t="shared" si="0"/>
        <v>-2.3307566174748162E-2</v>
      </c>
      <c r="S23" s="14"/>
      <c r="Y23" s="14"/>
    </row>
    <row r="24" spans="1:25" x14ac:dyDescent="0.15">
      <c r="A24" s="21">
        <f>[1]!BOARD(A1,"","売気配数量14")</f>
        <v>0</v>
      </c>
      <c r="B24" s="20">
        <f>[1]!BOARD(A1,"","気配値14")</f>
        <v>7150</v>
      </c>
      <c r="C24" s="21">
        <f>[1]!BOARD(A1,"","買気配数量14")</f>
        <v>22900</v>
      </c>
      <c r="E24" s="8">
        <v>4403</v>
      </c>
      <c r="F24" s="8" t="s">
        <v>94</v>
      </c>
      <c r="G24" s="5">
        <v>7100</v>
      </c>
      <c r="H24" s="5">
        <v>25000</v>
      </c>
      <c r="I24" s="12">
        <v>3.5211267605633805</v>
      </c>
      <c r="J24" s="5">
        <v>5</v>
      </c>
      <c r="K24" s="7">
        <f>[1]!BOARD(E24,"","気配値5")</f>
        <v>2971</v>
      </c>
      <c r="L24" s="7">
        <f>[1]!BOARD(E24,"","気配値6")</f>
        <v>2969</v>
      </c>
      <c r="M24" s="5">
        <f>[1]!QUOTE(E24,"","前日終値")</f>
        <v>2986</v>
      </c>
      <c r="N24" s="13">
        <f t="shared" si="0"/>
        <v>-5.3583389149364224E-3</v>
      </c>
      <c r="S24" s="14"/>
      <c r="Y24" s="14"/>
    </row>
    <row r="25" spans="1:25" x14ac:dyDescent="0.15">
      <c r="A25" s="21">
        <f>[1]!BOARD(A1,"","売気配数量15")</f>
        <v>0</v>
      </c>
      <c r="B25" s="20">
        <f>[1]!BOARD(A1,"","気配値15")</f>
        <v>7140</v>
      </c>
      <c r="C25" s="21">
        <f>[1]!BOARD(A1,"","買気配数量15")</f>
        <v>7500</v>
      </c>
      <c r="E25" s="8">
        <v>8242</v>
      </c>
      <c r="F25" s="8" t="s">
        <v>305</v>
      </c>
      <c r="G25" s="5">
        <v>10300</v>
      </c>
      <c r="H25" s="5">
        <v>33700</v>
      </c>
      <c r="I25" s="12">
        <v>3.2718446601941746</v>
      </c>
      <c r="J25" s="5">
        <v>6</v>
      </c>
      <c r="K25" s="7">
        <f>[1]!BOARD(E25,"","気配値5")</f>
        <v>2310</v>
      </c>
      <c r="L25" s="7">
        <f>[1]!BOARD(E25,"","気配値6")</f>
        <v>2308</v>
      </c>
      <c r="M25" s="5">
        <f>[1]!QUOTE(E25,"","前日終値")</f>
        <v>2387</v>
      </c>
      <c r="N25" s="13">
        <f t="shared" si="0"/>
        <v>-3.2677000418935953E-2</v>
      </c>
      <c r="S25" s="14"/>
      <c r="Y25" s="14"/>
    </row>
    <row r="26" spans="1:25" x14ac:dyDescent="0.15">
      <c r="A26" s="21"/>
      <c r="B26" s="20" t="s">
        <v>102</v>
      </c>
      <c r="C26" s="21">
        <f>[1]!BOARD(A1,"","気配数量UNDER")</f>
        <v>94500</v>
      </c>
      <c r="E26" s="8">
        <v>8324</v>
      </c>
      <c r="F26" s="8" t="s">
        <v>312</v>
      </c>
      <c r="G26" s="5">
        <v>7500</v>
      </c>
      <c r="H26" s="5">
        <v>20800</v>
      </c>
      <c r="I26" s="12">
        <v>2.7733333333333334</v>
      </c>
      <c r="J26" s="5">
        <v>7</v>
      </c>
      <c r="K26" s="7">
        <f>[1]!BOARD(E26,"","気配値5")</f>
        <v>5260</v>
      </c>
      <c r="L26" s="7">
        <f>[1]!BOARD(E26,"","気配値6")</f>
        <v>5230</v>
      </c>
      <c r="M26" s="5">
        <f>[1]!QUOTE(E26,"","前日終値")</f>
        <v>5340</v>
      </c>
      <c r="N26" s="13">
        <f t="shared" si="0"/>
        <v>-1.7790262172284632E-2</v>
      </c>
      <c r="S26" s="14"/>
      <c r="Y26" s="14"/>
    </row>
    <row r="27" spans="1:25" x14ac:dyDescent="0.15">
      <c r="A27" s="22"/>
      <c r="C27" s="22"/>
      <c r="E27" s="8">
        <v>4204</v>
      </c>
      <c r="F27" s="8" t="s">
        <v>86</v>
      </c>
      <c r="G27" s="5">
        <v>38000</v>
      </c>
      <c r="H27" s="5">
        <v>104400</v>
      </c>
      <c r="I27" s="12">
        <v>2.7473684210526317</v>
      </c>
      <c r="J27" s="5">
        <v>8</v>
      </c>
      <c r="K27" s="7">
        <f>[1]!BOARD(E27,"","気配値5")</f>
        <v>2258</v>
      </c>
      <c r="L27" s="7">
        <f>[1]!BOARD(E27,"","気配値6")</f>
        <v>2256</v>
      </c>
      <c r="M27" s="5">
        <f>[1]!QUOTE(E27,"","前日終値")</f>
        <v>2287</v>
      </c>
      <c r="N27" s="13">
        <f t="shared" si="0"/>
        <v>-1.3117621337997432E-2</v>
      </c>
      <c r="S27" s="14"/>
      <c r="Y27" s="14"/>
    </row>
    <row r="28" spans="1:25" x14ac:dyDescent="0.15">
      <c r="A28" s="22"/>
      <c r="E28" s="8">
        <v>5301</v>
      </c>
      <c r="F28" s="8" t="s">
        <v>166</v>
      </c>
      <c r="G28" s="5">
        <v>109500</v>
      </c>
      <c r="H28" s="5">
        <v>288400</v>
      </c>
      <c r="I28" s="12">
        <v>2.6337899543378995</v>
      </c>
      <c r="J28" s="5">
        <v>9</v>
      </c>
      <c r="K28" s="7">
        <f>[1]!BOARD(E28,"","気配値5")</f>
        <v>1609</v>
      </c>
      <c r="L28" s="7">
        <f>[1]!BOARD(E28,"","気配値6")</f>
        <v>1608</v>
      </c>
      <c r="M28" s="5">
        <f>[1]!QUOTE(E28,"","前日終値")</f>
        <v>1646</v>
      </c>
      <c r="N28" s="13">
        <f t="shared" si="0"/>
        <v>-2.2782503037667046E-2</v>
      </c>
      <c r="S28" s="14"/>
      <c r="Y28" s="14"/>
    </row>
    <row r="29" spans="1:25" x14ac:dyDescent="0.15">
      <c r="A29" s="22"/>
      <c r="E29" s="8">
        <v>4912</v>
      </c>
      <c r="F29" s="8" t="s">
        <v>155</v>
      </c>
      <c r="G29" s="5">
        <v>47600</v>
      </c>
      <c r="H29" s="5">
        <v>118600</v>
      </c>
      <c r="I29" s="12">
        <v>2.4915966386554622</v>
      </c>
      <c r="J29" s="5">
        <v>10</v>
      </c>
      <c r="K29" s="7">
        <f>[1]!BOARD(E29,"","気配値5")</f>
        <v>2093</v>
      </c>
      <c r="L29" s="7">
        <f>[1]!BOARD(E29,"","気配値6")</f>
        <v>2091</v>
      </c>
      <c r="M29" s="5">
        <f>[1]!QUOTE(E29,"","前日終値")</f>
        <v>2112</v>
      </c>
      <c r="N29" s="13">
        <f t="shared" si="0"/>
        <v>-9.4696969696970168E-3</v>
      </c>
      <c r="S29" s="14"/>
      <c r="Y29" s="14"/>
    </row>
    <row r="30" spans="1:25" x14ac:dyDescent="0.15">
      <c r="A30" s="22"/>
      <c r="E30" s="8">
        <v>4704</v>
      </c>
      <c r="F30" s="8" t="s">
        <v>149</v>
      </c>
      <c r="G30" s="5">
        <v>63000</v>
      </c>
      <c r="H30" s="5">
        <v>154900</v>
      </c>
      <c r="I30" s="12">
        <v>2.4587301587301589</v>
      </c>
      <c r="J30" s="5">
        <v>11</v>
      </c>
      <c r="K30" s="7">
        <f>[1]!BOARD(E30,"","気配値5")</f>
        <v>6080</v>
      </c>
      <c r="L30" s="7">
        <f>[1]!BOARD(E30,"","気配値6")</f>
        <v>6070</v>
      </c>
      <c r="M30" s="5">
        <f>[1]!QUOTE(E30,"","前日終値")</f>
        <v>6160</v>
      </c>
      <c r="N30" s="13">
        <f t="shared" si="0"/>
        <v>-1.379870129870131E-2</v>
      </c>
      <c r="S30" s="14"/>
      <c r="Y30" s="14"/>
    </row>
    <row r="31" spans="1:25" x14ac:dyDescent="0.15">
      <c r="A31" s="22"/>
      <c r="E31" s="8">
        <v>7270</v>
      </c>
      <c r="F31" s="8" t="s">
        <v>262</v>
      </c>
      <c r="G31" s="5">
        <v>122500</v>
      </c>
      <c r="H31" s="5">
        <v>297600</v>
      </c>
      <c r="I31" s="12">
        <v>2.4293877551020406</v>
      </c>
      <c r="J31" s="5">
        <v>12</v>
      </c>
      <c r="K31" s="7">
        <f>[1]!BOARD(E31,"","気配値5")</f>
        <v>3682</v>
      </c>
      <c r="L31" s="7">
        <f>[1]!BOARD(E31,"","気配値6")</f>
        <v>3680</v>
      </c>
      <c r="M31" s="5">
        <f>[1]!QUOTE(E31,"","前日終値")</f>
        <v>3737</v>
      </c>
      <c r="N31" s="13">
        <f t="shared" si="0"/>
        <v>-1.4985282312015014E-2</v>
      </c>
      <c r="S31" s="14"/>
      <c r="Y31" s="14"/>
    </row>
    <row r="32" spans="1:25" x14ac:dyDescent="0.15">
      <c r="A32" s="22"/>
      <c r="E32" s="8">
        <v>2282</v>
      </c>
      <c r="F32" s="8" t="s">
        <v>23</v>
      </c>
      <c r="G32" s="5">
        <v>114000</v>
      </c>
      <c r="H32" s="5">
        <v>271000</v>
      </c>
      <c r="I32" s="12">
        <v>2.3771929824561404</v>
      </c>
      <c r="J32" s="5">
        <v>13</v>
      </c>
      <c r="K32" s="7">
        <f>[1]!BOARD(E32,"","気配値5")</f>
        <v>2639</v>
      </c>
      <c r="L32" s="7">
        <f>[1]!BOARD(E32,"","気配値6")</f>
        <v>2636</v>
      </c>
      <c r="M32" s="5">
        <f>[1]!QUOTE(E32,"","前日終値")</f>
        <v>2661</v>
      </c>
      <c r="N32" s="13">
        <f t="shared" si="0"/>
        <v>-8.8312664411874797E-3</v>
      </c>
      <c r="S32" s="14"/>
      <c r="Y32" s="14"/>
    </row>
    <row r="33" spans="1:34" x14ac:dyDescent="0.15">
      <c r="A33" s="22"/>
      <c r="E33" s="8">
        <v>5486</v>
      </c>
      <c r="F33" s="8" t="s">
        <v>176</v>
      </c>
      <c r="G33" s="5">
        <v>53800</v>
      </c>
      <c r="H33" s="5">
        <v>126300</v>
      </c>
      <c r="I33" s="12">
        <v>2.3475836431226766</v>
      </c>
      <c r="J33" s="5">
        <v>14</v>
      </c>
      <c r="K33" s="7">
        <f>[1]!BOARD(E33,"","気配値5")</f>
        <v>1627</v>
      </c>
      <c r="L33" s="7">
        <f>[1]!BOARD(E33,"","気配値6")</f>
        <v>1624</v>
      </c>
      <c r="M33" s="5">
        <f>[1]!QUOTE(E33,"","前日終値")</f>
        <v>1641</v>
      </c>
      <c r="N33" s="13">
        <f t="shared" si="0"/>
        <v>-9.4454600853138837E-3</v>
      </c>
      <c r="S33" s="14"/>
      <c r="Y33" s="14"/>
    </row>
    <row r="34" spans="1:34" x14ac:dyDescent="0.15">
      <c r="A34" s="22"/>
      <c r="E34" s="8">
        <v>4665</v>
      </c>
      <c r="F34" s="8" t="s">
        <v>144</v>
      </c>
      <c r="G34" s="5">
        <v>6500</v>
      </c>
      <c r="H34" s="5">
        <v>15200</v>
      </c>
      <c r="I34" s="12">
        <v>2.3384615384615386</v>
      </c>
      <c r="J34" s="5">
        <v>15</v>
      </c>
      <c r="K34" s="7">
        <f>[1]!BOARD(E34,"","気配値5")</f>
        <v>2980</v>
      </c>
      <c r="L34" s="7">
        <f>[1]!BOARD(E34,"","気配値6")</f>
        <v>2978</v>
      </c>
      <c r="M34" s="5">
        <f>[1]!QUOTE(E34,"","前日終値")</f>
        <v>3000</v>
      </c>
      <c r="N34" s="13">
        <f t="shared" si="0"/>
        <v>-7.0000000000000062E-3</v>
      </c>
      <c r="S34" s="14"/>
      <c r="Y34" s="14"/>
    </row>
    <row r="35" spans="1:34" x14ac:dyDescent="0.15">
      <c r="A35" s="22"/>
      <c r="E35" s="8">
        <v>8140</v>
      </c>
      <c r="F35" s="8" t="s">
        <v>299</v>
      </c>
      <c r="G35" s="5">
        <v>8500</v>
      </c>
      <c r="H35" s="5">
        <v>18900</v>
      </c>
      <c r="I35" s="12">
        <v>2.223529411764706</v>
      </c>
      <c r="J35" s="5">
        <v>16</v>
      </c>
      <c r="K35" s="7">
        <f>[1]!BOARD(E35,"","気配値5")</f>
        <v>4380</v>
      </c>
      <c r="L35" s="7">
        <f>[1]!BOARD(E35,"","気配値6")</f>
        <v>4365</v>
      </c>
      <c r="M35" s="5">
        <f>[1]!QUOTE(E35,"","前日終値")</f>
        <v>4410</v>
      </c>
      <c r="N35" s="13">
        <f t="shared" si="0"/>
        <v>-8.5034013605441716E-3</v>
      </c>
      <c r="S35" s="14"/>
    </row>
    <row r="36" spans="1:34" x14ac:dyDescent="0.15">
      <c r="A36" s="22"/>
      <c r="E36" s="8">
        <v>8341</v>
      </c>
      <c r="F36" s="8" t="s">
        <v>316</v>
      </c>
      <c r="G36" s="5">
        <v>7800</v>
      </c>
      <c r="H36" s="5">
        <v>16800</v>
      </c>
      <c r="I36" s="12">
        <v>2.1538461538461537</v>
      </c>
      <c r="J36" s="5">
        <v>17</v>
      </c>
      <c r="K36" s="7">
        <f>[1]!BOARD(E36,"","気配値5")</f>
        <v>2890</v>
      </c>
      <c r="L36" s="7">
        <f>[1]!BOARD(E36,"","気配値6")</f>
        <v>2888</v>
      </c>
      <c r="M36" s="5">
        <f>[1]!QUOTE(E36,"","前日終値")</f>
        <v>2947</v>
      </c>
      <c r="N36" s="13">
        <f t="shared" si="0"/>
        <v>-1.9681031557516104E-2</v>
      </c>
      <c r="S36" s="14"/>
    </row>
    <row r="37" spans="1:34" x14ac:dyDescent="0.15">
      <c r="A37" s="22"/>
      <c r="E37" s="8">
        <v>1911</v>
      </c>
      <c r="F37" s="8" t="s">
        <v>12</v>
      </c>
      <c r="G37" s="5">
        <v>30800</v>
      </c>
      <c r="H37" s="5">
        <v>65300</v>
      </c>
      <c r="I37" s="12">
        <v>2.1201298701298703</v>
      </c>
      <c r="J37" s="5">
        <v>18</v>
      </c>
      <c r="K37" s="7">
        <f>[1]!BOARD(E37,"","気配値5")</f>
        <v>1984</v>
      </c>
      <c r="L37" s="7">
        <f>[1]!BOARD(E37,"","気配値6")</f>
        <v>1982</v>
      </c>
      <c r="M37" s="5">
        <f>[1]!QUOTE(E37,"","前日終値")</f>
        <v>2009</v>
      </c>
      <c r="N37" s="13">
        <f t="shared" si="0"/>
        <v>-1.2941762070681984E-2</v>
      </c>
      <c r="S37" s="14"/>
    </row>
    <row r="38" spans="1:34" x14ac:dyDescent="0.15">
      <c r="A38" s="22"/>
      <c r="E38" s="8">
        <v>3632</v>
      </c>
      <c r="F38" s="8" t="s">
        <v>62</v>
      </c>
      <c r="G38" s="5">
        <v>231800</v>
      </c>
      <c r="H38" s="5">
        <v>484700</v>
      </c>
      <c r="I38" s="12">
        <v>2.0910267471958583</v>
      </c>
      <c r="J38" s="5">
        <v>19</v>
      </c>
      <c r="K38" s="7">
        <f>[1]!BOARD(E38,"","気配値5")</f>
        <v>709</v>
      </c>
      <c r="L38" s="7">
        <f>[1]!BOARD(E38,"","気配値6")</f>
        <v>707</v>
      </c>
      <c r="M38" s="5">
        <f>[1]!QUOTE(E38,"","前日終値")</f>
        <v>718</v>
      </c>
      <c r="N38" s="13">
        <f t="shared" si="0"/>
        <v>-1.3927576601671321E-2</v>
      </c>
      <c r="S38" s="14"/>
    </row>
    <row r="39" spans="1:34" x14ac:dyDescent="0.15">
      <c r="A39" s="22"/>
      <c r="E39" s="8">
        <v>8356</v>
      </c>
      <c r="F39" s="8" t="s">
        <v>319</v>
      </c>
      <c r="G39" s="5">
        <v>19700</v>
      </c>
      <c r="H39" s="5">
        <v>41100</v>
      </c>
      <c r="I39" s="12">
        <v>2.0862944162436547</v>
      </c>
      <c r="J39" s="5">
        <v>20</v>
      </c>
      <c r="K39" s="7">
        <f>[1]!BOARD(E39,"","気配値5")</f>
        <v>3195</v>
      </c>
      <c r="L39" s="7">
        <f>[1]!BOARD(E39,"","気配値6")</f>
        <v>3190</v>
      </c>
      <c r="M39" s="5">
        <f>[1]!QUOTE(E39,"","前日終値")</f>
        <v>3225</v>
      </c>
      <c r="N39" s="13">
        <f t="shared" si="0"/>
        <v>-1.0077519379844913E-2</v>
      </c>
      <c r="S39" s="14"/>
    </row>
    <row r="40" spans="1:34" x14ac:dyDescent="0.15">
      <c r="A40" s="22"/>
      <c r="E40" s="8">
        <v>5706</v>
      </c>
      <c r="F40" s="8" t="s">
        <v>179</v>
      </c>
      <c r="G40" s="5">
        <v>52800</v>
      </c>
      <c r="H40" s="5">
        <v>108500</v>
      </c>
      <c r="I40" s="12">
        <v>2.0549242424242422</v>
      </c>
      <c r="J40" s="5">
        <v>21</v>
      </c>
      <c r="K40" s="7">
        <f>[1]!BOARD(E40,"","気配値5")</f>
        <v>6410</v>
      </c>
      <c r="L40" s="7">
        <f>[1]!BOARD(E40,"","気配値6")</f>
        <v>6390</v>
      </c>
      <c r="M40" s="5">
        <f>[1]!QUOTE(E40,"","前日終値")</f>
        <v>6500</v>
      </c>
      <c r="N40" s="13">
        <f t="shared" si="0"/>
        <v>-1.538461538461533E-2</v>
      </c>
      <c r="S40" s="14"/>
    </row>
    <row r="41" spans="1:34" s="1" customFormat="1" x14ac:dyDescent="0.15">
      <c r="A41" s="22"/>
      <c r="B41" s="5"/>
      <c r="C41" s="8"/>
      <c r="D41" s="8"/>
      <c r="E41" s="8">
        <v>4922</v>
      </c>
      <c r="F41" s="8" t="s">
        <v>156</v>
      </c>
      <c r="G41" s="5">
        <v>13900</v>
      </c>
      <c r="H41" s="5">
        <v>28400</v>
      </c>
      <c r="I41" s="12">
        <v>2.0431654676258995</v>
      </c>
      <c r="J41" s="5">
        <v>22</v>
      </c>
      <c r="K41" s="7">
        <f>[1]!BOARD(E41,"","気配値5")</f>
        <v>19020</v>
      </c>
      <c r="L41" s="7">
        <f>[1]!BOARD(E41,"","気配値6")</f>
        <v>19010</v>
      </c>
      <c r="M41" s="5">
        <f>[1]!QUOTE(E41,"","前日終値")</f>
        <v>19080</v>
      </c>
      <c r="N41" s="13">
        <f t="shared" si="0"/>
        <v>-3.4067085953878307E-3</v>
      </c>
      <c r="P41" s="9"/>
      <c r="Q41" s="9"/>
      <c r="S41" s="14"/>
      <c r="U41" s="9"/>
      <c r="V41" s="9"/>
      <c r="X41" s="9"/>
      <c r="Y41" s="9"/>
      <c r="AA41" s="9"/>
      <c r="AB41" s="9"/>
      <c r="AD41" s="9"/>
      <c r="AE41" s="9"/>
      <c r="AG41" s="9"/>
      <c r="AH41" s="9"/>
    </row>
    <row r="42" spans="1:34" s="1" customFormat="1" x14ac:dyDescent="0.15">
      <c r="A42" s="22"/>
      <c r="B42" s="5"/>
      <c r="C42" s="8"/>
      <c r="D42" s="8"/>
      <c r="E42" s="8">
        <v>7729</v>
      </c>
      <c r="F42" s="8" t="s">
        <v>275</v>
      </c>
      <c r="G42" s="5">
        <v>27600</v>
      </c>
      <c r="H42" s="5">
        <v>56300</v>
      </c>
      <c r="I42" s="12">
        <v>2.0398550724637681</v>
      </c>
      <c r="J42" s="5">
        <v>23</v>
      </c>
      <c r="K42" s="7">
        <f>[1]!BOARD(E42,"","気配値5")</f>
        <v>4800</v>
      </c>
      <c r="L42" s="7">
        <f>[1]!BOARD(E42,"","気配値6")</f>
        <v>4790</v>
      </c>
      <c r="M42" s="5">
        <f>[1]!QUOTE(E42,"","前日終値")</f>
        <v>4855</v>
      </c>
      <c r="N42" s="13">
        <f t="shared" si="0"/>
        <v>-1.2358393408856805E-2</v>
      </c>
      <c r="P42" s="9"/>
      <c r="Q42" s="9"/>
      <c r="S42" s="14"/>
      <c r="U42" s="9"/>
      <c r="V42" s="9"/>
      <c r="X42" s="9"/>
      <c r="Y42" s="9"/>
      <c r="AA42" s="9"/>
      <c r="AB42" s="9"/>
      <c r="AD42" s="9"/>
      <c r="AE42" s="9"/>
      <c r="AG42" s="9"/>
      <c r="AH42" s="9"/>
    </row>
    <row r="43" spans="1:34" s="1" customFormat="1" x14ac:dyDescent="0.15">
      <c r="A43" s="22"/>
      <c r="B43" s="5"/>
      <c r="C43" s="8"/>
      <c r="D43" s="8"/>
      <c r="E43" s="8">
        <v>4612</v>
      </c>
      <c r="F43" s="8" t="s">
        <v>140</v>
      </c>
      <c r="G43" s="5">
        <v>42900</v>
      </c>
      <c r="H43" s="5">
        <v>86700</v>
      </c>
      <c r="I43" s="12">
        <v>2.0209790209790208</v>
      </c>
      <c r="J43" s="5">
        <v>24</v>
      </c>
      <c r="K43" s="7">
        <f>[1]!BOARD(E43,"","気配値5")</f>
        <v>3875</v>
      </c>
      <c r="L43" s="7">
        <f>[1]!BOARD(E43,"","気配値6")</f>
        <v>3860</v>
      </c>
      <c r="M43" s="5">
        <f>[1]!QUOTE(E43,"","前日終値")</f>
        <v>3980</v>
      </c>
      <c r="N43" s="13">
        <f t="shared" si="0"/>
        <v>-2.826633165829151E-2</v>
      </c>
      <c r="P43" s="9"/>
      <c r="Q43" s="9"/>
      <c r="S43" s="14"/>
      <c r="U43" s="9"/>
      <c r="V43" s="9"/>
      <c r="X43" s="9"/>
      <c r="Y43" s="9"/>
      <c r="AA43" s="9"/>
      <c r="AB43" s="9"/>
      <c r="AD43" s="9"/>
      <c r="AE43" s="9"/>
      <c r="AG43" s="9"/>
      <c r="AH43" s="9"/>
    </row>
    <row r="44" spans="1:34" s="1" customFormat="1" x14ac:dyDescent="0.15">
      <c r="A44" s="22"/>
      <c r="B44" s="5"/>
      <c r="C44" s="8"/>
      <c r="D44" s="8"/>
      <c r="E44" s="8">
        <v>7240</v>
      </c>
      <c r="F44" s="8" t="s">
        <v>258</v>
      </c>
      <c r="G44" s="5">
        <v>22300</v>
      </c>
      <c r="H44" s="5">
        <v>44900</v>
      </c>
      <c r="I44" s="12">
        <v>2.0134529147982061</v>
      </c>
      <c r="J44" s="5">
        <v>25</v>
      </c>
      <c r="K44" s="7">
        <f>[1]!BOARD(E44,"","気配値5")</f>
        <v>2628</v>
      </c>
      <c r="L44" s="7">
        <f>[1]!BOARD(E44,"","気配値6")</f>
        <v>2626</v>
      </c>
      <c r="M44" s="5">
        <f>[1]!QUOTE(E44,"","前日終値")</f>
        <v>2657</v>
      </c>
      <c r="N44" s="13">
        <f t="shared" si="0"/>
        <v>-1.1290929619871992E-2</v>
      </c>
      <c r="P44" s="9"/>
      <c r="Q44" s="9"/>
      <c r="S44" s="14"/>
      <c r="U44" s="9"/>
      <c r="V44" s="9"/>
      <c r="X44" s="9"/>
      <c r="Y44" s="9"/>
      <c r="AA44" s="9"/>
      <c r="AB44" s="9"/>
      <c r="AD44" s="9"/>
      <c r="AE44" s="9"/>
      <c r="AG44" s="9"/>
      <c r="AH44" s="9"/>
    </row>
    <row r="45" spans="1:34" s="1" customFormat="1" x14ac:dyDescent="0.15">
      <c r="A45" s="8"/>
      <c r="B45" s="5"/>
      <c r="C45" s="8"/>
      <c r="D45" s="8"/>
      <c r="E45" s="8">
        <v>4684</v>
      </c>
      <c r="F45" s="8" t="s">
        <v>147</v>
      </c>
      <c r="G45" s="5">
        <v>7000</v>
      </c>
      <c r="H45" s="5">
        <v>13600</v>
      </c>
      <c r="I45" s="12">
        <v>1.9428571428571428</v>
      </c>
      <c r="J45" s="5">
        <v>26</v>
      </c>
      <c r="K45" s="7">
        <f>[1]!BOARD(E45,"","気配値5")</f>
        <v>8700</v>
      </c>
      <c r="L45" s="7">
        <f>[1]!BOARD(E45,"","気配値6")</f>
        <v>8670</v>
      </c>
      <c r="M45" s="5">
        <f>[1]!QUOTE(E45,"","前日終値")</f>
        <v>8810</v>
      </c>
      <c r="N45" s="13">
        <f t="shared" si="0"/>
        <v>-1.4188422247446097E-2</v>
      </c>
      <c r="P45" s="9"/>
      <c r="Q45" s="9"/>
      <c r="S45" s="14"/>
      <c r="U45" s="9"/>
      <c r="V45" s="9"/>
      <c r="X45" s="9"/>
      <c r="Y45" s="9"/>
      <c r="AA45" s="9"/>
      <c r="AB45" s="9"/>
      <c r="AD45" s="9"/>
      <c r="AE45" s="9"/>
      <c r="AG45" s="9"/>
      <c r="AH45" s="9"/>
    </row>
    <row r="46" spans="1:34" s="1" customFormat="1" x14ac:dyDescent="0.15">
      <c r="A46" s="8"/>
      <c r="B46" s="5"/>
      <c r="C46" s="8"/>
      <c r="D46" s="8"/>
      <c r="E46" s="8">
        <v>6136</v>
      </c>
      <c r="F46" s="8" t="s">
        <v>196</v>
      </c>
      <c r="G46" s="5">
        <v>17100</v>
      </c>
      <c r="H46" s="5">
        <v>33100</v>
      </c>
      <c r="I46" s="12">
        <v>1.935672514619883</v>
      </c>
      <c r="J46" s="5">
        <v>27</v>
      </c>
      <c r="K46" s="7">
        <f>[1]!BOARD(E46,"","気配値5")</f>
        <v>2842</v>
      </c>
      <c r="L46" s="7">
        <f>[1]!BOARD(E46,"","気配値6")</f>
        <v>2839</v>
      </c>
      <c r="M46" s="5">
        <f>[1]!QUOTE(E46,"","前日終値")</f>
        <v>2847</v>
      </c>
      <c r="N46" s="13">
        <f t="shared" si="0"/>
        <v>-2.2831050228310223E-3</v>
      </c>
      <c r="P46" s="9"/>
      <c r="Q46" s="9"/>
      <c r="S46" s="14"/>
      <c r="U46" s="9"/>
      <c r="V46" s="9"/>
      <c r="X46" s="9"/>
      <c r="Y46" s="9"/>
      <c r="AA46" s="9"/>
      <c r="AB46" s="9"/>
      <c r="AD46" s="9"/>
      <c r="AE46" s="9"/>
      <c r="AG46" s="9"/>
      <c r="AH46" s="9"/>
    </row>
    <row r="47" spans="1:34" s="1" customFormat="1" x14ac:dyDescent="0.15">
      <c r="A47" s="8"/>
      <c r="B47" s="5"/>
      <c r="C47" s="8"/>
      <c r="D47" s="8"/>
      <c r="E47" s="8">
        <v>3231</v>
      </c>
      <c r="F47" s="8" t="s">
        <v>54</v>
      </c>
      <c r="G47" s="5">
        <v>19700</v>
      </c>
      <c r="H47" s="5">
        <v>38000</v>
      </c>
      <c r="I47" s="12">
        <v>1.9289340101522843</v>
      </c>
      <c r="J47" s="5">
        <v>28</v>
      </c>
      <c r="K47" s="7">
        <f>[1]!BOARD(E47,"","気配値5")</f>
        <v>2908</v>
      </c>
      <c r="L47" s="7">
        <f>[1]!BOARD(E47,"","気配値6")</f>
        <v>2906</v>
      </c>
      <c r="M47" s="5">
        <f>[1]!QUOTE(E47,"","前日終値")</f>
        <v>2871</v>
      </c>
      <c r="N47" s="13">
        <f t="shared" si="0"/>
        <v>1.2539184952978122E-2</v>
      </c>
      <c r="P47" s="9"/>
      <c r="Q47" s="9"/>
      <c r="S47" s="14"/>
      <c r="U47" s="9"/>
      <c r="V47" s="9"/>
      <c r="X47" s="9"/>
      <c r="Y47" s="9"/>
      <c r="AA47" s="9"/>
      <c r="AB47" s="9"/>
      <c r="AD47" s="9"/>
      <c r="AE47" s="9"/>
      <c r="AG47" s="9"/>
      <c r="AH47" s="9"/>
    </row>
    <row r="48" spans="1:34" s="1" customFormat="1" x14ac:dyDescent="0.15">
      <c r="A48" s="8"/>
      <c r="B48" s="5"/>
      <c r="C48" s="8"/>
      <c r="D48" s="8"/>
      <c r="E48" s="8">
        <v>6849</v>
      </c>
      <c r="F48" s="8" t="s">
        <v>238</v>
      </c>
      <c r="G48" s="5">
        <v>13800</v>
      </c>
      <c r="H48" s="5">
        <v>26600</v>
      </c>
      <c r="I48" s="12">
        <v>1.9275362318840579</v>
      </c>
      <c r="J48" s="5">
        <v>29</v>
      </c>
      <c r="K48" s="7">
        <f>[1]!BOARD(E48,"","気配値5")</f>
        <v>2589</v>
      </c>
      <c r="L48" s="7">
        <f>[1]!BOARD(E48,"","気配値6")</f>
        <v>2586</v>
      </c>
      <c r="M48" s="5">
        <f>[1]!QUOTE(E48,"","前日終値")</f>
        <v>2603</v>
      </c>
      <c r="N48" s="13">
        <f t="shared" si="0"/>
        <v>-5.9546676911256258E-3</v>
      </c>
      <c r="P48" s="9"/>
      <c r="Q48" s="9"/>
      <c r="S48" s="14"/>
      <c r="U48" s="9"/>
      <c r="V48" s="9"/>
      <c r="X48" s="9"/>
      <c r="Y48" s="9"/>
      <c r="AA48" s="9"/>
      <c r="AB48" s="9"/>
      <c r="AD48" s="9"/>
      <c r="AE48" s="9"/>
      <c r="AG48" s="9"/>
      <c r="AH48" s="9"/>
    </row>
    <row r="49" spans="1:34" s="1" customFormat="1" x14ac:dyDescent="0.15">
      <c r="A49" s="8"/>
      <c r="B49" s="5"/>
      <c r="C49" s="8"/>
      <c r="D49" s="8"/>
      <c r="E49" s="8">
        <v>5451</v>
      </c>
      <c r="F49" s="8" t="s">
        <v>172</v>
      </c>
      <c r="G49" s="5">
        <v>11300</v>
      </c>
      <c r="H49" s="5">
        <v>21600</v>
      </c>
      <c r="I49" s="12">
        <v>1.9115044247787611</v>
      </c>
      <c r="J49" s="5">
        <v>30</v>
      </c>
      <c r="K49" s="7">
        <f>[1]!BOARD(E49,"","気配値5")</f>
        <v>3365</v>
      </c>
      <c r="L49" s="7">
        <f>[1]!BOARD(E49,"","気配値6")</f>
        <v>3360</v>
      </c>
      <c r="M49" s="5">
        <f>[1]!QUOTE(E49,"","前日終値")</f>
        <v>3410</v>
      </c>
      <c r="N49" s="13">
        <f t="shared" si="0"/>
        <v>-1.3929618768328433E-2</v>
      </c>
      <c r="P49" s="9"/>
      <c r="Q49" s="9"/>
      <c r="S49" s="14"/>
      <c r="U49" s="9"/>
      <c r="V49" s="9"/>
      <c r="X49" s="9"/>
      <c r="Y49" s="9"/>
      <c r="AA49" s="9"/>
      <c r="AB49" s="9"/>
      <c r="AD49" s="9"/>
      <c r="AE49" s="9"/>
      <c r="AG49" s="9"/>
      <c r="AH49" s="9"/>
    </row>
    <row r="50" spans="1:34" s="1" customFormat="1" x14ac:dyDescent="0.15">
      <c r="A50" s="8"/>
      <c r="B50" s="5"/>
      <c r="C50" s="8"/>
      <c r="D50" s="8"/>
      <c r="E50" s="8">
        <v>6146</v>
      </c>
      <c r="F50" s="8" t="s">
        <v>199</v>
      </c>
      <c r="G50" s="5">
        <v>11000</v>
      </c>
      <c r="H50" s="5">
        <v>20900</v>
      </c>
      <c r="I50" s="12">
        <v>1.9</v>
      </c>
      <c r="J50" s="5">
        <v>31</v>
      </c>
      <c r="K50" s="7">
        <f>[1]!BOARD(E50,"","気配値5")</f>
        <v>26340</v>
      </c>
      <c r="L50" s="7">
        <f>[1]!BOARD(E50,"","気配値6")</f>
        <v>26310</v>
      </c>
      <c r="M50" s="5">
        <f>[1]!QUOTE(E50,"","前日終値")</f>
        <v>27020</v>
      </c>
      <c r="N50" s="13">
        <f t="shared" si="0"/>
        <v>-2.5721687638786128E-2</v>
      </c>
      <c r="P50" s="9"/>
      <c r="Q50" s="9"/>
      <c r="S50" s="14"/>
      <c r="U50" s="9"/>
      <c r="V50" s="9"/>
      <c r="X50" s="9"/>
      <c r="Y50" s="9"/>
      <c r="AA50" s="9"/>
      <c r="AB50" s="9"/>
      <c r="AD50" s="9"/>
      <c r="AE50" s="9"/>
      <c r="AG50" s="9"/>
      <c r="AH50" s="9"/>
    </row>
    <row r="51" spans="1:34" s="1" customFormat="1" x14ac:dyDescent="0.15">
      <c r="A51" s="8"/>
      <c r="B51" s="5"/>
      <c r="C51" s="8"/>
      <c r="D51" s="8"/>
      <c r="E51" s="8">
        <v>6305</v>
      </c>
      <c r="F51" s="8" t="s">
        <v>204</v>
      </c>
      <c r="G51" s="5">
        <v>34100</v>
      </c>
      <c r="H51" s="5">
        <v>63800</v>
      </c>
      <c r="I51" s="12">
        <v>1.8709677419354838</v>
      </c>
      <c r="J51" s="5">
        <v>32</v>
      </c>
      <c r="K51" s="7">
        <f>[1]!BOARD(E51,"","気配値5")</f>
        <v>4345</v>
      </c>
      <c r="L51" s="7">
        <f>[1]!BOARD(E51,"","気配値6")</f>
        <v>4335</v>
      </c>
      <c r="M51" s="5">
        <f>[1]!QUOTE(E51,"","前日終値")</f>
        <v>4370</v>
      </c>
      <c r="N51" s="13">
        <f t="shared" ref="N51:N108" si="1">AVERAGE(K51:L51)/M51-1</f>
        <v>-6.8649885583523806E-3</v>
      </c>
      <c r="P51" s="9"/>
      <c r="Q51" s="9"/>
      <c r="S51" s="14"/>
      <c r="U51" s="9"/>
      <c r="V51" s="9"/>
      <c r="X51" s="9"/>
      <c r="Y51" s="9"/>
      <c r="AA51" s="9"/>
      <c r="AB51" s="9"/>
      <c r="AD51" s="9"/>
      <c r="AE51" s="9"/>
      <c r="AG51" s="9"/>
      <c r="AH51" s="9"/>
    </row>
    <row r="52" spans="1:34" s="1" customFormat="1" x14ac:dyDescent="0.15">
      <c r="A52" s="8"/>
      <c r="B52" s="5"/>
      <c r="C52" s="8"/>
      <c r="D52" s="8"/>
      <c r="E52" s="8">
        <v>4062</v>
      </c>
      <c r="F52" s="8" t="s">
        <v>74</v>
      </c>
      <c r="G52" s="5">
        <v>102200</v>
      </c>
      <c r="H52" s="5">
        <v>190200</v>
      </c>
      <c r="I52" s="12">
        <v>1.8610567514677103</v>
      </c>
      <c r="J52" s="5">
        <v>33</v>
      </c>
      <c r="K52" s="7">
        <f>[1]!BOARD(E52,"","気配値5")</f>
        <v>1706</v>
      </c>
      <c r="L52" s="7">
        <f>[1]!BOARD(E52,"","気配値6")</f>
        <v>1703</v>
      </c>
      <c r="M52" s="5">
        <f>[1]!QUOTE(E52,"","前日終値")</f>
        <v>1723</v>
      </c>
      <c r="N52" s="13">
        <f t="shared" si="1"/>
        <v>-1.0737086477074831E-2</v>
      </c>
      <c r="P52" s="9"/>
      <c r="Q52" s="9"/>
      <c r="S52" s="14"/>
      <c r="U52" s="9"/>
      <c r="V52" s="9"/>
      <c r="X52" s="9"/>
      <c r="Y52" s="9"/>
      <c r="AA52" s="9"/>
      <c r="AB52" s="9"/>
      <c r="AD52" s="9"/>
      <c r="AE52" s="9"/>
      <c r="AG52" s="9"/>
      <c r="AH52" s="9"/>
    </row>
    <row r="53" spans="1:34" s="1" customFormat="1" x14ac:dyDescent="0.15">
      <c r="A53" s="8"/>
      <c r="B53" s="5"/>
      <c r="C53" s="8"/>
      <c r="D53" s="8"/>
      <c r="E53" s="8">
        <v>8036</v>
      </c>
      <c r="F53" s="8" t="s">
        <v>291</v>
      </c>
      <c r="G53" s="5">
        <v>31300</v>
      </c>
      <c r="H53" s="5">
        <v>58000</v>
      </c>
      <c r="I53" s="12">
        <v>1.8530351437699681</v>
      </c>
      <c r="J53" s="5">
        <v>34</v>
      </c>
      <c r="K53" s="7">
        <f>[1]!BOARD(E53,"","気配値5")</f>
        <v>5140</v>
      </c>
      <c r="L53" s="7">
        <f>[1]!BOARD(E53,"","気配値6")</f>
        <v>5130</v>
      </c>
      <c r="M53" s="5">
        <f>[1]!QUOTE(E53,"","前日終値")</f>
        <v>5270</v>
      </c>
      <c r="N53" s="13">
        <f t="shared" si="1"/>
        <v>-2.561669829222013E-2</v>
      </c>
      <c r="P53" s="9"/>
      <c r="Q53" s="9"/>
      <c r="S53" s="14"/>
      <c r="U53" s="9"/>
      <c r="V53" s="9"/>
      <c r="X53" s="9"/>
      <c r="Y53" s="9"/>
      <c r="AA53" s="9"/>
      <c r="AB53" s="9"/>
      <c r="AD53" s="9"/>
      <c r="AE53" s="9"/>
      <c r="AG53" s="9"/>
      <c r="AH53" s="9"/>
    </row>
    <row r="54" spans="1:34" s="1" customFormat="1" x14ac:dyDescent="0.15">
      <c r="A54" s="8"/>
      <c r="B54" s="5"/>
      <c r="C54" s="8"/>
      <c r="D54" s="8"/>
      <c r="E54" s="8">
        <v>8361</v>
      </c>
      <c r="F54" s="8" t="s">
        <v>322</v>
      </c>
      <c r="G54" s="5">
        <v>19000</v>
      </c>
      <c r="H54" s="5">
        <v>35200</v>
      </c>
      <c r="I54" s="12">
        <v>1.8526315789473684</v>
      </c>
      <c r="J54" s="5">
        <v>35</v>
      </c>
      <c r="K54" s="7">
        <f>[1]!BOARD(E54,"","気配値5")</f>
        <v>2844</v>
      </c>
      <c r="L54" s="7">
        <f>[1]!BOARD(E54,"","気配値6")</f>
        <v>2841</v>
      </c>
      <c r="M54" s="5">
        <f>[1]!QUOTE(E54,"","前日終値")</f>
        <v>2862</v>
      </c>
      <c r="N54" s="13">
        <f t="shared" si="1"/>
        <v>-6.8134171907756613E-3</v>
      </c>
      <c r="P54" s="9"/>
      <c r="Q54" s="9"/>
      <c r="S54" s="14"/>
      <c r="U54" s="9"/>
      <c r="V54" s="9"/>
      <c r="X54" s="9"/>
      <c r="Y54" s="9"/>
      <c r="AA54" s="9"/>
      <c r="AB54" s="9"/>
      <c r="AD54" s="9"/>
      <c r="AE54" s="9"/>
      <c r="AG54" s="9"/>
      <c r="AH54" s="9"/>
    </row>
    <row r="55" spans="1:34" s="1" customFormat="1" x14ac:dyDescent="0.15">
      <c r="A55" s="8"/>
      <c r="B55" s="5"/>
      <c r="C55" s="8"/>
      <c r="D55" s="8"/>
      <c r="E55" s="8">
        <v>4004</v>
      </c>
      <c r="F55" s="8" t="s">
        <v>67</v>
      </c>
      <c r="G55" s="5">
        <v>107400</v>
      </c>
      <c r="H55" s="5">
        <v>194400</v>
      </c>
      <c r="I55" s="12">
        <v>1.8100558659217878</v>
      </c>
      <c r="J55" s="5">
        <v>36</v>
      </c>
      <c r="K55" s="7">
        <f>[1]!BOARD(E55,"","気配値5")</f>
        <v>5190</v>
      </c>
      <c r="L55" s="7">
        <f>[1]!BOARD(E55,"","気配値6")</f>
        <v>5180</v>
      </c>
      <c r="M55" s="5">
        <f>[1]!QUOTE(E55,"","前日終値")</f>
        <v>5280</v>
      </c>
      <c r="N55" s="13">
        <f t="shared" si="1"/>
        <v>-1.7992424242424199E-2</v>
      </c>
      <c r="P55" s="9"/>
      <c r="Q55" s="9"/>
      <c r="S55" s="14"/>
      <c r="U55" s="9"/>
      <c r="V55" s="9"/>
      <c r="X55" s="9"/>
      <c r="Y55" s="9"/>
      <c r="AA55" s="9"/>
      <c r="AB55" s="9"/>
      <c r="AD55" s="9"/>
      <c r="AE55" s="9"/>
      <c r="AG55" s="9"/>
      <c r="AH55" s="9"/>
    </row>
    <row r="56" spans="1:34" s="1" customFormat="1" x14ac:dyDescent="0.15">
      <c r="A56" s="8"/>
      <c r="B56" s="5"/>
      <c r="C56" s="8"/>
      <c r="D56" s="8"/>
      <c r="E56" s="8">
        <v>7936</v>
      </c>
      <c r="F56" s="8" t="s">
        <v>282</v>
      </c>
      <c r="G56" s="5">
        <v>71800</v>
      </c>
      <c r="H56" s="5">
        <v>126800</v>
      </c>
      <c r="I56" s="12">
        <v>1.766016713091922</v>
      </c>
      <c r="J56" s="5">
        <v>37</v>
      </c>
      <c r="K56" s="7">
        <f>[1]!BOARD(E56,"","気配値5")</f>
        <v>1844</v>
      </c>
      <c r="L56" s="7">
        <f>[1]!BOARD(E56,"","気配値6")</f>
        <v>1842</v>
      </c>
      <c r="M56" s="5">
        <f>[1]!QUOTE(E56,"","前日終値")</f>
        <v>1866</v>
      </c>
      <c r="N56" s="13">
        <f t="shared" si="1"/>
        <v>-1.2325830653804881E-2</v>
      </c>
      <c r="P56" s="9"/>
      <c r="Q56" s="9"/>
      <c r="S56" s="14"/>
      <c r="U56" s="9"/>
      <c r="V56" s="9"/>
      <c r="X56" s="9"/>
      <c r="Y56" s="9"/>
      <c r="AA56" s="9"/>
      <c r="AB56" s="9"/>
      <c r="AD56" s="9"/>
      <c r="AE56" s="9"/>
      <c r="AG56" s="9"/>
      <c r="AH56" s="9"/>
    </row>
    <row r="57" spans="1:34" s="1" customFormat="1" x14ac:dyDescent="0.15">
      <c r="A57" s="8"/>
      <c r="B57" s="5"/>
      <c r="C57" s="8"/>
      <c r="D57" s="8"/>
      <c r="E57" s="8">
        <v>4521</v>
      </c>
      <c r="F57" s="8" t="s">
        <v>99</v>
      </c>
      <c r="G57" s="5">
        <v>25200</v>
      </c>
      <c r="H57" s="5">
        <v>44200</v>
      </c>
      <c r="I57" s="12">
        <v>1.753968253968254</v>
      </c>
      <c r="J57" s="5">
        <v>38</v>
      </c>
      <c r="K57" s="7">
        <f>[1]!BOARD(E57,"","気配値5")</f>
        <v>5910</v>
      </c>
      <c r="L57" s="7">
        <f>[1]!BOARD(E57,"","気配値6")</f>
        <v>5890</v>
      </c>
      <c r="M57" s="5">
        <f>[1]!QUOTE(E57,"","前日終値")</f>
        <v>5940</v>
      </c>
      <c r="N57" s="13">
        <f t="shared" si="1"/>
        <v>-6.7340067340067034E-3</v>
      </c>
      <c r="P57" s="9"/>
      <c r="Q57" s="9"/>
      <c r="S57" s="14"/>
      <c r="U57" s="9"/>
      <c r="V57" s="9"/>
      <c r="X57" s="9"/>
      <c r="Y57" s="9"/>
      <c r="AA57" s="9"/>
      <c r="AB57" s="9"/>
      <c r="AD57" s="9"/>
      <c r="AE57" s="9"/>
      <c r="AG57" s="9"/>
      <c r="AH57" s="9"/>
    </row>
    <row r="58" spans="1:34" s="1" customFormat="1" x14ac:dyDescent="0.15">
      <c r="A58" s="8"/>
      <c r="B58" s="5"/>
      <c r="C58" s="8"/>
      <c r="D58" s="8"/>
      <c r="E58" s="8">
        <v>6417</v>
      </c>
      <c r="F58" s="8" t="s">
        <v>210</v>
      </c>
      <c r="G58" s="5">
        <v>102500</v>
      </c>
      <c r="H58" s="5">
        <v>178200</v>
      </c>
      <c r="I58" s="12">
        <v>1.7385365853658536</v>
      </c>
      <c r="J58" s="5">
        <v>39</v>
      </c>
      <c r="K58" s="7">
        <f>[1]!BOARD(E58,"","気配値5")</f>
        <v>3460</v>
      </c>
      <c r="L58" s="7">
        <f>[1]!BOARD(E58,"","気配値6")</f>
        <v>3455</v>
      </c>
      <c r="M58" s="5">
        <f>[1]!QUOTE(E58,"","前日終値")</f>
        <v>3470</v>
      </c>
      <c r="N58" s="13">
        <f t="shared" si="1"/>
        <v>-3.6023054755043304E-3</v>
      </c>
      <c r="P58" s="9"/>
      <c r="Q58" s="9"/>
      <c r="S58" s="14"/>
      <c r="U58" s="9"/>
      <c r="V58" s="9"/>
      <c r="X58" s="9"/>
      <c r="Y58" s="9"/>
      <c r="AA58" s="9"/>
      <c r="AB58" s="9"/>
      <c r="AD58" s="9"/>
      <c r="AE58" s="9"/>
      <c r="AG58" s="9"/>
      <c r="AH58" s="9"/>
    </row>
    <row r="59" spans="1:34" s="1" customFormat="1" x14ac:dyDescent="0.15">
      <c r="A59" s="8"/>
      <c r="B59" s="5"/>
      <c r="C59" s="8"/>
      <c r="D59" s="8"/>
      <c r="E59" s="8">
        <v>7259</v>
      </c>
      <c r="F59" s="8" t="s">
        <v>260</v>
      </c>
      <c r="G59" s="5">
        <v>57100</v>
      </c>
      <c r="H59" s="5">
        <v>97300</v>
      </c>
      <c r="I59" s="12">
        <v>1.7040280210157619</v>
      </c>
      <c r="J59" s="5">
        <v>40</v>
      </c>
      <c r="K59" s="7">
        <f>[1]!BOARD(E59,"","気配値5")</f>
        <v>6540</v>
      </c>
      <c r="L59" s="7">
        <f>[1]!BOARD(E59,"","気配値6")</f>
        <v>6520</v>
      </c>
      <c r="M59" s="5">
        <f>[1]!QUOTE(E59,"","前日終値")</f>
        <v>6610</v>
      </c>
      <c r="N59" s="13">
        <f t="shared" si="1"/>
        <v>-1.2102874432677768E-2</v>
      </c>
      <c r="P59" s="9"/>
      <c r="Q59" s="9"/>
      <c r="S59" s="14"/>
      <c r="U59" s="9"/>
      <c r="V59" s="9"/>
      <c r="X59" s="9"/>
      <c r="Y59" s="9"/>
      <c r="AA59" s="9"/>
      <c r="AB59" s="9"/>
      <c r="AD59" s="9"/>
      <c r="AE59" s="9"/>
      <c r="AG59" s="9"/>
      <c r="AH59" s="9"/>
    </row>
    <row r="60" spans="1:34" s="1" customFormat="1" x14ac:dyDescent="0.15">
      <c r="A60" s="8"/>
      <c r="B60" s="5"/>
      <c r="C60" s="8"/>
      <c r="D60" s="8"/>
      <c r="E60" s="8">
        <v>6508</v>
      </c>
      <c r="F60" s="8" t="s">
        <v>223</v>
      </c>
      <c r="G60" s="5">
        <v>190000</v>
      </c>
      <c r="H60" s="5">
        <v>322000</v>
      </c>
      <c r="I60" s="12">
        <v>1.6947368421052631</v>
      </c>
      <c r="J60" s="5">
        <v>41</v>
      </c>
      <c r="K60" s="7">
        <f>[1]!BOARD(E60,"","気配値5")</f>
        <v>462</v>
      </c>
      <c r="L60" s="7">
        <f>[1]!BOARD(E60,"","気配値6")</f>
        <v>460</v>
      </c>
      <c r="M60" s="5">
        <f>[1]!QUOTE(E60,"","前日終値")</f>
        <v>465</v>
      </c>
      <c r="N60" s="13">
        <f t="shared" si="1"/>
        <v>-8.6021505376343566E-3</v>
      </c>
      <c r="P60" s="9"/>
      <c r="Q60" s="9"/>
      <c r="S60" s="14"/>
      <c r="U60" s="9"/>
      <c r="V60" s="9"/>
      <c r="X60" s="9"/>
      <c r="Y60" s="9"/>
      <c r="AA60" s="9"/>
      <c r="AB60" s="9"/>
      <c r="AD60" s="9"/>
      <c r="AE60" s="9"/>
      <c r="AG60" s="9"/>
      <c r="AH60" s="9"/>
    </row>
    <row r="61" spans="1:34" s="1" customFormat="1" x14ac:dyDescent="0.15">
      <c r="A61" s="8"/>
      <c r="B61" s="5"/>
      <c r="C61" s="8"/>
      <c r="D61" s="8"/>
      <c r="E61" s="8">
        <v>5711</v>
      </c>
      <c r="F61" s="8" t="s">
        <v>180</v>
      </c>
      <c r="G61" s="5">
        <v>72300</v>
      </c>
      <c r="H61" s="5">
        <v>122200</v>
      </c>
      <c r="I61" s="12">
        <v>1.690179806362379</v>
      </c>
      <c r="J61" s="5">
        <v>42</v>
      </c>
      <c r="K61" s="7">
        <f>[1]!BOARD(E61,"","気配値5")</f>
        <v>4085</v>
      </c>
      <c r="L61" s="7">
        <f>[1]!BOARD(E61,"","気配値6")</f>
        <v>4075</v>
      </c>
      <c r="M61" s="5">
        <f>[1]!QUOTE(E61,"","前日終値")</f>
        <v>4095</v>
      </c>
      <c r="N61" s="13">
        <f t="shared" si="1"/>
        <v>-3.66300366300365E-3</v>
      </c>
      <c r="P61" s="9"/>
      <c r="Q61" s="9"/>
      <c r="S61" s="14"/>
      <c r="U61" s="9"/>
      <c r="V61" s="9"/>
      <c r="X61" s="9"/>
      <c r="Y61" s="9"/>
      <c r="AA61" s="9"/>
      <c r="AB61" s="9"/>
      <c r="AD61" s="9"/>
      <c r="AE61" s="9"/>
      <c r="AG61" s="9"/>
      <c r="AH61" s="9"/>
    </row>
    <row r="62" spans="1:34" s="1" customFormat="1" x14ac:dyDescent="0.15">
      <c r="A62" s="8"/>
      <c r="B62" s="5"/>
      <c r="C62" s="8"/>
      <c r="D62" s="8"/>
      <c r="E62" s="8">
        <v>2371</v>
      </c>
      <c r="F62" s="8" t="s">
        <v>25</v>
      </c>
      <c r="G62" s="5">
        <v>48200</v>
      </c>
      <c r="H62" s="5">
        <v>81100</v>
      </c>
      <c r="I62" s="12">
        <v>1.6825726141078838</v>
      </c>
      <c r="J62" s="5">
        <v>43</v>
      </c>
      <c r="K62" s="7">
        <f>[1]!BOARD(E62,"","気配値5")</f>
        <v>1904</v>
      </c>
      <c r="L62" s="7">
        <f>[1]!BOARD(E62,"","気配値6")</f>
        <v>1903</v>
      </c>
      <c r="M62" s="5">
        <f>[1]!QUOTE(E62,"","前日終値")</f>
        <v>1915</v>
      </c>
      <c r="N62" s="13">
        <f t="shared" si="1"/>
        <v>-6.0052219321148348E-3</v>
      </c>
      <c r="P62" s="9"/>
      <c r="Q62" s="9"/>
      <c r="S62" s="14"/>
      <c r="U62" s="9"/>
      <c r="V62" s="9"/>
      <c r="X62" s="9"/>
      <c r="Y62" s="9"/>
      <c r="AA62" s="9"/>
      <c r="AB62" s="9"/>
      <c r="AD62" s="9"/>
      <c r="AE62" s="9"/>
      <c r="AG62" s="9"/>
      <c r="AH62" s="9"/>
    </row>
    <row r="63" spans="1:34" s="1" customFormat="1" x14ac:dyDescent="0.15">
      <c r="A63" s="8"/>
      <c r="B63" s="5"/>
      <c r="C63" s="8"/>
      <c r="D63" s="8"/>
      <c r="E63" s="8">
        <v>8113</v>
      </c>
      <c r="F63" s="8" t="s">
        <v>295</v>
      </c>
      <c r="G63" s="5">
        <v>42100</v>
      </c>
      <c r="H63" s="5">
        <v>70600</v>
      </c>
      <c r="I63" s="12">
        <v>1.6769596199524941</v>
      </c>
      <c r="J63" s="5">
        <v>44</v>
      </c>
      <c r="K63" s="7">
        <f>[1]!BOARD(E63,"","気配値5")</f>
        <v>3013</v>
      </c>
      <c r="L63" s="7">
        <f>[1]!BOARD(E63,"","気配値6")</f>
        <v>3011</v>
      </c>
      <c r="M63" s="5">
        <f>[1]!QUOTE(E63,"","前日終値")</f>
        <v>3059</v>
      </c>
      <c r="N63" s="13">
        <f t="shared" si="1"/>
        <v>-1.5364498202026788E-2</v>
      </c>
      <c r="P63" s="9"/>
      <c r="Q63" s="9"/>
      <c r="S63" s="14"/>
      <c r="U63" s="9"/>
      <c r="V63" s="9"/>
      <c r="X63" s="9"/>
      <c r="Y63" s="9"/>
      <c r="AA63" s="9"/>
      <c r="AB63" s="9"/>
      <c r="AD63" s="9"/>
      <c r="AE63" s="9"/>
      <c r="AG63" s="9"/>
      <c r="AH63" s="9"/>
    </row>
    <row r="64" spans="1:34" s="1" customFormat="1" x14ac:dyDescent="0.15">
      <c r="A64" s="8"/>
      <c r="B64" s="5"/>
      <c r="C64" s="8"/>
      <c r="D64" s="8"/>
      <c r="E64" s="8">
        <v>5943</v>
      </c>
      <c r="F64" s="8" t="s">
        <v>190</v>
      </c>
      <c r="G64" s="5">
        <v>6400</v>
      </c>
      <c r="H64" s="5">
        <v>10700</v>
      </c>
      <c r="I64" s="12">
        <v>1.671875</v>
      </c>
      <c r="J64" s="5">
        <v>45</v>
      </c>
      <c r="K64" s="7">
        <f>[1]!BOARD(E64,"","気配値5")</f>
        <v>2163</v>
      </c>
      <c r="L64" s="7">
        <f>[1]!BOARD(E64,"","気配値6")</f>
        <v>2160</v>
      </c>
      <c r="M64" s="5">
        <f>[1]!QUOTE(E64,"","前日終値")</f>
        <v>2201</v>
      </c>
      <c r="N64" s="13">
        <f t="shared" si="1"/>
        <v>-1.7946388005452119E-2</v>
      </c>
      <c r="P64" s="9"/>
      <c r="Q64" s="9"/>
      <c r="S64" s="14"/>
      <c r="U64" s="9"/>
      <c r="V64" s="9"/>
      <c r="X64" s="9"/>
      <c r="Y64" s="9"/>
      <c r="AA64" s="9"/>
      <c r="AB64" s="9"/>
      <c r="AD64" s="9"/>
      <c r="AE64" s="9"/>
      <c r="AG64" s="9"/>
      <c r="AH64" s="9"/>
    </row>
    <row r="65" spans="1:34" s="1" customFormat="1" x14ac:dyDescent="0.15">
      <c r="A65" s="8"/>
      <c r="B65" s="5"/>
      <c r="C65" s="8"/>
      <c r="D65" s="8"/>
      <c r="E65" s="8">
        <v>8130</v>
      </c>
      <c r="F65" s="8" t="s">
        <v>297</v>
      </c>
      <c r="G65" s="5">
        <v>11800</v>
      </c>
      <c r="H65" s="5">
        <v>19600</v>
      </c>
      <c r="I65" s="12">
        <v>1.6610169491525424</v>
      </c>
      <c r="J65" s="5">
        <v>46</v>
      </c>
      <c r="K65" s="7">
        <f>[1]!BOARD(E65,"","気配値5")</f>
        <v>2238</v>
      </c>
      <c r="L65" s="7">
        <f>[1]!BOARD(E65,"","気配値6")</f>
        <v>2236</v>
      </c>
      <c r="M65" s="5">
        <f>[1]!QUOTE(E65,"","前日終値")</f>
        <v>2240</v>
      </c>
      <c r="N65" s="13">
        <f t="shared" si="1"/>
        <v>-1.339285714285765E-3</v>
      </c>
      <c r="P65" s="9"/>
      <c r="Q65" s="9"/>
      <c r="S65" s="14"/>
      <c r="U65" s="9"/>
      <c r="V65" s="9"/>
      <c r="X65" s="9"/>
      <c r="Y65" s="9"/>
      <c r="AA65" s="9"/>
      <c r="AB65" s="9"/>
      <c r="AD65" s="9"/>
      <c r="AE65" s="9"/>
      <c r="AG65" s="9"/>
      <c r="AH65" s="9"/>
    </row>
    <row r="66" spans="1:34" s="1" customFormat="1" x14ac:dyDescent="0.15">
      <c r="A66" s="8"/>
      <c r="B66" s="5"/>
      <c r="C66" s="8"/>
      <c r="D66" s="8"/>
      <c r="E66" s="8">
        <v>4088</v>
      </c>
      <c r="F66" s="8" t="s">
        <v>75</v>
      </c>
      <c r="G66" s="5">
        <v>20100</v>
      </c>
      <c r="H66" s="5">
        <v>33300</v>
      </c>
      <c r="I66" s="12">
        <v>1.6567164179104477</v>
      </c>
      <c r="J66" s="5">
        <v>47</v>
      </c>
      <c r="K66" s="7">
        <f>[1]!BOARD(E66,"","気配値5")</f>
        <v>2427</v>
      </c>
      <c r="L66" s="7">
        <f>[1]!BOARD(E66,"","気配値6")</f>
        <v>2424</v>
      </c>
      <c r="M66" s="5">
        <f>[1]!QUOTE(E66,"","前日終値")</f>
        <v>2442</v>
      </c>
      <c r="N66" s="13">
        <f t="shared" si="1"/>
        <v>-6.7567567567567988E-3</v>
      </c>
      <c r="P66" s="9"/>
      <c r="Q66" s="9"/>
      <c r="S66" s="14"/>
      <c r="U66" s="9"/>
      <c r="V66" s="9"/>
      <c r="X66" s="9"/>
      <c r="Y66" s="9"/>
      <c r="AA66" s="9"/>
      <c r="AB66" s="9"/>
      <c r="AD66" s="9"/>
      <c r="AE66" s="9"/>
      <c r="AG66" s="9"/>
      <c r="AH66" s="9"/>
    </row>
    <row r="67" spans="1:34" s="1" customFormat="1" x14ac:dyDescent="0.15">
      <c r="A67" s="8"/>
      <c r="B67" s="5"/>
      <c r="C67" s="8"/>
      <c r="D67" s="8"/>
      <c r="E67" s="8">
        <v>6728</v>
      </c>
      <c r="F67" s="8" t="s">
        <v>231</v>
      </c>
      <c r="G67" s="5">
        <v>51400</v>
      </c>
      <c r="H67" s="5">
        <v>85100</v>
      </c>
      <c r="I67" s="12">
        <v>1.6556420233463034</v>
      </c>
      <c r="J67" s="5">
        <v>48</v>
      </c>
      <c r="K67" s="7">
        <f>[1]!BOARD(E67,"","気配値5")</f>
        <v>7640</v>
      </c>
      <c r="L67" s="7">
        <f>[1]!BOARD(E67,"","気配値6")</f>
        <v>7630</v>
      </c>
      <c r="M67" s="5">
        <f>[1]!QUOTE(E67,"","前日終値")</f>
        <v>7760</v>
      </c>
      <c r="N67" s="13">
        <f t="shared" si="1"/>
        <v>-1.6108247422680466E-2</v>
      </c>
      <c r="P67" s="9"/>
      <c r="Q67" s="9"/>
      <c r="S67" s="14"/>
      <c r="U67" s="9"/>
      <c r="V67" s="9"/>
      <c r="X67" s="9"/>
      <c r="Y67" s="9"/>
      <c r="AA67" s="9"/>
      <c r="AB67" s="9"/>
      <c r="AD67" s="9"/>
      <c r="AE67" s="9"/>
      <c r="AG67" s="9"/>
      <c r="AH67" s="9"/>
    </row>
    <row r="68" spans="1:34" s="1" customFormat="1" x14ac:dyDescent="0.15">
      <c r="A68" s="8"/>
      <c r="B68" s="5"/>
      <c r="C68" s="8"/>
      <c r="D68" s="8"/>
      <c r="E68" s="8">
        <v>6770</v>
      </c>
      <c r="F68" s="8" t="s">
        <v>233</v>
      </c>
      <c r="G68" s="5">
        <v>228200</v>
      </c>
      <c r="H68" s="5">
        <v>376400</v>
      </c>
      <c r="I68" s="12">
        <v>1.6494303242769501</v>
      </c>
      <c r="J68" s="5">
        <v>49</v>
      </c>
      <c r="K68" s="7">
        <f>[1]!BOARD(E68,"","気配値5")</f>
        <v>3150</v>
      </c>
      <c r="L68" s="7">
        <f>[1]!BOARD(E68,"","気配値6")</f>
        <v>3145</v>
      </c>
      <c r="M68" s="5">
        <f>[1]!QUOTE(E68,"","前日終値")</f>
        <v>3225</v>
      </c>
      <c r="N68" s="13">
        <f t="shared" si="1"/>
        <v>-2.4031007751938005E-2</v>
      </c>
      <c r="P68" s="9"/>
      <c r="Q68" s="9"/>
      <c r="S68" s="14"/>
      <c r="U68" s="9"/>
      <c r="V68" s="9"/>
      <c r="X68" s="9"/>
      <c r="Y68" s="9"/>
      <c r="AA68" s="9"/>
      <c r="AB68" s="9"/>
      <c r="AD68" s="9"/>
      <c r="AE68" s="9"/>
      <c r="AG68" s="9"/>
      <c r="AH68" s="9"/>
    </row>
    <row r="69" spans="1:34" s="1" customFormat="1" x14ac:dyDescent="0.15">
      <c r="A69" s="8"/>
      <c r="B69" s="5"/>
      <c r="C69" s="8"/>
      <c r="D69" s="8"/>
      <c r="E69" s="8">
        <v>3099</v>
      </c>
      <c r="F69" s="8" t="s">
        <v>50</v>
      </c>
      <c r="G69" s="5">
        <v>142100</v>
      </c>
      <c r="H69" s="5">
        <v>233100</v>
      </c>
      <c r="I69" s="12">
        <v>1.6403940886699508</v>
      </c>
      <c r="J69" s="5">
        <v>50</v>
      </c>
      <c r="K69" s="7">
        <f>[1]!BOARD(E69,"","気配値5")</f>
        <v>1309</v>
      </c>
      <c r="L69" s="7">
        <f>[1]!BOARD(E69,"","気配値6")</f>
        <v>1307</v>
      </c>
      <c r="M69" s="5">
        <f>[1]!QUOTE(E69,"","前日終値")</f>
        <v>1348</v>
      </c>
      <c r="N69" s="13">
        <f t="shared" si="1"/>
        <v>-2.9673590504451064E-2</v>
      </c>
      <c r="P69" s="9"/>
      <c r="Q69" s="9"/>
      <c r="S69" s="14"/>
      <c r="U69" s="9"/>
      <c r="V69" s="9"/>
      <c r="X69" s="9"/>
      <c r="Y69" s="9"/>
      <c r="AA69" s="9"/>
      <c r="AB69" s="9"/>
      <c r="AD69" s="9"/>
      <c r="AE69" s="9"/>
      <c r="AG69" s="9"/>
      <c r="AH69" s="9"/>
    </row>
    <row r="70" spans="1:34" s="1" customFormat="1" x14ac:dyDescent="0.15">
      <c r="A70" s="8"/>
      <c r="B70" s="5"/>
      <c r="C70" s="8"/>
      <c r="D70" s="8"/>
      <c r="E70" s="8">
        <v>5631</v>
      </c>
      <c r="F70" s="8" t="s">
        <v>178</v>
      </c>
      <c r="G70" s="5">
        <v>40000</v>
      </c>
      <c r="H70" s="5">
        <v>65400</v>
      </c>
      <c r="I70" s="12">
        <v>1.635</v>
      </c>
      <c r="J70" s="5">
        <v>51</v>
      </c>
      <c r="K70" s="7">
        <f>[1]!BOARD(E70,"","気配値5")</f>
        <v>3510</v>
      </c>
      <c r="L70" s="7">
        <f>[1]!BOARD(E70,"","気配値6")</f>
        <v>3500</v>
      </c>
      <c r="M70" s="5">
        <f>[1]!QUOTE(E70,"","前日終値")</f>
        <v>3550</v>
      </c>
      <c r="N70" s="13">
        <f t="shared" si="1"/>
        <v>-1.2676056338028152E-2</v>
      </c>
      <c r="P70" s="9"/>
      <c r="Q70" s="9"/>
      <c r="S70" s="14"/>
      <c r="U70" s="9"/>
      <c r="V70" s="9"/>
      <c r="X70" s="9"/>
      <c r="Y70" s="9"/>
      <c r="AA70" s="9"/>
      <c r="AB70" s="9"/>
      <c r="AD70" s="9"/>
      <c r="AE70" s="9"/>
      <c r="AG70" s="9"/>
      <c r="AH70" s="9"/>
    </row>
    <row r="71" spans="1:34" s="1" customFormat="1" x14ac:dyDescent="0.15">
      <c r="A71" s="8"/>
      <c r="B71" s="5"/>
      <c r="C71" s="8"/>
      <c r="D71" s="8"/>
      <c r="E71" s="8">
        <v>7004</v>
      </c>
      <c r="F71" s="8" t="s">
        <v>251</v>
      </c>
      <c r="G71" s="5">
        <v>239800</v>
      </c>
      <c r="H71" s="5">
        <v>391600</v>
      </c>
      <c r="I71" s="12">
        <v>1.6330275229357798</v>
      </c>
      <c r="J71" s="5">
        <v>52</v>
      </c>
      <c r="K71" s="7">
        <f>[1]!BOARD(E71,"","気配値5")</f>
        <v>607</v>
      </c>
      <c r="L71" s="7">
        <f>[1]!BOARD(E71,"","気配値6")</f>
        <v>605</v>
      </c>
      <c r="M71" s="5">
        <f>[1]!QUOTE(E71,"","前日終値")</f>
        <v>613</v>
      </c>
      <c r="N71" s="13">
        <f t="shared" si="1"/>
        <v>-1.1419249592169667E-2</v>
      </c>
      <c r="P71" s="9"/>
      <c r="Q71" s="9"/>
      <c r="S71" s="14"/>
      <c r="U71" s="9"/>
      <c r="V71" s="9"/>
      <c r="X71" s="9"/>
      <c r="Y71" s="9"/>
      <c r="AA71" s="9"/>
      <c r="AB71" s="9"/>
      <c r="AD71" s="9"/>
      <c r="AE71" s="9"/>
      <c r="AG71" s="9"/>
      <c r="AH71" s="9"/>
    </row>
    <row r="72" spans="1:34" s="1" customFormat="1" x14ac:dyDescent="0.15">
      <c r="A72" s="8"/>
      <c r="B72" s="5"/>
      <c r="C72" s="8"/>
      <c r="D72" s="8"/>
      <c r="E72" s="8">
        <v>5110</v>
      </c>
      <c r="F72" s="8" t="s">
        <v>161</v>
      </c>
      <c r="G72" s="5">
        <v>71200</v>
      </c>
      <c r="H72" s="5">
        <v>115700</v>
      </c>
      <c r="I72" s="12">
        <v>1.625</v>
      </c>
      <c r="J72" s="5">
        <v>53</v>
      </c>
      <c r="K72" s="7">
        <f>[1]!BOARD(E72,"","気配値5")</f>
        <v>2178</v>
      </c>
      <c r="L72" s="7">
        <f>[1]!BOARD(E72,"","気配値6")</f>
        <v>2176</v>
      </c>
      <c r="M72" s="5">
        <f>[1]!QUOTE(E72,"","前日終値")</f>
        <v>2176</v>
      </c>
      <c r="N72" s="13">
        <f t="shared" si="1"/>
        <v>4.5955882352943789E-4</v>
      </c>
      <c r="P72" s="9"/>
      <c r="Q72" s="9"/>
      <c r="S72" s="14"/>
      <c r="U72" s="9"/>
      <c r="V72" s="9"/>
      <c r="X72" s="9"/>
      <c r="Y72" s="9"/>
      <c r="AA72" s="9"/>
      <c r="AB72" s="9"/>
      <c r="AD72" s="9"/>
      <c r="AE72" s="9"/>
      <c r="AG72" s="9"/>
      <c r="AH72" s="9"/>
    </row>
    <row r="73" spans="1:34" s="1" customFormat="1" x14ac:dyDescent="0.15">
      <c r="A73" s="8"/>
      <c r="B73" s="5"/>
      <c r="C73" s="8"/>
      <c r="D73" s="8"/>
      <c r="E73" s="8">
        <v>4506</v>
      </c>
      <c r="F73" s="8" t="s">
        <v>95</v>
      </c>
      <c r="G73" s="5">
        <v>74700</v>
      </c>
      <c r="H73" s="5">
        <v>121300</v>
      </c>
      <c r="I73" s="12">
        <v>1.6238286479250335</v>
      </c>
      <c r="J73" s="5">
        <v>54</v>
      </c>
      <c r="K73" s="7">
        <f>[1]!BOARD(E73,"","気配値5")</f>
        <v>1601</v>
      </c>
      <c r="L73" s="7">
        <f>[1]!BOARD(E73,"","気配値6")</f>
        <v>1599</v>
      </c>
      <c r="M73" s="5">
        <f>[1]!QUOTE(E73,"","前日終値")</f>
        <v>1618</v>
      </c>
      <c r="N73" s="13">
        <f t="shared" si="1"/>
        <v>-1.1124845488257096E-2</v>
      </c>
      <c r="P73" s="9"/>
      <c r="Q73" s="9"/>
      <c r="S73" s="14"/>
      <c r="U73" s="9"/>
      <c r="V73" s="9"/>
      <c r="X73" s="9"/>
      <c r="Y73" s="9"/>
      <c r="AA73" s="9"/>
      <c r="AB73" s="9"/>
      <c r="AD73" s="9"/>
      <c r="AE73" s="9"/>
      <c r="AG73" s="9"/>
      <c r="AH73" s="9"/>
    </row>
    <row r="74" spans="1:34" s="1" customFormat="1" x14ac:dyDescent="0.15">
      <c r="A74" s="8"/>
      <c r="B74" s="5"/>
      <c r="C74" s="8"/>
      <c r="D74" s="8"/>
      <c r="E74" s="8">
        <v>5332</v>
      </c>
      <c r="F74" s="8" t="s">
        <v>167</v>
      </c>
      <c r="G74" s="5">
        <v>57400</v>
      </c>
      <c r="H74" s="5">
        <v>93100</v>
      </c>
      <c r="I74" s="12">
        <v>1.6219512195121952</v>
      </c>
      <c r="J74" s="5">
        <v>55</v>
      </c>
      <c r="K74" s="7">
        <f>[1]!BOARD(E74,"","気配値5")</f>
        <v>6350</v>
      </c>
      <c r="L74" s="7">
        <f>[1]!BOARD(E74,"","気配値6")</f>
        <v>6330</v>
      </c>
      <c r="M74" s="5">
        <f>[1]!QUOTE(E74,"","前日終値")</f>
        <v>6430</v>
      </c>
      <c r="N74" s="13">
        <f t="shared" si="1"/>
        <v>-1.3996889580093264E-2</v>
      </c>
      <c r="P74" s="9"/>
      <c r="Q74" s="9"/>
      <c r="S74" s="14"/>
      <c r="U74" s="9"/>
      <c r="V74" s="9"/>
      <c r="X74" s="9"/>
      <c r="Y74" s="9"/>
      <c r="AA74" s="9"/>
      <c r="AB74" s="9"/>
      <c r="AD74" s="9"/>
      <c r="AE74" s="9"/>
      <c r="AG74" s="9"/>
      <c r="AH74" s="9"/>
    </row>
    <row r="75" spans="1:34" s="1" customFormat="1" x14ac:dyDescent="0.15">
      <c r="A75" s="8"/>
      <c r="B75" s="5"/>
      <c r="C75" s="8"/>
      <c r="D75" s="8"/>
      <c r="E75" s="8">
        <v>8252</v>
      </c>
      <c r="F75" s="8" t="s">
        <v>306</v>
      </c>
      <c r="G75" s="5">
        <v>42000</v>
      </c>
      <c r="H75" s="5">
        <v>67900</v>
      </c>
      <c r="I75" s="12">
        <v>1.6166666666666667</v>
      </c>
      <c r="J75" s="5">
        <v>56</v>
      </c>
      <c r="K75" s="7">
        <f>[1]!BOARD(E75,"","気配値5")</f>
        <v>2039</v>
      </c>
      <c r="L75" s="7">
        <f>[1]!BOARD(E75,"","気配値6")</f>
        <v>2037</v>
      </c>
      <c r="M75" s="5">
        <f>[1]!QUOTE(E75,"","前日終値")</f>
        <v>2094</v>
      </c>
      <c r="N75" s="13">
        <f t="shared" si="1"/>
        <v>-2.6743075453677156E-2</v>
      </c>
      <c r="P75" s="9"/>
      <c r="Q75" s="9"/>
      <c r="S75" s="14"/>
      <c r="U75" s="9"/>
      <c r="V75" s="9"/>
      <c r="X75" s="9"/>
      <c r="Y75" s="9"/>
      <c r="AA75" s="9"/>
      <c r="AB75" s="9"/>
      <c r="AD75" s="9"/>
      <c r="AE75" s="9"/>
      <c r="AG75" s="9"/>
      <c r="AH75" s="9"/>
    </row>
    <row r="76" spans="1:34" s="1" customFormat="1" x14ac:dyDescent="0.15">
      <c r="A76" s="8"/>
      <c r="B76" s="5"/>
      <c r="C76" s="8"/>
      <c r="D76" s="8"/>
      <c r="E76" s="8">
        <v>4569</v>
      </c>
      <c r="F76" s="8" t="s">
        <v>137</v>
      </c>
      <c r="G76" s="5">
        <v>19600</v>
      </c>
      <c r="H76" s="5">
        <v>31600</v>
      </c>
      <c r="I76" s="12">
        <v>1.6122448979591837</v>
      </c>
      <c r="J76" s="5">
        <v>57</v>
      </c>
      <c r="K76" s="7">
        <f>[1]!BOARD(E76,"","気配値5")</f>
        <v>2096</v>
      </c>
      <c r="L76" s="7">
        <f>[1]!BOARD(E76,"","気配値6")</f>
        <v>2094</v>
      </c>
      <c r="M76" s="5">
        <f>[1]!QUOTE(E76,"","前日終値")</f>
        <v>2102</v>
      </c>
      <c r="N76" s="13">
        <f t="shared" si="1"/>
        <v>-3.3301617507136561E-3</v>
      </c>
      <c r="P76" s="9"/>
      <c r="Q76" s="9"/>
      <c r="S76" s="14"/>
      <c r="U76" s="9"/>
      <c r="V76" s="9"/>
      <c r="X76" s="9"/>
      <c r="Y76" s="9"/>
      <c r="AA76" s="9"/>
      <c r="AB76" s="9"/>
      <c r="AD76" s="9"/>
      <c r="AE76" s="9"/>
      <c r="AG76" s="9"/>
      <c r="AH76" s="9"/>
    </row>
    <row r="77" spans="1:34" s="1" customFormat="1" x14ac:dyDescent="0.15">
      <c r="A77" s="8"/>
      <c r="B77" s="5"/>
      <c r="C77" s="8"/>
      <c r="D77" s="8"/>
      <c r="E77" s="8">
        <v>4208</v>
      </c>
      <c r="F77" s="8" t="s">
        <v>0</v>
      </c>
      <c r="G77" s="5">
        <v>77200</v>
      </c>
      <c r="H77" s="5">
        <v>121000</v>
      </c>
      <c r="I77" s="12">
        <v>1.5673575129533679</v>
      </c>
      <c r="J77" s="5">
        <v>58</v>
      </c>
      <c r="K77" s="7">
        <f>[1]!BOARD(E77,"","気配値5")</f>
        <v>3290</v>
      </c>
      <c r="L77" s="7">
        <f>[1]!BOARD(E77,"","気配値6")</f>
        <v>3280</v>
      </c>
      <c r="M77" s="5">
        <f>[1]!QUOTE(E77,"","前日終値")</f>
        <v>3315</v>
      </c>
      <c r="N77" s="13">
        <f t="shared" si="1"/>
        <v>-9.0497737556560764E-3</v>
      </c>
      <c r="P77" s="9"/>
      <c r="Q77" s="9"/>
      <c r="S77" s="14"/>
      <c r="U77" s="9"/>
      <c r="V77" s="9"/>
      <c r="X77" s="9"/>
      <c r="Y77" s="9"/>
      <c r="AA77" s="9"/>
      <c r="AB77" s="9"/>
      <c r="AD77" s="9"/>
      <c r="AE77" s="9"/>
      <c r="AG77" s="9"/>
      <c r="AH77" s="9"/>
    </row>
    <row r="78" spans="1:34" s="1" customFormat="1" x14ac:dyDescent="0.15">
      <c r="A78" s="8"/>
      <c r="B78" s="5"/>
      <c r="C78" s="8"/>
      <c r="D78" s="8"/>
      <c r="E78" s="8">
        <v>6448</v>
      </c>
      <c r="F78" s="8" t="s">
        <v>211</v>
      </c>
      <c r="G78" s="5">
        <v>38600</v>
      </c>
      <c r="H78" s="5">
        <v>60500</v>
      </c>
      <c r="I78" s="12">
        <v>1.5673575129533679</v>
      </c>
      <c r="J78" s="5">
        <v>58</v>
      </c>
      <c r="K78" s="7">
        <f>[1]!BOARD(E78,"","気配値5")</f>
        <v>2904</v>
      </c>
      <c r="L78" s="7">
        <f>[1]!BOARD(E78,"","気配値6")</f>
        <v>2901</v>
      </c>
      <c r="M78" s="5">
        <f>[1]!QUOTE(E78,"","前日終値")</f>
        <v>2934</v>
      </c>
      <c r="N78" s="13">
        <f t="shared" si="1"/>
        <v>-1.0736196319018454E-2</v>
      </c>
      <c r="P78" s="9"/>
      <c r="Q78" s="9"/>
      <c r="S78" s="14"/>
      <c r="U78" s="9"/>
      <c r="V78" s="9"/>
      <c r="X78" s="9"/>
      <c r="Y78" s="9"/>
      <c r="AA78" s="9"/>
      <c r="AB78" s="9"/>
      <c r="AD78" s="9"/>
      <c r="AE78" s="9"/>
      <c r="AG78" s="9"/>
      <c r="AH78" s="9"/>
    </row>
    <row r="79" spans="1:34" s="1" customFormat="1" x14ac:dyDescent="0.15">
      <c r="A79" s="8"/>
      <c r="B79" s="5"/>
      <c r="C79" s="8"/>
      <c r="D79" s="8"/>
      <c r="E79" s="8">
        <v>2264</v>
      </c>
      <c r="F79" s="8" t="s">
        <v>19</v>
      </c>
      <c r="G79" s="5">
        <v>31100</v>
      </c>
      <c r="H79" s="5">
        <v>48600</v>
      </c>
      <c r="I79" s="12">
        <v>1.562700964630225</v>
      </c>
      <c r="J79" s="5">
        <v>60</v>
      </c>
      <c r="K79" s="7">
        <f>[1]!BOARD(E79,"","気配値5")</f>
        <v>5250</v>
      </c>
      <c r="L79" s="7">
        <f>[1]!BOARD(E79,"","気配値6")</f>
        <v>5240</v>
      </c>
      <c r="M79" s="5">
        <f>[1]!QUOTE(E79,"","前日終値")</f>
        <v>5290</v>
      </c>
      <c r="N79" s="13">
        <f t="shared" si="1"/>
        <v>-8.5066162570888171E-3</v>
      </c>
      <c r="P79" s="9"/>
      <c r="Q79" s="9"/>
      <c r="S79" s="14"/>
      <c r="U79" s="9"/>
      <c r="V79" s="9"/>
      <c r="X79" s="9"/>
      <c r="Y79" s="9"/>
      <c r="AA79" s="9"/>
      <c r="AB79" s="9"/>
      <c r="AD79" s="9"/>
      <c r="AE79" s="9"/>
      <c r="AG79" s="9"/>
      <c r="AH79" s="9"/>
    </row>
    <row r="80" spans="1:34" s="1" customFormat="1" x14ac:dyDescent="0.15">
      <c r="A80" s="8"/>
      <c r="B80" s="5"/>
      <c r="C80" s="8"/>
      <c r="D80" s="8"/>
      <c r="E80" s="8">
        <v>4543</v>
      </c>
      <c r="F80" s="8" t="s">
        <v>133</v>
      </c>
      <c r="G80" s="5">
        <v>89000</v>
      </c>
      <c r="H80" s="5">
        <v>139000</v>
      </c>
      <c r="I80" s="12">
        <v>1.5617977528089888</v>
      </c>
      <c r="J80" s="5">
        <v>61</v>
      </c>
      <c r="K80" s="7">
        <f>[1]!BOARD(E80,"","気配値5")</f>
        <v>5430</v>
      </c>
      <c r="L80" s="7">
        <f>[1]!BOARD(E80,"","気配値6")</f>
        <v>5420</v>
      </c>
      <c r="M80" s="5">
        <f>[1]!QUOTE(E80,"","前日終値")</f>
        <v>5500</v>
      </c>
      <c r="N80" s="13">
        <f t="shared" si="1"/>
        <v>-1.3636363636363669E-2</v>
      </c>
      <c r="P80" s="9"/>
      <c r="Q80" s="9"/>
      <c r="S80" s="14"/>
      <c r="U80" s="9"/>
      <c r="V80" s="9"/>
      <c r="X80" s="9"/>
      <c r="Y80" s="9"/>
      <c r="AA80" s="9"/>
      <c r="AB80" s="9"/>
      <c r="AD80" s="9"/>
      <c r="AE80" s="9"/>
      <c r="AG80" s="9"/>
      <c r="AH80" s="9"/>
    </row>
    <row r="81" spans="1:34" s="1" customFormat="1" x14ac:dyDescent="0.15">
      <c r="A81" s="8"/>
      <c r="B81" s="5"/>
      <c r="C81" s="8"/>
      <c r="D81" s="8"/>
      <c r="E81" s="8">
        <v>7459</v>
      </c>
      <c r="F81" s="8" t="s">
        <v>269</v>
      </c>
      <c r="G81" s="5">
        <v>35200</v>
      </c>
      <c r="H81" s="5">
        <v>54900</v>
      </c>
      <c r="I81" s="12">
        <v>1.5596590909090908</v>
      </c>
      <c r="J81" s="5">
        <v>62</v>
      </c>
      <c r="K81" s="7">
        <f>[1]!BOARD(E81,"","気配値5")</f>
        <v>2183</v>
      </c>
      <c r="L81" s="7">
        <f>[1]!BOARD(E81,"","気配値6")</f>
        <v>2181</v>
      </c>
      <c r="M81" s="5">
        <f>[1]!QUOTE(E81,"","前日終値")</f>
        <v>2236</v>
      </c>
      <c r="N81" s="13">
        <f t="shared" si="1"/>
        <v>-2.415026833631484E-2</v>
      </c>
      <c r="P81" s="9"/>
      <c r="Q81" s="9"/>
      <c r="S81" s="14"/>
      <c r="U81" s="9"/>
      <c r="V81" s="9"/>
      <c r="X81" s="9"/>
      <c r="Y81" s="9"/>
      <c r="AA81" s="9"/>
      <c r="AB81" s="9"/>
      <c r="AD81" s="9"/>
      <c r="AE81" s="9"/>
      <c r="AG81" s="9"/>
      <c r="AH81" s="9"/>
    </row>
    <row r="82" spans="1:34" s="1" customFormat="1" x14ac:dyDescent="0.15">
      <c r="A82" s="8"/>
      <c r="B82" s="5"/>
      <c r="C82" s="8"/>
      <c r="D82" s="8"/>
      <c r="E82" s="8">
        <v>1860</v>
      </c>
      <c r="F82" s="8" t="s">
        <v>10</v>
      </c>
      <c r="G82" s="5">
        <v>129000</v>
      </c>
      <c r="H82" s="5">
        <v>201000</v>
      </c>
      <c r="I82" s="12">
        <v>1.558139534883721</v>
      </c>
      <c r="J82" s="5">
        <v>63</v>
      </c>
      <c r="K82" s="7">
        <f>[1]!BOARD(E82,"","気配値5")</f>
        <v>885</v>
      </c>
      <c r="L82" s="7">
        <f>[1]!BOARD(E82,"","気配値6")</f>
        <v>883</v>
      </c>
      <c r="M82" s="5">
        <f>[1]!QUOTE(E82,"","前日終値")</f>
        <v>889</v>
      </c>
      <c r="N82" s="13">
        <f t="shared" si="1"/>
        <v>-5.6242969628796935E-3</v>
      </c>
      <c r="P82" s="9"/>
      <c r="Q82" s="9"/>
      <c r="S82" s="14"/>
      <c r="U82" s="9"/>
      <c r="V82" s="9"/>
      <c r="X82" s="9"/>
      <c r="Y82" s="9"/>
      <c r="AA82" s="9"/>
      <c r="AB82" s="9"/>
      <c r="AD82" s="9"/>
      <c r="AE82" s="9"/>
      <c r="AG82" s="9"/>
      <c r="AH82" s="9"/>
    </row>
    <row r="83" spans="1:34" s="1" customFormat="1" x14ac:dyDescent="0.15">
      <c r="A83" s="8"/>
      <c r="B83" s="5"/>
      <c r="C83" s="8"/>
      <c r="D83" s="8"/>
      <c r="E83" s="8">
        <v>2809</v>
      </c>
      <c r="F83" s="8" t="s">
        <v>42</v>
      </c>
      <c r="G83" s="5">
        <v>35900</v>
      </c>
      <c r="H83" s="5">
        <v>55900</v>
      </c>
      <c r="I83" s="12">
        <v>1.5571030640668524</v>
      </c>
      <c r="J83" s="5">
        <v>64</v>
      </c>
      <c r="K83" s="7">
        <f>[1]!BOARD(E83,"","気配値5")</f>
        <v>2966</v>
      </c>
      <c r="L83" s="7">
        <f>[1]!BOARD(E83,"","気配値6")</f>
        <v>2963</v>
      </c>
      <c r="M83" s="5">
        <f>[1]!QUOTE(E83,"","前日終値")</f>
        <v>2949</v>
      </c>
      <c r="N83" s="13">
        <f t="shared" si="1"/>
        <v>5.2560189894879095E-3</v>
      </c>
      <c r="P83" s="9"/>
      <c r="Q83" s="9"/>
      <c r="S83" s="14"/>
      <c r="U83" s="9"/>
      <c r="V83" s="9"/>
      <c r="X83" s="9"/>
      <c r="Y83" s="9"/>
      <c r="AA83" s="9"/>
      <c r="AB83" s="9"/>
      <c r="AD83" s="9"/>
      <c r="AE83" s="9"/>
      <c r="AG83" s="9"/>
      <c r="AH83" s="9"/>
    </row>
    <row r="84" spans="1:34" s="1" customFormat="1" x14ac:dyDescent="0.15">
      <c r="A84" s="8"/>
      <c r="B84" s="5"/>
      <c r="C84" s="8"/>
      <c r="D84" s="8"/>
      <c r="E84" s="8">
        <v>5101</v>
      </c>
      <c r="F84" s="8" t="s">
        <v>160</v>
      </c>
      <c r="G84" s="5">
        <v>32200</v>
      </c>
      <c r="H84" s="5">
        <v>50100</v>
      </c>
      <c r="I84" s="12">
        <v>1.5559006211180124</v>
      </c>
      <c r="J84" s="5">
        <v>65</v>
      </c>
      <c r="K84" s="7">
        <f>[1]!BOARD(E84,"","気配値5")</f>
        <v>2818</v>
      </c>
      <c r="L84" s="7">
        <f>[1]!BOARD(E84,"","気配値6")</f>
        <v>2815</v>
      </c>
      <c r="M84" s="5">
        <f>[1]!QUOTE(E84,"","前日終値")</f>
        <v>2866</v>
      </c>
      <c r="N84" s="13">
        <f t="shared" si="1"/>
        <v>-1.7271458478716029E-2</v>
      </c>
      <c r="P84" s="9"/>
      <c r="Q84" s="9"/>
      <c r="S84" s="14"/>
      <c r="U84" s="9"/>
      <c r="V84" s="9"/>
      <c r="X84" s="9"/>
      <c r="Y84" s="9"/>
      <c r="AA84" s="9"/>
      <c r="AB84" s="9"/>
      <c r="AD84" s="9"/>
      <c r="AE84" s="9"/>
      <c r="AG84" s="9"/>
      <c r="AH84" s="9"/>
    </row>
    <row r="85" spans="1:34" s="1" customFormat="1" x14ac:dyDescent="0.15">
      <c r="A85" s="8"/>
      <c r="B85" s="5"/>
      <c r="C85" s="8"/>
      <c r="D85" s="8"/>
      <c r="E85" s="8">
        <v>7550</v>
      </c>
      <c r="F85" s="8" t="s">
        <v>272</v>
      </c>
      <c r="G85" s="5">
        <v>39600</v>
      </c>
      <c r="H85" s="5">
        <v>61200</v>
      </c>
      <c r="I85" s="12">
        <v>1.5454545454545454</v>
      </c>
      <c r="J85" s="5">
        <v>66</v>
      </c>
      <c r="K85" s="7">
        <f>[1]!BOARD(E85,"","気配値5")</f>
        <v>1966</v>
      </c>
      <c r="L85" s="7">
        <f>[1]!BOARD(E85,"","気配値6")</f>
        <v>1964</v>
      </c>
      <c r="M85" s="5">
        <f>[1]!QUOTE(E85,"","前日終値")</f>
        <v>1965</v>
      </c>
      <c r="N85" s="13">
        <f t="shared" si="1"/>
        <v>0</v>
      </c>
      <c r="P85" s="9"/>
      <c r="Q85" s="9"/>
      <c r="S85" s="14"/>
      <c r="U85" s="9"/>
      <c r="V85" s="9"/>
      <c r="X85" s="9"/>
      <c r="Y85" s="9"/>
      <c r="AA85" s="9"/>
      <c r="AB85" s="9"/>
      <c r="AD85" s="9"/>
      <c r="AE85" s="9"/>
      <c r="AG85" s="9"/>
      <c r="AH85" s="9"/>
    </row>
    <row r="86" spans="1:34" s="1" customFormat="1" x14ac:dyDescent="0.15">
      <c r="A86" s="8"/>
      <c r="B86" s="5"/>
      <c r="C86" s="8"/>
      <c r="D86" s="8"/>
      <c r="E86" s="8">
        <v>2269</v>
      </c>
      <c r="F86" s="8" t="s">
        <v>21</v>
      </c>
      <c r="G86" s="5">
        <v>45000</v>
      </c>
      <c r="H86" s="5">
        <v>69200</v>
      </c>
      <c r="I86" s="12">
        <v>1.5377777777777777</v>
      </c>
      <c r="J86" s="5">
        <v>67</v>
      </c>
      <c r="K86" s="7">
        <f>[1]!BOARD(E86,"","気配値5")</f>
        <v>9370</v>
      </c>
      <c r="L86" s="7">
        <f>[1]!BOARD(E86,"","気配値6")</f>
        <v>9360</v>
      </c>
      <c r="M86" s="5">
        <f>[1]!QUOTE(E86,"","前日終値")</f>
        <v>9420</v>
      </c>
      <c r="N86" s="13">
        <f t="shared" si="1"/>
        <v>-5.8386411889597145E-3</v>
      </c>
      <c r="P86" s="9"/>
      <c r="Q86" s="9"/>
      <c r="S86" s="14"/>
      <c r="U86" s="9"/>
      <c r="V86" s="9"/>
      <c r="X86" s="9"/>
      <c r="Y86" s="9"/>
      <c r="AA86" s="9"/>
      <c r="AB86" s="9"/>
      <c r="AD86" s="9"/>
      <c r="AE86" s="9"/>
      <c r="AG86" s="9"/>
      <c r="AH86" s="9"/>
    </row>
    <row r="87" spans="1:34" s="1" customFormat="1" x14ac:dyDescent="0.15">
      <c r="A87" s="8"/>
      <c r="B87" s="5"/>
      <c r="C87" s="8"/>
      <c r="D87" s="8"/>
      <c r="E87" s="8">
        <v>6504</v>
      </c>
      <c r="F87" s="8" t="s">
        <v>221</v>
      </c>
      <c r="G87" s="5">
        <v>400000</v>
      </c>
      <c r="H87" s="5">
        <v>615000</v>
      </c>
      <c r="I87" s="12">
        <v>1.5375000000000001</v>
      </c>
      <c r="J87" s="5">
        <v>68</v>
      </c>
      <c r="K87" s="7">
        <f>[1]!BOARD(E87,"","気配値5")</f>
        <v>895</v>
      </c>
      <c r="L87" s="7">
        <f>[1]!BOARD(E87,"","気配値6")</f>
        <v>893</v>
      </c>
      <c r="M87" s="5">
        <f>[1]!QUOTE(E87,"","前日終値")</f>
        <v>912</v>
      </c>
      <c r="N87" s="13">
        <f t="shared" si="1"/>
        <v>-1.9736842105263164E-2</v>
      </c>
      <c r="P87" s="9"/>
      <c r="Q87" s="9"/>
      <c r="S87" s="14"/>
      <c r="U87" s="9"/>
      <c r="V87" s="9"/>
      <c r="X87" s="9"/>
      <c r="Y87" s="9"/>
      <c r="AA87" s="9"/>
      <c r="AB87" s="9"/>
      <c r="AD87" s="9"/>
      <c r="AE87" s="9"/>
      <c r="AG87" s="9"/>
      <c r="AH87" s="9"/>
    </row>
    <row r="88" spans="1:34" s="1" customFormat="1" x14ac:dyDescent="0.15">
      <c r="A88" s="8"/>
      <c r="B88" s="5"/>
      <c r="C88" s="8"/>
      <c r="D88" s="8"/>
      <c r="E88" s="8">
        <v>6925</v>
      </c>
      <c r="F88" s="8" t="s">
        <v>243</v>
      </c>
      <c r="G88" s="5">
        <v>29400</v>
      </c>
      <c r="H88" s="5">
        <v>45000</v>
      </c>
      <c r="I88" s="12">
        <v>1.5306122448979591</v>
      </c>
      <c r="J88" s="5">
        <v>69</v>
      </c>
      <c r="K88" s="7">
        <f>[1]!BOARD(E88,"","気配値5")</f>
        <v>1685</v>
      </c>
      <c r="L88" s="7">
        <f>[1]!BOARD(E88,"","気配値6")</f>
        <v>1683</v>
      </c>
      <c r="M88" s="5">
        <f>[1]!QUOTE(E88,"","前日終値")</f>
        <v>1704</v>
      </c>
      <c r="N88" s="13">
        <f t="shared" si="1"/>
        <v>-1.1737089201877882E-2</v>
      </c>
      <c r="P88" s="9"/>
      <c r="Q88" s="9"/>
      <c r="S88" s="14"/>
      <c r="U88" s="9"/>
      <c r="V88" s="9"/>
      <c r="X88" s="9"/>
      <c r="Y88" s="9"/>
      <c r="AA88" s="9"/>
      <c r="AB88" s="9"/>
      <c r="AD88" s="9"/>
      <c r="AE88" s="9"/>
      <c r="AG88" s="9"/>
      <c r="AH88" s="9"/>
    </row>
    <row r="89" spans="1:34" s="1" customFormat="1" x14ac:dyDescent="0.15">
      <c r="A89" s="8"/>
      <c r="B89" s="5"/>
      <c r="C89" s="8"/>
      <c r="D89" s="8"/>
      <c r="E89" s="8">
        <v>6370</v>
      </c>
      <c r="F89" s="8" t="s">
        <v>208</v>
      </c>
      <c r="G89" s="5">
        <v>41400</v>
      </c>
      <c r="H89" s="5">
        <v>63200</v>
      </c>
      <c r="I89" s="12">
        <v>1.5265700483091786</v>
      </c>
      <c r="J89" s="5">
        <v>70</v>
      </c>
      <c r="K89" s="7">
        <f>[1]!BOARD(E89,"","気配値5")</f>
        <v>3695</v>
      </c>
      <c r="L89" s="7">
        <f>[1]!BOARD(E89,"","気配値6")</f>
        <v>3685</v>
      </c>
      <c r="M89" s="5">
        <f>[1]!QUOTE(E89,"","前日終値")</f>
        <v>3715</v>
      </c>
      <c r="N89" s="13">
        <f t="shared" si="1"/>
        <v>-6.7294751009421283E-3</v>
      </c>
      <c r="P89" s="9"/>
      <c r="Q89" s="9"/>
      <c r="S89" s="14"/>
      <c r="U89" s="9"/>
      <c r="V89" s="9"/>
      <c r="X89" s="9"/>
      <c r="Y89" s="9"/>
      <c r="AA89" s="9"/>
      <c r="AB89" s="9"/>
      <c r="AD89" s="9"/>
      <c r="AE89" s="9"/>
      <c r="AG89" s="9"/>
      <c r="AH89" s="9"/>
    </row>
    <row r="90" spans="1:34" s="1" customFormat="1" x14ac:dyDescent="0.15">
      <c r="A90" s="8"/>
      <c r="B90" s="5"/>
      <c r="C90" s="8"/>
      <c r="D90" s="8"/>
      <c r="E90" s="8">
        <v>3101</v>
      </c>
      <c r="F90" s="8" t="s">
        <v>51</v>
      </c>
      <c r="G90" s="5">
        <v>46300</v>
      </c>
      <c r="H90" s="5">
        <v>70500</v>
      </c>
      <c r="I90" s="12">
        <v>1.5226781857451404</v>
      </c>
      <c r="J90" s="5">
        <v>71</v>
      </c>
      <c r="K90" s="7">
        <f>[1]!BOARD(E90,"","気配値5")</f>
        <v>2063</v>
      </c>
      <c r="L90" s="7">
        <f>[1]!BOARD(E90,"","気配値6")</f>
        <v>2061</v>
      </c>
      <c r="M90" s="5">
        <f>[1]!QUOTE(E90,"","前日終値")</f>
        <v>2071</v>
      </c>
      <c r="N90" s="13">
        <f t="shared" si="1"/>
        <v>-4.3457267020763357E-3</v>
      </c>
      <c r="P90" s="9"/>
      <c r="Q90" s="9"/>
      <c r="S90" s="14"/>
      <c r="U90" s="9"/>
      <c r="V90" s="9"/>
      <c r="X90" s="9"/>
      <c r="Y90" s="9"/>
      <c r="AA90" s="9"/>
      <c r="AB90" s="9"/>
      <c r="AD90" s="9"/>
      <c r="AE90" s="9"/>
      <c r="AG90" s="9"/>
      <c r="AH90" s="9"/>
    </row>
    <row r="91" spans="1:34" s="1" customFormat="1" x14ac:dyDescent="0.15">
      <c r="A91" s="8"/>
      <c r="B91" s="5"/>
      <c r="C91" s="8"/>
      <c r="D91" s="8"/>
      <c r="E91" s="8">
        <v>2002</v>
      </c>
      <c r="F91" s="8" t="s">
        <v>16</v>
      </c>
      <c r="G91" s="5">
        <v>39300</v>
      </c>
      <c r="H91" s="5">
        <v>59500</v>
      </c>
      <c r="I91" s="12">
        <v>1.5139949109414759</v>
      </c>
      <c r="J91" s="5">
        <v>72</v>
      </c>
      <c r="K91" s="7">
        <f>[1]!BOARD(E91,"","気配値5")</f>
        <v>2222</v>
      </c>
      <c r="L91" s="7">
        <f>[1]!BOARD(E91,"","気配値6")</f>
        <v>2220</v>
      </c>
      <c r="M91" s="5">
        <f>[1]!QUOTE(E91,"","前日終値")</f>
        <v>2248</v>
      </c>
      <c r="N91" s="13">
        <f t="shared" si="1"/>
        <v>-1.2010676156583577E-2</v>
      </c>
      <c r="P91" s="9"/>
      <c r="Q91" s="9"/>
      <c r="S91" s="14"/>
      <c r="U91" s="9"/>
      <c r="V91" s="9"/>
      <c r="X91" s="9"/>
      <c r="Y91" s="9"/>
      <c r="AA91" s="9"/>
      <c r="AB91" s="9"/>
      <c r="AD91" s="9"/>
      <c r="AE91" s="9"/>
      <c r="AG91" s="9"/>
      <c r="AH91" s="9"/>
    </row>
    <row r="92" spans="1:34" s="1" customFormat="1" x14ac:dyDescent="0.15">
      <c r="A92" s="8"/>
      <c r="B92" s="5"/>
      <c r="C92" s="8"/>
      <c r="D92" s="8"/>
      <c r="E92" s="8">
        <v>2685</v>
      </c>
      <c r="F92" s="8" t="s">
        <v>36</v>
      </c>
      <c r="G92" s="5">
        <v>33100</v>
      </c>
      <c r="H92" s="5">
        <v>49400</v>
      </c>
      <c r="I92" s="12">
        <v>1.4924471299093656</v>
      </c>
      <c r="J92" s="5">
        <v>73</v>
      </c>
      <c r="K92" s="7">
        <f>[1]!BOARD(E92,"","気配値5")</f>
        <v>2415</v>
      </c>
      <c r="L92" s="7">
        <f>[1]!BOARD(E92,"","気配値6")</f>
        <v>2413</v>
      </c>
      <c r="M92" s="5">
        <f>[1]!QUOTE(E92,"","前日終値")</f>
        <v>2346</v>
      </c>
      <c r="N92" s="13">
        <f t="shared" si="1"/>
        <v>2.8985507246376718E-2</v>
      </c>
      <c r="P92" s="9"/>
      <c r="Q92" s="9"/>
      <c r="S92" s="14"/>
      <c r="U92" s="9"/>
      <c r="V92" s="9"/>
      <c r="X92" s="9"/>
      <c r="Y92" s="9"/>
      <c r="AA92" s="9"/>
      <c r="AB92" s="9"/>
      <c r="AD92" s="9"/>
      <c r="AE92" s="9"/>
      <c r="AG92" s="9"/>
      <c r="AH92" s="9"/>
    </row>
    <row r="93" spans="1:34" s="1" customFormat="1" x14ac:dyDescent="0.15">
      <c r="A93" s="8"/>
      <c r="B93" s="5"/>
      <c r="C93" s="8"/>
      <c r="D93" s="8"/>
      <c r="E93" s="8">
        <v>6474</v>
      </c>
      <c r="F93" s="8" t="s">
        <v>218</v>
      </c>
      <c r="G93" s="5">
        <v>222000</v>
      </c>
      <c r="H93" s="5">
        <v>331000</v>
      </c>
      <c r="I93" s="12">
        <v>1.4909909909909911</v>
      </c>
      <c r="J93" s="5">
        <v>74</v>
      </c>
      <c r="K93" s="7">
        <f>[1]!BOARD(E93,"","気配値5")</f>
        <v>789</v>
      </c>
      <c r="L93" s="7">
        <f>[1]!BOARD(E93,"","気配値6")</f>
        <v>787</v>
      </c>
      <c r="M93" s="5">
        <f>[1]!QUOTE(E93,"","前日終値")</f>
        <v>800</v>
      </c>
      <c r="N93" s="13">
        <f t="shared" si="1"/>
        <v>-1.5000000000000013E-2</v>
      </c>
      <c r="P93" s="9"/>
      <c r="Q93" s="9"/>
      <c r="S93" s="14"/>
      <c r="U93" s="9"/>
      <c r="V93" s="9"/>
      <c r="X93" s="9"/>
      <c r="Y93" s="9"/>
      <c r="AA93" s="9"/>
      <c r="AB93" s="9"/>
      <c r="AD93" s="9"/>
      <c r="AE93" s="9"/>
      <c r="AG93" s="9"/>
      <c r="AH93" s="9"/>
    </row>
    <row r="94" spans="1:34" s="1" customFormat="1" x14ac:dyDescent="0.15">
      <c r="A94" s="8"/>
      <c r="B94" s="5"/>
      <c r="C94" s="8"/>
      <c r="D94" s="8"/>
      <c r="E94" s="8">
        <v>8086</v>
      </c>
      <c r="F94" s="8" t="s">
        <v>294</v>
      </c>
      <c r="G94" s="5">
        <v>89600</v>
      </c>
      <c r="H94" s="5">
        <v>133300</v>
      </c>
      <c r="I94" s="12">
        <v>1.4877232142857142</v>
      </c>
      <c r="J94" s="5">
        <v>75</v>
      </c>
      <c r="K94" s="7">
        <f>[1]!BOARD(E94,"","気配値5")</f>
        <v>1696</v>
      </c>
      <c r="L94" s="7">
        <f>[1]!BOARD(E94,"","気配値6")</f>
        <v>1695</v>
      </c>
      <c r="M94" s="5">
        <f>[1]!QUOTE(E94,"","前日終値")</f>
        <v>1726</v>
      </c>
      <c r="N94" s="13">
        <f t="shared" si="1"/>
        <v>-1.7670915411355681E-2</v>
      </c>
      <c r="P94" s="9"/>
      <c r="Q94" s="9"/>
      <c r="S94" s="14"/>
      <c r="U94" s="9"/>
      <c r="V94" s="9"/>
      <c r="X94" s="9"/>
      <c r="Y94" s="9"/>
      <c r="AA94" s="9"/>
      <c r="AB94" s="9"/>
      <c r="AD94" s="9"/>
      <c r="AE94" s="9"/>
      <c r="AG94" s="9"/>
      <c r="AH94" s="9"/>
    </row>
    <row r="95" spans="1:34" s="1" customFormat="1" x14ac:dyDescent="0.15">
      <c r="A95" s="8"/>
      <c r="B95" s="5"/>
      <c r="C95" s="8"/>
      <c r="D95" s="8"/>
      <c r="E95" s="8">
        <v>6140</v>
      </c>
      <c r="F95" s="8" t="s">
        <v>197</v>
      </c>
      <c r="G95" s="5">
        <v>38600</v>
      </c>
      <c r="H95" s="5">
        <v>57000</v>
      </c>
      <c r="I95" s="12">
        <v>1.4766839378238341</v>
      </c>
      <c r="J95" s="5">
        <v>76</v>
      </c>
      <c r="K95" s="7">
        <f>[1]!BOARD(E95,"","気配値5")</f>
        <v>1373</v>
      </c>
      <c r="L95" s="7">
        <f>[1]!BOARD(E95,"","気配値6")</f>
        <v>1372</v>
      </c>
      <c r="M95" s="5">
        <f>[1]!QUOTE(E95,"","前日終値")</f>
        <v>1373</v>
      </c>
      <c r="N95" s="13">
        <f t="shared" si="1"/>
        <v>-3.6416605972322547E-4</v>
      </c>
      <c r="P95" s="9"/>
      <c r="Q95" s="9"/>
      <c r="S95" s="14"/>
      <c r="U95" s="9"/>
      <c r="V95" s="9"/>
      <c r="X95" s="9"/>
      <c r="Y95" s="9"/>
      <c r="AA95" s="9"/>
      <c r="AB95" s="9"/>
      <c r="AD95" s="9"/>
      <c r="AE95" s="9"/>
      <c r="AG95" s="9"/>
      <c r="AH95" s="9"/>
    </row>
    <row r="96" spans="1:34" s="1" customFormat="1" x14ac:dyDescent="0.15">
      <c r="A96" s="8"/>
      <c r="B96" s="5"/>
      <c r="C96" s="8"/>
      <c r="D96" s="8"/>
      <c r="E96" s="8">
        <v>6588</v>
      </c>
      <c r="F96" s="8" t="s">
        <v>225</v>
      </c>
      <c r="G96" s="5">
        <v>180000</v>
      </c>
      <c r="H96" s="5">
        <v>265000</v>
      </c>
      <c r="I96" s="12">
        <v>1.4722222222222223</v>
      </c>
      <c r="J96" s="5">
        <v>77</v>
      </c>
      <c r="K96" s="7">
        <f>[1]!BOARD(E96,"","気配値5")</f>
        <v>690</v>
      </c>
      <c r="L96" s="7">
        <f>[1]!BOARD(E96,"","気配値6")</f>
        <v>688</v>
      </c>
      <c r="M96" s="5">
        <f>[1]!QUOTE(E96,"","前日終値")</f>
        <v>701</v>
      </c>
      <c r="N96" s="13">
        <f t="shared" si="1"/>
        <v>-1.7118402282453649E-2</v>
      </c>
      <c r="P96" s="9"/>
      <c r="Q96" s="9"/>
      <c r="S96" s="14"/>
      <c r="U96" s="9"/>
      <c r="V96" s="9"/>
      <c r="X96" s="9"/>
      <c r="Y96" s="9"/>
      <c r="AA96" s="9"/>
      <c r="AB96" s="9"/>
      <c r="AD96" s="9"/>
      <c r="AE96" s="9"/>
      <c r="AG96" s="9"/>
      <c r="AH96" s="9"/>
    </row>
    <row r="97" spans="1:34" s="1" customFormat="1" x14ac:dyDescent="0.15">
      <c r="A97" s="8"/>
      <c r="B97" s="5"/>
      <c r="C97" s="8"/>
      <c r="D97" s="8"/>
      <c r="E97" s="8">
        <v>8336</v>
      </c>
      <c r="F97" s="8" t="s">
        <v>315</v>
      </c>
      <c r="G97" s="5">
        <v>12100</v>
      </c>
      <c r="H97" s="5">
        <v>17800</v>
      </c>
      <c r="I97" s="12">
        <v>1.4710743801652892</v>
      </c>
      <c r="J97" s="5">
        <v>78</v>
      </c>
      <c r="K97" s="7">
        <f>[1]!BOARD(E97,"","気配値5")</f>
        <v>3925</v>
      </c>
      <c r="L97" s="7">
        <f>[1]!BOARD(E97,"","気配値6")</f>
        <v>3915</v>
      </c>
      <c r="M97" s="5">
        <f>[1]!QUOTE(E97,"","前日終値")</f>
        <v>3965</v>
      </c>
      <c r="N97" s="13">
        <f t="shared" si="1"/>
        <v>-1.1349306431273631E-2</v>
      </c>
      <c r="P97" s="9"/>
      <c r="Q97" s="9"/>
      <c r="S97" s="14"/>
      <c r="U97" s="9"/>
      <c r="V97" s="9"/>
      <c r="X97" s="9"/>
      <c r="Y97" s="9"/>
      <c r="AA97" s="9"/>
      <c r="AB97" s="9"/>
      <c r="AD97" s="9"/>
      <c r="AE97" s="9"/>
      <c r="AG97" s="9"/>
      <c r="AH97" s="9"/>
    </row>
    <row r="98" spans="1:34" s="1" customFormat="1" x14ac:dyDescent="0.15">
      <c r="A98" s="8"/>
      <c r="B98" s="5"/>
      <c r="C98" s="8"/>
      <c r="D98" s="8"/>
      <c r="E98" s="8">
        <v>2810</v>
      </c>
      <c r="F98" s="8" t="s">
        <v>43</v>
      </c>
      <c r="G98" s="5">
        <v>32200</v>
      </c>
      <c r="H98" s="5">
        <v>47100</v>
      </c>
      <c r="I98" s="12">
        <v>1.4627329192546583</v>
      </c>
      <c r="J98" s="5">
        <v>79</v>
      </c>
      <c r="K98" s="7">
        <f>[1]!BOARD(E98,"","気配値5")</f>
        <v>3665</v>
      </c>
      <c r="L98" s="7">
        <f>[1]!BOARD(E98,"","気配値6")</f>
        <v>3660</v>
      </c>
      <c r="M98" s="5">
        <f>[1]!QUOTE(E98,"","前日終値")</f>
        <v>3710</v>
      </c>
      <c r="N98" s="13">
        <f t="shared" si="1"/>
        <v>-1.2803234501347682E-2</v>
      </c>
      <c r="P98" s="9"/>
      <c r="Q98" s="9"/>
      <c r="S98" s="14"/>
      <c r="U98" s="9"/>
      <c r="V98" s="9"/>
      <c r="X98" s="9"/>
      <c r="Y98" s="9"/>
      <c r="AA98" s="9"/>
      <c r="AB98" s="9"/>
      <c r="AD98" s="9"/>
      <c r="AE98" s="9"/>
      <c r="AG98" s="9"/>
      <c r="AH98" s="9"/>
    </row>
    <row r="99" spans="1:34" s="1" customFormat="1" x14ac:dyDescent="0.15">
      <c r="A99" s="8"/>
      <c r="B99" s="5"/>
      <c r="C99" s="8"/>
      <c r="D99" s="8"/>
      <c r="E99" s="8">
        <v>8078</v>
      </c>
      <c r="F99" s="8" t="s">
        <v>293</v>
      </c>
      <c r="G99" s="5">
        <v>25700</v>
      </c>
      <c r="H99" s="5">
        <v>37400</v>
      </c>
      <c r="I99" s="12">
        <v>1.4552529182879377</v>
      </c>
      <c r="J99" s="5">
        <v>80</v>
      </c>
      <c r="K99" s="7">
        <f>[1]!BOARD(E99,"","気配値5")</f>
        <v>5430</v>
      </c>
      <c r="L99" s="7">
        <f>[1]!BOARD(E99,"","気配値6")</f>
        <v>5420</v>
      </c>
      <c r="M99" s="5">
        <f>[1]!QUOTE(E99,"","前日終値")</f>
        <v>5420</v>
      </c>
      <c r="N99" s="13">
        <f t="shared" si="1"/>
        <v>9.2250922509218292E-4</v>
      </c>
      <c r="P99" s="9"/>
      <c r="Q99" s="9"/>
      <c r="S99" s="14"/>
      <c r="U99" s="9"/>
      <c r="V99" s="9"/>
      <c r="X99" s="9"/>
      <c r="Y99" s="9"/>
      <c r="AA99" s="9"/>
      <c r="AB99" s="9"/>
      <c r="AD99" s="9"/>
      <c r="AE99" s="9"/>
      <c r="AG99" s="9"/>
      <c r="AH99" s="9"/>
    </row>
    <row r="100" spans="1:34" s="1" customFormat="1" x14ac:dyDescent="0.15">
      <c r="A100" s="8"/>
      <c r="B100" s="5"/>
      <c r="C100" s="8"/>
      <c r="D100" s="8"/>
      <c r="E100" s="8">
        <v>1801</v>
      </c>
      <c r="F100" s="8" t="s">
        <v>4</v>
      </c>
      <c r="G100" s="5">
        <v>95100</v>
      </c>
      <c r="H100" s="5">
        <v>137600</v>
      </c>
      <c r="I100" s="12">
        <v>1.4468980021030495</v>
      </c>
      <c r="J100" s="5">
        <v>81</v>
      </c>
      <c r="K100" s="7">
        <f>[1]!BOARD(E100,"","気配値5")</f>
        <v>5750</v>
      </c>
      <c r="L100" s="7">
        <f>[1]!BOARD(E100,"","気配値6")</f>
        <v>5730</v>
      </c>
      <c r="M100" s="5">
        <f>[1]!QUOTE(E100,"","前日終値")</f>
        <v>5820</v>
      </c>
      <c r="N100" s="13">
        <f t="shared" si="1"/>
        <v>-1.3745704467353903E-2</v>
      </c>
      <c r="P100" s="9"/>
      <c r="Q100" s="9"/>
      <c r="S100" s="14"/>
      <c r="U100" s="9"/>
      <c r="V100" s="9"/>
      <c r="X100" s="9"/>
      <c r="Y100" s="9"/>
      <c r="AA100" s="9"/>
      <c r="AB100" s="9"/>
      <c r="AD100" s="9"/>
      <c r="AE100" s="9"/>
      <c r="AG100" s="9"/>
      <c r="AH100" s="9"/>
    </row>
    <row r="101" spans="1:34" s="1" customFormat="1" x14ac:dyDescent="0.15">
      <c r="A101" s="8"/>
      <c r="B101" s="5"/>
      <c r="C101" s="8"/>
      <c r="D101" s="8"/>
      <c r="E101" s="8">
        <v>2897</v>
      </c>
      <c r="F101" s="8" t="s">
        <v>47</v>
      </c>
      <c r="G101" s="5">
        <v>33800</v>
      </c>
      <c r="H101" s="5">
        <v>48900</v>
      </c>
      <c r="I101" s="12">
        <v>1.4467455621301775</v>
      </c>
      <c r="J101" s="5">
        <v>82</v>
      </c>
      <c r="K101" s="7">
        <f>[1]!BOARD(E101,"","気配値5")</f>
        <v>8110</v>
      </c>
      <c r="L101" s="7">
        <f>[1]!BOARD(E101,"","気配値6")</f>
        <v>8090</v>
      </c>
      <c r="M101" s="5">
        <f>[1]!QUOTE(E101,"","前日終値")</f>
        <v>8160</v>
      </c>
      <c r="N101" s="13">
        <f t="shared" si="1"/>
        <v>-7.3529411764705621E-3</v>
      </c>
      <c r="P101" s="9"/>
      <c r="Q101" s="9"/>
      <c r="S101" s="14"/>
      <c r="U101" s="9"/>
      <c r="V101" s="9"/>
      <c r="X101" s="9"/>
      <c r="Y101" s="9"/>
      <c r="AA101" s="9"/>
      <c r="AB101" s="9"/>
      <c r="AD101" s="9"/>
      <c r="AE101" s="9"/>
      <c r="AG101" s="9"/>
      <c r="AH101" s="9"/>
    </row>
    <row r="102" spans="1:34" s="1" customFormat="1" x14ac:dyDescent="0.15">
      <c r="A102" s="8"/>
      <c r="B102" s="5"/>
      <c r="C102" s="8"/>
      <c r="D102" s="8"/>
      <c r="E102" s="8">
        <v>1833</v>
      </c>
      <c r="F102" s="8" t="s">
        <v>9</v>
      </c>
      <c r="G102" s="5">
        <v>24300</v>
      </c>
      <c r="H102" s="5">
        <v>34900</v>
      </c>
      <c r="I102" s="12">
        <v>1.4362139917695473</v>
      </c>
      <c r="J102" s="5">
        <v>83</v>
      </c>
      <c r="K102" s="7">
        <f>[1]!BOARD(E102,"","気配値5")</f>
        <v>4795</v>
      </c>
      <c r="L102" s="7">
        <f>[1]!BOARD(E102,"","気配値6")</f>
        <v>4785</v>
      </c>
      <c r="M102" s="5">
        <f>[1]!QUOTE(E102,"","前日終値")</f>
        <v>4825</v>
      </c>
      <c r="N102" s="13">
        <f t="shared" si="1"/>
        <v>-7.2538860103626979E-3</v>
      </c>
      <c r="P102" s="9"/>
      <c r="Q102" s="9"/>
      <c r="S102" s="14"/>
      <c r="U102" s="9"/>
      <c r="V102" s="9"/>
      <c r="X102" s="9"/>
      <c r="Y102" s="9"/>
      <c r="AA102" s="9"/>
      <c r="AB102" s="9"/>
      <c r="AD102" s="9"/>
      <c r="AE102" s="9"/>
      <c r="AG102" s="9"/>
      <c r="AH102" s="9"/>
    </row>
    <row r="103" spans="1:34" s="1" customFormat="1" x14ac:dyDescent="0.15">
      <c r="A103" s="8"/>
      <c r="B103" s="5"/>
      <c r="C103" s="8"/>
      <c r="D103" s="8"/>
      <c r="E103" s="8">
        <v>6471</v>
      </c>
      <c r="F103" s="8" t="s">
        <v>215</v>
      </c>
      <c r="G103" s="5">
        <v>186100</v>
      </c>
      <c r="H103" s="5">
        <v>267200</v>
      </c>
      <c r="I103" s="12">
        <v>1.4357872111767866</v>
      </c>
      <c r="J103" s="5">
        <v>84</v>
      </c>
      <c r="K103" s="7">
        <f>[1]!BOARD(E103,"","気配値5")</f>
        <v>1833</v>
      </c>
      <c r="L103" s="7">
        <f>[1]!BOARD(E103,"","気配値6")</f>
        <v>1831</v>
      </c>
      <c r="M103" s="5">
        <f>[1]!QUOTE(E103,"","前日終値")</f>
        <v>1859</v>
      </c>
      <c r="N103" s="13">
        <f t="shared" si="1"/>
        <v>-1.4523937600860681E-2</v>
      </c>
      <c r="P103" s="9"/>
      <c r="Q103" s="9"/>
      <c r="S103" s="14"/>
      <c r="U103" s="9"/>
      <c r="V103" s="9"/>
      <c r="X103" s="9"/>
      <c r="Y103" s="9"/>
      <c r="AA103" s="9"/>
      <c r="AB103" s="9"/>
      <c r="AD103" s="9"/>
      <c r="AE103" s="9"/>
      <c r="AG103" s="9"/>
      <c r="AH103" s="9"/>
    </row>
    <row r="104" spans="1:34" s="1" customFormat="1" x14ac:dyDescent="0.15">
      <c r="A104" s="8"/>
      <c r="B104" s="5"/>
      <c r="C104" s="8"/>
      <c r="D104" s="8"/>
      <c r="E104" s="8">
        <v>6141</v>
      </c>
      <c r="F104" s="8" t="s">
        <v>198</v>
      </c>
      <c r="G104" s="5">
        <v>60500</v>
      </c>
      <c r="H104" s="5">
        <v>85800</v>
      </c>
      <c r="I104" s="12">
        <v>1.4181818181818182</v>
      </c>
      <c r="J104" s="5">
        <v>85</v>
      </c>
      <c r="K104" s="7">
        <f>[1]!BOARD(E104,"","気配値5")</f>
        <v>2548</v>
      </c>
      <c r="L104" s="7">
        <f>[1]!BOARD(E104,"","気配値6")</f>
        <v>2545</v>
      </c>
      <c r="M104" s="5">
        <f>[1]!QUOTE(E104,"","前日終値")</f>
        <v>2637</v>
      </c>
      <c r="N104" s="13">
        <f t="shared" si="1"/>
        <v>-3.4319302237390992E-2</v>
      </c>
      <c r="P104" s="9"/>
      <c r="Q104" s="9"/>
      <c r="S104" s="14"/>
      <c r="U104" s="9"/>
      <c r="V104" s="9"/>
      <c r="X104" s="9"/>
      <c r="Y104" s="9"/>
      <c r="AA104" s="9"/>
      <c r="AB104" s="9"/>
      <c r="AD104" s="9"/>
      <c r="AE104" s="9"/>
      <c r="AG104" s="9"/>
      <c r="AH104" s="9"/>
    </row>
    <row r="105" spans="1:34" s="1" customFormat="1" x14ac:dyDescent="0.15">
      <c r="A105" s="8"/>
      <c r="B105" s="5"/>
      <c r="C105" s="8"/>
      <c r="D105" s="8"/>
      <c r="E105" s="8">
        <v>6473</v>
      </c>
      <c r="F105" s="8" t="s">
        <v>217</v>
      </c>
      <c r="G105" s="5">
        <v>92400</v>
      </c>
      <c r="H105" s="5">
        <v>131000</v>
      </c>
      <c r="I105" s="12">
        <v>1.4177489177489178</v>
      </c>
      <c r="J105" s="5">
        <v>86</v>
      </c>
      <c r="K105" s="7">
        <f>[1]!BOARD(E105,"","気配値5")</f>
        <v>1970</v>
      </c>
      <c r="L105" s="7">
        <f>[1]!BOARD(E105,"","気配値6")</f>
        <v>1968</v>
      </c>
      <c r="M105" s="5">
        <f>[1]!QUOTE(E105,"","前日終値")</f>
        <v>2033</v>
      </c>
      <c r="N105" s="13">
        <f t="shared" si="1"/>
        <v>-3.1480570585341816E-2</v>
      </c>
      <c r="P105" s="9"/>
      <c r="Q105" s="9"/>
      <c r="S105" s="14"/>
      <c r="U105" s="9"/>
      <c r="V105" s="9"/>
      <c r="X105" s="9"/>
      <c r="Y105" s="9"/>
      <c r="AA105" s="9"/>
      <c r="AB105" s="9"/>
      <c r="AD105" s="9"/>
      <c r="AE105" s="9"/>
      <c r="AG105" s="9"/>
      <c r="AH105" s="9"/>
    </row>
    <row r="106" spans="1:34" s="1" customFormat="1" x14ac:dyDescent="0.15">
      <c r="A106" s="8"/>
      <c r="B106" s="5"/>
      <c r="C106" s="8"/>
      <c r="D106" s="8"/>
      <c r="E106" s="8">
        <v>6586</v>
      </c>
      <c r="F106" s="8" t="s">
        <v>224</v>
      </c>
      <c r="G106" s="5">
        <v>51400</v>
      </c>
      <c r="H106" s="5">
        <v>72800</v>
      </c>
      <c r="I106" s="12">
        <v>1.4163424124513619</v>
      </c>
      <c r="J106" s="5">
        <v>87</v>
      </c>
      <c r="K106" s="7">
        <f>[1]!BOARD(E106,"","気配値5")</f>
        <v>5100</v>
      </c>
      <c r="L106" s="7">
        <f>[1]!BOARD(E106,"","気配値6")</f>
        <v>5090</v>
      </c>
      <c r="M106" s="5">
        <f>[1]!QUOTE(E106,"","前日終値")</f>
        <v>5170</v>
      </c>
      <c r="N106" s="13">
        <f t="shared" si="1"/>
        <v>-1.4506769825918808E-2</v>
      </c>
      <c r="P106" s="9"/>
      <c r="Q106" s="9"/>
      <c r="S106" s="14"/>
      <c r="U106" s="9"/>
      <c r="V106" s="9"/>
      <c r="X106" s="9"/>
      <c r="Y106" s="9"/>
      <c r="AA106" s="9"/>
      <c r="AB106" s="9"/>
      <c r="AD106" s="9"/>
      <c r="AE106" s="9"/>
      <c r="AG106" s="9"/>
      <c r="AH106" s="9"/>
    </row>
    <row r="107" spans="1:34" s="1" customFormat="1" x14ac:dyDescent="0.15">
      <c r="A107" s="8"/>
      <c r="B107" s="5"/>
      <c r="C107" s="8"/>
      <c r="D107" s="8"/>
      <c r="E107" s="8">
        <v>7272</v>
      </c>
      <c r="F107" s="8" t="s">
        <v>263</v>
      </c>
      <c r="G107" s="5">
        <v>128600</v>
      </c>
      <c r="H107" s="5">
        <v>180600</v>
      </c>
      <c r="I107" s="12">
        <v>1.4043545878693624</v>
      </c>
      <c r="J107" s="5">
        <v>88</v>
      </c>
      <c r="K107" s="7">
        <f>[1]!BOARD(E107,"","気配値5")</f>
        <v>3715</v>
      </c>
      <c r="L107" s="7">
        <f>[1]!BOARD(E107,"","気配値6")</f>
        <v>3710</v>
      </c>
      <c r="M107" s="5">
        <f>[1]!QUOTE(E107,"","前日終値")</f>
        <v>3825</v>
      </c>
      <c r="N107" s="13">
        <f t="shared" si="1"/>
        <v>-2.9411764705882359E-2</v>
      </c>
      <c r="P107" s="9"/>
      <c r="Q107" s="9"/>
      <c r="S107" s="14"/>
      <c r="U107" s="9"/>
      <c r="V107" s="9"/>
      <c r="X107" s="9"/>
      <c r="Y107" s="9"/>
      <c r="AA107" s="9"/>
      <c r="AB107" s="9"/>
      <c r="AD107" s="9"/>
      <c r="AE107" s="9"/>
      <c r="AG107" s="9"/>
      <c r="AH107" s="9"/>
    </row>
    <row r="108" spans="1:34" s="1" customFormat="1" x14ac:dyDescent="0.15">
      <c r="A108" s="8"/>
      <c r="B108" s="5"/>
      <c r="C108" s="8"/>
      <c r="D108" s="8"/>
      <c r="E108" s="8">
        <v>5232</v>
      </c>
      <c r="F108" s="8" t="s">
        <v>164</v>
      </c>
      <c r="G108" s="5">
        <v>340000</v>
      </c>
      <c r="H108" s="5">
        <v>475000</v>
      </c>
      <c r="I108" s="12">
        <v>1.3970588235294117</v>
      </c>
      <c r="J108" s="5">
        <v>89</v>
      </c>
      <c r="K108" s="7">
        <f>[1]!BOARD(E108,"","気配値5")</f>
        <v>533</v>
      </c>
      <c r="L108" s="7">
        <f>[1]!BOARD(E108,"","気配値6")</f>
        <v>532</v>
      </c>
      <c r="M108" s="5">
        <f>[1]!QUOTE(E108,"","前日終値")</f>
        <v>537</v>
      </c>
      <c r="N108" s="13">
        <f t="shared" si="1"/>
        <v>-8.379888268156388E-3</v>
      </c>
      <c r="P108" s="9"/>
      <c r="Q108" s="9"/>
      <c r="S108" s="14"/>
      <c r="U108" s="9"/>
      <c r="V108" s="9"/>
      <c r="X108" s="9"/>
      <c r="Y108" s="9"/>
      <c r="AA108" s="9"/>
      <c r="AB108" s="9"/>
      <c r="AD108" s="9"/>
      <c r="AE108" s="9"/>
      <c r="AG108" s="9"/>
      <c r="AH108" s="9"/>
    </row>
    <row r="109" spans="1:34" s="1" customFormat="1" x14ac:dyDescent="0.15">
      <c r="A109" s="8"/>
      <c r="B109" s="5"/>
      <c r="C109" s="8"/>
      <c r="D109" s="8"/>
      <c r="E109" s="8">
        <v>2801</v>
      </c>
      <c r="F109" s="8" t="s">
        <v>40</v>
      </c>
      <c r="G109" s="5">
        <v>59200</v>
      </c>
      <c r="H109" s="5">
        <v>82700</v>
      </c>
      <c r="I109" s="12">
        <v>1.3969594594594594</v>
      </c>
      <c r="J109" s="5">
        <v>90</v>
      </c>
      <c r="K109" s="7">
        <f>[1]!BOARD(E109,"","気配値5")</f>
        <v>4490</v>
      </c>
      <c r="L109" s="7">
        <f>[1]!BOARD(E109,"","気配値6")</f>
        <v>4480</v>
      </c>
      <c r="M109" s="5">
        <f>[1]!QUOTE(E109,"","前日終値")</f>
        <v>4645</v>
      </c>
      <c r="N109" s="13">
        <f t="shared" ref="N109" si="2">AVERAGE(K109:L109)/M109-1</f>
        <v>-3.4445640473627526E-2</v>
      </c>
      <c r="P109" s="9"/>
      <c r="Q109" s="9"/>
      <c r="S109" s="14"/>
      <c r="U109" s="9"/>
      <c r="V109" s="9"/>
      <c r="X109" s="9"/>
      <c r="Y109" s="9"/>
      <c r="AA109" s="9"/>
      <c r="AB109" s="9"/>
      <c r="AD109" s="9"/>
      <c r="AE109" s="9"/>
      <c r="AG109" s="9"/>
      <c r="AH109" s="9"/>
    </row>
    <row r="110" spans="1:34" s="1" customFormat="1" x14ac:dyDescent="0.15">
      <c r="A110" s="8"/>
      <c r="B110" s="5"/>
      <c r="C110" s="8"/>
      <c r="D110" s="8"/>
      <c r="E110" s="8">
        <v>4967</v>
      </c>
      <c r="F110" s="8" t="s">
        <v>157</v>
      </c>
      <c r="G110" s="5">
        <v>27300</v>
      </c>
      <c r="H110" s="5">
        <v>38100</v>
      </c>
      <c r="I110" s="12">
        <v>1.3956043956043955</v>
      </c>
      <c r="J110" s="5">
        <v>91</v>
      </c>
      <c r="K110" s="7">
        <f>[1]!BOARD(E110,"","気配値5")</f>
        <v>7450</v>
      </c>
      <c r="L110" s="7">
        <f>[1]!BOARD(E110,"","気配値6")</f>
        <v>7440</v>
      </c>
      <c r="M110" s="5">
        <f>[1]!QUOTE(E110,"","前日終値")</f>
        <v>7540</v>
      </c>
      <c r="N110" s="13">
        <f t="shared" ref="N110:N119" si="3">AVERAGE(K110:L110)/M110-1</f>
        <v>-1.2599469496021198E-2</v>
      </c>
      <c r="P110" s="9"/>
      <c r="Q110" s="9"/>
      <c r="S110" s="14"/>
      <c r="U110" s="9"/>
      <c r="V110" s="9"/>
      <c r="X110" s="9"/>
      <c r="Y110" s="9"/>
      <c r="AA110" s="9"/>
      <c r="AB110" s="9"/>
      <c r="AD110" s="9"/>
      <c r="AE110" s="9"/>
      <c r="AG110" s="9"/>
      <c r="AH110" s="9"/>
    </row>
    <row r="111" spans="1:34" s="1" customFormat="1" x14ac:dyDescent="0.15">
      <c r="A111" s="8"/>
      <c r="B111" s="5"/>
      <c r="C111" s="8"/>
      <c r="D111" s="8"/>
      <c r="E111" s="8">
        <v>2784</v>
      </c>
      <c r="F111" s="8" t="s">
        <v>39</v>
      </c>
      <c r="G111" s="5">
        <v>37200</v>
      </c>
      <c r="H111" s="5">
        <v>51900</v>
      </c>
      <c r="I111" s="12">
        <v>1.3951612903225807</v>
      </c>
      <c r="J111" s="5">
        <v>92</v>
      </c>
      <c r="K111" s="7">
        <f>[1]!BOARD(E111,"","気配値5")</f>
        <v>2714</v>
      </c>
      <c r="L111" s="7">
        <f>[1]!BOARD(E111,"","気配値6")</f>
        <v>2712</v>
      </c>
      <c r="M111" s="5">
        <f>[1]!QUOTE(E111,"","前日終値")</f>
        <v>2762</v>
      </c>
      <c r="N111" s="13">
        <f t="shared" si="3"/>
        <v>-1.7740767559739301E-2</v>
      </c>
      <c r="P111" s="9"/>
      <c r="Q111" s="9"/>
      <c r="S111" s="14"/>
      <c r="U111" s="9"/>
      <c r="V111" s="9"/>
      <c r="X111" s="9"/>
      <c r="Y111" s="9"/>
      <c r="AA111" s="9"/>
      <c r="AB111" s="9"/>
      <c r="AD111" s="9"/>
      <c r="AE111" s="9"/>
      <c r="AG111" s="9"/>
      <c r="AH111" s="9"/>
    </row>
    <row r="112" spans="1:34" s="1" customFormat="1" x14ac:dyDescent="0.15">
      <c r="A112" s="8"/>
      <c r="B112" s="5"/>
      <c r="C112" s="8"/>
      <c r="D112" s="8"/>
      <c r="E112" s="8">
        <v>7278</v>
      </c>
      <c r="F112" s="8" t="s">
        <v>265</v>
      </c>
      <c r="G112" s="5">
        <v>15700</v>
      </c>
      <c r="H112" s="5">
        <v>21900</v>
      </c>
      <c r="I112" s="12">
        <v>1.394904458598726</v>
      </c>
      <c r="J112" s="5">
        <v>93</v>
      </c>
      <c r="K112" s="7">
        <f>[1]!BOARD(E112,"","気配値5")</f>
        <v>3435</v>
      </c>
      <c r="L112" s="7">
        <f>[1]!BOARD(E112,"","気配値6")</f>
        <v>3430</v>
      </c>
      <c r="M112" s="5">
        <f>[1]!QUOTE(E112,"","前日終値")</f>
        <v>3510</v>
      </c>
      <c r="N112" s="13">
        <f t="shared" si="3"/>
        <v>-2.2079772079772075E-2</v>
      </c>
      <c r="P112" s="9"/>
      <c r="Q112" s="9"/>
      <c r="S112" s="14"/>
      <c r="U112" s="9"/>
      <c r="V112" s="9"/>
      <c r="X112" s="9"/>
      <c r="Y112" s="9"/>
      <c r="AA112" s="9"/>
      <c r="AB112" s="9"/>
      <c r="AD112" s="9"/>
      <c r="AE112" s="9"/>
      <c r="AG112" s="9"/>
      <c r="AH112" s="9"/>
    </row>
    <row r="113" spans="1:34" s="1" customFormat="1" x14ac:dyDescent="0.15">
      <c r="A113" s="8"/>
      <c r="B113" s="5"/>
      <c r="C113" s="8"/>
      <c r="D113" s="8"/>
      <c r="E113" s="8">
        <v>4186</v>
      </c>
      <c r="F113" s="8" t="s">
        <v>83</v>
      </c>
      <c r="G113" s="5">
        <v>28300</v>
      </c>
      <c r="H113" s="5">
        <v>39400</v>
      </c>
      <c r="I113" s="12">
        <v>1.3922261484098939</v>
      </c>
      <c r="J113" s="5">
        <v>94</v>
      </c>
      <c r="K113" s="7">
        <f>[1]!BOARD(E113,"","気配値5")</f>
        <v>5120</v>
      </c>
      <c r="L113" s="7">
        <f>[1]!BOARD(E113,"","気配値6")</f>
        <v>5100</v>
      </c>
      <c r="M113" s="5">
        <f>[1]!QUOTE(E113,"","前日終値")</f>
        <v>5110</v>
      </c>
      <c r="N113" s="13">
        <f t="shared" si="3"/>
        <v>0</v>
      </c>
      <c r="P113" s="9"/>
      <c r="Q113" s="9"/>
      <c r="S113" s="14"/>
      <c r="U113" s="9"/>
      <c r="V113" s="9"/>
      <c r="X113" s="9"/>
      <c r="Y113" s="9"/>
      <c r="AA113" s="9"/>
      <c r="AB113" s="9"/>
      <c r="AD113" s="9"/>
      <c r="AE113" s="9"/>
      <c r="AG113" s="9"/>
      <c r="AH113" s="9"/>
    </row>
    <row r="114" spans="1:34" s="1" customFormat="1" x14ac:dyDescent="0.15">
      <c r="A114" s="8"/>
      <c r="B114" s="5"/>
      <c r="C114" s="8"/>
      <c r="D114" s="8"/>
      <c r="E114" s="8">
        <v>5463</v>
      </c>
      <c r="F114" s="8" t="s">
        <v>173</v>
      </c>
      <c r="G114" s="5">
        <v>41800</v>
      </c>
      <c r="H114" s="5">
        <v>57700</v>
      </c>
      <c r="I114" s="12">
        <v>1.3803827751196172</v>
      </c>
      <c r="J114" s="5">
        <v>95</v>
      </c>
      <c r="K114" s="7">
        <f>[1]!BOARD(E114,"","気配値5")</f>
        <v>3310</v>
      </c>
      <c r="L114" s="7">
        <f>[1]!BOARD(E114,"","気配値6")</f>
        <v>3305</v>
      </c>
      <c r="M114" s="5">
        <f>[1]!QUOTE(E114,"","前日終値")</f>
        <v>3360</v>
      </c>
      <c r="N114" s="13">
        <f t="shared" si="3"/>
        <v>-1.5625E-2</v>
      </c>
      <c r="P114" s="9"/>
      <c r="Q114" s="9"/>
      <c r="S114" s="14"/>
      <c r="U114" s="9"/>
      <c r="V114" s="9"/>
      <c r="X114" s="9"/>
      <c r="Y114" s="9"/>
      <c r="AA114" s="9"/>
      <c r="AB114" s="9"/>
      <c r="AD114" s="9"/>
      <c r="AE114" s="9"/>
      <c r="AG114" s="9"/>
      <c r="AH114" s="9"/>
    </row>
    <row r="115" spans="1:34" s="1" customFormat="1" x14ac:dyDescent="0.15">
      <c r="A115" s="8"/>
      <c r="B115" s="5"/>
      <c r="C115" s="8"/>
      <c r="D115" s="8"/>
      <c r="E115" s="8">
        <v>3436</v>
      </c>
      <c r="F115" s="8" t="s">
        <v>58</v>
      </c>
      <c r="G115" s="5">
        <v>319100</v>
      </c>
      <c r="H115" s="5">
        <v>440400</v>
      </c>
      <c r="I115" s="12">
        <v>1.3801316201817613</v>
      </c>
      <c r="J115" s="5">
        <v>96</v>
      </c>
      <c r="K115" s="7">
        <f>[1]!BOARD(E115,"","気配値5")</f>
        <v>3130</v>
      </c>
      <c r="L115" s="7">
        <f>[1]!BOARD(E115,"","気配値6")</f>
        <v>3125</v>
      </c>
      <c r="M115" s="5">
        <f>[1]!QUOTE(E115,"","前日終値")</f>
        <v>3185</v>
      </c>
      <c r="N115" s="13">
        <f t="shared" si="3"/>
        <v>-1.8053375196232291E-2</v>
      </c>
      <c r="P115" s="9"/>
      <c r="Q115" s="9"/>
      <c r="S115" s="14"/>
      <c r="U115" s="9"/>
      <c r="V115" s="9"/>
      <c r="X115" s="9"/>
      <c r="Y115" s="9"/>
      <c r="AA115" s="9"/>
      <c r="AB115" s="9"/>
      <c r="AD115" s="9"/>
      <c r="AE115" s="9"/>
      <c r="AG115" s="9"/>
      <c r="AH115" s="9"/>
    </row>
    <row r="116" spans="1:34" s="1" customFormat="1" x14ac:dyDescent="0.15">
      <c r="A116" s="8"/>
      <c r="B116" s="5"/>
      <c r="C116" s="8"/>
      <c r="D116" s="8"/>
      <c r="E116" s="8">
        <v>4042</v>
      </c>
      <c r="F116" s="8" t="s">
        <v>69</v>
      </c>
      <c r="G116" s="5">
        <v>94700</v>
      </c>
      <c r="H116" s="5">
        <v>128800</v>
      </c>
      <c r="I116" s="12">
        <v>1.3600844772967264</v>
      </c>
      <c r="J116" s="5">
        <v>97</v>
      </c>
      <c r="K116" s="7">
        <f>[1]!BOARD(E116,"","気配値5")</f>
        <v>2486</v>
      </c>
      <c r="L116" s="7">
        <f>[1]!BOARD(E116,"","気配値6")</f>
        <v>2484</v>
      </c>
      <c r="M116" s="5">
        <f>[1]!QUOTE(E116,"","前日終値")</f>
        <v>2486</v>
      </c>
      <c r="N116" s="13">
        <f t="shared" si="3"/>
        <v>-4.022526146419958E-4</v>
      </c>
      <c r="P116" s="9"/>
      <c r="Q116" s="9"/>
      <c r="S116" s="14"/>
      <c r="U116" s="9"/>
      <c r="V116" s="9"/>
      <c r="X116" s="9"/>
      <c r="Y116" s="9"/>
      <c r="AA116" s="9"/>
      <c r="AB116" s="9"/>
      <c r="AD116" s="9"/>
      <c r="AE116" s="9"/>
      <c r="AG116" s="9"/>
      <c r="AH116" s="9"/>
    </row>
    <row r="117" spans="1:34" s="1" customFormat="1" x14ac:dyDescent="0.15">
      <c r="A117" s="8"/>
      <c r="B117" s="5"/>
      <c r="C117" s="8"/>
      <c r="D117" s="8"/>
      <c r="E117" s="8">
        <v>4151</v>
      </c>
      <c r="F117" s="8" t="s">
        <v>79</v>
      </c>
      <c r="G117" s="5">
        <v>79600</v>
      </c>
      <c r="H117" s="5">
        <v>108100</v>
      </c>
      <c r="I117" s="12">
        <v>1.3580402010050252</v>
      </c>
      <c r="J117" s="5">
        <v>98</v>
      </c>
      <c r="K117" s="7">
        <f>[1]!BOARD(E117,"","気配値5")</f>
        <v>2215</v>
      </c>
      <c r="L117" s="7">
        <f>[1]!BOARD(E117,"","気配値6")</f>
        <v>2212</v>
      </c>
      <c r="M117" s="5">
        <f>[1]!QUOTE(E117,"","前日終値")</f>
        <v>2247</v>
      </c>
      <c r="N117" s="13">
        <f t="shared" si="3"/>
        <v>-1.4908767245215837E-2</v>
      </c>
      <c r="P117" s="9"/>
      <c r="Q117" s="9"/>
      <c r="S117" s="14"/>
      <c r="U117" s="9"/>
      <c r="V117" s="9"/>
      <c r="X117" s="9"/>
      <c r="Y117" s="9"/>
      <c r="AA117" s="9"/>
      <c r="AB117" s="9"/>
      <c r="AD117" s="9"/>
      <c r="AE117" s="9"/>
      <c r="AG117" s="9"/>
      <c r="AH117" s="9"/>
    </row>
    <row r="118" spans="1:34" s="1" customFormat="1" x14ac:dyDescent="0.15">
      <c r="A118" s="8"/>
      <c r="B118" s="5"/>
      <c r="C118" s="8"/>
      <c r="D118" s="8"/>
      <c r="E118" s="8">
        <v>4739</v>
      </c>
      <c r="F118" s="8" t="s">
        <v>152</v>
      </c>
      <c r="G118" s="5">
        <v>29300</v>
      </c>
      <c r="H118" s="5">
        <v>39500</v>
      </c>
      <c r="I118" s="12">
        <v>1.348122866894198</v>
      </c>
      <c r="J118" s="5">
        <v>99</v>
      </c>
      <c r="K118" s="7">
        <f>[1]!BOARD(E118,"","気配値5")</f>
        <v>4920</v>
      </c>
      <c r="L118" s="7">
        <f>[1]!BOARD(E118,"","気配値6")</f>
        <v>4915</v>
      </c>
      <c r="M118" s="5">
        <f>[1]!QUOTE(E118,"","前日終値")</f>
        <v>4975</v>
      </c>
      <c r="N118" s="13">
        <f t="shared" si="3"/>
        <v>-1.155778894472359E-2</v>
      </c>
      <c r="P118" s="9"/>
      <c r="Q118" s="9"/>
      <c r="S118" s="14"/>
      <c r="U118" s="9"/>
      <c r="V118" s="9"/>
      <c r="X118" s="9"/>
      <c r="Y118" s="9"/>
      <c r="AA118" s="9"/>
      <c r="AB118" s="9"/>
      <c r="AD118" s="9"/>
      <c r="AE118" s="9"/>
      <c r="AG118" s="9"/>
      <c r="AH118" s="9"/>
    </row>
    <row r="119" spans="1:34" s="1" customFormat="1" x14ac:dyDescent="0.15">
      <c r="A119" s="8"/>
      <c r="B119" s="5"/>
      <c r="C119" s="8"/>
      <c r="D119" s="8"/>
      <c r="E119" s="8">
        <v>7276</v>
      </c>
      <c r="F119" s="8" t="s">
        <v>264</v>
      </c>
      <c r="G119" s="5">
        <v>23000</v>
      </c>
      <c r="H119" s="5">
        <v>30800</v>
      </c>
      <c r="I119" s="12">
        <v>1.3391304347826087</v>
      </c>
      <c r="J119" s="5">
        <v>100</v>
      </c>
      <c r="K119" s="7">
        <f>[1]!BOARD(E119,"","気配値5")</f>
        <v>8080</v>
      </c>
      <c r="L119" s="7">
        <f>[1]!BOARD(E119,"","気配値6")</f>
        <v>8060</v>
      </c>
      <c r="M119" s="5">
        <f>[1]!QUOTE(E119,"","前日終値")</f>
        <v>8310</v>
      </c>
      <c r="N119" s="13">
        <f t="shared" si="3"/>
        <v>-2.8880866425992746E-2</v>
      </c>
      <c r="P119" s="9"/>
      <c r="Q119" s="9"/>
      <c r="S119" s="14"/>
      <c r="U119" s="9"/>
      <c r="V119" s="9"/>
      <c r="X119" s="9"/>
      <c r="Y119" s="9"/>
      <c r="AA119" s="9"/>
      <c r="AB119" s="9"/>
      <c r="AD119" s="9"/>
      <c r="AE119" s="9"/>
      <c r="AG119" s="9"/>
      <c r="AH119" s="9"/>
    </row>
    <row r="120" spans="1:34" s="1" customFormat="1" x14ac:dyDescent="0.15">
      <c r="A120" s="8"/>
      <c r="B120" s="5"/>
      <c r="C120" s="8"/>
      <c r="D120" s="8"/>
      <c r="E120" s="8"/>
      <c r="F120" s="8"/>
      <c r="G120" s="5"/>
      <c r="H120" s="5"/>
      <c r="I120" s="12"/>
      <c r="J120" s="5"/>
      <c r="K120" s="7"/>
      <c r="L120" s="7"/>
      <c r="M120" s="5"/>
      <c r="N120" s="5"/>
      <c r="P120" s="9"/>
      <c r="Q120" s="9"/>
      <c r="S120" s="14"/>
      <c r="U120" s="9"/>
      <c r="V120" s="9"/>
      <c r="X120" s="9"/>
      <c r="Y120" s="9"/>
      <c r="AA120" s="9"/>
      <c r="AB120" s="9"/>
      <c r="AD120" s="9"/>
      <c r="AE120" s="9"/>
      <c r="AG120" s="9"/>
      <c r="AH120" s="9"/>
    </row>
    <row r="121" spans="1:34" s="1" customFormat="1" x14ac:dyDescent="0.15">
      <c r="A121" s="8"/>
      <c r="B121" s="5"/>
      <c r="C121" s="8"/>
      <c r="D121" s="8"/>
      <c r="E121" s="8"/>
      <c r="F121" s="8"/>
      <c r="G121" s="5"/>
      <c r="H121" s="5"/>
      <c r="I121" s="12"/>
      <c r="J121" s="5"/>
      <c r="K121" s="7"/>
      <c r="L121" s="7"/>
      <c r="M121" s="5"/>
      <c r="N121" s="5"/>
      <c r="P121" s="9"/>
      <c r="Q121" s="9"/>
      <c r="S121" s="14"/>
      <c r="U121" s="9"/>
      <c r="V121" s="9"/>
      <c r="X121" s="9"/>
      <c r="Y121" s="9"/>
      <c r="AA121" s="9"/>
      <c r="AB121" s="9"/>
      <c r="AD121" s="9"/>
      <c r="AE121" s="9"/>
      <c r="AG121" s="9"/>
      <c r="AH121" s="9"/>
    </row>
    <row r="122" spans="1:34" s="1" customFormat="1" x14ac:dyDescent="0.15">
      <c r="A122" s="8"/>
      <c r="B122" s="5"/>
      <c r="C122" s="8"/>
      <c r="D122" s="8"/>
      <c r="E122" s="8"/>
      <c r="F122" s="8"/>
      <c r="G122" s="5"/>
      <c r="H122" s="5"/>
      <c r="I122" s="12"/>
      <c r="J122" s="5"/>
      <c r="K122" s="7"/>
      <c r="L122" s="7"/>
      <c r="M122" s="5"/>
      <c r="N122" s="5"/>
      <c r="P122" s="9"/>
      <c r="Q122" s="9"/>
      <c r="S122" s="14"/>
      <c r="U122" s="9"/>
      <c r="V122" s="9"/>
      <c r="X122" s="9"/>
      <c r="Y122" s="9"/>
      <c r="AA122" s="9"/>
      <c r="AB122" s="9"/>
      <c r="AD122" s="9"/>
      <c r="AE122" s="9"/>
      <c r="AG122" s="9"/>
      <c r="AH122" s="9"/>
    </row>
    <row r="123" spans="1:34" s="1" customFormat="1" x14ac:dyDescent="0.15">
      <c r="A123" s="8"/>
      <c r="B123" s="5"/>
      <c r="C123" s="8"/>
      <c r="D123" s="8"/>
      <c r="E123" s="8"/>
      <c r="F123" s="8"/>
      <c r="G123" s="5"/>
      <c r="H123" s="5"/>
      <c r="I123" s="12"/>
      <c r="J123" s="5"/>
      <c r="K123" s="7"/>
      <c r="L123" s="7"/>
      <c r="M123" s="5"/>
      <c r="N123" s="5"/>
      <c r="P123" s="9"/>
      <c r="Q123" s="9"/>
      <c r="S123" s="14"/>
      <c r="U123" s="9"/>
      <c r="V123" s="9"/>
      <c r="X123" s="9"/>
      <c r="Y123" s="9"/>
      <c r="AA123" s="9"/>
      <c r="AB123" s="9"/>
      <c r="AD123" s="9"/>
      <c r="AE123" s="9"/>
      <c r="AG123" s="9"/>
      <c r="AH123" s="9"/>
    </row>
    <row r="124" spans="1:34" s="1" customFormat="1" x14ac:dyDescent="0.15">
      <c r="A124" s="8"/>
      <c r="B124" s="5"/>
      <c r="C124" s="8"/>
      <c r="D124" s="8"/>
      <c r="E124" s="8"/>
      <c r="F124" s="8"/>
      <c r="G124" s="5"/>
      <c r="H124" s="5"/>
      <c r="I124" s="12"/>
      <c r="J124" s="5"/>
      <c r="K124" s="7"/>
      <c r="L124" s="7"/>
      <c r="M124" s="5"/>
      <c r="N124" s="5"/>
      <c r="P124" s="9"/>
      <c r="Q124" s="9"/>
      <c r="S124" s="14"/>
      <c r="U124" s="9"/>
      <c r="V124" s="9"/>
      <c r="X124" s="9"/>
      <c r="Y124" s="9"/>
      <c r="AA124" s="9"/>
      <c r="AB124" s="9"/>
      <c r="AD124" s="9"/>
      <c r="AE124" s="9"/>
      <c r="AG124" s="9"/>
      <c r="AH124" s="9"/>
    </row>
    <row r="125" spans="1:34" s="1" customFormat="1" x14ac:dyDescent="0.15">
      <c r="A125" s="8"/>
      <c r="B125" s="5"/>
      <c r="C125" s="8"/>
      <c r="D125" s="8"/>
      <c r="E125" s="8"/>
      <c r="F125" s="8"/>
      <c r="G125" s="5"/>
      <c r="H125" s="5"/>
      <c r="I125" s="12"/>
      <c r="J125" s="5"/>
      <c r="K125" s="7"/>
      <c r="L125" s="7"/>
      <c r="M125" s="5"/>
      <c r="N125" s="5"/>
      <c r="P125" s="9"/>
      <c r="Q125" s="9"/>
      <c r="S125" s="14"/>
      <c r="U125" s="9"/>
      <c r="V125" s="9"/>
      <c r="X125" s="9"/>
      <c r="Y125" s="9"/>
      <c r="AA125" s="9"/>
      <c r="AB125" s="9"/>
      <c r="AD125" s="9"/>
      <c r="AE125" s="9"/>
      <c r="AG125" s="9"/>
      <c r="AH125" s="9"/>
    </row>
    <row r="126" spans="1:34" s="1" customFormat="1" x14ac:dyDescent="0.15">
      <c r="A126" s="8"/>
      <c r="B126" s="5"/>
      <c r="C126" s="8"/>
      <c r="D126" s="8"/>
      <c r="E126" s="8"/>
      <c r="F126" s="8"/>
      <c r="G126" s="5"/>
      <c r="H126" s="5"/>
      <c r="I126" s="12"/>
      <c r="J126" s="5"/>
      <c r="K126" s="7"/>
      <c r="L126" s="7"/>
      <c r="M126" s="5"/>
      <c r="N126" s="5"/>
      <c r="P126" s="9"/>
      <c r="Q126" s="9"/>
      <c r="S126" s="14"/>
      <c r="U126" s="9"/>
      <c r="V126" s="9"/>
      <c r="X126" s="9"/>
      <c r="Y126" s="9"/>
      <c r="AA126" s="9"/>
      <c r="AB126" s="9"/>
      <c r="AD126" s="9"/>
      <c r="AE126" s="9"/>
      <c r="AG126" s="9"/>
      <c r="AH126" s="9"/>
    </row>
    <row r="127" spans="1:34" s="1" customFormat="1" x14ac:dyDescent="0.15">
      <c r="A127" s="8"/>
      <c r="B127" s="5"/>
      <c r="C127" s="8"/>
      <c r="D127" s="8"/>
      <c r="E127" s="8"/>
      <c r="F127" s="8"/>
      <c r="G127" s="5"/>
      <c r="H127" s="5"/>
      <c r="I127" s="12"/>
      <c r="J127" s="5"/>
      <c r="K127" s="7"/>
      <c r="L127" s="7"/>
      <c r="M127" s="5"/>
      <c r="N127" s="5"/>
      <c r="P127" s="9"/>
      <c r="Q127" s="9"/>
      <c r="S127" s="14"/>
      <c r="U127" s="9"/>
      <c r="V127" s="9"/>
      <c r="X127" s="9"/>
      <c r="Y127" s="9"/>
      <c r="AA127" s="9"/>
      <c r="AB127" s="9"/>
      <c r="AD127" s="9"/>
      <c r="AE127" s="9"/>
      <c r="AG127" s="9"/>
      <c r="AH127" s="9"/>
    </row>
    <row r="128" spans="1:34" s="1" customFormat="1" x14ac:dyDescent="0.15">
      <c r="A128" s="8"/>
      <c r="B128" s="5"/>
      <c r="C128" s="8"/>
      <c r="D128" s="8"/>
      <c r="E128" s="8"/>
      <c r="F128" s="8"/>
      <c r="G128" s="5"/>
      <c r="H128" s="5"/>
      <c r="I128" s="12"/>
      <c r="J128" s="5"/>
      <c r="K128" s="7"/>
      <c r="L128" s="7"/>
      <c r="M128" s="5"/>
      <c r="N128" s="5"/>
      <c r="P128" s="9"/>
      <c r="Q128" s="9"/>
      <c r="S128" s="14"/>
      <c r="U128" s="9"/>
      <c r="V128" s="9"/>
      <c r="X128" s="9"/>
      <c r="Y128" s="9"/>
      <c r="AA128" s="9"/>
      <c r="AB128" s="9"/>
      <c r="AD128" s="9"/>
      <c r="AE128" s="9"/>
      <c r="AG128" s="9"/>
      <c r="AH128" s="9"/>
    </row>
    <row r="129" spans="1:34" s="1" customFormat="1" x14ac:dyDescent="0.15">
      <c r="A129" s="8"/>
      <c r="B129" s="5"/>
      <c r="C129" s="8"/>
      <c r="D129" s="8"/>
      <c r="E129" s="8"/>
      <c r="F129" s="8"/>
      <c r="G129" s="5"/>
      <c r="H129" s="5"/>
      <c r="I129" s="12"/>
      <c r="J129" s="5"/>
      <c r="K129" s="7"/>
      <c r="L129" s="7"/>
      <c r="M129" s="5"/>
      <c r="N129" s="5"/>
      <c r="P129" s="9"/>
      <c r="Q129" s="9"/>
      <c r="S129" s="14"/>
      <c r="U129" s="9"/>
      <c r="V129" s="9"/>
      <c r="X129" s="9"/>
      <c r="Y129" s="9"/>
      <c r="AA129" s="9"/>
      <c r="AB129" s="9"/>
      <c r="AD129" s="9"/>
      <c r="AE129" s="9"/>
      <c r="AG129" s="9"/>
      <c r="AH129" s="9"/>
    </row>
    <row r="130" spans="1:34" s="1" customFormat="1" x14ac:dyDescent="0.15">
      <c r="A130" s="8"/>
      <c r="B130" s="5"/>
      <c r="C130" s="8"/>
      <c r="D130" s="8"/>
      <c r="E130" s="8"/>
      <c r="F130" s="8"/>
      <c r="G130" s="5"/>
      <c r="H130" s="5"/>
      <c r="I130" s="12"/>
      <c r="J130" s="5"/>
      <c r="K130" s="7"/>
      <c r="L130" s="7"/>
      <c r="M130" s="5"/>
      <c r="N130" s="5"/>
      <c r="P130" s="9"/>
      <c r="Q130" s="9"/>
      <c r="S130" s="14"/>
      <c r="U130" s="9"/>
      <c r="V130" s="9"/>
      <c r="X130" s="9"/>
      <c r="Y130" s="9"/>
      <c r="AA130" s="9"/>
      <c r="AB130" s="9"/>
      <c r="AD130" s="9"/>
      <c r="AE130" s="9"/>
      <c r="AG130" s="9"/>
      <c r="AH130" s="9"/>
    </row>
    <row r="131" spans="1:34" s="1" customFormat="1" x14ac:dyDescent="0.15">
      <c r="A131" s="8"/>
      <c r="B131" s="5"/>
      <c r="C131" s="8"/>
      <c r="D131" s="8"/>
      <c r="E131" s="8"/>
      <c r="F131" s="8"/>
      <c r="G131" s="5"/>
      <c r="H131" s="5"/>
      <c r="I131" s="12"/>
      <c r="J131" s="5"/>
      <c r="K131" s="7"/>
      <c r="L131" s="7"/>
      <c r="M131" s="5"/>
      <c r="N131" s="5"/>
      <c r="P131" s="9"/>
      <c r="Q131" s="9"/>
      <c r="S131" s="14"/>
      <c r="U131" s="9"/>
      <c r="V131" s="9"/>
      <c r="X131" s="9"/>
      <c r="Y131" s="9"/>
      <c r="AA131" s="9"/>
      <c r="AB131" s="9"/>
      <c r="AD131" s="9"/>
      <c r="AE131" s="9"/>
      <c r="AG131" s="9"/>
      <c r="AH131" s="9"/>
    </row>
    <row r="132" spans="1:34" s="1" customFormat="1" x14ac:dyDescent="0.15">
      <c r="A132" s="8"/>
      <c r="B132" s="5"/>
      <c r="C132" s="8"/>
      <c r="D132" s="8"/>
      <c r="E132" s="8"/>
      <c r="F132" s="8"/>
      <c r="G132" s="5"/>
      <c r="H132" s="5"/>
      <c r="I132" s="12"/>
      <c r="J132" s="5"/>
      <c r="K132" s="7"/>
      <c r="L132" s="7"/>
      <c r="M132" s="5"/>
      <c r="N132" s="5"/>
      <c r="P132" s="9"/>
      <c r="Q132" s="9"/>
      <c r="S132" s="14"/>
      <c r="U132" s="9"/>
      <c r="V132" s="9"/>
      <c r="X132" s="9"/>
      <c r="Y132" s="9"/>
      <c r="AA132" s="9"/>
      <c r="AB132" s="9"/>
      <c r="AD132" s="9"/>
      <c r="AE132" s="9"/>
      <c r="AG132" s="9"/>
      <c r="AH132" s="9"/>
    </row>
    <row r="133" spans="1:34" s="1" customFormat="1" x14ac:dyDescent="0.15">
      <c r="A133" s="8"/>
      <c r="B133" s="5"/>
      <c r="C133" s="8"/>
      <c r="D133" s="8"/>
      <c r="E133" s="8"/>
      <c r="F133" s="8"/>
      <c r="G133" s="5"/>
      <c r="H133" s="5"/>
      <c r="I133" s="12"/>
      <c r="J133" s="5"/>
      <c r="K133" s="7"/>
      <c r="L133" s="7"/>
      <c r="M133" s="5"/>
      <c r="N133" s="5"/>
      <c r="P133" s="9"/>
      <c r="Q133" s="9"/>
      <c r="S133" s="14"/>
      <c r="U133" s="9"/>
      <c r="V133" s="9"/>
      <c r="X133" s="9"/>
      <c r="Y133" s="9"/>
      <c r="AA133" s="9"/>
      <c r="AB133" s="9"/>
      <c r="AD133" s="9"/>
      <c r="AE133" s="9"/>
      <c r="AG133" s="9"/>
      <c r="AH133" s="9"/>
    </row>
    <row r="134" spans="1:34" s="1" customFormat="1" x14ac:dyDescent="0.15">
      <c r="A134" s="8"/>
      <c r="B134" s="5"/>
      <c r="C134" s="8"/>
      <c r="D134" s="8"/>
      <c r="E134" s="8"/>
      <c r="F134" s="8"/>
      <c r="G134" s="5"/>
      <c r="H134" s="5"/>
      <c r="I134" s="12"/>
      <c r="J134" s="5"/>
      <c r="K134" s="7"/>
      <c r="L134" s="7"/>
      <c r="M134" s="5"/>
      <c r="N134" s="5"/>
      <c r="P134" s="9"/>
      <c r="Q134" s="9"/>
      <c r="S134" s="14"/>
      <c r="U134" s="9"/>
      <c r="V134" s="9"/>
      <c r="X134" s="9"/>
      <c r="Y134" s="9"/>
      <c r="AA134" s="9"/>
      <c r="AB134" s="9"/>
      <c r="AD134" s="9"/>
      <c r="AE134" s="9"/>
      <c r="AG134" s="9"/>
      <c r="AH134" s="9"/>
    </row>
    <row r="135" spans="1:34" s="1" customFormat="1" x14ac:dyDescent="0.15">
      <c r="A135" s="8"/>
      <c r="B135" s="5"/>
      <c r="C135" s="8"/>
      <c r="D135" s="8"/>
      <c r="E135" s="8"/>
      <c r="F135" s="8"/>
      <c r="G135" s="5"/>
      <c r="H135" s="5"/>
      <c r="I135" s="12"/>
      <c r="J135" s="5"/>
      <c r="K135" s="7"/>
      <c r="L135" s="7"/>
      <c r="M135" s="5"/>
      <c r="N135" s="5"/>
      <c r="P135" s="9"/>
      <c r="Q135" s="9"/>
      <c r="S135" s="14"/>
      <c r="U135" s="9"/>
      <c r="V135" s="9"/>
      <c r="X135" s="9"/>
      <c r="Y135" s="9"/>
      <c r="AA135" s="9"/>
      <c r="AB135" s="9"/>
      <c r="AD135" s="9"/>
      <c r="AE135" s="9"/>
      <c r="AG135" s="9"/>
      <c r="AH135" s="9"/>
    </row>
    <row r="136" spans="1:34" s="1" customFormat="1" x14ac:dyDescent="0.15">
      <c r="A136" s="8"/>
      <c r="B136" s="5"/>
      <c r="C136" s="8"/>
      <c r="D136" s="8"/>
      <c r="E136" s="8"/>
      <c r="F136" s="8"/>
      <c r="G136" s="5"/>
      <c r="H136" s="5"/>
      <c r="I136" s="12"/>
      <c r="J136" s="5"/>
      <c r="K136" s="7"/>
      <c r="L136" s="7"/>
      <c r="M136" s="5"/>
      <c r="N136" s="5"/>
      <c r="P136" s="9"/>
      <c r="Q136" s="9"/>
      <c r="S136" s="14"/>
      <c r="U136" s="9"/>
      <c r="V136" s="9"/>
      <c r="X136" s="9"/>
      <c r="Y136" s="9"/>
      <c r="AA136" s="9"/>
      <c r="AB136" s="9"/>
      <c r="AD136" s="9"/>
      <c r="AE136" s="9"/>
      <c r="AG136" s="9"/>
      <c r="AH136" s="9"/>
    </row>
    <row r="137" spans="1:34" s="1" customFormat="1" x14ac:dyDescent="0.15">
      <c r="A137" s="8"/>
      <c r="B137" s="5"/>
      <c r="C137" s="8"/>
      <c r="D137" s="8"/>
      <c r="E137" s="8"/>
      <c r="F137" s="8"/>
      <c r="G137" s="5"/>
      <c r="H137" s="5"/>
      <c r="I137" s="12"/>
      <c r="J137" s="5"/>
      <c r="K137" s="7"/>
      <c r="L137" s="7"/>
      <c r="M137" s="5"/>
      <c r="N137" s="5"/>
      <c r="P137" s="9"/>
      <c r="Q137" s="9"/>
      <c r="S137" s="14"/>
      <c r="U137" s="9"/>
      <c r="V137" s="9"/>
      <c r="X137" s="9"/>
      <c r="Y137" s="9"/>
      <c r="AA137" s="9"/>
      <c r="AB137" s="9"/>
      <c r="AD137" s="9"/>
      <c r="AE137" s="9"/>
      <c r="AG137" s="9"/>
      <c r="AH137" s="9"/>
    </row>
    <row r="138" spans="1:34" s="1" customFormat="1" x14ac:dyDescent="0.15">
      <c r="A138" s="8"/>
      <c r="B138" s="5"/>
      <c r="C138" s="8"/>
      <c r="D138" s="8"/>
      <c r="E138" s="8"/>
      <c r="F138" s="8"/>
      <c r="G138" s="5"/>
      <c r="H138" s="5"/>
      <c r="I138" s="12"/>
      <c r="J138" s="5"/>
      <c r="K138" s="7"/>
      <c r="L138" s="7"/>
      <c r="M138" s="5"/>
      <c r="N138" s="5"/>
      <c r="P138" s="9"/>
      <c r="Q138" s="9"/>
      <c r="S138" s="14"/>
      <c r="U138" s="9"/>
      <c r="V138" s="9"/>
      <c r="X138" s="9"/>
      <c r="Y138" s="9"/>
      <c r="AA138" s="9"/>
      <c r="AB138" s="9"/>
      <c r="AD138" s="9"/>
      <c r="AE138" s="9"/>
      <c r="AG138" s="9"/>
      <c r="AH138" s="9"/>
    </row>
    <row r="139" spans="1:34" s="1" customFormat="1" x14ac:dyDescent="0.15">
      <c r="A139" s="8"/>
      <c r="B139" s="5"/>
      <c r="C139" s="8"/>
      <c r="D139" s="8"/>
      <c r="E139" s="8"/>
      <c r="F139" s="8"/>
      <c r="G139" s="5"/>
      <c r="H139" s="5"/>
      <c r="I139" s="12"/>
      <c r="J139" s="5"/>
      <c r="K139" s="7"/>
      <c r="L139" s="7"/>
      <c r="M139" s="5"/>
      <c r="N139" s="5"/>
      <c r="P139" s="9"/>
      <c r="Q139" s="9"/>
      <c r="S139" s="14"/>
      <c r="U139" s="9"/>
      <c r="V139" s="9"/>
      <c r="X139" s="9"/>
      <c r="Y139" s="9"/>
      <c r="AA139" s="9"/>
      <c r="AB139" s="9"/>
      <c r="AD139" s="9"/>
      <c r="AE139" s="9"/>
      <c r="AG139" s="9"/>
      <c r="AH139" s="9"/>
    </row>
    <row r="140" spans="1:34" s="1" customFormat="1" x14ac:dyDescent="0.15">
      <c r="A140" s="8"/>
      <c r="B140" s="5"/>
      <c r="C140" s="8"/>
      <c r="D140" s="8"/>
      <c r="E140" s="8"/>
      <c r="F140" s="8"/>
      <c r="G140" s="5"/>
      <c r="H140" s="5"/>
      <c r="I140" s="12"/>
      <c r="J140" s="5"/>
      <c r="K140" s="7"/>
      <c r="L140" s="7"/>
      <c r="M140" s="5"/>
      <c r="N140" s="5"/>
      <c r="P140" s="9"/>
      <c r="Q140" s="9"/>
      <c r="S140" s="14"/>
      <c r="U140" s="9"/>
      <c r="V140" s="9"/>
      <c r="X140" s="9"/>
      <c r="Y140" s="9"/>
      <c r="AA140" s="9"/>
      <c r="AB140" s="9"/>
      <c r="AD140" s="9"/>
      <c r="AE140" s="9"/>
      <c r="AG140" s="9"/>
      <c r="AH140" s="9"/>
    </row>
    <row r="141" spans="1:34" s="1" customFormat="1" x14ac:dyDescent="0.15">
      <c r="A141" s="8"/>
      <c r="B141" s="5"/>
      <c r="C141" s="8"/>
      <c r="D141" s="8"/>
      <c r="E141" s="8"/>
      <c r="F141" s="8"/>
      <c r="G141" s="5"/>
      <c r="H141" s="5"/>
      <c r="I141" s="12"/>
      <c r="J141" s="5"/>
      <c r="K141" s="7"/>
      <c r="L141" s="7"/>
      <c r="M141" s="5"/>
      <c r="N141" s="5"/>
      <c r="P141" s="9"/>
      <c r="Q141" s="9"/>
      <c r="S141" s="14"/>
      <c r="U141" s="9"/>
      <c r="V141" s="9"/>
      <c r="X141" s="9"/>
      <c r="Y141" s="9"/>
      <c r="AA141" s="9"/>
      <c r="AB141" s="9"/>
      <c r="AD141" s="9"/>
      <c r="AE141" s="9"/>
      <c r="AG141" s="9"/>
      <c r="AH141" s="9"/>
    </row>
    <row r="142" spans="1:34" s="1" customFormat="1" x14ac:dyDescent="0.15">
      <c r="A142" s="8"/>
      <c r="B142" s="5"/>
      <c r="C142" s="8"/>
      <c r="D142" s="8"/>
      <c r="E142" s="8"/>
      <c r="F142" s="8"/>
      <c r="G142" s="5"/>
      <c r="H142" s="5"/>
      <c r="I142" s="12"/>
      <c r="J142" s="5"/>
      <c r="K142" s="7"/>
      <c r="L142" s="7"/>
      <c r="M142" s="5"/>
      <c r="N142" s="5"/>
      <c r="P142" s="9"/>
      <c r="Q142" s="9"/>
      <c r="S142" s="14"/>
      <c r="U142" s="9"/>
      <c r="V142" s="9"/>
      <c r="X142" s="9"/>
      <c r="Y142" s="9"/>
      <c r="AA142" s="9"/>
      <c r="AB142" s="9"/>
      <c r="AD142" s="9"/>
      <c r="AE142" s="9"/>
      <c r="AG142" s="9"/>
      <c r="AH142" s="9"/>
    </row>
    <row r="143" spans="1:34" s="1" customFormat="1" x14ac:dyDescent="0.15">
      <c r="A143" s="8"/>
      <c r="B143" s="5"/>
      <c r="C143" s="8"/>
      <c r="D143" s="8"/>
      <c r="E143" s="8"/>
      <c r="F143" s="8"/>
      <c r="G143" s="5"/>
      <c r="H143" s="5"/>
      <c r="I143" s="12"/>
      <c r="J143" s="5"/>
      <c r="K143" s="7"/>
      <c r="L143" s="7"/>
      <c r="M143" s="5"/>
      <c r="N143" s="5"/>
      <c r="P143" s="9"/>
      <c r="Q143" s="9"/>
      <c r="S143" s="14"/>
      <c r="U143" s="9"/>
      <c r="V143" s="9"/>
      <c r="X143" s="9"/>
      <c r="Y143" s="9"/>
      <c r="AA143" s="9"/>
      <c r="AB143" s="9"/>
      <c r="AD143" s="9"/>
      <c r="AE143" s="9"/>
      <c r="AG143" s="9"/>
      <c r="AH143" s="9"/>
    </row>
    <row r="144" spans="1:34" s="1" customFormat="1" x14ac:dyDescent="0.15">
      <c r="A144" s="8"/>
      <c r="B144" s="5"/>
      <c r="C144" s="8"/>
      <c r="D144" s="8"/>
      <c r="E144" s="8"/>
      <c r="F144" s="8"/>
      <c r="G144" s="5"/>
      <c r="H144" s="5"/>
      <c r="I144" s="12"/>
      <c r="J144" s="5"/>
      <c r="K144" s="7"/>
      <c r="L144" s="7"/>
      <c r="M144" s="5"/>
      <c r="N144" s="5"/>
      <c r="P144" s="9"/>
      <c r="Q144" s="9"/>
      <c r="S144" s="14"/>
      <c r="U144" s="9"/>
      <c r="V144" s="9"/>
      <c r="X144" s="9"/>
      <c r="Y144" s="9"/>
      <c r="AA144" s="9"/>
      <c r="AB144" s="9"/>
      <c r="AD144" s="9"/>
      <c r="AE144" s="9"/>
      <c r="AG144" s="9"/>
      <c r="AH144" s="9"/>
    </row>
    <row r="145" spans="1:34" s="1" customFormat="1" x14ac:dyDescent="0.15">
      <c r="A145" s="8"/>
      <c r="B145" s="5"/>
      <c r="C145" s="8"/>
      <c r="D145" s="8"/>
      <c r="E145" s="8"/>
      <c r="F145" s="8"/>
      <c r="G145" s="5"/>
      <c r="H145" s="5"/>
      <c r="I145" s="12"/>
      <c r="J145" s="5"/>
      <c r="K145" s="7"/>
      <c r="L145" s="7"/>
      <c r="M145" s="5"/>
      <c r="N145" s="5"/>
      <c r="P145" s="9"/>
      <c r="Q145" s="9"/>
      <c r="S145" s="14"/>
      <c r="U145" s="9"/>
      <c r="V145" s="9"/>
      <c r="X145" s="9"/>
      <c r="Y145" s="9"/>
      <c r="AA145" s="9"/>
      <c r="AB145" s="9"/>
      <c r="AD145" s="9"/>
      <c r="AE145" s="9"/>
      <c r="AG145" s="9"/>
      <c r="AH145" s="9"/>
    </row>
    <row r="146" spans="1:34" s="1" customFormat="1" x14ac:dyDescent="0.15">
      <c r="A146" s="8"/>
      <c r="B146" s="5"/>
      <c r="C146" s="8"/>
      <c r="D146" s="8"/>
      <c r="E146" s="8"/>
      <c r="F146" s="8"/>
      <c r="G146" s="5"/>
      <c r="H146" s="5"/>
      <c r="I146" s="12"/>
      <c r="J146" s="5"/>
      <c r="K146" s="7"/>
      <c r="L146" s="7"/>
      <c r="M146" s="5"/>
      <c r="N146" s="5"/>
      <c r="P146" s="9"/>
      <c r="Q146" s="9"/>
      <c r="S146" s="14"/>
      <c r="U146" s="9"/>
      <c r="V146" s="9"/>
      <c r="X146" s="9"/>
      <c r="Y146" s="9"/>
      <c r="AA146" s="9"/>
      <c r="AB146" s="9"/>
      <c r="AD146" s="9"/>
      <c r="AE146" s="9"/>
      <c r="AG146" s="9"/>
      <c r="AH146" s="9"/>
    </row>
    <row r="147" spans="1:34" s="1" customFormat="1" x14ac:dyDescent="0.15">
      <c r="A147" s="8"/>
      <c r="B147" s="5"/>
      <c r="C147" s="8"/>
      <c r="D147" s="8"/>
      <c r="E147" s="8"/>
      <c r="F147" s="8"/>
      <c r="G147" s="5"/>
      <c r="H147" s="5"/>
      <c r="I147" s="12"/>
      <c r="J147" s="5"/>
      <c r="K147" s="7"/>
      <c r="L147" s="7"/>
      <c r="M147" s="5"/>
      <c r="N147" s="5"/>
      <c r="P147" s="9"/>
      <c r="Q147" s="9"/>
      <c r="S147" s="14"/>
      <c r="U147" s="9"/>
      <c r="V147" s="9"/>
      <c r="X147" s="9"/>
      <c r="Y147" s="9"/>
      <c r="AA147" s="9"/>
      <c r="AB147" s="9"/>
      <c r="AD147" s="9"/>
      <c r="AE147" s="9"/>
      <c r="AG147" s="9"/>
      <c r="AH147" s="9"/>
    </row>
    <row r="148" spans="1:34" s="1" customFormat="1" x14ac:dyDescent="0.15">
      <c r="A148" s="8"/>
      <c r="B148" s="5"/>
      <c r="C148" s="8"/>
      <c r="D148" s="8"/>
      <c r="E148" s="8"/>
      <c r="F148" s="8"/>
      <c r="G148" s="5"/>
      <c r="H148" s="5"/>
      <c r="I148" s="12"/>
      <c r="J148" s="5"/>
      <c r="K148" s="7"/>
      <c r="L148" s="7"/>
      <c r="M148" s="5"/>
      <c r="N148" s="5"/>
      <c r="P148" s="9"/>
      <c r="Q148" s="9"/>
      <c r="S148" s="14"/>
      <c r="U148" s="9"/>
      <c r="V148" s="9"/>
      <c r="X148" s="9"/>
      <c r="Y148" s="9"/>
      <c r="AA148" s="9"/>
      <c r="AB148" s="9"/>
      <c r="AD148" s="9"/>
      <c r="AE148" s="9"/>
      <c r="AG148" s="9"/>
      <c r="AH148" s="9"/>
    </row>
    <row r="149" spans="1:34" s="1" customFormat="1" x14ac:dyDescent="0.15">
      <c r="A149" s="8"/>
      <c r="B149" s="5"/>
      <c r="C149" s="8"/>
      <c r="D149" s="8"/>
      <c r="E149" s="8"/>
      <c r="F149" s="8"/>
      <c r="G149" s="5"/>
      <c r="H149" s="5"/>
      <c r="I149" s="12"/>
      <c r="J149" s="5"/>
      <c r="K149" s="7"/>
      <c r="L149" s="7"/>
      <c r="M149" s="5"/>
      <c r="N149" s="5"/>
      <c r="P149" s="9"/>
      <c r="Q149" s="9"/>
      <c r="S149" s="14"/>
      <c r="U149" s="9"/>
      <c r="V149" s="9"/>
      <c r="X149" s="9"/>
      <c r="Y149" s="9"/>
      <c r="AA149" s="9"/>
      <c r="AB149" s="9"/>
      <c r="AD149" s="9"/>
      <c r="AE149" s="9"/>
      <c r="AG149" s="9"/>
      <c r="AH149" s="9"/>
    </row>
    <row r="150" spans="1:34" s="1" customFormat="1" x14ac:dyDescent="0.15">
      <c r="A150" s="8"/>
      <c r="B150" s="5"/>
      <c r="C150" s="8"/>
      <c r="D150" s="8"/>
      <c r="E150" s="8"/>
      <c r="F150" s="8"/>
      <c r="G150" s="5"/>
      <c r="H150" s="5"/>
      <c r="I150" s="12"/>
      <c r="J150" s="5"/>
      <c r="K150" s="7"/>
      <c r="L150" s="7"/>
      <c r="M150" s="5"/>
      <c r="N150" s="5"/>
      <c r="P150" s="9"/>
      <c r="Q150" s="9"/>
      <c r="S150" s="14"/>
      <c r="U150" s="9"/>
      <c r="V150" s="9"/>
      <c r="X150" s="9"/>
      <c r="Y150" s="9"/>
      <c r="AA150" s="9"/>
      <c r="AB150" s="9"/>
      <c r="AD150" s="9"/>
      <c r="AE150" s="9"/>
      <c r="AG150" s="9"/>
      <c r="AH150" s="9"/>
    </row>
    <row r="151" spans="1:34" s="1" customFormat="1" x14ac:dyDescent="0.15">
      <c r="A151" s="8"/>
      <c r="B151" s="5"/>
      <c r="C151" s="8"/>
      <c r="D151" s="8"/>
      <c r="E151" s="8"/>
      <c r="F151" s="8"/>
      <c r="G151" s="5"/>
      <c r="H151" s="5"/>
      <c r="I151" s="12"/>
      <c r="J151" s="5"/>
      <c r="K151" s="7"/>
      <c r="L151" s="7"/>
      <c r="M151" s="5"/>
      <c r="N151" s="5"/>
      <c r="P151" s="9"/>
      <c r="Q151" s="9"/>
      <c r="S151" s="14"/>
      <c r="U151" s="9"/>
      <c r="V151" s="9"/>
      <c r="X151" s="9"/>
      <c r="Y151" s="9"/>
      <c r="AA151" s="9"/>
      <c r="AB151" s="9"/>
      <c r="AD151" s="9"/>
      <c r="AE151" s="9"/>
      <c r="AG151" s="9"/>
      <c r="AH151" s="9"/>
    </row>
    <row r="152" spans="1:34" s="1" customFormat="1" x14ac:dyDescent="0.15">
      <c r="A152" s="8"/>
      <c r="B152" s="5"/>
      <c r="C152" s="8"/>
      <c r="D152" s="8"/>
      <c r="E152" s="8"/>
      <c r="F152" s="8"/>
      <c r="G152" s="5"/>
      <c r="H152" s="5"/>
      <c r="I152" s="12"/>
      <c r="J152" s="5"/>
      <c r="K152" s="7"/>
      <c r="L152" s="7"/>
      <c r="M152" s="5"/>
      <c r="N152" s="5"/>
      <c r="P152" s="9"/>
      <c r="Q152" s="9"/>
      <c r="S152" s="14"/>
      <c r="U152" s="9"/>
      <c r="V152" s="9"/>
      <c r="X152" s="9"/>
      <c r="Y152" s="9"/>
      <c r="AA152" s="9"/>
      <c r="AB152" s="9"/>
      <c r="AD152" s="9"/>
      <c r="AE152" s="9"/>
      <c r="AG152" s="9"/>
      <c r="AH152" s="9"/>
    </row>
    <row r="153" spans="1:34" s="1" customFormat="1" x14ac:dyDescent="0.15">
      <c r="A153" s="8"/>
      <c r="B153" s="5"/>
      <c r="C153" s="8"/>
      <c r="D153" s="8"/>
      <c r="E153" s="8"/>
      <c r="F153" s="8"/>
      <c r="G153" s="5"/>
      <c r="H153" s="5"/>
      <c r="I153" s="12"/>
      <c r="J153" s="5"/>
      <c r="K153" s="7"/>
      <c r="L153" s="7"/>
      <c r="M153" s="5"/>
      <c r="N153" s="5"/>
      <c r="P153" s="9"/>
      <c r="Q153" s="9"/>
      <c r="S153" s="14"/>
      <c r="U153" s="9"/>
      <c r="V153" s="9"/>
      <c r="X153" s="9"/>
      <c r="Y153" s="9"/>
      <c r="AA153" s="9"/>
      <c r="AB153" s="9"/>
      <c r="AD153" s="9"/>
      <c r="AE153" s="9"/>
      <c r="AG153" s="9"/>
      <c r="AH153" s="9"/>
    </row>
    <row r="154" spans="1:34" s="1" customFormat="1" x14ac:dyDescent="0.15">
      <c r="A154" s="8"/>
      <c r="B154" s="5"/>
      <c r="C154" s="8"/>
      <c r="D154" s="8"/>
      <c r="E154" s="8"/>
      <c r="F154" s="8"/>
      <c r="G154" s="5"/>
      <c r="H154" s="5"/>
      <c r="I154" s="12"/>
      <c r="J154" s="5"/>
      <c r="K154" s="7"/>
      <c r="L154" s="7"/>
      <c r="M154" s="5"/>
      <c r="N154" s="5"/>
      <c r="P154" s="9"/>
      <c r="Q154" s="9"/>
      <c r="S154" s="14"/>
      <c r="U154" s="9"/>
      <c r="V154" s="9"/>
      <c r="X154" s="9"/>
      <c r="Y154" s="9"/>
      <c r="AA154" s="9"/>
      <c r="AB154" s="9"/>
      <c r="AD154" s="9"/>
      <c r="AE154" s="9"/>
      <c r="AG154" s="9"/>
      <c r="AH154" s="9"/>
    </row>
    <row r="155" spans="1:34" s="1" customFormat="1" x14ac:dyDescent="0.15">
      <c r="A155" s="8"/>
      <c r="B155" s="5"/>
      <c r="C155" s="8"/>
      <c r="D155" s="8"/>
      <c r="E155" s="8"/>
      <c r="F155" s="8"/>
      <c r="G155" s="5"/>
      <c r="H155" s="5"/>
      <c r="I155" s="12"/>
      <c r="J155" s="5"/>
      <c r="K155" s="7"/>
      <c r="L155" s="7"/>
      <c r="M155" s="5"/>
      <c r="N155" s="5"/>
      <c r="P155" s="9"/>
      <c r="Q155" s="9"/>
      <c r="S155" s="14"/>
      <c r="U155" s="9"/>
      <c r="V155" s="9"/>
      <c r="X155" s="9"/>
      <c r="Y155" s="9"/>
      <c r="AA155" s="9"/>
      <c r="AB155" s="9"/>
      <c r="AD155" s="9"/>
      <c r="AE155" s="9"/>
      <c r="AG155" s="9"/>
      <c r="AH155" s="9"/>
    </row>
    <row r="156" spans="1:34" s="1" customFormat="1" x14ac:dyDescent="0.15">
      <c r="A156" s="8"/>
      <c r="B156" s="5"/>
      <c r="C156" s="8"/>
      <c r="D156" s="8"/>
      <c r="E156" s="8"/>
      <c r="F156" s="8"/>
      <c r="G156" s="5"/>
      <c r="H156" s="5"/>
      <c r="I156" s="12"/>
      <c r="J156" s="5"/>
      <c r="K156" s="7"/>
      <c r="L156" s="7"/>
      <c r="M156" s="5"/>
      <c r="N156" s="5"/>
      <c r="P156" s="9"/>
      <c r="Q156" s="9"/>
      <c r="S156" s="14"/>
      <c r="U156" s="9"/>
      <c r="V156" s="9"/>
      <c r="X156" s="9"/>
      <c r="Y156" s="9"/>
      <c r="AA156" s="9"/>
      <c r="AB156" s="9"/>
      <c r="AD156" s="9"/>
      <c r="AE156" s="9"/>
      <c r="AG156" s="9"/>
      <c r="AH156" s="9"/>
    </row>
    <row r="157" spans="1:34" s="1" customFormat="1" x14ac:dyDescent="0.15">
      <c r="A157" s="8"/>
      <c r="B157" s="5"/>
      <c r="C157" s="8"/>
      <c r="D157" s="8"/>
      <c r="E157" s="8"/>
      <c r="F157" s="8"/>
      <c r="G157" s="5"/>
      <c r="H157" s="5"/>
      <c r="I157" s="12"/>
      <c r="J157" s="5"/>
      <c r="K157" s="7"/>
      <c r="L157" s="7"/>
      <c r="M157" s="5"/>
      <c r="N157" s="5"/>
      <c r="P157" s="9"/>
      <c r="Q157" s="9"/>
      <c r="S157" s="14"/>
      <c r="U157" s="9"/>
      <c r="V157" s="9"/>
      <c r="X157" s="9"/>
      <c r="Y157" s="9"/>
      <c r="AA157" s="9"/>
      <c r="AB157" s="9"/>
      <c r="AD157" s="9"/>
      <c r="AE157" s="9"/>
      <c r="AG157" s="9"/>
      <c r="AH157" s="9"/>
    </row>
    <row r="158" spans="1:34" s="1" customFormat="1" x14ac:dyDescent="0.15">
      <c r="A158" s="8"/>
      <c r="B158" s="5"/>
      <c r="C158" s="8"/>
      <c r="D158" s="8"/>
      <c r="E158" s="8"/>
      <c r="F158" s="8"/>
      <c r="G158" s="5"/>
      <c r="H158" s="5"/>
      <c r="I158" s="12"/>
      <c r="J158" s="5"/>
      <c r="K158" s="7"/>
      <c r="L158" s="7"/>
      <c r="M158" s="5"/>
      <c r="N158" s="5"/>
      <c r="P158" s="9"/>
      <c r="Q158" s="9"/>
      <c r="S158" s="14"/>
      <c r="U158" s="9"/>
      <c r="V158" s="9"/>
      <c r="X158" s="9"/>
      <c r="Y158" s="9"/>
      <c r="AA158" s="9"/>
      <c r="AB158" s="9"/>
      <c r="AD158" s="9"/>
      <c r="AE158" s="9"/>
      <c r="AG158" s="9"/>
      <c r="AH158" s="9"/>
    </row>
    <row r="159" spans="1:34" s="1" customFormat="1" x14ac:dyDescent="0.15">
      <c r="A159" s="8"/>
      <c r="B159" s="5"/>
      <c r="C159" s="8"/>
      <c r="D159" s="8"/>
      <c r="E159" s="8"/>
      <c r="F159" s="8"/>
      <c r="G159" s="5"/>
      <c r="H159" s="5"/>
      <c r="I159" s="12"/>
      <c r="J159" s="5"/>
      <c r="K159" s="7"/>
      <c r="L159" s="7"/>
      <c r="M159" s="5"/>
      <c r="N159" s="5"/>
      <c r="P159" s="9"/>
      <c r="Q159" s="9"/>
      <c r="S159" s="14"/>
      <c r="U159" s="9"/>
      <c r="V159" s="9"/>
      <c r="X159" s="9"/>
      <c r="Y159" s="9"/>
      <c r="AA159" s="9"/>
      <c r="AB159" s="9"/>
      <c r="AD159" s="9"/>
      <c r="AE159" s="9"/>
      <c r="AG159" s="9"/>
      <c r="AH159" s="9"/>
    </row>
    <row r="160" spans="1:34" s="1" customFormat="1" x14ac:dyDescent="0.15">
      <c r="A160" s="8"/>
      <c r="B160" s="5"/>
      <c r="C160" s="8"/>
      <c r="D160" s="8"/>
      <c r="E160" s="8"/>
      <c r="F160" s="8"/>
      <c r="G160" s="5"/>
      <c r="H160" s="5"/>
      <c r="I160" s="12"/>
      <c r="J160" s="5"/>
      <c r="K160" s="7"/>
      <c r="L160" s="7"/>
      <c r="M160" s="5"/>
      <c r="N160" s="5"/>
      <c r="P160" s="9"/>
      <c r="Q160" s="9"/>
      <c r="S160" s="14"/>
      <c r="U160" s="9"/>
      <c r="V160" s="9"/>
      <c r="X160" s="9"/>
      <c r="Y160" s="9"/>
      <c r="AA160" s="9"/>
      <c r="AB160" s="9"/>
      <c r="AD160" s="9"/>
      <c r="AE160" s="9"/>
      <c r="AG160" s="9"/>
      <c r="AH160" s="9"/>
    </row>
    <row r="161" spans="1:34" s="1" customFormat="1" x14ac:dyDescent="0.15">
      <c r="A161" s="8"/>
      <c r="B161" s="5"/>
      <c r="C161" s="8"/>
      <c r="D161" s="8"/>
      <c r="E161" s="8"/>
      <c r="F161" s="8"/>
      <c r="G161" s="5"/>
      <c r="H161" s="5"/>
      <c r="I161" s="12"/>
      <c r="J161" s="5"/>
      <c r="K161" s="7"/>
      <c r="L161" s="7"/>
      <c r="M161" s="5"/>
      <c r="N161" s="5"/>
      <c r="P161" s="9"/>
      <c r="Q161" s="9"/>
      <c r="S161" s="14"/>
      <c r="U161" s="9"/>
      <c r="V161" s="9"/>
      <c r="X161" s="9"/>
      <c r="Y161" s="9"/>
      <c r="AA161" s="9"/>
      <c r="AB161" s="9"/>
      <c r="AD161" s="9"/>
      <c r="AE161" s="9"/>
      <c r="AG161" s="9"/>
      <c r="AH161" s="9"/>
    </row>
    <row r="162" spans="1:34" s="1" customFormat="1" x14ac:dyDescent="0.15">
      <c r="A162" s="8"/>
      <c r="B162" s="5"/>
      <c r="C162" s="8"/>
      <c r="D162" s="8"/>
      <c r="E162" s="8"/>
      <c r="F162" s="8"/>
      <c r="G162" s="5"/>
      <c r="H162" s="5"/>
      <c r="I162" s="12"/>
      <c r="J162" s="5"/>
      <c r="K162" s="7"/>
      <c r="L162" s="7"/>
      <c r="M162" s="5"/>
      <c r="N162" s="5"/>
      <c r="P162" s="9"/>
      <c r="Q162" s="9"/>
      <c r="S162" s="14"/>
      <c r="U162" s="9"/>
      <c r="V162" s="9"/>
      <c r="X162" s="9"/>
      <c r="Y162" s="9"/>
      <c r="AA162" s="9"/>
      <c r="AB162" s="9"/>
      <c r="AD162" s="9"/>
      <c r="AE162" s="9"/>
      <c r="AG162" s="9"/>
      <c r="AH162" s="9"/>
    </row>
    <row r="163" spans="1:34" s="1" customFormat="1" x14ac:dyDescent="0.15">
      <c r="A163" s="8"/>
      <c r="B163" s="5"/>
      <c r="C163" s="8"/>
      <c r="D163" s="8"/>
      <c r="E163" s="8"/>
      <c r="F163" s="8"/>
      <c r="G163" s="5"/>
      <c r="H163" s="5"/>
      <c r="I163" s="12"/>
      <c r="J163" s="5"/>
      <c r="K163" s="7"/>
      <c r="L163" s="7"/>
      <c r="M163" s="5"/>
      <c r="N163" s="5"/>
      <c r="P163" s="9"/>
      <c r="Q163" s="9"/>
      <c r="S163" s="14"/>
      <c r="U163" s="9"/>
      <c r="V163" s="9"/>
      <c r="X163" s="9"/>
      <c r="Y163" s="9"/>
      <c r="AA163" s="9"/>
      <c r="AB163" s="9"/>
      <c r="AD163" s="9"/>
      <c r="AE163" s="9"/>
      <c r="AG163" s="9"/>
      <c r="AH163" s="9"/>
    </row>
    <row r="164" spans="1:34" s="1" customFormat="1" x14ac:dyDescent="0.15">
      <c r="A164" s="8"/>
      <c r="B164" s="5"/>
      <c r="C164" s="8"/>
      <c r="D164" s="8"/>
      <c r="E164" s="8"/>
      <c r="F164" s="8"/>
      <c r="G164" s="5"/>
      <c r="H164" s="5"/>
      <c r="I164" s="12"/>
      <c r="J164" s="5"/>
      <c r="K164" s="7"/>
      <c r="L164" s="7"/>
      <c r="M164" s="5"/>
      <c r="N164" s="5"/>
      <c r="P164" s="9"/>
      <c r="Q164" s="9"/>
      <c r="S164" s="14"/>
      <c r="U164" s="9"/>
      <c r="V164" s="9"/>
      <c r="X164" s="9"/>
      <c r="Y164" s="9"/>
      <c r="AA164" s="9"/>
      <c r="AB164" s="9"/>
      <c r="AD164" s="9"/>
      <c r="AE164" s="9"/>
      <c r="AG164" s="9"/>
      <c r="AH164" s="9"/>
    </row>
    <row r="165" spans="1:34" s="1" customFormat="1" x14ac:dyDescent="0.15">
      <c r="A165" s="8"/>
      <c r="B165" s="5"/>
      <c r="C165" s="8"/>
      <c r="D165" s="8"/>
      <c r="E165" s="8"/>
      <c r="F165" s="8"/>
      <c r="G165" s="5"/>
      <c r="H165" s="5"/>
      <c r="I165" s="12"/>
      <c r="J165" s="5"/>
      <c r="K165" s="7"/>
      <c r="L165" s="7"/>
      <c r="M165" s="5"/>
      <c r="N165" s="5"/>
      <c r="P165" s="9"/>
      <c r="Q165" s="9"/>
      <c r="S165" s="14"/>
      <c r="U165" s="9"/>
      <c r="V165" s="9"/>
      <c r="X165" s="9"/>
      <c r="Y165" s="9"/>
      <c r="AA165" s="9"/>
      <c r="AB165" s="9"/>
      <c r="AD165" s="9"/>
      <c r="AE165" s="9"/>
      <c r="AG165" s="9"/>
      <c r="AH165" s="9"/>
    </row>
    <row r="166" spans="1:34" s="1" customFormat="1" x14ac:dyDescent="0.15">
      <c r="A166" s="8"/>
      <c r="B166" s="5"/>
      <c r="C166" s="8"/>
      <c r="D166" s="8"/>
      <c r="E166" s="8"/>
      <c r="F166" s="8"/>
      <c r="G166" s="5"/>
      <c r="H166" s="5"/>
      <c r="I166" s="12"/>
      <c r="J166" s="5"/>
      <c r="K166" s="7"/>
      <c r="L166" s="7"/>
      <c r="M166" s="5"/>
      <c r="N166" s="5"/>
      <c r="P166" s="9"/>
      <c r="Q166" s="9"/>
      <c r="S166" s="14"/>
      <c r="U166" s="9"/>
      <c r="V166" s="9"/>
      <c r="X166" s="9"/>
      <c r="Y166" s="9"/>
      <c r="AA166" s="9"/>
      <c r="AB166" s="9"/>
      <c r="AD166" s="9"/>
      <c r="AE166" s="9"/>
      <c r="AG166" s="9"/>
      <c r="AH166" s="9"/>
    </row>
    <row r="167" spans="1:34" s="1" customFormat="1" x14ac:dyDescent="0.15">
      <c r="A167" s="8"/>
      <c r="B167" s="5"/>
      <c r="C167" s="8"/>
      <c r="D167" s="8"/>
      <c r="E167" s="8"/>
      <c r="F167" s="8"/>
      <c r="G167" s="5"/>
      <c r="H167" s="5"/>
      <c r="I167" s="12"/>
      <c r="J167" s="5"/>
      <c r="K167" s="7"/>
      <c r="L167" s="7"/>
      <c r="M167" s="5"/>
      <c r="N167" s="5"/>
      <c r="P167" s="9"/>
      <c r="Q167" s="9"/>
      <c r="S167" s="14"/>
      <c r="U167" s="9"/>
      <c r="V167" s="9"/>
      <c r="X167" s="9"/>
      <c r="Y167" s="9"/>
      <c r="AA167" s="9"/>
      <c r="AB167" s="9"/>
      <c r="AD167" s="9"/>
      <c r="AE167" s="9"/>
      <c r="AG167" s="9"/>
      <c r="AH167" s="9"/>
    </row>
    <row r="168" spans="1:34" s="1" customFormat="1" x14ac:dyDescent="0.15">
      <c r="A168" s="8"/>
      <c r="B168" s="5"/>
      <c r="C168" s="8"/>
      <c r="D168" s="8"/>
      <c r="E168" s="8"/>
      <c r="F168" s="8"/>
      <c r="G168" s="5"/>
      <c r="H168" s="5"/>
      <c r="I168" s="12"/>
      <c r="J168" s="5"/>
      <c r="K168" s="7"/>
      <c r="L168" s="7"/>
      <c r="M168" s="5"/>
      <c r="N168" s="5"/>
      <c r="P168" s="9"/>
      <c r="Q168" s="9"/>
      <c r="S168" s="14"/>
      <c r="U168" s="9"/>
      <c r="V168" s="9"/>
      <c r="X168" s="9"/>
      <c r="Y168" s="9"/>
      <c r="AA168" s="9"/>
      <c r="AB168" s="9"/>
      <c r="AD168" s="9"/>
      <c r="AE168" s="9"/>
      <c r="AG168" s="9"/>
      <c r="AH168" s="9"/>
    </row>
    <row r="169" spans="1:34" s="1" customFormat="1" x14ac:dyDescent="0.15">
      <c r="A169" s="8"/>
      <c r="B169" s="5"/>
      <c r="C169" s="8"/>
      <c r="D169" s="8"/>
      <c r="E169" s="8"/>
      <c r="F169" s="8"/>
      <c r="G169" s="5"/>
      <c r="H169" s="5"/>
      <c r="I169" s="12"/>
      <c r="J169" s="5"/>
      <c r="K169" s="7"/>
      <c r="L169" s="7"/>
      <c r="M169" s="5"/>
      <c r="N169" s="5"/>
      <c r="P169" s="9"/>
      <c r="Q169" s="9"/>
      <c r="S169" s="14"/>
      <c r="U169" s="9"/>
      <c r="V169" s="9"/>
      <c r="X169" s="9"/>
      <c r="Y169" s="9"/>
      <c r="AA169" s="9"/>
      <c r="AB169" s="9"/>
      <c r="AD169" s="9"/>
      <c r="AE169" s="9"/>
      <c r="AG169" s="9"/>
      <c r="AH169" s="9"/>
    </row>
    <row r="170" spans="1:34" s="1" customFormat="1" x14ac:dyDescent="0.15">
      <c r="A170" s="8"/>
      <c r="B170" s="5"/>
      <c r="C170" s="8"/>
      <c r="D170" s="8"/>
      <c r="E170" s="8"/>
      <c r="F170" s="8"/>
      <c r="G170" s="5"/>
      <c r="H170" s="5"/>
      <c r="I170" s="12"/>
      <c r="J170" s="5"/>
      <c r="K170" s="7"/>
      <c r="L170" s="7"/>
      <c r="M170" s="5"/>
      <c r="N170" s="5"/>
      <c r="P170" s="9"/>
      <c r="Q170" s="9"/>
      <c r="S170" s="14"/>
      <c r="U170" s="9"/>
      <c r="V170" s="9"/>
      <c r="X170" s="9"/>
      <c r="Y170" s="9"/>
      <c r="AA170" s="9"/>
      <c r="AB170" s="9"/>
      <c r="AD170" s="9"/>
      <c r="AE170" s="9"/>
      <c r="AG170" s="9"/>
      <c r="AH170" s="9"/>
    </row>
    <row r="171" spans="1:34" s="1" customFormat="1" x14ac:dyDescent="0.15">
      <c r="A171" s="8"/>
      <c r="B171" s="5"/>
      <c r="C171" s="8"/>
      <c r="D171" s="8"/>
      <c r="E171" s="8"/>
      <c r="F171" s="8"/>
      <c r="G171" s="5"/>
      <c r="H171" s="5"/>
      <c r="I171" s="12"/>
      <c r="J171" s="5"/>
      <c r="K171" s="7"/>
      <c r="L171" s="7"/>
      <c r="M171" s="5"/>
      <c r="N171" s="5"/>
      <c r="P171" s="9"/>
      <c r="Q171" s="9"/>
      <c r="S171" s="14"/>
      <c r="U171" s="9"/>
      <c r="V171" s="9"/>
      <c r="X171" s="9"/>
      <c r="Y171" s="9"/>
      <c r="AA171" s="9"/>
      <c r="AB171" s="9"/>
      <c r="AD171" s="9"/>
      <c r="AE171" s="9"/>
      <c r="AG171" s="9"/>
      <c r="AH171" s="9"/>
    </row>
    <row r="172" spans="1:34" s="1" customFormat="1" x14ac:dyDescent="0.15">
      <c r="A172" s="8"/>
      <c r="B172" s="5"/>
      <c r="C172" s="8"/>
      <c r="D172" s="8"/>
      <c r="E172" s="8"/>
      <c r="F172" s="8"/>
      <c r="G172" s="5"/>
      <c r="H172" s="5"/>
      <c r="I172" s="12"/>
      <c r="J172" s="5"/>
      <c r="K172" s="7"/>
      <c r="L172" s="7"/>
      <c r="M172" s="5"/>
      <c r="N172" s="5"/>
      <c r="P172" s="9"/>
      <c r="Q172" s="9"/>
      <c r="S172" s="14"/>
      <c r="U172" s="9"/>
      <c r="V172" s="9"/>
      <c r="X172" s="9"/>
      <c r="Y172" s="9"/>
      <c r="AA172" s="9"/>
      <c r="AB172" s="9"/>
      <c r="AD172" s="9"/>
      <c r="AE172" s="9"/>
      <c r="AG172" s="9"/>
      <c r="AH172" s="9"/>
    </row>
    <row r="173" spans="1:34" s="1" customFormat="1" x14ac:dyDescent="0.15">
      <c r="A173" s="8"/>
      <c r="B173" s="5"/>
      <c r="C173" s="8"/>
      <c r="D173" s="8"/>
      <c r="E173" s="8"/>
      <c r="F173" s="8"/>
      <c r="G173" s="5"/>
      <c r="H173" s="5"/>
      <c r="I173" s="12"/>
      <c r="J173" s="5"/>
      <c r="K173" s="7"/>
      <c r="L173" s="7"/>
      <c r="M173" s="5"/>
      <c r="N173" s="5"/>
      <c r="P173" s="9"/>
      <c r="Q173" s="9"/>
      <c r="S173" s="14"/>
      <c r="U173" s="9"/>
      <c r="V173" s="9"/>
      <c r="X173" s="9"/>
      <c r="Y173" s="9"/>
      <c r="AA173" s="9"/>
      <c r="AB173" s="9"/>
      <c r="AD173" s="9"/>
      <c r="AE173" s="9"/>
      <c r="AG173" s="9"/>
      <c r="AH173" s="9"/>
    </row>
    <row r="174" spans="1:34" s="1" customFormat="1" x14ac:dyDescent="0.15">
      <c r="A174" s="8"/>
      <c r="B174" s="5"/>
      <c r="C174" s="8"/>
      <c r="D174" s="8"/>
      <c r="E174" s="8"/>
      <c r="F174" s="8"/>
      <c r="G174" s="5"/>
      <c r="H174" s="5"/>
      <c r="I174" s="12"/>
      <c r="J174" s="5"/>
      <c r="K174" s="7"/>
      <c r="L174" s="7"/>
      <c r="M174" s="5"/>
      <c r="N174" s="5"/>
      <c r="P174" s="9"/>
      <c r="Q174" s="9"/>
      <c r="S174" s="14"/>
      <c r="U174" s="9"/>
      <c r="V174" s="9"/>
      <c r="X174" s="9"/>
      <c r="Y174" s="9"/>
      <c r="AA174" s="9"/>
      <c r="AB174" s="9"/>
      <c r="AD174" s="9"/>
      <c r="AE174" s="9"/>
      <c r="AG174" s="9"/>
      <c r="AH174" s="9"/>
    </row>
    <row r="175" spans="1:34" s="1" customFormat="1" x14ac:dyDescent="0.15">
      <c r="A175" s="8"/>
      <c r="B175" s="5"/>
      <c r="C175" s="8"/>
      <c r="D175" s="8"/>
      <c r="E175" s="8"/>
      <c r="F175" s="8"/>
      <c r="G175" s="5"/>
      <c r="H175" s="5"/>
      <c r="I175" s="12"/>
      <c r="J175" s="5"/>
      <c r="K175" s="7"/>
      <c r="L175" s="7"/>
      <c r="M175" s="5"/>
      <c r="N175" s="5"/>
      <c r="P175" s="9"/>
      <c r="Q175" s="9"/>
      <c r="S175" s="14"/>
      <c r="U175" s="9"/>
      <c r="V175" s="9"/>
      <c r="X175" s="9"/>
      <c r="Y175" s="9"/>
      <c r="AA175" s="9"/>
      <c r="AB175" s="9"/>
      <c r="AD175" s="9"/>
      <c r="AE175" s="9"/>
      <c r="AG175" s="9"/>
      <c r="AH175" s="9"/>
    </row>
    <row r="176" spans="1:34" s="1" customFormat="1" x14ac:dyDescent="0.15">
      <c r="A176" s="8"/>
      <c r="B176" s="5"/>
      <c r="C176" s="8"/>
      <c r="D176" s="8"/>
      <c r="E176" s="8"/>
      <c r="F176" s="8"/>
      <c r="G176" s="5"/>
      <c r="H176" s="5"/>
      <c r="I176" s="12"/>
      <c r="J176" s="5"/>
      <c r="K176" s="7"/>
      <c r="L176" s="7"/>
      <c r="M176" s="5"/>
      <c r="N176" s="5"/>
      <c r="P176" s="9"/>
      <c r="Q176" s="9"/>
      <c r="S176" s="14"/>
      <c r="U176" s="9"/>
      <c r="V176" s="9"/>
      <c r="X176" s="9"/>
      <c r="Y176" s="9"/>
      <c r="AA176" s="9"/>
      <c r="AB176" s="9"/>
      <c r="AD176" s="9"/>
      <c r="AE176" s="9"/>
      <c r="AG176" s="9"/>
      <c r="AH176" s="9"/>
    </row>
    <row r="177" spans="1:34" s="1" customFormat="1" x14ac:dyDescent="0.15">
      <c r="A177" s="8"/>
      <c r="B177" s="5"/>
      <c r="C177" s="8"/>
      <c r="D177" s="8"/>
      <c r="E177" s="8"/>
      <c r="F177" s="8"/>
      <c r="G177" s="5"/>
      <c r="H177" s="5"/>
      <c r="I177" s="12"/>
      <c r="J177" s="5"/>
      <c r="K177" s="7"/>
      <c r="L177" s="7"/>
      <c r="M177" s="5"/>
      <c r="N177" s="5"/>
      <c r="P177" s="9"/>
      <c r="Q177" s="9"/>
      <c r="S177" s="14"/>
      <c r="U177" s="9"/>
      <c r="V177" s="9"/>
      <c r="X177" s="9"/>
      <c r="Y177" s="9"/>
      <c r="AA177" s="9"/>
      <c r="AB177" s="9"/>
      <c r="AD177" s="9"/>
      <c r="AE177" s="9"/>
      <c r="AG177" s="9"/>
      <c r="AH177" s="9"/>
    </row>
    <row r="178" spans="1:34" s="1" customFormat="1" x14ac:dyDescent="0.15">
      <c r="A178" s="8"/>
      <c r="B178" s="5"/>
      <c r="C178" s="8"/>
      <c r="D178" s="8"/>
      <c r="E178" s="8"/>
      <c r="F178" s="8"/>
      <c r="G178" s="5"/>
      <c r="H178" s="5"/>
      <c r="I178" s="12"/>
      <c r="J178" s="5"/>
      <c r="K178" s="7"/>
      <c r="L178" s="7"/>
      <c r="M178" s="5"/>
      <c r="N178" s="5"/>
      <c r="P178" s="9"/>
      <c r="Q178" s="9"/>
      <c r="S178" s="14"/>
      <c r="U178" s="9"/>
      <c r="V178" s="9"/>
      <c r="X178" s="9"/>
      <c r="Y178" s="9"/>
      <c r="AA178" s="9"/>
      <c r="AB178" s="9"/>
      <c r="AD178" s="9"/>
      <c r="AE178" s="9"/>
      <c r="AG178" s="9"/>
      <c r="AH178" s="9"/>
    </row>
    <row r="179" spans="1:34" s="1" customFormat="1" x14ac:dyDescent="0.15">
      <c r="A179" s="8"/>
      <c r="B179" s="5"/>
      <c r="C179" s="8"/>
      <c r="D179" s="8"/>
      <c r="E179" s="8"/>
      <c r="F179" s="8"/>
      <c r="G179" s="5"/>
      <c r="H179" s="5"/>
      <c r="I179" s="12"/>
      <c r="J179" s="5"/>
      <c r="K179" s="7"/>
      <c r="L179" s="7"/>
      <c r="M179" s="5"/>
      <c r="N179" s="5"/>
      <c r="P179" s="9"/>
      <c r="Q179" s="9"/>
      <c r="S179" s="14"/>
      <c r="U179" s="9"/>
      <c r="V179" s="9"/>
      <c r="X179" s="9"/>
      <c r="Y179" s="9"/>
      <c r="AA179" s="9"/>
      <c r="AB179" s="9"/>
      <c r="AD179" s="9"/>
      <c r="AE179" s="9"/>
      <c r="AG179" s="9"/>
      <c r="AH179" s="9"/>
    </row>
    <row r="180" spans="1:34" s="1" customFormat="1" x14ac:dyDescent="0.15">
      <c r="A180" s="8"/>
      <c r="B180" s="5"/>
      <c r="C180" s="8"/>
      <c r="D180" s="8"/>
      <c r="E180" s="8"/>
      <c r="F180" s="8"/>
      <c r="G180" s="5"/>
      <c r="H180" s="5"/>
      <c r="I180" s="12"/>
      <c r="J180" s="5"/>
      <c r="K180" s="7"/>
      <c r="L180" s="7"/>
      <c r="M180" s="5"/>
      <c r="N180" s="5"/>
      <c r="P180" s="9"/>
      <c r="Q180" s="9"/>
      <c r="S180" s="14"/>
      <c r="U180" s="9"/>
      <c r="V180" s="9"/>
      <c r="X180" s="9"/>
      <c r="Y180" s="9"/>
      <c r="AA180" s="9"/>
      <c r="AB180" s="9"/>
      <c r="AD180" s="9"/>
      <c r="AE180" s="9"/>
      <c r="AG180" s="9"/>
      <c r="AH180" s="9"/>
    </row>
    <row r="181" spans="1:34" s="1" customFormat="1" x14ac:dyDescent="0.15">
      <c r="A181" s="8"/>
      <c r="B181" s="5"/>
      <c r="C181" s="8"/>
      <c r="D181" s="8"/>
      <c r="E181" s="8"/>
      <c r="F181" s="8"/>
      <c r="G181" s="5"/>
      <c r="H181" s="5"/>
      <c r="I181" s="12"/>
      <c r="J181" s="5"/>
      <c r="K181" s="7"/>
      <c r="L181" s="7"/>
      <c r="M181" s="5"/>
      <c r="N181" s="5"/>
      <c r="P181" s="9"/>
      <c r="Q181" s="9"/>
      <c r="S181" s="14"/>
      <c r="U181" s="9"/>
      <c r="V181" s="9"/>
      <c r="X181" s="9"/>
      <c r="Y181" s="9"/>
      <c r="AA181" s="9"/>
      <c r="AB181" s="9"/>
      <c r="AD181" s="9"/>
      <c r="AE181" s="9"/>
      <c r="AG181" s="9"/>
      <c r="AH181" s="9"/>
    </row>
    <row r="182" spans="1:34" s="1" customFormat="1" x14ac:dyDescent="0.15">
      <c r="A182" s="8"/>
      <c r="B182" s="5"/>
      <c r="C182" s="8"/>
      <c r="D182" s="8"/>
      <c r="E182" s="8"/>
      <c r="F182" s="8"/>
      <c r="G182" s="5"/>
      <c r="H182" s="5"/>
      <c r="I182" s="12"/>
      <c r="J182" s="5"/>
      <c r="K182" s="7"/>
      <c r="L182" s="7"/>
      <c r="M182" s="5"/>
      <c r="N182" s="5"/>
      <c r="P182" s="9"/>
      <c r="Q182" s="9"/>
      <c r="S182" s="14"/>
      <c r="U182" s="9"/>
      <c r="V182" s="9"/>
      <c r="X182" s="9"/>
      <c r="Y182" s="9"/>
      <c r="AA182" s="9"/>
      <c r="AB182" s="9"/>
      <c r="AD182" s="9"/>
      <c r="AE182" s="9"/>
      <c r="AG182" s="9"/>
      <c r="AH182" s="9"/>
    </row>
    <row r="183" spans="1:34" s="1" customFormat="1" x14ac:dyDescent="0.15">
      <c r="A183" s="8"/>
      <c r="B183" s="5"/>
      <c r="C183" s="8"/>
      <c r="D183" s="8"/>
      <c r="E183" s="8"/>
      <c r="F183" s="8"/>
      <c r="G183" s="5"/>
      <c r="H183" s="5"/>
      <c r="I183" s="12"/>
      <c r="J183" s="5"/>
      <c r="K183" s="7"/>
      <c r="L183" s="7"/>
      <c r="M183" s="5"/>
      <c r="N183" s="5"/>
      <c r="P183" s="9"/>
      <c r="Q183" s="9"/>
      <c r="S183" s="14"/>
      <c r="U183" s="9"/>
      <c r="V183" s="9"/>
      <c r="X183" s="9"/>
      <c r="Y183" s="9"/>
      <c r="AA183" s="9"/>
      <c r="AB183" s="9"/>
      <c r="AD183" s="9"/>
      <c r="AE183" s="9"/>
      <c r="AG183" s="9"/>
      <c r="AH183" s="9"/>
    </row>
    <row r="184" spans="1:34" s="1" customFormat="1" x14ac:dyDescent="0.15">
      <c r="A184" s="8"/>
      <c r="B184" s="5"/>
      <c r="C184" s="8"/>
      <c r="D184" s="8"/>
      <c r="E184" s="8"/>
      <c r="F184" s="8"/>
      <c r="G184" s="5"/>
      <c r="H184" s="5"/>
      <c r="I184" s="12"/>
      <c r="J184" s="5"/>
      <c r="K184" s="7"/>
      <c r="L184" s="7"/>
      <c r="M184" s="5"/>
      <c r="N184" s="5"/>
      <c r="P184" s="9"/>
      <c r="Q184" s="9"/>
      <c r="S184" s="14"/>
      <c r="U184" s="9"/>
      <c r="V184" s="9"/>
      <c r="X184" s="9"/>
      <c r="Y184" s="9"/>
      <c r="AA184" s="9"/>
      <c r="AB184" s="9"/>
      <c r="AD184" s="9"/>
      <c r="AE184" s="9"/>
      <c r="AG184" s="9"/>
      <c r="AH184" s="9"/>
    </row>
    <row r="185" spans="1:34" s="1" customFormat="1" x14ac:dyDescent="0.15">
      <c r="A185" s="8"/>
      <c r="B185" s="5"/>
      <c r="C185" s="8"/>
      <c r="D185" s="8"/>
      <c r="E185" s="8"/>
      <c r="F185" s="8"/>
      <c r="G185" s="5"/>
      <c r="H185" s="5"/>
      <c r="I185" s="12"/>
      <c r="J185" s="5"/>
      <c r="K185" s="7"/>
      <c r="L185" s="7"/>
      <c r="M185" s="5"/>
      <c r="N185" s="5"/>
      <c r="P185" s="9"/>
      <c r="Q185" s="9"/>
      <c r="S185" s="14"/>
      <c r="U185" s="9"/>
      <c r="V185" s="9"/>
      <c r="X185" s="9"/>
      <c r="Y185" s="9"/>
      <c r="AA185" s="9"/>
      <c r="AB185" s="9"/>
      <c r="AD185" s="9"/>
      <c r="AE185" s="9"/>
      <c r="AG185" s="9"/>
      <c r="AH185" s="9"/>
    </row>
    <row r="186" spans="1:34" s="1" customFormat="1" x14ac:dyDescent="0.15">
      <c r="A186" s="8"/>
      <c r="B186" s="5"/>
      <c r="C186" s="8"/>
      <c r="D186" s="8"/>
      <c r="E186" s="8"/>
      <c r="F186" s="8"/>
      <c r="G186" s="5"/>
      <c r="H186" s="5"/>
      <c r="I186" s="12"/>
      <c r="J186" s="5"/>
      <c r="K186" s="7"/>
      <c r="L186" s="7"/>
      <c r="M186" s="5"/>
      <c r="N186" s="5"/>
      <c r="P186" s="9"/>
      <c r="Q186" s="9"/>
      <c r="S186" s="14"/>
      <c r="U186" s="9"/>
      <c r="V186" s="9"/>
      <c r="X186" s="9"/>
      <c r="Y186" s="9"/>
      <c r="AA186" s="9"/>
      <c r="AB186" s="9"/>
      <c r="AD186" s="9"/>
      <c r="AE186" s="9"/>
      <c r="AG186" s="9"/>
      <c r="AH186" s="9"/>
    </row>
    <row r="187" spans="1:34" s="1" customFormat="1" x14ac:dyDescent="0.15">
      <c r="A187" s="8"/>
      <c r="B187" s="5"/>
      <c r="C187" s="8"/>
      <c r="D187" s="8"/>
      <c r="E187" s="8"/>
      <c r="F187" s="8"/>
      <c r="G187" s="5"/>
      <c r="H187" s="5"/>
      <c r="I187" s="12"/>
      <c r="J187" s="5"/>
      <c r="K187" s="7"/>
      <c r="L187" s="7"/>
      <c r="M187" s="5"/>
      <c r="N187" s="5"/>
      <c r="P187" s="9"/>
      <c r="Q187" s="9"/>
      <c r="S187" s="14"/>
      <c r="U187" s="9"/>
      <c r="V187" s="9"/>
      <c r="X187" s="9"/>
      <c r="Y187" s="9"/>
      <c r="AA187" s="9"/>
      <c r="AB187" s="9"/>
      <c r="AD187" s="9"/>
      <c r="AE187" s="9"/>
      <c r="AG187" s="9"/>
      <c r="AH187" s="9"/>
    </row>
    <row r="188" spans="1:34" s="1" customFormat="1" x14ac:dyDescent="0.15">
      <c r="A188" s="8"/>
      <c r="B188" s="5"/>
      <c r="C188" s="8"/>
      <c r="D188" s="8"/>
      <c r="E188" s="8"/>
      <c r="F188" s="8"/>
      <c r="G188" s="5"/>
      <c r="H188" s="5"/>
      <c r="I188" s="12"/>
      <c r="J188" s="5"/>
      <c r="K188" s="7"/>
      <c r="L188" s="7"/>
      <c r="M188" s="5"/>
      <c r="N188" s="5"/>
      <c r="P188" s="9"/>
      <c r="Q188" s="9"/>
      <c r="S188" s="14"/>
      <c r="U188" s="9"/>
      <c r="V188" s="9"/>
      <c r="X188" s="9"/>
      <c r="Y188" s="9"/>
      <c r="AA188" s="9"/>
      <c r="AB188" s="9"/>
      <c r="AD188" s="9"/>
      <c r="AE188" s="9"/>
      <c r="AG188" s="9"/>
      <c r="AH188" s="9"/>
    </row>
    <row r="189" spans="1:34" s="1" customFormat="1" x14ac:dyDescent="0.15">
      <c r="A189" s="8"/>
      <c r="B189" s="5"/>
      <c r="C189" s="8"/>
      <c r="D189" s="8"/>
      <c r="E189" s="8"/>
      <c r="F189" s="8"/>
      <c r="G189" s="5"/>
      <c r="H189" s="5"/>
      <c r="I189" s="12"/>
      <c r="J189" s="5"/>
      <c r="K189" s="7"/>
      <c r="L189" s="7"/>
      <c r="M189" s="5"/>
      <c r="N189" s="5"/>
      <c r="P189" s="9"/>
      <c r="Q189" s="9"/>
      <c r="S189" s="14"/>
      <c r="U189" s="9"/>
      <c r="V189" s="9"/>
      <c r="X189" s="9"/>
      <c r="Y189" s="9"/>
      <c r="AA189" s="9"/>
      <c r="AB189" s="9"/>
      <c r="AD189" s="9"/>
      <c r="AE189" s="9"/>
      <c r="AG189" s="9"/>
      <c r="AH189" s="9"/>
    </row>
    <row r="190" spans="1:34" s="1" customFormat="1" x14ac:dyDescent="0.15">
      <c r="A190" s="8"/>
      <c r="B190" s="5"/>
      <c r="C190" s="8"/>
      <c r="D190" s="8"/>
      <c r="E190" s="8"/>
      <c r="F190" s="8"/>
      <c r="G190" s="5"/>
      <c r="H190" s="5"/>
      <c r="I190" s="12"/>
      <c r="J190" s="5"/>
      <c r="K190" s="7"/>
      <c r="L190" s="7"/>
      <c r="M190" s="5"/>
      <c r="N190" s="5"/>
      <c r="P190" s="9"/>
      <c r="Q190" s="9"/>
      <c r="S190" s="14"/>
      <c r="U190" s="9"/>
      <c r="V190" s="9"/>
      <c r="X190" s="9"/>
      <c r="Y190" s="9"/>
      <c r="AA190" s="9"/>
      <c r="AB190" s="9"/>
      <c r="AD190" s="9"/>
      <c r="AE190" s="9"/>
      <c r="AG190" s="9"/>
      <c r="AH190" s="9"/>
    </row>
    <row r="191" spans="1:34" s="1" customFormat="1" x14ac:dyDescent="0.15">
      <c r="A191" s="8"/>
      <c r="B191" s="5"/>
      <c r="C191" s="8"/>
      <c r="D191" s="8"/>
      <c r="E191" s="8"/>
      <c r="F191" s="8"/>
      <c r="G191" s="5"/>
      <c r="H191" s="5"/>
      <c r="I191" s="12"/>
      <c r="J191" s="5"/>
      <c r="K191" s="7"/>
      <c r="L191" s="7"/>
      <c r="M191" s="5"/>
      <c r="N191" s="5"/>
      <c r="P191" s="9"/>
      <c r="Q191" s="9"/>
      <c r="S191" s="14"/>
      <c r="U191" s="9"/>
      <c r="V191" s="9"/>
      <c r="X191" s="9"/>
      <c r="Y191" s="9"/>
      <c r="AA191" s="9"/>
      <c r="AB191" s="9"/>
      <c r="AD191" s="9"/>
      <c r="AE191" s="9"/>
      <c r="AG191" s="9"/>
      <c r="AH191" s="9"/>
    </row>
    <row r="192" spans="1:34" s="1" customFormat="1" x14ac:dyDescent="0.15">
      <c r="A192" s="8"/>
      <c r="B192" s="5"/>
      <c r="C192" s="8"/>
      <c r="D192" s="8"/>
      <c r="E192" s="8"/>
      <c r="F192" s="8"/>
      <c r="G192" s="5"/>
      <c r="H192" s="5"/>
      <c r="I192" s="12"/>
      <c r="J192" s="5"/>
      <c r="K192" s="7"/>
      <c r="L192" s="7"/>
      <c r="M192" s="5"/>
      <c r="N192" s="5"/>
      <c r="P192" s="9"/>
      <c r="Q192" s="9"/>
      <c r="S192" s="14"/>
      <c r="U192" s="9"/>
      <c r="V192" s="9"/>
      <c r="X192" s="9"/>
      <c r="Y192" s="9"/>
      <c r="AA192" s="9"/>
      <c r="AB192" s="9"/>
      <c r="AD192" s="9"/>
      <c r="AE192" s="9"/>
      <c r="AG192" s="9"/>
      <c r="AH192" s="9"/>
    </row>
    <row r="193" spans="1:34" s="1" customFormat="1" x14ac:dyDescent="0.15">
      <c r="A193" s="8"/>
      <c r="B193" s="5"/>
      <c r="C193" s="8"/>
      <c r="D193" s="8"/>
      <c r="E193" s="8"/>
      <c r="F193" s="8"/>
      <c r="G193" s="5"/>
      <c r="H193" s="5"/>
      <c r="I193" s="12"/>
      <c r="J193" s="5"/>
      <c r="K193" s="7"/>
      <c r="L193" s="7"/>
      <c r="M193" s="5"/>
      <c r="N193" s="5"/>
      <c r="P193" s="9"/>
      <c r="Q193" s="9"/>
      <c r="S193" s="14"/>
      <c r="U193" s="9"/>
      <c r="V193" s="9"/>
      <c r="X193" s="9"/>
      <c r="Y193" s="9"/>
      <c r="AA193" s="9"/>
      <c r="AB193" s="9"/>
      <c r="AD193" s="9"/>
      <c r="AE193" s="9"/>
      <c r="AG193" s="9"/>
      <c r="AH193" s="9"/>
    </row>
    <row r="194" spans="1:34" s="1" customFormat="1" x14ac:dyDescent="0.15">
      <c r="A194" s="8"/>
      <c r="B194" s="5"/>
      <c r="C194" s="8"/>
      <c r="D194" s="8"/>
      <c r="E194" s="8"/>
      <c r="F194" s="8"/>
      <c r="G194" s="5"/>
      <c r="H194" s="5"/>
      <c r="I194" s="12"/>
      <c r="J194" s="5"/>
      <c r="K194" s="7"/>
      <c r="L194" s="7"/>
      <c r="M194" s="5"/>
      <c r="N194" s="5"/>
      <c r="P194" s="9"/>
      <c r="Q194" s="9"/>
      <c r="S194" s="14"/>
      <c r="U194" s="9"/>
      <c r="V194" s="9"/>
      <c r="X194" s="9"/>
      <c r="Y194" s="9"/>
      <c r="AA194" s="9"/>
      <c r="AB194" s="9"/>
      <c r="AD194" s="9"/>
      <c r="AE194" s="9"/>
      <c r="AG194" s="9"/>
      <c r="AH194" s="9"/>
    </row>
    <row r="195" spans="1:34" s="1" customFormat="1" x14ac:dyDescent="0.15">
      <c r="A195" s="8"/>
      <c r="B195" s="5"/>
      <c r="C195" s="8"/>
      <c r="D195" s="8"/>
      <c r="E195" s="8"/>
      <c r="F195" s="8"/>
      <c r="G195" s="5"/>
      <c r="H195" s="5"/>
      <c r="I195" s="12"/>
      <c r="J195" s="5"/>
      <c r="K195" s="7"/>
      <c r="L195" s="7"/>
      <c r="M195" s="5"/>
      <c r="N195" s="5"/>
      <c r="P195" s="9"/>
      <c r="Q195" s="9"/>
      <c r="S195" s="14"/>
      <c r="U195" s="9"/>
      <c r="V195" s="9"/>
      <c r="X195" s="9"/>
      <c r="Y195" s="9"/>
      <c r="AA195" s="9"/>
      <c r="AB195" s="9"/>
      <c r="AD195" s="9"/>
      <c r="AE195" s="9"/>
      <c r="AG195" s="9"/>
      <c r="AH195" s="9"/>
    </row>
    <row r="196" spans="1:34" s="1" customFormat="1" x14ac:dyDescent="0.15">
      <c r="A196" s="8"/>
      <c r="B196" s="5"/>
      <c r="C196" s="8"/>
      <c r="D196" s="8"/>
      <c r="E196" s="8"/>
      <c r="F196" s="8"/>
      <c r="G196" s="5"/>
      <c r="H196" s="5"/>
      <c r="I196" s="12"/>
      <c r="J196" s="5"/>
      <c r="K196" s="7"/>
      <c r="L196" s="7"/>
      <c r="M196" s="5"/>
      <c r="N196" s="5"/>
      <c r="P196" s="9"/>
      <c r="Q196" s="9"/>
      <c r="S196" s="14"/>
      <c r="U196" s="9"/>
      <c r="V196" s="9"/>
      <c r="X196" s="9"/>
      <c r="Y196" s="9"/>
      <c r="AA196" s="9"/>
      <c r="AB196" s="9"/>
      <c r="AD196" s="9"/>
      <c r="AE196" s="9"/>
      <c r="AG196" s="9"/>
      <c r="AH196" s="9"/>
    </row>
    <row r="197" spans="1:34" s="1" customFormat="1" x14ac:dyDescent="0.15">
      <c r="A197" s="8"/>
      <c r="B197" s="5"/>
      <c r="C197" s="8"/>
      <c r="D197" s="8"/>
      <c r="E197" s="8"/>
      <c r="F197" s="8"/>
      <c r="G197" s="5"/>
      <c r="H197" s="5"/>
      <c r="I197" s="12"/>
      <c r="J197" s="5"/>
      <c r="K197" s="7"/>
      <c r="L197" s="7"/>
      <c r="M197" s="5"/>
      <c r="N197" s="5"/>
      <c r="P197" s="9"/>
      <c r="Q197" s="9"/>
      <c r="S197" s="14"/>
      <c r="U197" s="9"/>
      <c r="V197" s="9"/>
      <c r="X197" s="9"/>
      <c r="Y197" s="9"/>
      <c r="AA197" s="9"/>
      <c r="AB197" s="9"/>
      <c r="AD197" s="9"/>
      <c r="AE197" s="9"/>
      <c r="AG197" s="9"/>
      <c r="AH197" s="9"/>
    </row>
    <row r="198" spans="1:34" s="1" customFormat="1" x14ac:dyDescent="0.15">
      <c r="A198" s="8"/>
      <c r="B198" s="5"/>
      <c r="C198" s="8"/>
      <c r="D198" s="8"/>
      <c r="E198" s="8"/>
      <c r="F198" s="8"/>
      <c r="G198" s="5"/>
      <c r="H198" s="5"/>
      <c r="I198" s="12"/>
      <c r="J198" s="5"/>
      <c r="K198" s="7"/>
      <c r="L198" s="7"/>
      <c r="M198" s="5"/>
      <c r="N198" s="5"/>
      <c r="P198" s="9"/>
      <c r="Q198" s="9"/>
      <c r="S198" s="14"/>
      <c r="U198" s="9"/>
      <c r="V198" s="9"/>
      <c r="X198" s="9"/>
      <c r="Y198" s="9"/>
      <c r="AA198" s="9"/>
      <c r="AB198" s="9"/>
      <c r="AD198" s="9"/>
      <c r="AE198" s="9"/>
      <c r="AG198" s="9"/>
      <c r="AH198" s="9"/>
    </row>
    <row r="199" spans="1:34" s="1" customFormat="1" x14ac:dyDescent="0.15">
      <c r="A199" s="8"/>
      <c r="B199" s="5"/>
      <c r="C199" s="8"/>
      <c r="D199" s="8"/>
      <c r="E199" s="8"/>
      <c r="F199" s="8"/>
      <c r="G199" s="5"/>
      <c r="H199" s="5"/>
      <c r="I199" s="12"/>
      <c r="J199" s="5"/>
      <c r="K199" s="7"/>
      <c r="L199" s="7"/>
      <c r="M199" s="5"/>
      <c r="N199" s="5"/>
      <c r="P199" s="9"/>
      <c r="Q199" s="9"/>
      <c r="S199" s="14"/>
      <c r="U199" s="9"/>
      <c r="V199" s="9"/>
      <c r="X199" s="9"/>
      <c r="Y199" s="9"/>
      <c r="AA199" s="9"/>
      <c r="AB199" s="9"/>
      <c r="AD199" s="9"/>
      <c r="AE199" s="9"/>
      <c r="AG199" s="9"/>
      <c r="AH199" s="9"/>
    </row>
    <row r="200" spans="1:34" s="1" customFormat="1" x14ac:dyDescent="0.15">
      <c r="A200" s="8"/>
      <c r="B200" s="5"/>
      <c r="C200" s="8"/>
      <c r="D200" s="8"/>
      <c r="E200" s="8"/>
      <c r="F200" s="8"/>
      <c r="G200" s="5"/>
      <c r="H200" s="5"/>
      <c r="I200" s="12"/>
      <c r="J200" s="5"/>
      <c r="K200" s="7"/>
      <c r="L200" s="7"/>
      <c r="M200" s="5"/>
      <c r="N200" s="5"/>
      <c r="P200" s="9"/>
      <c r="Q200" s="9"/>
      <c r="S200" s="14"/>
      <c r="U200" s="9"/>
      <c r="V200" s="9"/>
      <c r="X200" s="9"/>
      <c r="Y200" s="9"/>
      <c r="AA200" s="9"/>
      <c r="AB200" s="9"/>
      <c r="AD200" s="9"/>
      <c r="AE200" s="9"/>
      <c r="AG200" s="9"/>
      <c r="AH200" s="9"/>
    </row>
    <row r="201" spans="1:34" s="1" customFormat="1" x14ac:dyDescent="0.15">
      <c r="A201" s="8"/>
      <c r="B201" s="5"/>
      <c r="C201" s="8"/>
      <c r="D201" s="8"/>
      <c r="E201" s="8"/>
      <c r="F201" s="8"/>
      <c r="G201" s="5"/>
      <c r="H201" s="5"/>
      <c r="I201" s="12"/>
      <c r="J201" s="5"/>
      <c r="K201" s="7"/>
      <c r="L201" s="7"/>
      <c r="M201" s="5"/>
      <c r="N201" s="5"/>
      <c r="P201" s="9"/>
      <c r="Q201" s="9"/>
      <c r="S201" s="14"/>
      <c r="U201" s="9"/>
      <c r="V201" s="9"/>
      <c r="X201" s="9"/>
      <c r="Y201" s="9"/>
      <c r="AA201" s="9"/>
      <c r="AB201" s="9"/>
      <c r="AD201" s="9"/>
      <c r="AE201" s="9"/>
      <c r="AG201" s="9"/>
      <c r="AH201" s="9"/>
    </row>
    <row r="202" spans="1:34" s="1" customFormat="1" x14ac:dyDescent="0.15">
      <c r="A202" s="8"/>
      <c r="B202" s="5"/>
      <c r="C202" s="8"/>
      <c r="D202" s="8"/>
      <c r="E202" s="8"/>
      <c r="F202" s="8"/>
      <c r="G202" s="5"/>
      <c r="H202" s="5"/>
      <c r="I202" s="12"/>
      <c r="J202" s="5"/>
      <c r="K202" s="7"/>
      <c r="L202" s="7"/>
      <c r="M202" s="5"/>
      <c r="N202" s="5"/>
      <c r="P202" s="9"/>
      <c r="Q202" s="9"/>
      <c r="S202" s="14"/>
      <c r="U202" s="9"/>
      <c r="V202" s="9"/>
      <c r="X202" s="9"/>
      <c r="Y202" s="9"/>
      <c r="AA202" s="9"/>
      <c r="AB202" s="9"/>
      <c r="AD202" s="9"/>
      <c r="AE202" s="9"/>
      <c r="AG202" s="9"/>
      <c r="AH202" s="9"/>
    </row>
    <row r="203" spans="1:34" s="1" customFormat="1" x14ac:dyDescent="0.15">
      <c r="A203" s="8"/>
      <c r="B203" s="5"/>
      <c r="C203" s="8"/>
      <c r="D203" s="8"/>
      <c r="E203" s="8"/>
      <c r="F203" s="8"/>
      <c r="G203" s="5"/>
      <c r="H203" s="5"/>
      <c r="I203" s="12"/>
      <c r="J203" s="5"/>
      <c r="K203" s="7"/>
      <c r="L203" s="7"/>
      <c r="M203" s="5"/>
      <c r="N203" s="5"/>
      <c r="P203" s="9"/>
      <c r="Q203" s="9"/>
      <c r="S203" s="14"/>
      <c r="U203" s="9"/>
      <c r="V203" s="9"/>
      <c r="X203" s="9"/>
      <c r="Y203" s="9"/>
      <c r="AA203" s="9"/>
      <c r="AB203" s="9"/>
      <c r="AD203" s="9"/>
      <c r="AE203" s="9"/>
      <c r="AG203" s="9"/>
      <c r="AH203" s="9"/>
    </row>
    <row r="204" spans="1:34" s="1" customFormat="1" x14ac:dyDescent="0.15">
      <c r="A204" s="8"/>
      <c r="B204" s="5"/>
      <c r="C204" s="8"/>
      <c r="D204" s="8"/>
      <c r="E204" s="8"/>
      <c r="F204" s="8"/>
      <c r="G204" s="5"/>
      <c r="H204" s="5"/>
      <c r="I204" s="12"/>
      <c r="J204" s="5"/>
      <c r="K204" s="7"/>
      <c r="L204" s="7"/>
      <c r="M204" s="5"/>
      <c r="N204" s="5"/>
      <c r="P204" s="9"/>
      <c r="Q204" s="9"/>
      <c r="S204" s="14"/>
      <c r="U204" s="9"/>
      <c r="V204" s="9"/>
      <c r="X204" s="9"/>
      <c r="Y204" s="9"/>
      <c r="AA204" s="9"/>
      <c r="AB204" s="9"/>
      <c r="AD204" s="9"/>
      <c r="AE204" s="9"/>
      <c r="AG204" s="9"/>
      <c r="AH204" s="9"/>
    </row>
    <row r="205" spans="1:34" s="1" customFormat="1" x14ac:dyDescent="0.15">
      <c r="A205" s="8"/>
      <c r="B205" s="5"/>
      <c r="C205" s="8"/>
      <c r="D205" s="8"/>
      <c r="E205" s="8"/>
      <c r="F205" s="8"/>
      <c r="G205" s="5"/>
      <c r="H205" s="5"/>
      <c r="I205" s="12"/>
      <c r="J205" s="5"/>
      <c r="K205" s="7"/>
      <c r="L205" s="7"/>
      <c r="M205" s="5"/>
      <c r="N205" s="5"/>
      <c r="P205" s="9"/>
      <c r="Q205" s="9"/>
      <c r="S205" s="14"/>
      <c r="U205" s="9"/>
      <c r="V205" s="9"/>
      <c r="X205" s="9"/>
      <c r="Y205" s="9"/>
      <c r="AA205" s="9"/>
      <c r="AB205" s="9"/>
      <c r="AD205" s="9"/>
      <c r="AE205" s="9"/>
      <c r="AG205" s="9"/>
      <c r="AH205" s="9"/>
    </row>
    <row r="206" spans="1:34" s="1" customFormat="1" x14ac:dyDescent="0.15">
      <c r="A206" s="8"/>
      <c r="B206" s="5"/>
      <c r="C206" s="8"/>
      <c r="D206" s="8"/>
      <c r="E206" s="8"/>
      <c r="F206" s="8"/>
      <c r="G206" s="5"/>
      <c r="H206" s="5"/>
      <c r="I206" s="12"/>
      <c r="J206" s="5"/>
      <c r="K206" s="7"/>
      <c r="L206" s="7"/>
      <c r="M206" s="5"/>
      <c r="N206" s="5"/>
      <c r="P206" s="9"/>
      <c r="Q206" s="9"/>
      <c r="S206" s="14"/>
      <c r="U206" s="9"/>
      <c r="V206" s="9"/>
      <c r="X206" s="9"/>
      <c r="Y206" s="9"/>
      <c r="AA206" s="9"/>
      <c r="AB206" s="9"/>
      <c r="AD206" s="9"/>
      <c r="AE206" s="9"/>
      <c r="AG206" s="9"/>
      <c r="AH206" s="9"/>
    </row>
    <row r="207" spans="1:34" s="1" customFormat="1" x14ac:dyDescent="0.15">
      <c r="A207" s="8"/>
      <c r="B207" s="5"/>
      <c r="C207" s="8"/>
      <c r="D207" s="8"/>
      <c r="E207" s="8"/>
      <c r="F207" s="8"/>
      <c r="G207" s="5"/>
      <c r="H207" s="5"/>
      <c r="I207" s="12"/>
      <c r="J207" s="5"/>
      <c r="K207" s="7"/>
      <c r="L207" s="7"/>
      <c r="M207" s="5"/>
      <c r="N207" s="5"/>
      <c r="P207" s="9"/>
      <c r="Q207" s="9"/>
      <c r="S207" s="14"/>
      <c r="U207" s="9"/>
      <c r="V207" s="9"/>
      <c r="X207" s="9"/>
      <c r="Y207" s="9"/>
      <c r="AA207" s="9"/>
      <c r="AB207" s="9"/>
      <c r="AD207" s="9"/>
      <c r="AE207" s="9"/>
      <c r="AG207" s="9"/>
      <c r="AH207" s="9"/>
    </row>
    <row r="208" spans="1:34" s="1" customFormat="1" x14ac:dyDescent="0.15">
      <c r="A208" s="8"/>
      <c r="B208" s="5"/>
      <c r="C208" s="8"/>
      <c r="D208" s="8"/>
      <c r="E208" s="8"/>
      <c r="F208" s="8"/>
      <c r="G208" s="5"/>
      <c r="H208" s="5"/>
      <c r="I208" s="12"/>
      <c r="J208" s="5"/>
      <c r="K208" s="7"/>
      <c r="L208" s="7"/>
      <c r="M208" s="5"/>
      <c r="N208" s="5"/>
      <c r="P208" s="9"/>
      <c r="Q208" s="9"/>
      <c r="S208" s="14"/>
      <c r="U208" s="9"/>
      <c r="V208" s="9"/>
      <c r="X208" s="9"/>
      <c r="Y208" s="9"/>
      <c r="AA208" s="9"/>
      <c r="AB208" s="9"/>
      <c r="AD208" s="9"/>
      <c r="AE208" s="9"/>
      <c r="AG208" s="9"/>
      <c r="AH208" s="9"/>
    </row>
    <row r="209" spans="1:34" s="1" customFormat="1" x14ac:dyDescent="0.15">
      <c r="A209" s="8"/>
      <c r="B209" s="5"/>
      <c r="C209" s="8"/>
      <c r="D209" s="8"/>
      <c r="E209" s="8"/>
      <c r="F209" s="8"/>
      <c r="G209" s="5"/>
      <c r="H209" s="5"/>
      <c r="I209" s="12"/>
      <c r="J209" s="5"/>
      <c r="K209" s="7"/>
      <c r="L209" s="7"/>
      <c r="M209" s="5"/>
      <c r="N209" s="5"/>
      <c r="P209" s="9"/>
      <c r="Q209" s="9"/>
      <c r="S209" s="14"/>
      <c r="U209" s="9"/>
      <c r="V209" s="9"/>
      <c r="X209" s="9"/>
      <c r="Y209" s="9"/>
      <c r="AA209" s="9"/>
      <c r="AB209" s="9"/>
      <c r="AD209" s="9"/>
      <c r="AE209" s="9"/>
      <c r="AG209" s="9"/>
      <c r="AH209" s="9"/>
    </row>
    <row r="210" spans="1:34" s="1" customFormat="1" x14ac:dyDescent="0.15">
      <c r="A210" s="8"/>
      <c r="B210" s="5"/>
      <c r="C210" s="8"/>
      <c r="D210" s="8"/>
      <c r="E210" s="8"/>
      <c r="F210" s="8"/>
      <c r="G210" s="5"/>
      <c r="H210" s="5"/>
      <c r="I210" s="12"/>
      <c r="J210" s="5"/>
      <c r="K210" s="7"/>
      <c r="L210" s="7"/>
      <c r="M210" s="5"/>
      <c r="N210" s="5"/>
      <c r="P210" s="9"/>
      <c r="Q210" s="9"/>
      <c r="S210" s="14"/>
      <c r="U210" s="9"/>
      <c r="V210" s="9"/>
      <c r="X210" s="9"/>
      <c r="Y210" s="9"/>
      <c r="AA210" s="9"/>
      <c r="AB210" s="9"/>
      <c r="AD210" s="9"/>
      <c r="AE210" s="9"/>
      <c r="AG210" s="9"/>
      <c r="AH210" s="9"/>
    </row>
    <row r="211" spans="1:34" s="1" customFormat="1" x14ac:dyDescent="0.15">
      <c r="A211" s="8"/>
      <c r="B211" s="5"/>
      <c r="C211" s="8"/>
      <c r="D211" s="8"/>
      <c r="E211" s="8"/>
      <c r="F211" s="8"/>
      <c r="G211" s="5"/>
      <c r="H211" s="5"/>
      <c r="I211" s="12"/>
      <c r="J211" s="5"/>
      <c r="K211" s="7"/>
      <c r="L211" s="7"/>
      <c r="M211" s="5"/>
      <c r="N211" s="5"/>
      <c r="P211" s="9"/>
      <c r="Q211" s="9"/>
      <c r="S211" s="14"/>
      <c r="U211" s="9"/>
      <c r="V211" s="9"/>
      <c r="X211" s="9"/>
      <c r="Y211" s="9"/>
      <c r="AA211" s="9"/>
      <c r="AB211" s="9"/>
      <c r="AD211" s="9"/>
      <c r="AE211" s="9"/>
      <c r="AG211" s="9"/>
      <c r="AH211" s="9"/>
    </row>
    <row r="212" spans="1:34" s="1" customFormat="1" x14ac:dyDescent="0.15">
      <c r="A212" s="8"/>
      <c r="B212" s="5"/>
      <c r="C212" s="8"/>
      <c r="D212" s="8"/>
      <c r="E212" s="8"/>
      <c r="F212" s="8"/>
      <c r="G212" s="5"/>
      <c r="H212" s="5"/>
      <c r="I212" s="12"/>
      <c r="J212" s="5"/>
      <c r="K212" s="7"/>
      <c r="L212" s="7"/>
      <c r="M212" s="5"/>
      <c r="N212" s="5"/>
      <c r="P212" s="9"/>
      <c r="Q212" s="9"/>
      <c r="S212" s="14"/>
      <c r="U212" s="9"/>
      <c r="V212" s="9"/>
      <c r="X212" s="9"/>
      <c r="Y212" s="9"/>
      <c r="AA212" s="9"/>
      <c r="AB212" s="9"/>
      <c r="AD212" s="9"/>
      <c r="AE212" s="9"/>
      <c r="AG212" s="9"/>
      <c r="AH212" s="9"/>
    </row>
    <row r="213" spans="1:34" s="1" customFormat="1" x14ac:dyDescent="0.15">
      <c r="A213" s="8"/>
      <c r="B213" s="5"/>
      <c r="C213" s="8"/>
      <c r="D213" s="8"/>
      <c r="E213" s="8"/>
      <c r="F213" s="8"/>
      <c r="G213" s="5"/>
      <c r="H213" s="5"/>
      <c r="I213" s="12"/>
      <c r="J213" s="5"/>
      <c r="K213" s="7"/>
      <c r="L213" s="7"/>
      <c r="M213" s="5"/>
      <c r="N213" s="5"/>
      <c r="P213" s="9"/>
      <c r="Q213" s="9"/>
      <c r="S213" s="14"/>
      <c r="U213" s="9"/>
      <c r="V213" s="9"/>
      <c r="X213" s="9"/>
      <c r="Y213" s="9"/>
      <c r="AA213" s="9"/>
      <c r="AB213" s="9"/>
      <c r="AD213" s="9"/>
      <c r="AE213" s="9"/>
      <c r="AG213" s="9"/>
      <c r="AH213" s="9"/>
    </row>
    <row r="214" spans="1:34" s="1" customFormat="1" x14ac:dyDescent="0.15">
      <c r="A214" s="8"/>
      <c r="B214" s="5"/>
      <c r="C214" s="8"/>
      <c r="D214" s="8"/>
      <c r="E214" s="8"/>
      <c r="F214" s="8"/>
      <c r="G214" s="5"/>
      <c r="H214" s="5"/>
      <c r="I214" s="12"/>
      <c r="J214" s="5"/>
      <c r="K214" s="7"/>
      <c r="L214" s="7"/>
      <c r="M214" s="5"/>
      <c r="N214" s="5"/>
      <c r="P214" s="9"/>
      <c r="Q214" s="9"/>
      <c r="S214" s="14"/>
      <c r="U214" s="9"/>
      <c r="V214" s="9"/>
      <c r="X214" s="9"/>
      <c r="Y214" s="9"/>
      <c r="AA214" s="9"/>
      <c r="AB214" s="9"/>
      <c r="AD214" s="9"/>
      <c r="AE214" s="9"/>
      <c r="AG214" s="9"/>
      <c r="AH214" s="9"/>
    </row>
    <row r="215" spans="1:34" s="1" customFormat="1" x14ac:dyDescent="0.15">
      <c r="A215" s="8"/>
      <c r="B215" s="5"/>
      <c r="C215" s="8"/>
      <c r="D215" s="8"/>
      <c r="E215" s="8"/>
      <c r="F215" s="8"/>
      <c r="G215" s="5"/>
      <c r="H215" s="5"/>
      <c r="I215" s="12"/>
      <c r="J215" s="5"/>
      <c r="K215" s="7"/>
      <c r="L215" s="7"/>
      <c r="M215" s="5"/>
      <c r="N215" s="5"/>
      <c r="P215" s="9"/>
      <c r="Q215" s="9"/>
      <c r="S215" s="14"/>
      <c r="U215" s="9"/>
      <c r="V215" s="9"/>
      <c r="X215" s="9"/>
      <c r="Y215" s="9"/>
      <c r="AA215" s="9"/>
      <c r="AB215" s="9"/>
      <c r="AD215" s="9"/>
      <c r="AE215" s="9"/>
      <c r="AG215" s="9"/>
      <c r="AH215" s="9"/>
    </row>
    <row r="216" spans="1:34" s="1" customFormat="1" x14ac:dyDescent="0.15">
      <c r="A216" s="8"/>
      <c r="B216" s="5"/>
      <c r="C216" s="8"/>
      <c r="D216" s="8"/>
      <c r="E216" s="8"/>
      <c r="F216" s="8"/>
      <c r="G216" s="5"/>
      <c r="H216" s="5"/>
      <c r="I216" s="12"/>
      <c r="J216" s="5"/>
      <c r="K216" s="7"/>
      <c r="L216" s="7"/>
      <c r="M216" s="5"/>
      <c r="N216" s="5"/>
      <c r="P216" s="9"/>
      <c r="Q216" s="9"/>
      <c r="S216" s="14"/>
      <c r="U216" s="9"/>
      <c r="V216" s="9"/>
      <c r="X216" s="9"/>
      <c r="Y216" s="9"/>
      <c r="AA216" s="9"/>
      <c r="AB216" s="9"/>
      <c r="AD216" s="9"/>
      <c r="AE216" s="9"/>
      <c r="AG216" s="9"/>
      <c r="AH216" s="9"/>
    </row>
  </sheetData>
  <sortState ref="E20:J119">
    <sortCondition ref="J19"/>
  </sortState>
  <phoneticPr fontId="2"/>
  <conditionalFormatting sqref="B6:B25">
    <cfRule type="expression" dxfId="4" priority="16">
      <formula>"$B$6=$B$1"</formula>
    </cfRule>
    <cfRule type="cellIs" dxfId="3" priority="12" operator="equal">
      <formula>$B$1</formula>
    </cfRule>
  </conditionalFormatting>
  <conditionalFormatting sqref="B6">
    <cfRule type="expression" dxfId="2" priority="15">
      <formula>$B$6=$B$1</formula>
    </cfRule>
  </conditionalFormatting>
  <conditionalFormatting sqref="B18">
    <cfRule type="expression" dxfId="1" priority="14">
      <formula>"$B$18=$B$1"</formula>
    </cfRule>
    <cfRule type="cellIs" dxfId="0" priority="13" operator="equal">
      <formula>$B$1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G401"/>
  <sheetViews>
    <sheetView workbookViewId="0">
      <selection activeCell="E401" sqref="E401"/>
    </sheetView>
  </sheetViews>
  <sheetFormatPr defaultRowHeight="13.5" x14ac:dyDescent="0.15"/>
  <cols>
    <col min="2" max="2" width="9" style="1"/>
    <col min="8" max="8" width="9" style="1"/>
    <col min="10" max="10" width="9" style="1"/>
    <col min="13" max="13" width="9" style="1"/>
    <col min="16" max="16" width="9" style="1"/>
    <col min="17" max="17" width="11.625" bestFit="1" customWidth="1"/>
    <col min="18" max="18" width="9" style="1"/>
    <col min="21" max="21" width="9" style="1"/>
    <col min="24" max="24" width="9" style="1"/>
    <col min="27" max="27" width="9" style="1"/>
    <col min="30" max="30" width="9" style="1"/>
    <col min="33" max="33" width="9" style="1"/>
  </cols>
  <sheetData>
    <row r="1" spans="2:23" x14ac:dyDescent="0.15">
      <c r="E1" t="s">
        <v>107</v>
      </c>
      <c r="F1" t="s">
        <v>108</v>
      </c>
      <c r="G1" t="s">
        <v>103</v>
      </c>
      <c r="H1" s="1" t="s">
        <v>104</v>
      </c>
      <c r="I1" t="s">
        <v>105</v>
      </c>
      <c r="J1" t="s">
        <v>106</v>
      </c>
    </row>
    <row r="2" spans="2:23" x14ac:dyDescent="0.15">
      <c r="E2">
        <f>+ユニバース設定!B2</f>
        <v>1332</v>
      </c>
      <c r="F2" t="str">
        <f>+ユニバース設定!C2</f>
        <v>日本水産</v>
      </c>
      <c r="G2" s="31">
        <f>[1]!BOARD(E2,"","売気配数量-3")+[1]!BOARD(E2,"","売気配数量-2")+[1]!BOARD(E2,"","売気配数量-1")+[1]!BOARD(E2,"","売気配数量0")+[1]!BOARD(E2,"","売気配数量1")+[1]!BOARD(E2,"","売気配数量2")+[1]!BOARD(E2,"","売気配数量3")+[1]!BOARD(E2,"","売気配数量4")+[1]!BOARD(E2,"","売気配数量5")+[1]!BOARD(E2,"","売気配数量6")+[1]!BOARD(E2,"","売気配数量7")+[1]!BOARD(E2,"","売気配数量8")+[1]!BOARD(E2,"","売気配数量9")+[1]!BOARD(E2,"","売気配数量10")+[1]!BOARD(E2,"","売気配数量11")+[1]!BOARD(E2,"","売気配数量12")+[1]!BOARD(E2,"","売気配数量13")+[1]!BOARD(E2,"","売気配数量14")</f>
        <v>854400</v>
      </c>
      <c r="H2" s="30">
        <f>[1]!BOARD(E2,"","買気配数量-3")+[1]!BOARD(E2,"","買気配数量-2")+[1]!BOARD(E2,"","買気配数量-1")+[1]!BOARD(E2,"","買気配数量0")+[1]!BOARD(E2,"","買気配数量1")+[1]!BOARD(E2,"","買気配数量2")+[1]!BOARD(E2,"","買気配数量3")+[1]!BOARD(E2,"","買気配数量4")+[1]!BOARD(E2,"","買気配数量5")+[1]!BOARD(E2,"","買気配数量6")+[1]!BOARD(E2,"","買気配数量7")+[1]!BOARD(E2,"","買気配数量8")+[1]!BOARD(E2,"","買気配数量9")+[1]!BOARD(E2,"","買気配数量10")+[1]!BOARD(E2,"","買気配数量11")+[1]!BOARD(E2,"","買気配数量12")+[1]!BOARD(E2,"","買気配数量13")+[1]!BOARD(E2,"","買気配数量14")</f>
        <v>961300</v>
      </c>
      <c r="I2" s="29">
        <f t="shared" ref="I2:I65" si="0">IF(F2="","",+H2/G2)</f>
        <v>1.1251170411985019</v>
      </c>
      <c r="J2" s="30">
        <f>IF(E2=0,"",RANK(I2,$I$2:$I$401,0)*1)</f>
        <v>163</v>
      </c>
      <c r="Q2" s="2"/>
    </row>
    <row r="3" spans="2:23" x14ac:dyDescent="0.15">
      <c r="B3"/>
      <c r="E3">
        <f>+ユニバース設定!B3</f>
        <v>1662</v>
      </c>
      <c r="F3" t="str">
        <f>+ユニバース設定!C3</f>
        <v>石油資源開発</v>
      </c>
      <c r="G3" s="31">
        <f>[1]!BOARD(E3,"","売気配数量-3")+[1]!BOARD(E3,"","売気配数量-2")+[1]!BOARD(E3,"","売気配数量-1")+[1]!BOARD(E3,"","売気配数量0")+[1]!BOARD(E3,"","売気配数量1")+[1]!BOARD(E3,"","売気配数量2")+[1]!BOARD(E3,"","売気配数量3")+[1]!BOARD(E3,"","売気配数量4")+[1]!BOARD(E3,"","売気配数量5")+[1]!BOARD(E3,"","売気配数量6")+[1]!BOARD(E3,"","売気配数量7")+[1]!BOARD(E3,"","売気配数量8")+[1]!BOARD(E3,"","売気配数量9")+[1]!BOARD(E3,"","売気配数量10")+[1]!BOARD(E3,"","売気配数量11")+[1]!BOARD(E3,"","売気配数量12")+[1]!BOARD(E3,"","売気配数量13")+[1]!BOARD(E3,"","売気配数量14")</f>
        <v>69200</v>
      </c>
      <c r="H3" s="30">
        <f>[1]!BOARD(E3,"","買気配数量-3")+[1]!BOARD(E3,"","買気配数量-2")+[1]!BOARD(E3,"","買気配数量-1")+[1]!BOARD(E3,"","買気配数量0")+[1]!BOARD(E3,"","買気配数量1")+[1]!BOARD(E3,"","買気配数量2")+[1]!BOARD(E3,"","買気配数量3")+[1]!BOARD(E3,"","買気配数量4")+[1]!BOARD(E3,"","買気配数量5")+[1]!BOARD(E3,"","買気配数量6")+[1]!BOARD(E3,"","買気配数量7")+[1]!BOARD(E3,"","買気配数量8")+[1]!BOARD(E3,"","買気配数量9")+[1]!BOARD(E3,"","買気配数量10")+[1]!BOARD(E3,"","買気配数量11")+[1]!BOARD(E3,"","買気配数量12")+[1]!BOARD(E3,"","買気配数量13")+[1]!BOARD(E3,"","買気配数量14")</f>
        <v>62200</v>
      </c>
      <c r="I3" s="29">
        <f t="shared" si="0"/>
        <v>0.89884393063583812</v>
      </c>
      <c r="J3" s="30">
        <f t="shared" ref="J3:J66" si="1">IF(E3=0,"",RANK(I3,$I$2:$I$401,0)*1)</f>
        <v>239</v>
      </c>
      <c r="Q3" s="2"/>
    </row>
    <row r="4" spans="2:23" x14ac:dyDescent="0.15">
      <c r="E4">
        <f>+ユニバース設定!B4</f>
        <v>1721</v>
      </c>
      <c r="F4" t="str">
        <f>+ユニバース設定!C4</f>
        <v>コムシスホールディングス</v>
      </c>
      <c r="G4" s="31">
        <f>[1]!BOARD(E4,"","売気配数量-3")+[1]!BOARD(E4,"","売気配数量-2")+[1]!BOARD(E4,"","売気配数量-1")+[1]!BOARD(E4,"","売気配数量0")+[1]!BOARD(E4,"","売気配数量1")+[1]!BOARD(E4,"","売気配数量2")+[1]!BOARD(E4,"","売気配数量3")+[1]!BOARD(E4,"","売気配数量4")+[1]!BOARD(E4,"","売気配数量5")+[1]!BOARD(E4,"","売気配数量6")+[1]!BOARD(E4,"","売気配数量7")+[1]!BOARD(E4,"","売気配数量8")+[1]!BOARD(E4,"","売気配数量9")+[1]!BOARD(E4,"","売気配数量10")+[1]!BOARD(E4,"","売気配数量11")+[1]!BOARD(E4,"","売気配数量12")+[1]!BOARD(E4,"","売気配数量13")+[1]!BOARD(E4,"","売気配数量14")</f>
        <v>86900</v>
      </c>
      <c r="H4" s="30">
        <f>[1]!BOARD(E4,"","買気配数量-3")+[1]!BOARD(E4,"","買気配数量-2")+[1]!BOARD(E4,"","買気配数量-1")+[1]!BOARD(E4,"","買気配数量0")+[1]!BOARD(E4,"","買気配数量1")+[1]!BOARD(E4,"","買気配数量2")+[1]!BOARD(E4,"","買気配数量3")+[1]!BOARD(E4,"","買気配数量4")+[1]!BOARD(E4,"","買気配数量5")+[1]!BOARD(E4,"","買気配数量6")+[1]!BOARD(E4,"","買気配数量7")+[1]!BOARD(E4,"","買気配数量8")+[1]!BOARD(E4,"","買気配数量9")+[1]!BOARD(E4,"","買気配数量10")+[1]!BOARD(E4,"","買気配数量11")+[1]!BOARD(E4,"","買気配数量12")+[1]!BOARD(E4,"","買気配数量13")+[1]!BOARD(E4,"","買気配数量14")</f>
        <v>96900</v>
      </c>
      <c r="I4" s="29">
        <f t="shared" si="0"/>
        <v>1.1150747986191025</v>
      </c>
      <c r="J4" s="30">
        <f t="shared" si="1"/>
        <v>166</v>
      </c>
      <c r="Q4" s="2"/>
      <c r="W4" s="2"/>
    </row>
    <row r="5" spans="2:23" x14ac:dyDescent="0.15">
      <c r="E5">
        <f>+ユニバース設定!B5</f>
        <v>1801</v>
      </c>
      <c r="F5" t="str">
        <f>+ユニバース設定!C5</f>
        <v>大成建設</v>
      </c>
      <c r="G5" s="31">
        <f>[1]!BOARD(E5,"","売気配数量-3")+[1]!BOARD(E5,"","売気配数量-2")+[1]!BOARD(E5,"","売気配数量-1")+[1]!BOARD(E5,"","売気配数量0")+[1]!BOARD(E5,"","売気配数量1")+[1]!BOARD(E5,"","売気配数量2")+[1]!BOARD(E5,"","売気配数量3")+[1]!BOARD(E5,"","売気配数量4")+[1]!BOARD(E5,"","売気配数量5")+[1]!BOARD(E5,"","売気配数量6")+[1]!BOARD(E5,"","売気配数量7")+[1]!BOARD(E5,"","売気配数量8")+[1]!BOARD(E5,"","売気配数量9")+[1]!BOARD(E5,"","売気配数量10")+[1]!BOARD(E5,"","売気配数量11")+[1]!BOARD(E5,"","売気配数量12")+[1]!BOARD(E5,"","売気配数量13")+[1]!BOARD(E5,"","売気配数量14")</f>
        <v>95100</v>
      </c>
      <c r="H5" s="30">
        <f>[1]!BOARD(E5,"","買気配数量-3")+[1]!BOARD(E5,"","買気配数量-2")+[1]!BOARD(E5,"","買気配数量-1")+[1]!BOARD(E5,"","買気配数量0")+[1]!BOARD(E5,"","買気配数量1")+[1]!BOARD(E5,"","買気配数量2")+[1]!BOARD(E5,"","買気配数量3")+[1]!BOARD(E5,"","買気配数量4")+[1]!BOARD(E5,"","買気配数量5")+[1]!BOARD(E5,"","買気配数量6")+[1]!BOARD(E5,"","買気配数量7")+[1]!BOARD(E5,"","買気配数量8")+[1]!BOARD(E5,"","買気配数量9")+[1]!BOARD(E5,"","買気配数量10")+[1]!BOARD(E5,"","買気配数量11")+[1]!BOARD(E5,"","買気配数量12")+[1]!BOARD(E5,"","買気配数量13")+[1]!BOARD(E5,"","買気配数量14")</f>
        <v>137600</v>
      </c>
      <c r="I5" s="29">
        <f t="shared" si="0"/>
        <v>1.4468980021030495</v>
      </c>
      <c r="J5" s="30">
        <f t="shared" si="1"/>
        <v>81</v>
      </c>
      <c r="Q5" s="2"/>
      <c r="W5" s="2"/>
    </row>
    <row r="6" spans="2:23" x14ac:dyDescent="0.15">
      <c r="E6">
        <f>+ユニバース設定!B6</f>
        <v>1802</v>
      </c>
      <c r="F6" t="str">
        <f>+ユニバース設定!C6</f>
        <v>大林組</v>
      </c>
      <c r="G6" s="31">
        <f>[1]!BOARD(E6,"","売気配数量-3")+[1]!BOARD(E6,"","売気配数量-2")+[1]!BOARD(E6,"","売気配数量-1")+[1]!BOARD(E6,"","売気配数量0")+[1]!BOARD(E6,"","売気配数量1")+[1]!BOARD(E6,"","売気配数量2")+[1]!BOARD(E6,"","売気配数量3")+[1]!BOARD(E6,"","売気配数量4")+[1]!BOARD(E6,"","売気配数量5")+[1]!BOARD(E6,"","売気配数量6")+[1]!BOARD(E6,"","売気配数量7")+[1]!BOARD(E6,"","売気配数量8")+[1]!BOARD(E6,"","売気配数量9")+[1]!BOARD(E6,"","売気配数量10")+[1]!BOARD(E6,"","売気配数量11")+[1]!BOARD(E6,"","売気配数量12")+[1]!BOARD(E6,"","売気配数量13")+[1]!BOARD(E6,"","売気配数量14")</f>
        <v>247500</v>
      </c>
      <c r="H6" s="30">
        <f>[1]!BOARD(E6,"","買気配数量-3")+[1]!BOARD(E6,"","買気配数量-2")+[1]!BOARD(E6,"","買気配数量-1")+[1]!BOARD(E6,"","買気配数量0")+[1]!BOARD(E6,"","買気配数量1")+[1]!BOARD(E6,"","買気配数量2")+[1]!BOARD(E6,"","買気配数量3")+[1]!BOARD(E6,"","買気配数量4")+[1]!BOARD(E6,"","買気配数量5")+[1]!BOARD(E6,"","買気配数量6")+[1]!BOARD(E6,"","買気配数量7")+[1]!BOARD(E6,"","買気配数量8")+[1]!BOARD(E6,"","買気配数量9")+[1]!BOARD(E6,"","買気配数量10")+[1]!BOARD(E6,"","買気配数量11")+[1]!BOARD(E6,"","買気配数量12")+[1]!BOARD(E6,"","買気配数量13")+[1]!BOARD(E6,"","買気配数量14")</f>
        <v>306900</v>
      </c>
      <c r="I6" s="29">
        <f t="shared" si="0"/>
        <v>1.24</v>
      </c>
      <c r="J6" s="30">
        <f t="shared" si="1"/>
        <v>123</v>
      </c>
      <c r="Q6" s="2"/>
      <c r="W6" s="2"/>
    </row>
    <row r="7" spans="2:23" x14ac:dyDescent="0.15">
      <c r="E7">
        <f>+ユニバース設定!B7</f>
        <v>1803</v>
      </c>
      <c r="F7" t="str">
        <f>+ユニバース設定!C7</f>
        <v>清水建設</v>
      </c>
      <c r="G7" s="31">
        <f>[1]!BOARD(E7,"","売気配数量-3")+[1]!BOARD(E7,"","売気配数量-2")+[1]!BOARD(E7,"","売気配数量-1")+[1]!BOARD(E7,"","売気配数量0")+[1]!BOARD(E7,"","売気配数量1")+[1]!BOARD(E7,"","売気配数量2")+[1]!BOARD(E7,"","売気配数量3")+[1]!BOARD(E7,"","売気配数量4")+[1]!BOARD(E7,"","売気配数量5")+[1]!BOARD(E7,"","売気配数量6")+[1]!BOARD(E7,"","売気配数量7")+[1]!BOARD(E7,"","売気配数量8")+[1]!BOARD(E7,"","売気配数量9")+[1]!BOARD(E7,"","売気配数量10")+[1]!BOARD(E7,"","売気配数量11")+[1]!BOARD(E7,"","売気配数量12")+[1]!BOARD(E7,"","売気配数量13")+[1]!BOARD(E7,"","売気配数量14")</f>
        <v>312000</v>
      </c>
      <c r="H7" s="30">
        <f>[1]!BOARD(E7,"","買気配数量-3")+[1]!BOARD(E7,"","買気配数量-2")+[1]!BOARD(E7,"","買気配数量-1")+[1]!BOARD(E7,"","買気配数量0")+[1]!BOARD(E7,"","買気配数量1")+[1]!BOARD(E7,"","買気配数量2")+[1]!BOARD(E7,"","買気配数量3")+[1]!BOARD(E7,"","買気配数量4")+[1]!BOARD(E7,"","買気配数量5")+[1]!BOARD(E7,"","買気配数量6")+[1]!BOARD(E7,"","買気配数量7")+[1]!BOARD(E7,"","買気配数量8")+[1]!BOARD(E7,"","買気配数量9")+[1]!BOARD(E7,"","買気配数量10")+[1]!BOARD(E7,"","買気配数量11")+[1]!BOARD(E7,"","買気配数量12")+[1]!BOARD(E7,"","買気配数量13")+[1]!BOARD(E7,"","買気配数量14")</f>
        <v>377900</v>
      </c>
      <c r="I7" s="29">
        <f t="shared" si="0"/>
        <v>1.2112179487179486</v>
      </c>
      <c r="J7" s="30">
        <f t="shared" si="1"/>
        <v>133</v>
      </c>
      <c r="Q7" s="2"/>
      <c r="W7" s="2"/>
    </row>
    <row r="8" spans="2:23" x14ac:dyDescent="0.15">
      <c r="E8">
        <f>+ユニバース設定!B8</f>
        <v>1808</v>
      </c>
      <c r="F8" t="str">
        <f>+ユニバース設定!C8</f>
        <v>長谷工コーポレーション</v>
      </c>
      <c r="G8" s="31">
        <f>[1]!BOARD(E8,"","売気配数量-3")+[1]!BOARD(E8,"","売気配数量-2")+[1]!BOARD(E8,"","売気配数量-1")+[1]!BOARD(E8,"","売気配数量0")+[1]!BOARD(E8,"","売気配数量1")+[1]!BOARD(E8,"","売気配数量2")+[1]!BOARD(E8,"","売気配数量3")+[1]!BOARD(E8,"","売気配数量4")+[1]!BOARD(E8,"","売気配数量5")+[1]!BOARD(E8,"","売気配数量6")+[1]!BOARD(E8,"","売気配数量7")+[1]!BOARD(E8,"","売気配数量8")+[1]!BOARD(E8,"","売気配数量9")+[1]!BOARD(E8,"","売気配数量10")+[1]!BOARD(E8,"","売気配数量11")+[1]!BOARD(E8,"","売気配数量12")+[1]!BOARD(E8,"","売気配数量13")+[1]!BOARD(E8,"","売気配数量14")</f>
        <v>225400</v>
      </c>
      <c r="H8" s="30">
        <f>[1]!BOARD(E8,"","買気配数量-3")+[1]!BOARD(E8,"","買気配数量-2")+[1]!BOARD(E8,"","買気配数量-1")+[1]!BOARD(E8,"","買気配数量0")+[1]!BOARD(E8,"","買気配数量1")+[1]!BOARD(E8,"","買気配数量2")+[1]!BOARD(E8,"","買気配数量3")+[1]!BOARD(E8,"","買気配数量4")+[1]!BOARD(E8,"","買気配数量5")+[1]!BOARD(E8,"","買気配数量6")+[1]!BOARD(E8,"","買気配数量7")+[1]!BOARD(E8,"","買気配数量8")+[1]!BOARD(E8,"","買気配数量9")+[1]!BOARD(E8,"","買気配数量10")+[1]!BOARD(E8,"","買気配数量11")+[1]!BOARD(E8,"","買気配数量12")+[1]!BOARD(E8,"","買気配数量13")+[1]!BOARD(E8,"","買気配数量14")</f>
        <v>128300</v>
      </c>
      <c r="I8" s="29">
        <f t="shared" si="0"/>
        <v>0.56921029281277724</v>
      </c>
      <c r="J8" s="30">
        <f t="shared" si="1"/>
        <v>289</v>
      </c>
      <c r="Q8" s="2"/>
      <c r="W8" s="2"/>
    </row>
    <row r="9" spans="2:23" x14ac:dyDescent="0.15">
      <c r="E9">
        <f>+ユニバース設定!B9</f>
        <v>1812</v>
      </c>
      <c r="F9" t="str">
        <f>+ユニバース設定!C9</f>
        <v>鹿島建設</v>
      </c>
      <c r="G9" s="31">
        <f>[1]!BOARD(E9,"","売気配数量-3")+[1]!BOARD(E9,"","売気配数量-2")+[1]!BOARD(E9,"","売気配数量-1")+[1]!BOARD(E9,"","売気配数量0")+[1]!BOARD(E9,"","売気配数量1")+[1]!BOARD(E9,"","売気配数量2")+[1]!BOARD(E9,"","売気配数量3")+[1]!BOARD(E9,"","売気配数量4")+[1]!BOARD(E9,"","売気配数量5")+[1]!BOARD(E9,"","売気配数量6")+[1]!BOARD(E9,"","売気配数量7")+[1]!BOARD(E9,"","売気配数量8")+[1]!BOARD(E9,"","売気配数量9")+[1]!BOARD(E9,"","売気配数量10")+[1]!BOARD(E9,"","売気配数量11")+[1]!BOARD(E9,"","売気配数量12")+[1]!BOARD(E9,"","売気配数量13")+[1]!BOARD(E9,"","売気配数量14")</f>
        <v>364000</v>
      </c>
      <c r="H9" s="30">
        <f>[1]!BOARD(E9,"","買気配数量-3")+[1]!BOARD(E9,"","買気配数量-2")+[1]!BOARD(E9,"","買気配数量-1")+[1]!BOARD(E9,"","買気配数量0")+[1]!BOARD(E9,"","買気配数量1")+[1]!BOARD(E9,"","買気配数量2")+[1]!BOARD(E9,"","買気配数量3")+[1]!BOARD(E9,"","買気配数量4")+[1]!BOARD(E9,"","買気配数量5")+[1]!BOARD(E9,"","買気配数量6")+[1]!BOARD(E9,"","買気配数量7")+[1]!BOARD(E9,"","買気配数量8")+[1]!BOARD(E9,"","買気配数量9")+[1]!BOARD(E9,"","買気配数量10")+[1]!BOARD(E9,"","買気配数量11")+[1]!BOARD(E9,"","買気配数量12")+[1]!BOARD(E9,"","買気配数量13")+[1]!BOARD(E9,"","買気配数量14")</f>
        <v>472000</v>
      </c>
      <c r="I9" s="29">
        <f t="shared" si="0"/>
        <v>1.2967032967032968</v>
      </c>
      <c r="J9" s="30">
        <f t="shared" si="1"/>
        <v>111</v>
      </c>
      <c r="Q9" s="2"/>
      <c r="W9" s="2"/>
    </row>
    <row r="10" spans="2:23" x14ac:dyDescent="0.15">
      <c r="E10">
        <f>+ユニバース設定!B10</f>
        <v>1833</v>
      </c>
      <c r="F10" t="str">
        <f>+ユニバース設定!C10</f>
        <v>奥村組</v>
      </c>
      <c r="G10" s="31">
        <f>[1]!BOARD(E10,"","売気配数量-3")+[1]!BOARD(E10,"","売気配数量-2")+[1]!BOARD(E10,"","売気配数量-1")+[1]!BOARD(E10,"","売気配数量0")+[1]!BOARD(E10,"","売気配数量1")+[1]!BOARD(E10,"","売気配数量2")+[1]!BOARD(E10,"","売気配数量3")+[1]!BOARD(E10,"","売気配数量4")+[1]!BOARD(E10,"","売気配数量5")+[1]!BOARD(E10,"","売気配数量6")+[1]!BOARD(E10,"","売気配数量7")+[1]!BOARD(E10,"","売気配数量8")+[1]!BOARD(E10,"","売気配数量9")+[1]!BOARD(E10,"","売気配数量10")+[1]!BOARD(E10,"","売気配数量11")+[1]!BOARD(E10,"","売気配数量12")+[1]!BOARD(E10,"","売気配数量13")+[1]!BOARD(E10,"","売気配数量14")</f>
        <v>24300</v>
      </c>
      <c r="H10" s="30">
        <f>[1]!BOARD(E10,"","買気配数量-3")+[1]!BOARD(E10,"","買気配数量-2")+[1]!BOARD(E10,"","買気配数量-1")+[1]!BOARD(E10,"","買気配数量0")+[1]!BOARD(E10,"","買気配数量1")+[1]!BOARD(E10,"","買気配数量2")+[1]!BOARD(E10,"","買気配数量3")+[1]!BOARD(E10,"","買気配数量4")+[1]!BOARD(E10,"","買気配数量5")+[1]!BOARD(E10,"","買気配数量6")+[1]!BOARD(E10,"","買気配数量7")+[1]!BOARD(E10,"","買気配数量8")+[1]!BOARD(E10,"","買気配数量9")+[1]!BOARD(E10,"","買気配数量10")+[1]!BOARD(E10,"","買気配数量11")+[1]!BOARD(E10,"","買気配数量12")+[1]!BOARD(E10,"","買気配数量13")+[1]!BOARD(E10,"","買気配数量14")</f>
        <v>34900</v>
      </c>
      <c r="I10" s="29">
        <f t="shared" si="0"/>
        <v>1.4362139917695473</v>
      </c>
      <c r="J10" s="30">
        <f t="shared" si="1"/>
        <v>83</v>
      </c>
      <c r="Q10" s="2"/>
      <c r="W10" s="2"/>
    </row>
    <row r="11" spans="2:23" x14ac:dyDescent="0.15">
      <c r="E11">
        <f>+ユニバース設定!B11</f>
        <v>1860</v>
      </c>
      <c r="F11" t="str">
        <f>+ユニバース設定!C11</f>
        <v>戸田建設</v>
      </c>
      <c r="G11" s="31">
        <f>[1]!BOARD(E11,"","売気配数量-3")+[1]!BOARD(E11,"","売気配数量-2")+[1]!BOARD(E11,"","売気配数量-1")+[1]!BOARD(E11,"","売気配数量0")+[1]!BOARD(E11,"","売気配数量1")+[1]!BOARD(E11,"","売気配数量2")+[1]!BOARD(E11,"","売気配数量3")+[1]!BOARD(E11,"","売気配数量4")+[1]!BOARD(E11,"","売気配数量5")+[1]!BOARD(E11,"","売気配数量6")+[1]!BOARD(E11,"","売気配数量7")+[1]!BOARD(E11,"","売気配数量8")+[1]!BOARD(E11,"","売気配数量9")+[1]!BOARD(E11,"","売気配数量10")+[1]!BOARD(E11,"","売気配数量11")+[1]!BOARD(E11,"","売気配数量12")+[1]!BOARD(E11,"","売気配数量13")+[1]!BOARD(E11,"","売気配数量14")</f>
        <v>129000</v>
      </c>
      <c r="H11" s="30">
        <f>[1]!BOARD(E11,"","買気配数量-3")+[1]!BOARD(E11,"","買気配数量-2")+[1]!BOARD(E11,"","買気配数量-1")+[1]!BOARD(E11,"","買気配数量0")+[1]!BOARD(E11,"","買気配数量1")+[1]!BOARD(E11,"","買気配数量2")+[1]!BOARD(E11,"","買気配数量3")+[1]!BOARD(E11,"","買気配数量4")+[1]!BOARD(E11,"","買気配数量5")+[1]!BOARD(E11,"","買気配数量6")+[1]!BOARD(E11,"","買気配数量7")+[1]!BOARD(E11,"","買気配数量8")+[1]!BOARD(E11,"","買気配数量9")+[1]!BOARD(E11,"","買気配数量10")+[1]!BOARD(E11,"","買気配数量11")+[1]!BOARD(E11,"","買気配数量12")+[1]!BOARD(E11,"","買気配数量13")+[1]!BOARD(E11,"","買気配数量14")</f>
        <v>201000</v>
      </c>
      <c r="I11" s="29">
        <f t="shared" si="0"/>
        <v>1.558139534883721</v>
      </c>
      <c r="J11" s="30">
        <f t="shared" si="1"/>
        <v>63</v>
      </c>
      <c r="Q11" s="2"/>
      <c r="W11" s="2"/>
    </row>
    <row r="12" spans="2:23" x14ac:dyDescent="0.15">
      <c r="E12">
        <f>+ユニバース設定!B12</f>
        <v>1878</v>
      </c>
      <c r="F12" t="str">
        <f>+ユニバース設定!C12</f>
        <v>大東建託</v>
      </c>
      <c r="G12" s="31">
        <f>[1]!BOARD(E12,"","売気配数量-3")+[1]!BOARD(E12,"","売気配数量-2")+[1]!BOARD(E12,"","売気配数量-1")+[1]!BOARD(E12,"","売気配数量0")+[1]!BOARD(E12,"","売気配数量1")+[1]!BOARD(E12,"","売気配数量2")+[1]!BOARD(E12,"","売気配数量3")+[1]!BOARD(E12,"","売気配数量4")+[1]!BOARD(E12,"","売気配数量5")+[1]!BOARD(E12,"","売気配数量6")+[1]!BOARD(E12,"","売気配数量7")+[1]!BOARD(E12,"","売気配数量8")+[1]!BOARD(E12,"","売気配数量9")+[1]!BOARD(E12,"","売気配数量10")+[1]!BOARD(E12,"","売気配数量11")+[1]!BOARD(E12,"","売気配数量12")+[1]!BOARD(E12,"","売気配数量13")+[1]!BOARD(E12,"","売気配数量14")</f>
        <v>15700</v>
      </c>
      <c r="H12" s="30">
        <f>[1]!BOARD(E12,"","買気配数量-3")+[1]!BOARD(E12,"","買気配数量-2")+[1]!BOARD(E12,"","買気配数量-1")+[1]!BOARD(E12,"","買気配数量0")+[1]!BOARD(E12,"","買気配数量1")+[1]!BOARD(E12,"","買気配数量2")+[1]!BOARD(E12,"","買気配数量3")+[1]!BOARD(E12,"","買気配数量4")+[1]!BOARD(E12,"","買気配数量5")+[1]!BOARD(E12,"","買気配数量6")+[1]!BOARD(E12,"","買気配数量7")+[1]!BOARD(E12,"","買気配数量8")+[1]!BOARD(E12,"","買気配数量9")+[1]!BOARD(E12,"","買気配数量10")+[1]!BOARD(E12,"","買気配数量11")+[1]!BOARD(E12,"","買気配数量12")+[1]!BOARD(E12,"","買気配数量13")+[1]!BOARD(E12,"","買気配数量14")</f>
        <v>5800</v>
      </c>
      <c r="I12" s="29">
        <f t="shared" si="0"/>
        <v>0.36942675159235666</v>
      </c>
      <c r="J12" s="30">
        <f t="shared" si="1"/>
        <v>298</v>
      </c>
      <c r="Q12" s="2"/>
      <c r="W12" s="2"/>
    </row>
    <row r="13" spans="2:23" x14ac:dyDescent="0.15">
      <c r="E13">
        <f>+ユニバース設定!B13</f>
        <v>1911</v>
      </c>
      <c r="F13" t="str">
        <f>+ユニバース設定!C13</f>
        <v>住友林業</v>
      </c>
      <c r="G13" s="31">
        <f>[1]!BOARD(E13,"","売気配数量-3")+[1]!BOARD(E13,"","売気配数量-2")+[1]!BOARD(E13,"","売気配数量-1")+[1]!BOARD(E13,"","売気配数量0")+[1]!BOARD(E13,"","売気配数量1")+[1]!BOARD(E13,"","売気配数量2")+[1]!BOARD(E13,"","売気配数量3")+[1]!BOARD(E13,"","売気配数量4")+[1]!BOARD(E13,"","売気配数量5")+[1]!BOARD(E13,"","売気配数量6")+[1]!BOARD(E13,"","売気配数量7")+[1]!BOARD(E13,"","売気配数量8")+[1]!BOARD(E13,"","売気配数量9")+[1]!BOARD(E13,"","売気配数量10")+[1]!BOARD(E13,"","売気配数量11")+[1]!BOARD(E13,"","売気配数量12")+[1]!BOARD(E13,"","売気配数量13")+[1]!BOARD(E13,"","売気配数量14")</f>
        <v>30800</v>
      </c>
      <c r="H13" s="30">
        <f>[1]!BOARD(E13,"","買気配数量-3")+[1]!BOARD(E13,"","買気配数量-2")+[1]!BOARD(E13,"","買気配数量-1")+[1]!BOARD(E13,"","買気配数量0")+[1]!BOARD(E13,"","買気配数量1")+[1]!BOARD(E13,"","買気配数量2")+[1]!BOARD(E13,"","買気配数量3")+[1]!BOARD(E13,"","買気配数量4")+[1]!BOARD(E13,"","買気配数量5")+[1]!BOARD(E13,"","買気配数量6")+[1]!BOARD(E13,"","買気配数量7")+[1]!BOARD(E13,"","買気配数量8")+[1]!BOARD(E13,"","買気配数量9")+[1]!BOARD(E13,"","買気配数量10")+[1]!BOARD(E13,"","買気配数量11")+[1]!BOARD(E13,"","買気配数量12")+[1]!BOARD(E13,"","買気配数量13")+[1]!BOARD(E13,"","買気配数量14")</f>
        <v>65300</v>
      </c>
      <c r="I13" s="29">
        <f t="shared" si="0"/>
        <v>2.1201298701298703</v>
      </c>
      <c r="J13" s="30">
        <f t="shared" si="1"/>
        <v>18</v>
      </c>
      <c r="Q13" s="2"/>
      <c r="W13" s="2"/>
    </row>
    <row r="14" spans="2:23" x14ac:dyDescent="0.15">
      <c r="E14">
        <f>+ユニバース設定!B14</f>
        <v>1944</v>
      </c>
      <c r="F14" t="str">
        <f>+ユニバース設定!C14</f>
        <v>きんでん</v>
      </c>
      <c r="G14" s="31">
        <f>[1]!BOARD(E14,"","売気配数量-3")+[1]!BOARD(E14,"","売気配数量-2")+[1]!BOARD(E14,"","売気配数量-1")+[1]!BOARD(E14,"","売気配数量0")+[1]!BOARD(E14,"","売気配数量1")+[1]!BOARD(E14,"","売気配数量2")+[1]!BOARD(E14,"","売気配数量3")+[1]!BOARD(E14,"","売気配数量4")+[1]!BOARD(E14,"","売気配数量5")+[1]!BOARD(E14,"","売気配数量6")+[1]!BOARD(E14,"","売気配数量7")+[1]!BOARD(E14,"","売気配数量8")+[1]!BOARD(E14,"","売気配数量9")+[1]!BOARD(E14,"","売気配数量10")+[1]!BOARD(E14,"","売気配数量11")+[1]!BOARD(E14,"","売気配数量12")+[1]!BOARD(E14,"","売気配数量13")+[1]!BOARD(E14,"","売気配数量14")</f>
        <v>41800</v>
      </c>
      <c r="H14" s="30">
        <f>[1]!BOARD(E14,"","買気配数量-3")+[1]!BOARD(E14,"","買気配数量-2")+[1]!BOARD(E14,"","買気配数量-1")+[1]!BOARD(E14,"","買気配数量0")+[1]!BOARD(E14,"","買気配数量1")+[1]!BOARD(E14,"","買気配数量2")+[1]!BOARD(E14,"","買気配数量3")+[1]!BOARD(E14,"","買気配数量4")+[1]!BOARD(E14,"","買気配数量5")+[1]!BOARD(E14,"","買気配数量6")+[1]!BOARD(E14,"","買気配数量7")+[1]!BOARD(E14,"","買気配数量8")+[1]!BOARD(E14,"","買気配数量9")+[1]!BOARD(E14,"","買気配数量10")+[1]!BOARD(E14,"","買気配数量11")+[1]!BOARD(E14,"","買気配数量12")+[1]!BOARD(E14,"","買気配数量13")+[1]!BOARD(E14,"","買気配数量14")</f>
        <v>42900</v>
      </c>
      <c r="I14" s="29">
        <f t="shared" si="0"/>
        <v>1.0263157894736843</v>
      </c>
      <c r="J14" s="30">
        <f t="shared" si="1"/>
        <v>199</v>
      </c>
      <c r="Q14" s="2"/>
      <c r="W14" s="2"/>
    </row>
    <row r="15" spans="2:23" x14ac:dyDescent="0.15">
      <c r="E15">
        <f>+ユニバース設定!B15</f>
        <v>1951</v>
      </c>
      <c r="F15" t="str">
        <f>+ユニバース設定!C15</f>
        <v>協和エクシオ</v>
      </c>
      <c r="G15" s="31">
        <f>[1]!BOARD(E15,"","売気配数量-3")+[1]!BOARD(E15,"","売気配数量-2")+[1]!BOARD(E15,"","売気配数量-1")+[1]!BOARD(E15,"","売気配数量0")+[1]!BOARD(E15,"","売気配数量1")+[1]!BOARD(E15,"","売気配数量2")+[1]!BOARD(E15,"","売気配数量3")+[1]!BOARD(E15,"","売気配数量4")+[1]!BOARD(E15,"","売気配数量5")+[1]!BOARD(E15,"","売気配数量6")+[1]!BOARD(E15,"","売気配数量7")+[1]!BOARD(E15,"","売気配数量8")+[1]!BOARD(E15,"","売気配数量9")+[1]!BOARD(E15,"","売気配数量10")+[1]!BOARD(E15,"","売気配数量11")+[1]!BOARD(E15,"","売気配数量12")+[1]!BOARD(E15,"","売気配数量13")+[1]!BOARD(E15,"","売気配数量14")</f>
        <v>31300</v>
      </c>
      <c r="H15" s="30">
        <f>[1]!BOARD(E15,"","買気配数量-3")+[1]!BOARD(E15,"","買気配数量-2")+[1]!BOARD(E15,"","買気配数量-1")+[1]!BOARD(E15,"","買気配数量0")+[1]!BOARD(E15,"","買気配数量1")+[1]!BOARD(E15,"","買気配数量2")+[1]!BOARD(E15,"","買気配数量3")+[1]!BOARD(E15,"","買気配数量4")+[1]!BOARD(E15,"","買気配数量5")+[1]!BOARD(E15,"","買気配数量6")+[1]!BOARD(E15,"","買気配数量7")+[1]!BOARD(E15,"","買気配数量8")+[1]!BOARD(E15,"","買気配数量9")+[1]!BOARD(E15,"","買気配数量10")+[1]!BOARD(E15,"","買気配数量11")+[1]!BOARD(E15,"","買気配数量12")+[1]!BOARD(E15,"","買気配数量13")+[1]!BOARD(E15,"","買気配数量14")</f>
        <v>41400</v>
      </c>
      <c r="I15" s="29">
        <f t="shared" si="0"/>
        <v>1.3226837060702876</v>
      </c>
      <c r="J15" s="30">
        <f t="shared" si="1"/>
        <v>104</v>
      </c>
      <c r="Q15" s="2"/>
      <c r="W15" s="2"/>
    </row>
    <row r="16" spans="2:23" x14ac:dyDescent="0.15">
      <c r="E16">
        <f>+ユニバース設定!B16</f>
        <v>1963</v>
      </c>
      <c r="F16" t="str">
        <f>+ユニバース設定!C16</f>
        <v>日揮</v>
      </c>
      <c r="G16" s="31">
        <f>[1]!BOARD(E16,"","売気配数量-3")+[1]!BOARD(E16,"","売気配数量-2")+[1]!BOARD(E16,"","売気配数量-1")+[1]!BOARD(E16,"","売気配数量0")+[1]!BOARD(E16,"","売気配数量1")+[1]!BOARD(E16,"","売気配数量2")+[1]!BOARD(E16,"","売気配数量3")+[1]!BOARD(E16,"","売気配数量4")+[1]!BOARD(E16,"","売気配数量5")+[1]!BOARD(E16,"","売気配数量6")+[1]!BOARD(E16,"","売気配数量7")+[1]!BOARD(E16,"","売気配数量8")+[1]!BOARD(E16,"","売気配数量9")+[1]!BOARD(E16,"","売気配数量10")+[1]!BOARD(E16,"","売気配数量11")+[1]!BOARD(E16,"","売気配数量12")+[1]!BOARD(E16,"","売気配数量13")+[1]!BOARD(E16,"","売気配数量14")</f>
        <v>108700</v>
      </c>
      <c r="H16" s="30">
        <f>[1]!BOARD(E16,"","買気配数量-3")+[1]!BOARD(E16,"","買気配数量-2")+[1]!BOARD(E16,"","買気配数量-1")+[1]!BOARD(E16,"","買気配数量0")+[1]!BOARD(E16,"","買気配数量1")+[1]!BOARD(E16,"","買気配数量2")+[1]!BOARD(E16,"","買気配数量3")+[1]!BOARD(E16,"","買気配数量4")+[1]!BOARD(E16,"","買気配数量5")+[1]!BOARD(E16,"","買気配数量6")+[1]!BOARD(E16,"","買気配数量7")+[1]!BOARD(E16,"","買気配数量8")+[1]!BOARD(E16,"","買気配数量9")+[1]!BOARD(E16,"","買気配数量10")+[1]!BOARD(E16,"","買気配数量11")+[1]!BOARD(E16,"","買気配数量12")+[1]!BOARD(E16,"","買気配数量13")+[1]!BOARD(E16,"","買気配数量14")</f>
        <v>83400</v>
      </c>
      <c r="I16" s="29">
        <f t="shared" si="0"/>
        <v>0.76724931002759889</v>
      </c>
      <c r="J16" s="30">
        <f t="shared" si="1"/>
        <v>269</v>
      </c>
      <c r="Q16" s="2"/>
      <c r="W16" s="2"/>
    </row>
    <row r="17" spans="5:23" x14ac:dyDescent="0.15">
      <c r="E17">
        <f>+ユニバース設定!B17</f>
        <v>2002</v>
      </c>
      <c r="F17" t="str">
        <f>+ユニバース設定!C17</f>
        <v>日清製粉グループ本社</v>
      </c>
      <c r="G17" s="31">
        <f>[1]!BOARD(E17,"","売気配数量-3")+[1]!BOARD(E17,"","売気配数量-2")+[1]!BOARD(E17,"","売気配数量-1")+[1]!BOARD(E17,"","売気配数量0")+[1]!BOARD(E17,"","売気配数量1")+[1]!BOARD(E17,"","売気配数量2")+[1]!BOARD(E17,"","売気配数量3")+[1]!BOARD(E17,"","売気配数量4")+[1]!BOARD(E17,"","売気配数量5")+[1]!BOARD(E17,"","売気配数量6")+[1]!BOARD(E17,"","売気配数量7")+[1]!BOARD(E17,"","売気配数量8")+[1]!BOARD(E17,"","売気配数量9")+[1]!BOARD(E17,"","売気配数量10")+[1]!BOARD(E17,"","売気配数量11")+[1]!BOARD(E17,"","売気配数量12")+[1]!BOARD(E17,"","売気配数量13")+[1]!BOARD(E17,"","売気配数量14")</f>
        <v>39300</v>
      </c>
      <c r="H17" s="30">
        <f>[1]!BOARD(E17,"","買気配数量-3")+[1]!BOARD(E17,"","買気配数量-2")+[1]!BOARD(E17,"","買気配数量-1")+[1]!BOARD(E17,"","買気配数量0")+[1]!BOARD(E17,"","買気配数量1")+[1]!BOARD(E17,"","買気配数量2")+[1]!BOARD(E17,"","買気配数量3")+[1]!BOARD(E17,"","買気配数量4")+[1]!BOARD(E17,"","買気配数量5")+[1]!BOARD(E17,"","買気配数量6")+[1]!BOARD(E17,"","買気配数量7")+[1]!BOARD(E17,"","買気配数量8")+[1]!BOARD(E17,"","買気配数量9")+[1]!BOARD(E17,"","買気配数量10")+[1]!BOARD(E17,"","買気配数量11")+[1]!BOARD(E17,"","買気配数量12")+[1]!BOARD(E17,"","買気配数量13")+[1]!BOARD(E17,"","買気配数量14")</f>
        <v>59500</v>
      </c>
      <c r="I17" s="29">
        <f t="shared" si="0"/>
        <v>1.5139949109414759</v>
      </c>
      <c r="J17" s="30">
        <f t="shared" si="1"/>
        <v>72</v>
      </c>
      <c r="Q17" s="2"/>
      <c r="W17" s="2"/>
    </row>
    <row r="18" spans="5:23" x14ac:dyDescent="0.15">
      <c r="E18">
        <f>+ユニバース設定!B18</f>
        <v>2206</v>
      </c>
      <c r="F18" t="str">
        <f>+ユニバース設定!C18</f>
        <v>江崎グリコ</v>
      </c>
      <c r="G18" s="31">
        <f>[1]!BOARD(E18,"","売気配数量-3")+[1]!BOARD(E18,"","売気配数量-2")+[1]!BOARD(E18,"","売気配数量-1")+[1]!BOARD(E18,"","売気配数量0")+[1]!BOARD(E18,"","売気配数量1")+[1]!BOARD(E18,"","売気配数量2")+[1]!BOARD(E18,"","売気配数量3")+[1]!BOARD(E18,"","売気配数量4")+[1]!BOARD(E18,"","売気配数量5")+[1]!BOARD(E18,"","売気配数量6")+[1]!BOARD(E18,"","売気配数量7")+[1]!BOARD(E18,"","売気配数量8")+[1]!BOARD(E18,"","売気配数量9")+[1]!BOARD(E18,"","売気配数量10")+[1]!BOARD(E18,"","売気配数量11")+[1]!BOARD(E18,"","売気配数量12")+[1]!BOARD(E18,"","売気配数量13")+[1]!BOARD(E18,"","売気配数量14")</f>
        <v>41100</v>
      </c>
      <c r="H18" s="30">
        <f>[1]!BOARD(E18,"","買気配数量-3")+[1]!BOARD(E18,"","買気配数量-2")+[1]!BOARD(E18,"","買気配数量-1")+[1]!BOARD(E18,"","買気配数量0")+[1]!BOARD(E18,"","買気配数量1")+[1]!BOARD(E18,"","買気配数量2")+[1]!BOARD(E18,"","買気配数量3")+[1]!BOARD(E18,"","買気配数量4")+[1]!BOARD(E18,"","買気配数量5")+[1]!BOARD(E18,"","買気配数量6")+[1]!BOARD(E18,"","買気配数量7")+[1]!BOARD(E18,"","買気配数量8")+[1]!BOARD(E18,"","買気配数量9")+[1]!BOARD(E18,"","買気配数量10")+[1]!BOARD(E18,"","買気配数量11")+[1]!BOARD(E18,"","買気配数量12")+[1]!BOARD(E18,"","買気配数量13")+[1]!BOARD(E18,"","買気配数量14")</f>
        <v>48400</v>
      </c>
      <c r="I18" s="29">
        <f t="shared" si="0"/>
        <v>1.1776155717761556</v>
      </c>
      <c r="J18" s="30">
        <f t="shared" si="1"/>
        <v>143</v>
      </c>
      <c r="Q18" s="2"/>
      <c r="W18" s="2"/>
    </row>
    <row r="19" spans="5:23" x14ac:dyDescent="0.15">
      <c r="E19">
        <f>+ユニバース設定!B19</f>
        <v>2212</v>
      </c>
      <c r="F19" t="str">
        <f>+ユニバース設定!C19</f>
        <v>山崎製パン</v>
      </c>
      <c r="G19" s="31">
        <f>[1]!BOARD(E19,"","売気配数量-3")+[1]!BOARD(E19,"","売気配数量-2")+[1]!BOARD(E19,"","売気配数量-1")+[1]!BOARD(E19,"","売気配数量0")+[1]!BOARD(E19,"","売気配数量1")+[1]!BOARD(E19,"","売気配数量2")+[1]!BOARD(E19,"","売気配数量3")+[1]!BOARD(E19,"","売気配数量4")+[1]!BOARD(E19,"","売気配数量5")+[1]!BOARD(E19,"","売気配数量6")+[1]!BOARD(E19,"","売気配数量7")+[1]!BOARD(E19,"","売気配数量8")+[1]!BOARD(E19,"","売気配数量9")+[1]!BOARD(E19,"","売気配数量10")+[1]!BOARD(E19,"","売気配数量11")+[1]!BOARD(E19,"","売気配数量12")+[1]!BOARD(E19,"","売気配数量13")+[1]!BOARD(E19,"","売気配数量14")</f>
        <v>65500</v>
      </c>
      <c r="H19" s="30">
        <f>[1]!BOARD(E19,"","買気配数量-3")+[1]!BOARD(E19,"","買気配数量-2")+[1]!BOARD(E19,"","買気配数量-1")+[1]!BOARD(E19,"","買気配数量0")+[1]!BOARD(E19,"","買気配数量1")+[1]!BOARD(E19,"","買気配数量2")+[1]!BOARD(E19,"","買気配数量3")+[1]!BOARD(E19,"","買気配数量4")+[1]!BOARD(E19,"","買気配数量5")+[1]!BOARD(E19,"","買気配数量6")+[1]!BOARD(E19,"","買気配数量7")+[1]!BOARD(E19,"","買気配数量8")+[1]!BOARD(E19,"","買気配数量9")+[1]!BOARD(E19,"","買気配数量10")+[1]!BOARD(E19,"","買気配数量11")+[1]!BOARD(E19,"","買気配数量12")+[1]!BOARD(E19,"","買気配数量13")+[1]!BOARD(E19,"","買気配数量14")</f>
        <v>41800</v>
      </c>
      <c r="I19" s="29">
        <f t="shared" si="0"/>
        <v>0.63816793893129775</v>
      </c>
      <c r="J19" s="30">
        <f t="shared" si="1"/>
        <v>286</v>
      </c>
      <c r="Q19" s="2"/>
      <c r="W19" s="2"/>
    </row>
    <row r="20" spans="5:23" x14ac:dyDescent="0.15">
      <c r="E20">
        <f>+ユニバース設定!B20</f>
        <v>2264</v>
      </c>
      <c r="F20" t="str">
        <f>+ユニバース設定!C20</f>
        <v>森永乳業</v>
      </c>
      <c r="G20" s="31">
        <f>[1]!BOARD(E20,"","売気配数量-3")+[1]!BOARD(E20,"","売気配数量-2")+[1]!BOARD(E20,"","売気配数量-1")+[1]!BOARD(E20,"","売気配数量0")+[1]!BOARD(E20,"","売気配数量1")+[1]!BOARD(E20,"","売気配数量2")+[1]!BOARD(E20,"","売気配数量3")+[1]!BOARD(E20,"","売気配数量4")+[1]!BOARD(E20,"","売気配数量5")+[1]!BOARD(E20,"","売気配数量6")+[1]!BOARD(E20,"","売気配数量7")+[1]!BOARD(E20,"","売気配数量8")+[1]!BOARD(E20,"","売気配数量9")+[1]!BOARD(E20,"","売気配数量10")+[1]!BOARD(E20,"","売気配数量11")+[1]!BOARD(E20,"","売気配数量12")+[1]!BOARD(E20,"","売気配数量13")+[1]!BOARD(E20,"","売気配数量14")</f>
        <v>31100</v>
      </c>
      <c r="H20" s="30">
        <f>[1]!BOARD(E20,"","買気配数量-3")+[1]!BOARD(E20,"","買気配数量-2")+[1]!BOARD(E20,"","買気配数量-1")+[1]!BOARD(E20,"","買気配数量0")+[1]!BOARD(E20,"","買気配数量1")+[1]!BOARD(E20,"","買気配数量2")+[1]!BOARD(E20,"","買気配数量3")+[1]!BOARD(E20,"","買気配数量4")+[1]!BOARD(E20,"","買気配数量5")+[1]!BOARD(E20,"","買気配数量6")+[1]!BOARD(E20,"","買気配数量7")+[1]!BOARD(E20,"","買気配数量8")+[1]!BOARD(E20,"","買気配数量9")+[1]!BOARD(E20,"","買気配数量10")+[1]!BOARD(E20,"","買気配数量11")+[1]!BOARD(E20,"","買気配数量12")+[1]!BOARD(E20,"","買気配数量13")+[1]!BOARD(E20,"","買気配数量14")</f>
        <v>48600</v>
      </c>
      <c r="I20" s="29">
        <f t="shared" si="0"/>
        <v>1.562700964630225</v>
      </c>
      <c r="J20" s="30">
        <f t="shared" si="1"/>
        <v>60</v>
      </c>
      <c r="Q20" s="2"/>
      <c r="W20" s="2"/>
    </row>
    <row r="21" spans="5:23" x14ac:dyDescent="0.15">
      <c r="E21">
        <f>+ユニバース設定!B21</f>
        <v>2267</v>
      </c>
      <c r="F21" t="str">
        <f>+ユニバース設定!C21</f>
        <v>ヤクルト本社</v>
      </c>
      <c r="G21" s="31">
        <f>[1]!BOARD(E21,"","売気配数量-3")+[1]!BOARD(E21,"","売気配数量-2")+[1]!BOARD(E21,"","売気配数量-1")+[1]!BOARD(E21,"","売気配数量0")+[1]!BOARD(E21,"","売気配数量1")+[1]!BOARD(E21,"","売気配数量2")+[1]!BOARD(E21,"","売気配数量3")+[1]!BOARD(E21,"","売気配数量4")+[1]!BOARD(E21,"","売気配数量5")+[1]!BOARD(E21,"","売気配数量6")+[1]!BOARD(E21,"","売気配数量7")+[1]!BOARD(E21,"","売気配数量8")+[1]!BOARD(E21,"","売気配数量9")+[1]!BOARD(E21,"","売気配数量10")+[1]!BOARD(E21,"","売気配数量11")+[1]!BOARD(E21,"","売気配数量12")+[1]!BOARD(E21,"","売気配数量13")+[1]!BOARD(E21,"","売気配数量14")</f>
        <v>33400</v>
      </c>
      <c r="H21" s="30">
        <f>[1]!BOARD(E21,"","買気配数量-3")+[1]!BOARD(E21,"","買気配数量-2")+[1]!BOARD(E21,"","買気配数量-1")+[1]!BOARD(E21,"","買気配数量0")+[1]!BOARD(E21,"","買気配数量1")+[1]!BOARD(E21,"","買気配数量2")+[1]!BOARD(E21,"","買気配数量3")+[1]!BOARD(E21,"","買気配数量4")+[1]!BOARD(E21,"","買気配数量5")+[1]!BOARD(E21,"","買気配数量6")+[1]!BOARD(E21,"","買気配数量7")+[1]!BOARD(E21,"","買気配数量8")+[1]!BOARD(E21,"","買気配数量9")+[1]!BOARD(E21,"","買気配数量10")+[1]!BOARD(E21,"","買気配数量11")+[1]!BOARD(E21,"","買気配数量12")+[1]!BOARD(E21,"","買気配数量13")+[1]!BOARD(E21,"","買気配数量14")</f>
        <v>39600</v>
      </c>
      <c r="I21" s="29">
        <f t="shared" si="0"/>
        <v>1.1856287425149701</v>
      </c>
      <c r="J21" s="30">
        <f t="shared" si="1"/>
        <v>141</v>
      </c>
      <c r="Q21" s="2"/>
      <c r="W21" s="2"/>
    </row>
    <row r="22" spans="5:23" x14ac:dyDescent="0.15">
      <c r="E22">
        <f>+ユニバース設定!B22</f>
        <v>2269</v>
      </c>
      <c r="F22" t="str">
        <f>+ユニバース設定!C22</f>
        <v>明治ホールディングス</v>
      </c>
      <c r="G22" s="31">
        <f>[1]!BOARD(E22,"","売気配数量-3")+[1]!BOARD(E22,"","売気配数量-2")+[1]!BOARD(E22,"","売気配数量-1")+[1]!BOARD(E22,"","売気配数量0")+[1]!BOARD(E22,"","売気配数量1")+[1]!BOARD(E22,"","売気配数量2")+[1]!BOARD(E22,"","売気配数量3")+[1]!BOARD(E22,"","売気配数量4")+[1]!BOARD(E22,"","売気配数量5")+[1]!BOARD(E22,"","売気配数量6")+[1]!BOARD(E22,"","売気配数量7")+[1]!BOARD(E22,"","売気配数量8")+[1]!BOARD(E22,"","売気配数量9")+[1]!BOARD(E22,"","売気配数量10")+[1]!BOARD(E22,"","売気配数量11")+[1]!BOARD(E22,"","売気配数量12")+[1]!BOARD(E22,"","売気配数量13")+[1]!BOARD(E22,"","売気配数量14")</f>
        <v>45000</v>
      </c>
      <c r="H22" s="30">
        <f>[1]!BOARD(E22,"","買気配数量-3")+[1]!BOARD(E22,"","買気配数量-2")+[1]!BOARD(E22,"","買気配数量-1")+[1]!BOARD(E22,"","買気配数量0")+[1]!BOARD(E22,"","買気配数量1")+[1]!BOARD(E22,"","買気配数量2")+[1]!BOARD(E22,"","買気配数量3")+[1]!BOARD(E22,"","買気配数量4")+[1]!BOARD(E22,"","買気配数量5")+[1]!BOARD(E22,"","買気配数量6")+[1]!BOARD(E22,"","買気配数量7")+[1]!BOARD(E22,"","買気配数量8")+[1]!BOARD(E22,"","買気配数量9")+[1]!BOARD(E22,"","買気配数量10")+[1]!BOARD(E22,"","買気配数量11")+[1]!BOARD(E22,"","買気配数量12")+[1]!BOARD(E22,"","買気配数量13")+[1]!BOARD(E22,"","買気配数量14")</f>
        <v>69200</v>
      </c>
      <c r="I22" s="29">
        <f t="shared" si="0"/>
        <v>1.5377777777777777</v>
      </c>
      <c r="J22" s="30">
        <f t="shared" si="1"/>
        <v>67</v>
      </c>
      <c r="Q22" s="2"/>
      <c r="W22" s="2"/>
    </row>
    <row r="23" spans="5:23" x14ac:dyDescent="0.15">
      <c r="E23">
        <f>+ユニバース設定!B23</f>
        <v>2270</v>
      </c>
      <c r="F23" t="str">
        <f>+ユニバース設定!C23</f>
        <v>雪印メグミルク</v>
      </c>
      <c r="G23" s="31">
        <f>[1]!BOARD(E23,"","売気配数量-3")+[1]!BOARD(E23,"","売気配数量-2")+[1]!BOARD(E23,"","売気配数量-1")+[1]!BOARD(E23,"","売気配数量0")+[1]!BOARD(E23,"","売気配数量1")+[1]!BOARD(E23,"","売気配数量2")+[1]!BOARD(E23,"","売気配数量3")+[1]!BOARD(E23,"","売気配数量4")+[1]!BOARD(E23,"","売気配数量5")+[1]!BOARD(E23,"","売気配数量6")+[1]!BOARD(E23,"","売気配数量7")+[1]!BOARD(E23,"","売気配数量8")+[1]!BOARD(E23,"","売気配数量9")+[1]!BOARD(E23,"","売気配数量10")+[1]!BOARD(E23,"","売気配数量11")+[1]!BOARD(E23,"","売気配数量12")+[1]!BOARD(E23,"","売気配数量13")+[1]!BOARD(E23,"","売気配数量14")</f>
        <v>35100</v>
      </c>
      <c r="H23" s="30">
        <f>[1]!BOARD(E23,"","買気配数量-3")+[1]!BOARD(E23,"","買気配数量-2")+[1]!BOARD(E23,"","買気配数量-1")+[1]!BOARD(E23,"","買気配数量0")+[1]!BOARD(E23,"","買気配数量1")+[1]!BOARD(E23,"","買気配数量2")+[1]!BOARD(E23,"","買気配数量3")+[1]!BOARD(E23,"","買気配数量4")+[1]!BOARD(E23,"","買気配数量5")+[1]!BOARD(E23,"","買気配数量6")+[1]!BOARD(E23,"","買気配数量7")+[1]!BOARD(E23,"","買気配数量8")+[1]!BOARD(E23,"","買気配数量9")+[1]!BOARD(E23,"","買気配数量10")+[1]!BOARD(E23,"","買気配数量11")+[1]!BOARD(E23,"","買気配数量12")+[1]!BOARD(E23,"","買気配数量13")+[1]!BOARD(E23,"","買気配数量14")</f>
        <v>34600</v>
      </c>
      <c r="I23" s="29">
        <f t="shared" si="0"/>
        <v>0.98575498575498577</v>
      </c>
      <c r="J23" s="30">
        <f t="shared" si="1"/>
        <v>209</v>
      </c>
      <c r="Q23" s="2"/>
      <c r="W23" s="2"/>
    </row>
    <row r="24" spans="5:23" x14ac:dyDescent="0.15">
      <c r="E24">
        <f>+ユニバース設定!B24</f>
        <v>2282</v>
      </c>
      <c r="F24" t="str">
        <f>+ユニバース設定!C24</f>
        <v>日本ハム</v>
      </c>
      <c r="G24" s="31">
        <f>[1]!BOARD(E24,"","売気配数量-3")+[1]!BOARD(E24,"","売気配数量-2")+[1]!BOARD(E24,"","売気配数量-1")+[1]!BOARD(E24,"","売気配数量0")+[1]!BOARD(E24,"","売気配数量1")+[1]!BOARD(E24,"","売気配数量2")+[1]!BOARD(E24,"","売気配数量3")+[1]!BOARD(E24,"","売気配数量4")+[1]!BOARD(E24,"","売気配数量5")+[1]!BOARD(E24,"","売気配数量6")+[1]!BOARD(E24,"","売気配数量7")+[1]!BOARD(E24,"","売気配数量8")+[1]!BOARD(E24,"","売気配数量9")+[1]!BOARD(E24,"","売気配数量10")+[1]!BOARD(E24,"","売気配数量11")+[1]!BOARD(E24,"","売気配数量12")+[1]!BOARD(E24,"","売気配数量13")+[1]!BOARD(E24,"","売気配数量14")</f>
        <v>114000</v>
      </c>
      <c r="H24" s="30">
        <f>[1]!BOARD(E24,"","買気配数量-3")+[1]!BOARD(E24,"","買気配数量-2")+[1]!BOARD(E24,"","買気配数量-1")+[1]!BOARD(E24,"","買気配数量0")+[1]!BOARD(E24,"","買気配数量1")+[1]!BOARD(E24,"","買気配数量2")+[1]!BOARD(E24,"","買気配数量3")+[1]!BOARD(E24,"","買気配数量4")+[1]!BOARD(E24,"","買気配数量5")+[1]!BOARD(E24,"","買気配数量6")+[1]!BOARD(E24,"","買気配数量7")+[1]!BOARD(E24,"","買気配数量8")+[1]!BOARD(E24,"","買気配数量9")+[1]!BOARD(E24,"","買気配数量10")+[1]!BOARD(E24,"","買気配数量11")+[1]!BOARD(E24,"","買気配数量12")+[1]!BOARD(E24,"","買気配数量13")+[1]!BOARD(E24,"","買気配数量14")</f>
        <v>271000</v>
      </c>
      <c r="I24" s="29">
        <f t="shared" si="0"/>
        <v>2.3771929824561404</v>
      </c>
      <c r="J24" s="30">
        <f t="shared" si="1"/>
        <v>13</v>
      </c>
      <c r="Q24" s="2"/>
      <c r="W24" s="2"/>
    </row>
    <row r="25" spans="5:23" x14ac:dyDescent="0.15">
      <c r="E25">
        <f>+ユニバース設定!B25</f>
        <v>2331</v>
      </c>
      <c r="F25" t="str">
        <f>+ユニバース設定!C25</f>
        <v>綜合警備保障</v>
      </c>
      <c r="G25" s="31">
        <f>[1]!BOARD(E25,"","売気配数量-3")+[1]!BOARD(E25,"","売気配数量-2")+[1]!BOARD(E25,"","売気配数量-1")+[1]!BOARD(E25,"","売気配数量0")+[1]!BOARD(E25,"","売気配数量1")+[1]!BOARD(E25,"","売気配数量2")+[1]!BOARD(E25,"","売気配数量3")+[1]!BOARD(E25,"","売気配数量4")+[1]!BOARD(E25,"","売気配数量5")+[1]!BOARD(E25,"","売気配数量6")+[1]!BOARD(E25,"","売気配数量7")+[1]!BOARD(E25,"","売気配数量8")+[1]!BOARD(E25,"","売気配数量9")+[1]!BOARD(E25,"","売気配数量10")+[1]!BOARD(E25,"","売気配数量11")+[1]!BOARD(E25,"","売気配数量12")+[1]!BOARD(E25,"","売気配数量13")+[1]!BOARD(E25,"","売気配数量14")</f>
        <v>25500</v>
      </c>
      <c r="H25" s="30">
        <f>[1]!BOARD(E25,"","買気配数量-3")+[1]!BOARD(E25,"","買気配数量-2")+[1]!BOARD(E25,"","買気配数量-1")+[1]!BOARD(E25,"","買気配数量0")+[1]!BOARD(E25,"","買気配数量1")+[1]!BOARD(E25,"","買気配数量2")+[1]!BOARD(E25,"","買気配数量3")+[1]!BOARD(E25,"","買気配数量4")+[1]!BOARD(E25,"","買気配数量5")+[1]!BOARD(E25,"","買気配数量6")+[1]!BOARD(E25,"","買気配数量7")+[1]!BOARD(E25,"","買気配数量8")+[1]!BOARD(E25,"","買気配数量9")+[1]!BOARD(E25,"","買気配数量10")+[1]!BOARD(E25,"","買気配数量11")+[1]!BOARD(E25,"","買気配数量12")+[1]!BOARD(E25,"","買気配数量13")+[1]!BOARD(E25,"","買気配数量14")</f>
        <v>30300</v>
      </c>
      <c r="I25" s="29">
        <f t="shared" si="0"/>
        <v>1.1882352941176471</v>
      </c>
      <c r="J25" s="30">
        <f t="shared" si="1"/>
        <v>140</v>
      </c>
      <c r="Q25" s="2"/>
      <c r="W25" s="2"/>
    </row>
    <row r="26" spans="5:23" x14ac:dyDescent="0.15">
      <c r="E26">
        <f>+ユニバース設定!B26</f>
        <v>2371</v>
      </c>
      <c r="F26" t="str">
        <f>+ユニバース設定!C26</f>
        <v>カカクコム</v>
      </c>
      <c r="G26" s="31">
        <f>[1]!BOARD(E26,"","売気配数量-3")+[1]!BOARD(E26,"","売気配数量-2")+[1]!BOARD(E26,"","売気配数量-1")+[1]!BOARD(E26,"","売気配数量0")+[1]!BOARD(E26,"","売気配数量1")+[1]!BOARD(E26,"","売気配数量2")+[1]!BOARD(E26,"","売気配数量3")+[1]!BOARD(E26,"","売気配数量4")+[1]!BOARD(E26,"","売気配数量5")+[1]!BOARD(E26,"","売気配数量6")+[1]!BOARD(E26,"","売気配数量7")+[1]!BOARD(E26,"","売気配数量8")+[1]!BOARD(E26,"","売気配数量9")+[1]!BOARD(E26,"","売気配数量10")+[1]!BOARD(E26,"","売気配数量11")+[1]!BOARD(E26,"","売気配数量12")+[1]!BOARD(E26,"","売気配数量13")+[1]!BOARD(E26,"","売気配数量14")</f>
        <v>48200</v>
      </c>
      <c r="H26" s="30">
        <f>[1]!BOARD(E26,"","買気配数量-3")+[1]!BOARD(E26,"","買気配数量-2")+[1]!BOARD(E26,"","買気配数量-1")+[1]!BOARD(E26,"","買気配数量0")+[1]!BOARD(E26,"","買気配数量1")+[1]!BOARD(E26,"","買気配数量2")+[1]!BOARD(E26,"","買気配数量3")+[1]!BOARD(E26,"","買気配数量4")+[1]!BOARD(E26,"","買気配数量5")+[1]!BOARD(E26,"","買気配数量6")+[1]!BOARD(E26,"","買気配数量7")+[1]!BOARD(E26,"","買気配数量8")+[1]!BOARD(E26,"","買気配数量9")+[1]!BOARD(E26,"","買気配数量10")+[1]!BOARD(E26,"","買気配数量11")+[1]!BOARD(E26,"","買気配数量12")+[1]!BOARD(E26,"","買気配数量13")+[1]!BOARD(E26,"","買気配数量14")</f>
        <v>81100</v>
      </c>
      <c r="I26" s="29">
        <f t="shared" si="0"/>
        <v>1.6825726141078838</v>
      </c>
      <c r="J26" s="30">
        <f t="shared" si="1"/>
        <v>43</v>
      </c>
      <c r="Q26" s="2"/>
      <c r="W26" s="2"/>
    </row>
    <row r="27" spans="5:23" x14ac:dyDescent="0.15">
      <c r="E27">
        <f>+ユニバース設定!B27</f>
        <v>2432</v>
      </c>
      <c r="F27" t="str">
        <f>+ユニバース設定!C27</f>
        <v>ディー・エヌ・エー</v>
      </c>
      <c r="G27" s="31">
        <f>[1]!BOARD(E27,"","売気配数量-3")+[1]!BOARD(E27,"","売気配数量-2")+[1]!BOARD(E27,"","売気配数量-1")+[1]!BOARD(E27,"","売気配数量0")+[1]!BOARD(E27,"","売気配数量1")+[1]!BOARD(E27,"","売気配数量2")+[1]!BOARD(E27,"","売気配数量3")+[1]!BOARD(E27,"","売気配数量4")+[1]!BOARD(E27,"","売気配数量5")+[1]!BOARD(E27,"","売気配数量6")+[1]!BOARD(E27,"","売気配数量7")+[1]!BOARD(E27,"","売気配数量8")+[1]!BOARD(E27,"","売気配数量9")+[1]!BOARD(E27,"","売気配数量10")+[1]!BOARD(E27,"","売気配数量11")+[1]!BOARD(E27,"","売気配数量12")+[1]!BOARD(E27,"","売気配数量13")+[1]!BOARD(E27,"","売気配数量14")</f>
        <v>142200</v>
      </c>
      <c r="H27" s="30">
        <f>[1]!BOARD(E27,"","買気配数量-3")+[1]!BOARD(E27,"","買気配数量-2")+[1]!BOARD(E27,"","買気配数量-1")+[1]!BOARD(E27,"","買気配数量0")+[1]!BOARD(E27,"","買気配数量1")+[1]!BOARD(E27,"","買気配数量2")+[1]!BOARD(E27,"","買気配数量3")+[1]!BOARD(E27,"","買気配数量4")+[1]!BOARD(E27,"","買気配数量5")+[1]!BOARD(E27,"","買気配数量6")+[1]!BOARD(E27,"","買気配数量7")+[1]!BOARD(E27,"","買気配数量8")+[1]!BOARD(E27,"","買気配数量9")+[1]!BOARD(E27,"","買気配数量10")+[1]!BOARD(E27,"","買気配数量11")+[1]!BOARD(E27,"","買気配数量12")+[1]!BOARD(E27,"","買気配数量13")+[1]!BOARD(E27,"","買気配数量14")</f>
        <v>58400</v>
      </c>
      <c r="I27" s="29">
        <f t="shared" si="0"/>
        <v>0.41068917018284107</v>
      </c>
      <c r="J27" s="30">
        <f t="shared" si="1"/>
        <v>295</v>
      </c>
      <c r="Q27" s="2"/>
    </row>
    <row r="28" spans="5:23" x14ac:dyDescent="0.15">
      <c r="E28">
        <f>+ユニバース設定!B28</f>
        <v>2433</v>
      </c>
      <c r="F28" t="str">
        <f>+ユニバース設定!C28</f>
        <v>博報堂ＤＹホールディングス</v>
      </c>
      <c r="G28" s="31">
        <f>[1]!BOARD(E28,"","売気配数量-3")+[1]!BOARD(E28,"","売気配数量-2")+[1]!BOARD(E28,"","売気配数量-1")+[1]!BOARD(E28,"","売気配数量0")+[1]!BOARD(E28,"","売気配数量1")+[1]!BOARD(E28,"","売気配数量2")+[1]!BOARD(E28,"","売気配数量3")+[1]!BOARD(E28,"","売気配数量4")+[1]!BOARD(E28,"","売気配数量5")+[1]!BOARD(E28,"","売気配数量6")+[1]!BOARD(E28,"","売気配数量7")+[1]!BOARD(E28,"","売気配数量8")+[1]!BOARD(E28,"","売気配数量9")+[1]!BOARD(E28,"","売気配数量10")+[1]!BOARD(E28,"","売気配数量11")+[1]!BOARD(E28,"","売気配数量12")+[1]!BOARD(E28,"","売気配数量13")+[1]!BOARD(E28,"","売気配数量14")</f>
        <v>98500</v>
      </c>
      <c r="H28" s="30">
        <f>[1]!BOARD(E28,"","買気配数量-3")+[1]!BOARD(E28,"","買気配数量-2")+[1]!BOARD(E28,"","買気配数量-1")+[1]!BOARD(E28,"","買気配数量0")+[1]!BOARD(E28,"","買気配数量1")+[1]!BOARD(E28,"","買気配数量2")+[1]!BOARD(E28,"","買気配数量3")+[1]!BOARD(E28,"","買気配数量4")+[1]!BOARD(E28,"","買気配数量5")+[1]!BOARD(E28,"","買気配数量6")+[1]!BOARD(E28,"","買気配数量7")+[1]!BOARD(E28,"","買気配数量8")+[1]!BOARD(E28,"","買気配数量9")+[1]!BOARD(E28,"","買気配数量10")+[1]!BOARD(E28,"","買気配数量11")+[1]!BOARD(E28,"","買気配数量12")+[1]!BOARD(E28,"","買気配数量13")+[1]!BOARD(E28,"","買気配数量14")</f>
        <v>112400</v>
      </c>
      <c r="I28" s="29">
        <f t="shared" si="0"/>
        <v>1.1411167512690354</v>
      </c>
      <c r="J28" s="30">
        <f t="shared" si="1"/>
        <v>156</v>
      </c>
      <c r="Q28" s="2"/>
    </row>
    <row r="29" spans="5:23" x14ac:dyDescent="0.15">
      <c r="E29">
        <f>+ユニバース設定!B29</f>
        <v>2501</v>
      </c>
      <c r="F29" t="str">
        <f>+ユニバース設定!C29</f>
        <v>サッポロホールディングス</v>
      </c>
      <c r="G29" s="31">
        <f>[1]!BOARD(E29,"","売気配数量-3")+[1]!BOARD(E29,"","売気配数量-2")+[1]!BOARD(E29,"","売気配数量-1")+[1]!BOARD(E29,"","売気配数量0")+[1]!BOARD(E29,"","売気配数量1")+[1]!BOARD(E29,"","売気配数量2")+[1]!BOARD(E29,"","売気配数量3")+[1]!BOARD(E29,"","売気配数量4")+[1]!BOARD(E29,"","売気配数量5")+[1]!BOARD(E29,"","売気配数量6")+[1]!BOARD(E29,"","売気配数量7")+[1]!BOARD(E29,"","売気配数量8")+[1]!BOARD(E29,"","売気配数量9")+[1]!BOARD(E29,"","売気配数量10")+[1]!BOARD(E29,"","売気配数量11")+[1]!BOARD(E29,"","売気配数量12")+[1]!BOARD(E29,"","売気配数量13")+[1]!BOARD(E29,"","売気配数量14")</f>
        <v>58900</v>
      </c>
      <c r="H29" s="30">
        <f>[1]!BOARD(E29,"","買気配数量-3")+[1]!BOARD(E29,"","買気配数量-2")+[1]!BOARD(E29,"","買気配数量-1")+[1]!BOARD(E29,"","買気配数量0")+[1]!BOARD(E29,"","買気配数量1")+[1]!BOARD(E29,"","買気配数量2")+[1]!BOARD(E29,"","買気配数量3")+[1]!BOARD(E29,"","買気配数量4")+[1]!BOARD(E29,"","買気配数量5")+[1]!BOARD(E29,"","買気配数量6")+[1]!BOARD(E29,"","買気配数量7")+[1]!BOARD(E29,"","買気配数量8")+[1]!BOARD(E29,"","買気配数量9")+[1]!BOARD(E29,"","買気配数量10")+[1]!BOARD(E29,"","買気配数量11")+[1]!BOARD(E29,"","買気配数量12")+[1]!BOARD(E29,"","買気配数量13")+[1]!BOARD(E29,"","買気配数量14")</f>
        <v>56700</v>
      </c>
      <c r="I29" s="29">
        <f t="shared" si="0"/>
        <v>0.9626485568760611</v>
      </c>
      <c r="J29" s="30">
        <f t="shared" si="1"/>
        <v>222</v>
      </c>
      <c r="Q29" s="2"/>
    </row>
    <row r="30" spans="5:23" x14ac:dyDescent="0.15">
      <c r="E30">
        <f>+ユニバース設定!B30</f>
        <v>2502</v>
      </c>
      <c r="F30" t="str">
        <f>+ユニバース設定!C30</f>
        <v>アサヒグループホールディングス</v>
      </c>
      <c r="G30" s="31">
        <f>[1]!BOARD(E30,"","売気配数量-3")+[1]!BOARD(E30,"","売気配数量-2")+[1]!BOARD(E30,"","売気配数量-1")+[1]!BOARD(E30,"","売気配数量0")+[1]!BOARD(E30,"","売気配数量1")+[1]!BOARD(E30,"","売気配数量2")+[1]!BOARD(E30,"","売気配数量3")+[1]!BOARD(E30,"","売気配数量4")+[1]!BOARD(E30,"","売気配数量5")+[1]!BOARD(E30,"","売気配数量6")+[1]!BOARD(E30,"","売気配数量7")+[1]!BOARD(E30,"","売気配数量8")+[1]!BOARD(E30,"","売気配数量9")+[1]!BOARD(E30,"","売気配数量10")+[1]!BOARD(E30,"","売気配数量11")+[1]!BOARD(E30,"","売気配数量12")+[1]!BOARD(E30,"","売気配数量13")+[1]!BOARD(E30,"","売気配数量14")</f>
        <v>19700</v>
      </c>
      <c r="H30" s="30">
        <f>[1]!BOARD(E30,"","買気配数量-3")+[1]!BOARD(E30,"","買気配数量-2")+[1]!BOARD(E30,"","買気配数量-1")+[1]!BOARD(E30,"","買気配数量0")+[1]!BOARD(E30,"","買気配数量1")+[1]!BOARD(E30,"","買気配数量2")+[1]!BOARD(E30,"","買気配数量3")+[1]!BOARD(E30,"","買気配数量4")+[1]!BOARD(E30,"","買気配数量5")+[1]!BOARD(E30,"","買気配数量6")+[1]!BOARD(E30,"","買気配数量7")+[1]!BOARD(E30,"","買気配数量8")+[1]!BOARD(E30,"","買気配数量9")+[1]!BOARD(E30,"","買気配数量10")+[1]!BOARD(E30,"","買気配数量11")+[1]!BOARD(E30,"","買気配数量12")+[1]!BOARD(E30,"","買気配数量13")+[1]!BOARD(E30,"","買気配数量14")</f>
        <v>12600</v>
      </c>
      <c r="I30" s="29">
        <f t="shared" si="0"/>
        <v>0.63959390862944165</v>
      </c>
      <c r="J30" s="30">
        <f t="shared" si="1"/>
        <v>285</v>
      </c>
      <c r="Q30" s="2"/>
    </row>
    <row r="31" spans="5:23" x14ac:dyDescent="0.15">
      <c r="E31">
        <f>+ユニバース設定!B31</f>
        <v>2531</v>
      </c>
      <c r="F31" t="str">
        <f>+ユニバース設定!C31</f>
        <v>宝ホールディングス</v>
      </c>
      <c r="G31" s="31">
        <f>[1]!BOARD(E31,"","売気配数量-3")+[1]!BOARD(E31,"","売気配数量-2")+[1]!BOARD(E31,"","売気配数量-1")+[1]!BOARD(E31,"","売気配数量0")+[1]!BOARD(E31,"","売気配数量1")+[1]!BOARD(E31,"","売気配数量2")+[1]!BOARD(E31,"","売気配数量3")+[1]!BOARD(E31,"","売気配数量4")+[1]!BOARD(E31,"","売気配数量5")+[1]!BOARD(E31,"","売気配数量6")+[1]!BOARD(E31,"","売気配数量7")+[1]!BOARD(E31,"","売気配数量8")+[1]!BOARD(E31,"","売気配数量9")+[1]!BOARD(E31,"","売気配数量10")+[1]!BOARD(E31,"","売気配数量11")+[1]!BOARD(E31,"","売気配数量12")+[1]!BOARD(E31,"","売気配数量13")+[1]!BOARD(E31,"","売気配数量14")</f>
        <v>108200</v>
      </c>
      <c r="H31" s="30">
        <f>[1]!BOARD(E31,"","買気配数量-3")+[1]!BOARD(E31,"","買気配数量-2")+[1]!BOARD(E31,"","買気配数量-1")+[1]!BOARD(E31,"","買気配数量0")+[1]!BOARD(E31,"","買気配数量1")+[1]!BOARD(E31,"","買気配数量2")+[1]!BOARD(E31,"","買気配数量3")+[1]!BOARD(E31,"","買気配数量4")+[1]!BOARD(E31,"","買気配数量5")+[1]!BOARD(E31,"","買気配数量6")+[1]!BOARD(E31,"","買気配数量7")+[1]!BOARD(E31,"","買気配数量8")+[1]!BOARD(E31,"","買気配数量9")+[1]!BOARD(E31,"","買気配数量10")+[1]!BOARD(E31,"","買気配数量11")+[1]!BOARD(E31,"","買気配数量12")+[1]!BOARD(E31,"","買気配数量13")+[1]!BOARD(E31,"","買気配数量14")</f>
        <v>86600</v>
      </c>
      <c r="I31" s="29">
        <f t="shared" si="0"/>
        <v>0.80036968576709799</v>
      </c>
      <c r="J31" s="30">
        <f t="shared" si="1"/>
        <v>262</v>
      </c>
      <c r="Q31" s="2"/>
    </row>
    <row r="32" spans="5:23" x14ac:dyDescent="0.15">
      <c r="E32">
        <f>+ユニバース設定!B32</f>
        <v>2579</v>
      </c>
      <c r="F32" t="str">
        <f>+ユニバース設定!C32</f>
        <v>コカ・コーラウエスト</v>
      </c>
      <c r="G32" s="31">
        <f>[1]!BOARD(E32,"","売気配数量-3")+[1]!BOARD(E32,"","売気配数量-2")+[1]!BOARD(E32,"","売気配数量-1")+[1]!BOARD(E32,"","売気配数量0")+[1]!BOARD(E32,"","売気配数量1")+[1]!BOARD(E32,"","売気配数量2")+[1]!BOARD(E32,"","売気配数量3")+[1]!BOARD(E32,"","売気配数量4")+[1]!BOARD(E32,"","売気配数量5")+[1]!BOARD(E32,"","売気配数量6")+[1]!BOARD(E32,"","売気配数量7")+[1]!BOARD(E32,"","売気配数量8")+[1]!BOARD(E32,"","売気配数量9")+[1]!BOARD(E32,"","売気配数量10")+[1]!BOARD(E32,"","売気配数量11")+[1]!BOARD(E32,"","売気配数量12")+[1]!BOARD(E32,"","売気配数量13")+[1]!BOARD(E32,"","売気配数量14")</f>
        <v>87300</v>
      </c>
      <c r="H32" s="30">
        <f>[1]!BOARD(E32,"","買気配数量-3")+[1]!BOARD(E32,"","買気配数量-2")+[1]!BOARD(E32,"","買気配数量-1")+[1]!BOARD(E32,"","買気配数量0")+[1]!BOARD(E32,"","買気配数量1")+[1]!BOARD(E32,"","買気配数量2")+[1]!BOARD(E32,"","買気配数量3")+[1]!BOARD(E32,"","買気配数量4")+[1]!BOARD(E32,"","買気配数量5")+[1]!BOARD(E32,"","買気配数量6")+[1]!BOARD(E32,"","買気配数量7")+[1]!BOARD(E32,"","買気配数量8")+[1]!BOARD(E32,"","買気配数量9")+[1]!BOARD(E32,"","買気配数量10")+[1]!BOARD(E32,"","買気配数量11")+[1]!BOARD(E32,"","買気配数量12")+[1]!BOARD(E32,"","買気配数量13")+[1]!BOARD(E32,"","買気配数量14")</f>
        <v>60900</v>
      </c>
      <c r="I32" s="29">
        <f t="shared" si="0"/>
        <v>0.69759450171821302</v>
      </c>
      <c r="J32" s="30">
        <f t="shared" si="1"/>
        <v>278</v>
      </c>
      <c r="Q32" s="2"/>
    </row>
    <row r="33" spans="5:17" x14ac:dyDescent="0.15">
      <c r="E33">
        <f>+ユニバース設定!B33</f>
        <v>2593</v>
      </c>
      <c r="F33" t="str">
        <f>+ユニバース設定!C33</f>
        <v>伊藤園</v>
      </c>
      <c r="G33" s="31">
        <f>[1]!BOARD(E33,"","売気配数量-3")+[1]!BOARD(E33,"","売気配数量-2")+[1]!BOARD(E33,"","売気配数量-1")+[1]!BOARD(E33,"","売気配数量0")+[1]!BOARD(E33,"","売気配数量1")+[1]!BOARD(E33,"","売気配数量2")+[1]!BOARD(E33,"","売気配数量3")+[1]!BOARD(E33,"","売気配数量4")+[1]!BOARD(E33,"","売気配数量5")+[1]!BOARD(E33,"","売気配数量6")+[1]!BOARD(E33,"","売気配数量7")+[1]!BOARD(E33,"","売気配数量8")+[1]!BOARD(E33,"","売気配数量9")+[1]!BOARD(E33,"","売気配数量10")+[1]!BOARD(E33,"","売気配数量11")+[1]!BOARD(E33,"","売気配数量12")+[1]!BOARD(E33,"","売気配数量13")+[1]!BOARD(E33,"","売気配数量14")</f>
        <v>43200</v>
      </c>
      <c r="H33" s="30">
        <f>[1]!BOARD(E33,"","買気配数量-3")+[1]!BOARD(E33,"","買気配数量-2")+[1]!BOARD(E33,"","買気配数量-1")+[1]!BOARD(E33,"","買気配数量0")+[1]!BOARD(E33,"","買気配数量1")+[1]!BOARD(E33,"","買気配数量2")+[1]!BOARD(E33,"","買気配数量3")+[1]!BOARD(E33,"","買気配数量4")+[1]!BOARD(E33,"","買気配数量5")+[1]!BOARD(E33,"","買気配数量6")+[1]!BOARD(E33,"","買気配数量7")+[1]!BOARD(E33,"","買気配数量8")+[1]!BOARD(E33,"","買気配数量9")+[1]!BOARD(E33,"","買気配数量10")+[1]!BOARD(E33,"","買気配数量11")+[1]!BOARD(E33,"","買気配数量12")+[1]!BOARD(E33,"","買気配数量13")+[1]!BOARD(E33,"","買気配数量14")</f>
        <v>41600</v>
      </c>
      <c r="I33" s="29">
        <f t="shared" si="0"/>
        <v>0.96296296296296291</v>
      </c>
      <c r="J33" s="30">
        <f t="shared" si="1"/>
        <v>220</v>
      </c>
      <c r="Q33" s="2"/>
    </row>
    <row r="34" spans="5:17" x14ac:dyDescent="0.15">
      <c r="E34">
        <f>+ユニバース設定!B34</f>
        <v>2607</v>
      </c>
      <c r="F34" t="str">
        <f>+ユニバース設定!C34</f>
        <v>不二製油</v>
      </c>
      <c r="G34" s="31">
        <f>[1]!BOARD(E34,"","売気配数量-3")+[1]!BOARD(E34,"","売気配数量-2")+[1]!BOARD(E34,"","売気配数量-1")+[1]!BOARD(E34,"","売気配数量0")+[1]!BOARD(E34,"","売気配数量1")+[1]!BOARD(E34,"","売気配数量2")+[1]!BOARD(E34,"","売気配数量3")+[1]!BOARD(E34,"","売気配数量4")+[1]!BOARD(E34,"","売気配数量5")+[1]!BOARD(E34,"","売気配数量6")+[1]!BOARD(E34,"","売気配数量7")+[1]!BOARD(E34,"","売気配数量8")+[1]!BOARD(E34,"","売気配数量9")+[1]!BOARD(E34,"","売気配数量10")+[1]!BOARD(E34,"","売気配数量11")+[1]!BOARD(E34,"","売気配数量12")+[1]!BOARD(E34,"","売気配数量13")+[1]!BOARD(E34,"","売気配数量14")</f>
        <v>38500</v>
      </c>
      <c r="H34" s="30">
        <f>[1]!BOARD(E34,"","買気配数量-3")+[1]!BOARD(E34,"","買気配数量-2")+[1]!BOARD(E34,"","買気配数量-1")+[1]!BOARD(E34,"","買気配数量0")+[1]!BOARD(E34,"","買気配数量1")+[1]!BOARD(E34,"","買気配数量2")+[1]!BOARD(E34,"","買気配数量3")+[1]!BOARD(E34,"","買気配数量4")+[1]!BOARD(E34,"","買気配数量5")+[1]!BOARD(E34,"","買気配数量6")+[1]!BOARD(E34,"","買気配数量7")+[1]!BOARD(E34,"","買気配数量8")+[1]!BOARD(E34,"","買気配数量9")+[1]!BOARD(E34,"","買気配数量10")+[1]!BOARD(E34,"","買気配数量11")+[1]!BOARD(E34,"","買気配数量12")+[1]!BOARD(E34,"","買気配数量13")+[1]!BOARD(E34,"","買気配数量14")</f>
        <v>42700</v>
      </c>
      <c r="I34" s="29">
        <f t="shared" si="0"/>
        <v>1.1090909090909091</v>
      </c>
      <c r="J34" s="30">
        <f t="shared" si="1"/>
        <v>169</v>
      </c>
      <c r="Q34" s="2"/>
    </row>
    <row r="35" spans="5:17" x14ac:dyDescent="0.15">
      <c r="E35">
        <f>+ユニバース設定!B35</f>
        <v>2651</v>
      </c>
      <c r="F35" t="str">
        <f>+ユニバース設定!C35</f>
        <v>ローソン</v>
      </c>
      <c r="G35" s="31">
        <f>[1]!BOARD(E35,"","売気配数量-3")+[1]!BOARD(E35,"","売気配数量-2")+[1]!BOARD(E35,"","売気配数量-1")+[1]!BOARD(E35,"","売気配数量0")+[1]!BOARD(E35,"","売気配数量1")+[1]!BOARD(E35,"","売気配数量2")+[1]!BOARD(E35,"","売気配数量3")+[1]!BOARD(E35,"","売気配数量4")+[1]!BOARD(E35,"","売気配数量5")+[1]!BOARD(E35,"","売気配数量6")+[1]!BOARD(E35,"","売気配数量7")+[1]!BOARD(E35,"","売気配数量8")+[1]!BOARD(E35,"","売気配数量9")+[1]!BOARD(E35,"","売気配数量10")+[1]!BOARD(E35,"","売気配数量11")+[1]!BOARD(E35,"","売気配数量12")+[1]!BOARD(E35,"","売気配数量13")+[1]!BOARD(E35,"","売気配数量14")</f>
        <v>79300</v>
      </c>
      <c r="H35" s="30">
        <f>[1]!BOARD(E35,"","買気配数量-3")+[1]!BOARD(E35,"","買気配数量-2")+[1]!BOARD(E35,"","買気配数量-1")+[1]!BOARD(E35,"","買気配数量0")+[1]!BOARD(E35,"","買気配数量1")+[1]!BOARD(E35,"","買気配数量2")+[1]!BOARD(E35,"","買気配数量3")+[1]!BOARD(E35,"","買気配数量4")+[1]!BOARD(E35,"","買気配数量5")+[1]!BOARD(E35,"","買気配数量6")+[1]!BOARD(E35,"","買気配数量7")+[1]!BOARD(E35,"","買気配数量8")+[1]!BOARD(E35,"","買気配数量9")+[1]!BOARD(E35,"","買気配数量10")+[1]!BOARD(E35,"","買気配数量11")+[1]!BOARD(E35,"","買気配数量12")+[1]!BOARD(E35,"","買気配数量13")+[1]!BOARD(E35,"","買気配数量14")</f>
        <v>345300</v>
      </c>
      <c r="I35" s="29">
        <f t="shared" si="0"/>
        <v>4.3543505674653211</v>
      </c>
      <c r="J35" s="30">
        <f t="shared" si="1"/>
        <v>1</v>
      </c>
      <c r="Q35" s="2"/>
    </row>
    <row r="36" spans="5:17" x14ac:dyDescent="0.15">
      <c r="E36">
        <f>+ユニバース設定!B36</f>
        <v>2670</v>
      </c>
      <c r="F36" t="str">
        <f>+ユニバース設定!C36</f>
        <v>エービーシー・マート</v>
      </c>
      <c r="G36" s="31">
        <f>[1]!BOARD(E36,"","売気配数量-3")+[1]!BOARD(E36,"","売気配数量-2")+[1]!BOARD(E36,"","売気配数量-1")+[1]!BOARD(E36,"","売気配数量0")+[1]!BOARD(E36,"","売気配数量1")+[1]!BOARD(E36,"","売気配数量2")+[1]!BOARD(E36,"","売気配数量3")+[1]!BOARD(E36,"","売気配数量4")+[1]!BOARD(E36,"","売気配数量5")+[1]!BOARD(E36,"","売気配数量6")+[1]!BOARD(E36,"","売気配数量7")+[1]!BOARD(E36,"","売気配数量8")+[1]!BOARD(E36,"","売気配数量9")+[1]!BOARD(E36,"","売気配数量10")+[1]!BOARD(E36,"","売気配数量11")+[1]!BOARD(E36,"","売気配数量12")+[1]!BOARD(E36,"","売気配数量13")+[1]!BOARD(E36,"","売気配数量14")</f>
        <v>31000</v>
      </c>
      <c r="H36" s="30">
        <f>[1]!BOARD(E36,"","買気配数量-3")+[1]!BOARD(E36,"","買気配数量-2")+[1]!BOARD(E36,"","買気配数量-1")+[1]!BOARD(E36,"","買気配数量0")+[1]!BOARD(E36,"","買気配数量1")+[1]!BOARD(E36,"","買気配数量2")+[1]!BOARD(E36,"","買気配数量3")+[1]!BOARD(E36,"","買気配数量4")+[1]!BOARD(E36,"","買気配数量5")+[1]!BOARD(E36,"","買気配数量6")+[1]!BOARD(E36,"","買気配数量7")+[1]!BOARD(E36,"","買気配数量8")+[1]!BOARD(E36,"","買気配数量9")+[1]!BOARD(E36,"","買気配数量10")+[1]!BOARD(E36,"","買気配数量11")+[1]!BOARD(E36,"","買気配数量12")+[1]!BOARD(E36,"","買気配数量13")+[1]!BOARD(E36,"","買気配数量14")</f>
        <v>37900</v>
      </c>
      <c r="I36" s="29">
        <f t="shared" si="0"/>
        <v>1.2225806451612904</v>
      </c>
      <c r="J36" s="30">
        <f t="shared" si="1"/>
        <v>127</v>
      </c>
      <c r="Q36" s="2"/>
    </row>
    <row r="37" spans="5:17" x14ac:dyDescent="0.15">
      <c r="E37">
        <f>+ユニバース設定!B37</f>
        <v>2685</v>
      </c>
      <c r="F37" t="str">
        <f>+ユニバース設定!C37</f>
        <v>ポイント</v>
      </c>
      <c r="G37" s="31">
        <f>[1]!BOARD(E37,"","売気配数量-3")+[1]!BOARD(E37,"","売気配数量-2")+[1]!BOARD(E37,"","売気配数量-1")+[1]!BOARD(E37,"","売気配数量0")+[1]!BOARD(E37,"","売気配数量1")+[1]!BOARD(E37,"","売気配数量2")+[1]!BOARD(E37,"","売気配数量3")+[1]!BOARD(E37,"","売気配数量4")+[1]!BOARD(E37,"","売気配数量5")+[1]!BOARD(E37,"","売気配数量6")+[1]!BOARD(E37,"","売気配数量7")+[1]!BOARD(E37,"","売気配数量8")+[1]!BOARD(E37,"","売気配数量9")+[1]!BOARD(E37,"","売気配数量10")+[1]!BOARD(E37,"","売気配数量11")+[1]!BOARD(E37,"","売気配数量12")+[1]!BOARD(E37,"","売気配数量13")+[1]!BOARD(E37,"","売気配数量14")</f>
        <v>33100</v>
      </c>
      <c r="H37" s="30">
        <f>[1]!BOARD(E37,"","買気配数量-3")+[1]!BOARD(E37,"","買気配数量-2")+[1]!BOARD(E37,"","買気配数量-1")+[1]!BOARD(E37,"","買気配数量0")+[1]!BOARD(E37,"","買気配数量1")+[1]!BOARD(E37,"","買気配数量2")+[1]!BOARD(E37,"","買気配数量3")+[1]!BOARD(E37,"","買気配数量4")+[1]!BOARD(E37,"","買気配数量5")+[1]!BOARD(E37,"","買気配数量6")+[1]!BOARD(E37,"","買気配数量7")+[1]!BOARD(E37,"","買気配数量8")+[1]!BOARD(E37,"","買気配数量9")+[1]!BOARD(E37,"","買気配数量10")+[1]!BOARD(E37,"","買気配数量11")+[1]!BOARD(E37,"","買気配数量12")+[1]!BOARD(E37,"","買気配数量13")+[1]!BOARD(E37,"","買気配数量14")</f>
        <v>49400</v>
      </c>
      <c r="I37" s="29">
        <f t="shared" si="0"/>
        <v>1.4924471299093656</v>
      </c>
      <c r="J37" s="30">
        <f t="shared" si="1"/>
        <v>73</v>
      </c>
      <c r="Q37" s="2"/>
    </row>
    <row r="38" spans="5:17" x14ac:dyDescent="0.15">
      <c r="E38">
        <f>+ユニバース設定!B38</f>
        <v>2730</v>
      </c>
      <c r="F38" t="str">
        <f>+ユニバース設定!C38</f>
        <v>エディオン</v>
      </c>
      <c r="G38" s="31">
        <f>[1]!BOARD(E38,"","売気配数量-3")+[1]!BOARD(E38,"","売気配数量-2")+[1]!BOARD(E38,"","売気配数量-1")+[1]!BOARD(E38,"","売気配数量0")+[1]!BOARD(E38,"","売気配数量1")+[1]!BOARD(E38,"","売気配数量2")+[1]!BOARD(E38,"","売気配数量3")+[1]!BOARD(E38,"","売気配数量4")+[1]!BOARD(E38,"","売気配数量5")+[1]!BOARD(E38,"","売気配数量6")+[1]!BOARD(E38,"","売気配数量7")+[1]!BOARD(E38,"","売気配数量8")+[1]!BOARD(E38,"","売気配数量9")+[1]!BOARD(E38,"","売気配数量10")+[1]!BOARD(E38,"","売気配数量11")+[1]!BOARD(E38,"","売気配数量12")+[1]!BOARD(E38,"","売気配数量13")+[1]!BOARD(E38,"","売気配数量14")</f>
        <v>85700</v>
      </c>
      <c r="H38" s="30">
        <f>[1]!BOARD(E38,"","買気配数量-3")+[1]!BOARD(E38,"","買気配数量-2")+[1]!BOARD(E38,"","買気配数量-1")+[1]!BOARD(E38,"","買気配数量0")+[1]!BOARD(E38,"","買気配数量1")+[1]!BOARD(E38,"","買気配数量2")+[1]!BOARD(E38,"","買気配数量3")+[1]!BOARD(E38,"","買気配数量4")+[1]!BOARD(E38,"","買気配数量5")+[1]!BOARD(E38,"","買気配数量6")+[1]!BOARD(E38,"","買気配数量7")+[1]!BOARD(E38,"","買気配数量8")+[1]!BOARD(E38,"","買気配数量9")+[1]!BOARD(E38,"","買気配数量10")+[1]!BOARD(E38,"","買気配数量11")+[1]!BOARD(E38,"","買気配数量12")+[1]!BOARD(E38,"","買気配数量13")+[1]!BOARD(E38,"","買気配数量14")</f>
        <v>58400</v>
      </c>
      <c r="I38" s="29">
        <f t="shared" si="0"/>
        <v>0.68144690781796968</v>
      </c>
      <c r="J38" s="30">
        <f t="shared" si="1"/>
        <v>281</v>
      </c>
      <c r="Q38" s="2"/>
    </row>
    <row r="39" spans="5:17" x14ac:dyDescent="0.15">
      <c r="E39">
        <f>+ユニバース設定!B39</f>
        <v>2768</v>
      </c>
      <c r="F39" t="str">
        <f>+ユニバース設定!C39</f>
        <v>双日</v>
      </c>
      <c r="G39" s="31">
        <f>[1]!BOARD(E39,"","売気配数量-3")+[1]!BOARD(E39,"","売気配数量-2")+[1]!BOARD(E39,"","売気配数量-1")+[1]!BOARD(E39,"","売気配数量0")+[1]!BOARD(E39,"","売気配数量1")+[1]!BOARD(E39,"","売気配数量2")+[1]!BOARD(E39,"","売気配数量3")+[1]!BOARD(E39,"","売気配数量4")+[1]!BOARD(E39,"","売気配数量5")+[1]!BOARD(E39,"","売気配数量6")+[1]!BOARD(E39,"","売気配数量7")+[1]!BOARD(E39,"","売気配数量8")+[1]!BOARD(E39,"","売気配数量9")+[1]!BOARD(E39,"","売気配数量10")+[1]!BOARD(E39,"","売気配数量11")+[1]!BOARD(E39,"","売気配数量12")+[1]!BOARD(E39,"","売気配数量13")+[1]!BOARD(E39,"","売気配数量14")</f>
        <v>2640700</v>
      </c>
      <c r="H39" s="30">
        <f>[1]!BOARD(E39,"","買気配数量-3")+[1]!BOARD(E39,"","買気配数量-2")+[1]!BOARD(E39,"","買気配数量-1")+[1]!BOARD(E39,"","買気配数量0")+[1]!BOARD(E39,"","買気配数量1")+[1]!BOARD(E39,"","買気配数量2")+[1]!BOARD(E39,"","買気配数量3")+[1]!BOARD(E39,"","買気配数量4")+[1]!BOARD(E39,"","買気配数量5")+[1]!BOARD(E39,"","買気配数量6")+[1]!BOARD(E39,"","買気配数量7")+[1]!BOARD(E39,"","買気配数量8")+[1]!BOARD(E39,"","買気配数量9")+[1]!BOARD(E39,"","買気配数量10")+[1]!BOARD(E39,"","買気配数量11")+[1]!BOARD(E39,"","買気配数量12")+[1]!BOARD(E39,"","買気配数量13")+[1]!BOARD(E39,"","買気配数量14")</f>
        <v>2724000</v>
      </c>
      <c r="I39" s="29">
        <f t="shared" si="0"/>
        <v>1.0315446661869958</v>
      </c>
      <c r="J39" s="30">
        <f t="shared" si="1"/>
        <v>197</v>
      </c>
      <c r="Q39" s="2"/>
    </row>
    <row r="40" spans="5:17" x14ac:dyDescent="0.15">
      <c r="E40">
        <f>+ユニバース設定!B40</f>
        <v>2784</v>
      </c>
      <c r="F40" t="str">
        <f>+ユニバース設定!C40</f>
        <v>アルフレッサ　ホールディングス</v>
      </c>
      <c r="G40" s="31">
        <f>[1]!BOARD(E40,"","売気配数量-3")+[1]!BOARD(E40,"","売気配数量-2")+[1]!BOARD(E40,"","売気配数量-1")+[1]!BOARD(E40,"","売気配数量0")+[1]!BOARD(E40,"","売気配数量1")+[1]!BOARD(E40,"","売気配数量2")+[1]!BOARD(E40,"","売気配数量3")+[1]!BOARD(E40,"","売気配数量4")+[1]!BOARD(E40,"","売気配数量5")+[1]!BOARD(E40,"","売気配数量6")+[1]!BOARD(E40,"","売気配数量7")+[1]!BOARD(E40,"","売気配数量8")+[1]!BOARD(E40,"","売気配数量9")+[1]!BOARD(E40,"","売気配数量10")+[1]!BOARD(E40,"","売気配数量11")+[1]!BOARD(E40,"","売気配数量12")+[1]!BOARD(E40,"","売気配数量13")+[1]!BOARD(E40,"","売気配数量14")</f>
        <v>37200</v>
      </c>
      <c r="H40" s="30">
        <f>[1]!BOARD(E40,"","買気配数量-3")+[1]!BOARD(E40,"","買気配数量-2")+[1]!BOARD(E40,"","買気配数量-1")+[1]!BOARD(E40,"","買気配数量0")+[1]!BOARD(E40,"","買気配数量1")+[1]!BOARD(E40,"","買気配数量2")+[1]!BOARD(E40,"","買気配数量3")+[1]!BOARD(E40,"","買気配数量4")+[1]!BOARD(E40,"","買気配数量5")+[1]!BOARD(E40,"","買気配数量6")+[1]!BOARD(E40,"","買気配数量7")+[1]!BOARD(E40,"","買気配数量8")+[1]!BOARD(E40,"","買気配数量9")+[1]!BOARD(E40,"","買気配数量10")+[1]!BOARD(E40,"","買気配数量11")+[1]!BOARD(E40,"","買気配数量12")+[1]!BOARD(E40,"","買気配数量13")+[1]!BOARD(E40,"","買気配数量14")</f>
        <v>51900</v>
      </c>
      <c r="I40" s="29">
        <f t="shared" si="0"/>
        <v>1.3951612903225807</v>
      </c>
      <c r="J40" s="30">
        <f t="shared" si="1"/>
        <v>92</v>
      </c>
      <c r="Q40" s="2"/>
    </row>
    <row r="41" spans="5:17" x14ac:dyDescent="0.15">
      <c r="E41">
        <f>+ユニバース設定!B41</f>
        <v>2801</v>
      </c>
      <c r="F41" t="str">
        <f>+ユニバース設定!C41</f>
        <v>キッコーマン</v>
      </c>
      <c r="G41" s="31">
        <f>[1]!BOARD(E41,"","売気配数量-3")+[1]!BOARD(E41,"","売気配数量-2")+[1]!BOARD(E41,"","売気配数量-1")+[1]!BOARD(E41,"","売気配数量0")+[1]!BOARD(E41,"","売気配数量1")+[1]!BOARD(E41,"","売気配数量2")+[1]!BOARD(E41,"","売気配数量3")+[1]!BOARD(E41,"","売気配数量4")+[1]!BOARD(E41,"","売気配数量5")+[1]!BOARD(E41,"","売気配数量6")+[1]!BOARD(E41,"","売気配数量7")+[1]!BOARD(E41,"","売気配数量8")+[1]!BOARD(E41,"","売気配数量9")+[1]!BOARD(E41,"","売気配数量10")+[1]!BOARD(E41,"","売気配数量11")+[1]!BOARD(E41,"","売気配数量12")+[1]!BOARD(E41,"","売気配数量13")+[1]!BOARD(E41,"","売気配数量14")</f>
        <v>59200</v>
      </c>
      <c r="H41" s="30">
        <f>[1]!BOARD(E41,"","買気配数量-3")+[1]!BOARD(E41,"","買気配数量-2")+[1]!BOARD(E41,"","買気配数量-1")+[1]!BOARD(E41,"","買気配数量0")+[1]!BOARD(E41,"","買気配数量1")+[1]!BOARD(E41,"","買気配数量2")+[1]!BOARD(E41,"","買気配数量3")+[1]!BOARD(E41,"","買気配数量4")+[1]!BOARD(E41,"","買気配数量5")+[1]!BOARD(E41,"","買気配数量6")+[1]!BOARD(E41,"","買気配数量7")+[1]!BOARD(E41,"","買気配数量8")+[1]!BOARD(E41,"","買気配数量9")+[1]!BOARD(E41,"","買気配数量10")+[1]!BOARD(E41,"","買気配数量11")+[1]!BOARD(E41,"","買気配数量12")+[1]!BOARD(E41,"","買気配数量13")+[1]!BOARD(E41,"","買気配数量14")</f>
        <v>82700</v>
      </c>
      <c r="I41" s="29">
        <f t="shared" si="0"/>
        <v>1.3969594594594594</v>
      </c>
      <c r="J41" s="30">
        <f t="shared" si="1"/>
        <v>90</v>
      </c>
      <c r="Q41" s="2"/>
    </row>
    <row r="42" spans="5:17" x14ac:dyDescent="0.15">
      <c r="E42">
        <f>+ユニバース設定!B42</f>
        <v>2802</v>
      </c>
      <c r="F42" t="str">
        <f>+ユニバース設定!C42</f>
        <v>味の素</v>
      </c>
      <c r="G42" s="31">
        <f>[1]!BOARD(E42,"","売気配数量-3")+[1]!BOARD(E42,"","売気配数量-2")+[1]!BOARD(E42,"","売気配数量-1")+[1]!BOARD(E42,"","売気配数量0")+[1]!BOARD(E42,"","売気配数量1")+[1]!BOARD(E42,"","売気配数量2")+[1]!BOARD(E42,"","売気配数量3")+[1]!BOARD(E42,"","売気配数量4")+[1]!BOARD(E42,"","売気配数量5")+[1]!BOARD(E42,"","売気配数量6")+[1]!BOARD(E42,"","売気配数量7")+[1]!BOARD(E42,"","売気配数量8")+[1]!BOARD(E42,"","売気配数量9")+[1]!BOARD(E42,"","売気配数量10")+[1]!BOARD(E42,"","売気配数量11")+[1]!BOARD(E42,"","売気配数量12")+[1]!BOARD(E42,"","売気配数量13")+[1]!BOARD(E42,"","売気配数量14")</f>
        <v>69400</v>
      </c>
      <c r="H42" s="30">
        <f>[1]!BOARD(E42,"","買気配数量-3")+[1]!BOARD(E42,"","買気配数量-2")+[1]!BOARD(E42,"","買気配数量-1")+[1]!BOARD(E42,"","買気配数量0")+[1]!BOARD(E42,"","買気配数量1")+[1]!BOARD(E42,"","買気配数量2")+[1]!BOARD(E42,"","買気配数量3")+[1]!BOARD(E42,"","買気配数量4")+[1]!BOARD(E42,"","買気配数量5")+[1]!BOARD(E42,"","買気配数量6")+[1]!BOARD(E42,"","買気配数量7")+[1]!BOARD(E42,"","買気配数量8")+[1]!BOARD(E42,"","買気配数量9")+[1]!BOARD(E42,"","買気配数量10")+[1]!BOARD(E42,"","買気配数量11")+[1]!BOARD(E42,"","買気配数量12")+[1]!BOARD(E42,"","買気配数量13")+[1]!BOARD(E42,"","買気配数量14")</f>
        <v>250200</v>
      </c>
      <c r="I42" s="29">
        <f t="shared" si="0"/>
        <v>3.6051873198847262</v>
      </c>
      <c r="J42" s="30">
        <f t="shared" si="1"/>
        <v>4</v>
      </c>
      <c r="Q42" s="2"/>
    </row>
    <row r="43" spans="5:17" x14ac:dyDescent="0.15">
      <c r="E43">
        <f>+ユニバース設定!B43</f>
        <v>2809</v>
      </c>
      <c r="F43" t="str">
        <f>+ユニバース設定!C43</f>
        <v>キユーピー</v>
      </c>
      <c r="G43" s="31">
        <f>[1]!BOARD(E43,"","売気配数量-3")+[1]!BOARD(E43,"","売気配数量-2")+[1]!BOARD(E43,"","売気配数量-1")+[1]!BOARD(E43,"","売気配数量0")+[1]!BOARD(E43,"","売気配数量1")+[1]!BOARD(E43,"","売気配数量2")+[1]!BOARD(E43,"","売気配数量3")+[1]!BOARD(E43,"","売気配数量4")+[1]!BOARD(E43,"","売気配数量5")+[1]!BOARD(E43,"","売気配数量6")+[1]!BOARD(E43,"","売気配数量7")+[1]!BOARD(E43,"","売気配数量8")+[1]!BOARD(E43,"","売気配数量9")+[1]!BOARD(E43,"","売気配数量10")+[1]!BOARD(E43,"","売気配数量11")+[1]!BOARD(E43,"","売気配数量12")+[1]!BOARD(E43,"","売気配数量13")+[1]!BOARD(E43,"","売気配数量14")</f>
        <v>35900</v>
      </c>
      <c r="H43" s="30">
        <f>[1]!BOARD(E43,"","買気配数量-3")+[1]!BOARD(E43,"","買気配数量-2")+[1]!BOARD(E43,"","買気配数量-1")+[1]!BOARD(E43,"","買気配数量0")+[1]!BOARD(E43,"","買気配数量1")+[1]!BOARD(E43,"","買気配数量2")+[1]!BOARD(E43,"","買気配数量3")+[1]!BOARD(E43,"","買気配数量4")+[1]!BOARD(E43,"","買気配数量5")+[1]!BOARD(E43,"","買気配数量6")+[1]!BOARD(E43,"","買気配数量7")+[1]!BOARD(E43,"","買気配数量8")+[1]!BOARD(E43,"","買気配数量9")+[1]!BOARD(E43,"","買気配数量10")+[1]!BOARD(E43,"","買気配数量11")+[1]!BOARD(E43,"","買気配数量12")+[1]!BOARD(E43,"","買気配数量13")+[1]!BOARD(E43,"","買気配数量14")</f>
        <v>55900</v>
      </c>
      <c r="I43" s="29">
        <f t="shared" si="0"/>
        <v>1.5571030640668524</v>
      </c>
      <c r="J43" s="30">
        <f t="shared" si="1"/>
        <v>64</v>
      </c>
      <c r="Q43" s="2"/>
    </row>
    <row r="44" spans="5:17" x14ac:dyDescent="0.15">
      <c r="E44">
        <f>+ユニバース設定!B44</f>
        <v>2810</v>
      </c>
      <c r="F44" t="str">
        <f>+ユニバース設定!C44</f>
        <v>ハウス食品</v>
      </c>
      <c r="G44" s="31">
        <f>[1]!BOARD(E44,"","売気配数量-3")+[1]!BOARD(E44,"","売気配数量-2")+[1]!BOARD(E44,"","売気配数量-1")+[1]!BOARD(E44,"","売気配数量0")+[1]!BOARD(E44,"","売気配数量1")+[1]!BOARD(E44,"","売気配数量2")+[1]!BOARD(E44,"","売気配数量3")+[1]!BOARD(E44,"","売気配数量4")+[1]!BOARD(E44,"","売気配数量5")+[1]!BOARD(E44,"","売気配数量6")+[1]!BOARD(E44,"","売気配数量7")+[1]!BOARD(E44,"","売気配数量8")+[1]!BOARD(E44,"","売気配数量9")+[1]!BOARD(E44,"","売気配数量10")+[1]!BOARD(E44,"","売気配数量11")+[1]!BOARD(E44,"","売気配数量12")+[1]!BOARD(E44,"","売気配数量13")+[1]!BOARD(E44,"","売気配数量14")</f>
        <v>32200</v>
      </c>
      <c r="H44" s="30">
        <f>[1]!BOARD(E44,"","買気配数量-3")+[1]!BOARD(E44,"","買気配数量-2")+[1]!BOARD(E44,"","買気配数量-1")+[1]!BOARD(E44,"","買気配数量0")+[1]!BOARD(E44,"","買気配数量1")+[1]!BOARD(E44,"","買気配数量2")+[1]!BOARD(E44,"","買気配数量3")+[1]!BOARD(E44,"","買気配数量4")+[1]!BOARD(E44,"","買気配数量5")+[1]!BOARD(E44,"","買気配数量6")+[1]!BOARD(E44,"","買気配数量7")+[1]!BOARD(E44,"","買気配数量8")+[1]!BOARD(E44,"","買気配数量9")+[1]!BOARD(E44,"","買気配数量10")+[1]!BOARD(E44,"","買気配数量11")+[1]!BOARD(E44,"","買気配数量12")+[1]!BOARD(E44,"","買気配数量13")+[1]!BOARD(E44,"","買気配数量14")</f>
        <v>47100</v>
      </c>
      <c r="I44" s="29">
        <f t="shared" si="0"/>
        <v>1.4627329192546583</v>
      </c>
      <c r="J44" s="30">
        <f t="shared" si="1"/>
        <v>79</v>
      </c>
      <c r="Q44" s="2"/>
    </row>
    <row r="45" spans="5:17" x14ac:dyDescent="0.15">
      <c r="E45">
        <f>+ユニバース設定!B45</f>
        <v>2811</v>
      </c>
      <c r="F45" t="str">
        <f>+ユニバース設定!C45</f>
        <v>カゴメ</v>
      </c>
      <c r="G45" s="31">
        <f>[1]!BOARD(E45,"","売気配数量-3")+[1]!BOARD(E45,"","売気配数量-2")+[1]!BOARD(E45,"","売気配数量-1")+[1]!BOARD(E45,"","売気配数量0")+[1]!BOARD(E45,"","売気配数量1")+[1]!BOARD(E45,"","売気配数量2")+[1]!BOARD(E45,"","売気配数量3")+[1]!BOARD(E45,"","売気配数量4")+[1]!BOARD(E45,"","売気配数量5")+[1]!BOARD(E45,"","売気配数量6")+[1]!BOARD(E45,"","売気配数量7")+[1]!BOARD(E45,"","売気配数量8")+[1]!BOARD(E45,"","売気配数量9")+[1]!BOARD(E45,"","売気配数量10")+[1]!BOARD(E45,"","売気配数量11")+[1]!BOARD(E45,"","売気配数量12")+[1]!BOARD(E45,"","売気配数量13")+[1]!BOARD(E45,"","売気配数量14")</f>
        <v>61100</v>
      </c>
      <c r="H45" s="30">
        <f>[1]!BOARD(E45,"","買気配数量-3")+[1]!BOARD(E45,"","買気配数量-2")+[1]!BOARD(E45,"","買気配数量-1")+[1]!BOARD(E45,"","買気配数量0")+[1]!BOARD(E45,"","買気配数量1")+[1]!BOARD(E45,"","買気配数量2")+[1]!BOARD(E45,"","買気配数量3")+[1]!BOARD(E45,"","買気配数量4")+[1]!BOARD(E45,"","買気配数量5")+[1]!BOARD(E45,"","買気配数量6")+[1]!BOARD(E45,"","買気配数量7")+[1]!BOARD(E45,"","買気配数量8")+[1]!BOARD(E45,"","買気配数量9")+[1]!BOARD(E45,"","買気配数量10")+[1]!BOARD(E45,"","買気配数量11")+[1]!BOARD(E45,"","買気配数量12")+[1]!BOARD(E45,"","買気配数量13")+[1]!BOARD(E45,"","買気配数量14")</f>
        <v>51900</v>
      </c>
      <c r="I45" s="29">
        <f t="shared" si="0"/>
        <v>0.84942716857610479</v>
      </c>
      <c r="J45" s="30">
        <f t="shared" si="1"/>
        <v>253</v>
      </c>
      <c r="Q45" s="2"/>
    </row>
    <row r="46" spans="5:17" x14ac:dyDescent="0.15">
      <c r="E46">
        <f>+ユニバース設定!B46</f>
        <v>2871</v>
      </c>
      <c r="F46" t="str">
        <f>+ユニバース設定!C46</f>
        <v>ニチレイ</v>
      </c>
      <c r="G46" s="31">
        <f>[1]!BOARD(E46,"","売気配数量-3")+[1]!BOARD(E46,"","売気配数量-2")+[1]!BOARD(E46,"","売気配数量-1")+[1]!BOARD(E46,"","売気配数量0")+[1]!BOARD(E46,"","売気配数量1")+[1]!BOARD(E46,"","売気配数量2")+[1]!BOARD(E46,"","売気配数量3")+[1]!BOARD(E46,"","売気配数量4")+[1]!BOARD(E46,"","売気配数量5")+[1]!BOARD(E46,"","売気配数量6")+[1]!BOARD(E46,"","売気配数量7")+[1]!BOARD(E46,"","売気配数量8")+[1]!BOARD(E46,"","売気配数量9")+[1]!BOARD(E46,"","売気配数量10")+[1]!BOARD(E46,"","売気配数量11")+[1]!BOARD(E46,"","売気配数量12")+[1]!BOARD(E46,"","売気配数量13")+[1]!BOARD(E46,"","売気配数量14")</f>
        <v>41300</v>
      </c>
      <c r="H46" s="30">
        <f>[1]!BOARD(E46,"","買気配数量-3")+[1]!BOARD(E46,"","買気配数量-2")+[1]!BOARD(E46,"","買気配数量-1")+[1]!BOARD(E46,"","買気配数量0")+[1]!BOARD(E46,"","買気配数量1")+[1]!BOARD(E46,"","買気配数量2")+[1]!BOARD(E46,"","買気配数量3")+[1]!BOARD(E46,"","買気配数量4")+[1]!BOARD(E46,"","買気配数量5")+[1]!BOARD(E46,"","買気配数量6")+[1]!BOARD(E46,"","買気配数量7")+[1]!BOARD(E46,"","買気配数量8")+[1]!BOARD(E46,"","買気配数量9")+[1]!BOARD(E46,"","買気配数量10")+[1]!BOARD(E46,"","買気配数量11")+[1]!BOARD(E46,"","買気配数量12")+[1]!BOARD(E46,"","買気配数量13")+[1]!BOARD(E46,"","買気配数量14")</f>
        <v>23200</v>
      </c>
      <c r="I46" s="29">
        <f t="shared" si="0"/>
        <v>0.56174334140435833</v>
      </c>
      <c r="J46" s="30">
        <f t="shared" si="1"/>
        <v>291</v>
      </c>
      <c r="Q46" s="2"/>
    </row>
    <row r="47" spans="5:17" x14ac:dyDescent="0.15">
      <c r="E47">
        <f>+ユニバース設定!B47</f>
        <v>2875</v>
      </c>
      <c r="F47" t="str">
        <f>+ユニバース設定!C47</f>
        <v>東洋水産</v>
      </c>
      <c r="G47" s="31">
        <f>[1]!BOARD(E47,"","売気配数量-3")+[1]!BOARD(E47,"","売気配数量-2")+[1]!BOARD(E47,"","売気配数量-1")+[1]!BOARD(E47,"","売気配数量0")+[1]!BOARD(E47,"","売気配数量1")+[1]!BOARD(E47,"","売気配数量2")+[1]!BOARD(E47,"","売気配数量3")+[1]!BOARD(E47,"","売気配数量4")+[1]!BOARD(E47,"","売気配数量5")+[1]!BOARD(E47,"","売気配数量6")+[1]!BOARD(E47,"","売気配数量7")+[1]!BOARD(E47,"","売気配数量8")+[1]!BOARD(E47,"","売気配数量9")+[1]!BOARD(E47,"","売気配数量10")+[1]!BOARD(E47,"","売気配数量11")+[1]!BOARD(E47,"","売気配数量12")+[1]!BOARD(E47,"","売気配数量13")+[1]!BOARD(E47,"","売気配数量14")</f>
        <v>47100</v>
      </c>
      <c r="H47" s="30">
        <f>[1]!BOARD(E47,"","買気配数量-3")+[1]!BOARD(E47,"","買気配数量-2")+[1]!BOARD(E47,"","買気配数量-1")+[1]!BOARD(E47,"","買気配数量0")+[1]!BOARD(E47,"","買気配数量1")+[1]!BOARD(E47,"","買気配数量2")+[1]!BOARD(E47,"","買気配数量3")+[1]!BOARD(E47,"","買気配数量4")+[1]!BOARD(E47,"","買気配数量5")+[1]!BOARD(E47,"","買気配数量6")+[1]!BOARD(E47,"","買気配数量7")+[1]!BOARD(E47,"","買気配数量8")+[1]!BOARD(E47,"","買気配数量9")+[1]!BOARD(E47,"","買気配数量10")+[1]!BOARD(E47,"","買気配数量11")+[1]!BOARD(E47,"","買気配数量12")+[1]!BOARD(E47,"","買気配数量13")+[1]!BOARD(E47,"","買気配数量14")</f>
        <v>46200</v>
      </c>
      <c r="I47" s="29">
        <f t="shared" si="0"/>
        <v>0.98089171974522293</v>
      </c>
      <c r="J47" s="30">
        <f t="shared" si="1"/>
        <v>212</v>
      </c>
      <c r="Q47" s="2"/>
    </row>
    <row r="48" spans="5:17" x14ac:dyDescent="0.15">
      <c r="E48">
        <f>+ユニバース設定!B48</f>
        <v>2897</v>
      </c>
      <c r="F48" t="str">
        <f>+ユニバース設定!C48</f>
        <v>日清食品ホールディングス</v>
      </c>
      <c r="G48" s="31">
        <f>[1]!BOARD(E48,"","売気配数量-3")+[1]!BOARD(E48,"","売気配数量-2")+[1]!BOARD(E48,"","売気配数量-1")+[1]!BOARD(E48,"","売気配数量0")+[1]!BOARD(E48,"","売気配数量1")+[1]!BOARD(E48,"","売気配数量2")+[1]!BOARD(E48,"","売気配数量3")+[1]!BOARD(E48,"","売気配数量4")+[1]!BOARD(E48,"","売気配数量5")+[1]!BOARD(E48,"","売気配数量6")+[1]!BOARD(E48,"","売気配数量7")+[1]!BOARD(E48,"","売気配数量8")+[1]!BOARD(E48,"","売気配数量9")+[1]!BOARD(E48,"","売気配数量10")+[1]!BOARD(E48,"","売気配数量11")+[1]!BOARD(E48,"","売気配数量12")+[1]!BOARD(E48,"","売気配数量13")+[1]!BOARD(E48,"","売気配数量14")</f>
        <v>33800</v>
      </c>
      <c r="H48" s="30">
        <f>[1]!BOARD(E48,"","買気配数量-3")+[1]!BOARD(E48,"","買気配数量-2")+[1]!BOARD(E48,"","買気配数量-1")+[1]!BOARD(E48,"","買気配数量0")+[1]!BOARD(E48,"","買気配数量1")+[1]!BOARD(E48,"","買気配数量2")+[1]!BOARD(E48,"","買気配数量3")+[1]!BOARD(E48,"","買気配数量4")+[1]!BOARD(E48,"","買気配数量5")+[1]!BOARD(E48,"","買気配数量6")+[1]!BOARD(E48,"","買気配数量7")+[1]!BOARD(E48,"","買気配数量8")+[1]!BOARD(E48,"","買気配数量9")+[1]!BOARD(E48,"","買気配数量10")+[1]!BOARD(E48,"","買気配数量11")+[1]!BOARD(E48,"","買気配数量12")+[1]!BOARD(E48,"","買気配数量13")+[1]!BOARD(E48,"","買気配数量14")</f>
        <v>48900</v>
      </c>
      <c r="I48" s="29">
        <f t="shared" si="0"/>
        <v>1.4467455621301775</v>
      </c>
      <c r="J48" s="30">
        <f t="shared" si="1"/>
        <v>82</v>
      </c>
      <c r="Q48" s="2"/>
    </row>
    <row r="49" spans="5:17" x14ac:dyDescent="0.15">
      <c r="E49">
        <f>+ユニバース設定!B49</f>
        <v>3086</v>
      </c>
      <c r="F49" t="str">
        <f>+ユニバース設定!C49</f>
        <v>Ｊ．フロント　リテイリング</v>
      </c>
      <c r="G49" s="31">
        <f>[1]!BOARD(E49,"","売気配数量-3")+[1]!BOARD(E49,"","売気配数量-2")+[1]!BOARD(E49,"","売気配数量-1")+[1]!BOARD(E49,"","売気配数量0")+[1]!BOARD(E49,"","売気配数量1")+[1]!BOARD(E49,"","売気配数量2")+[1]!BOARD(E49,"","売気配数量3")+[1]!BOARD(E49,"","売気配数量4")+[1]!BOARD(E49,"","売気配数量5")+[1]!BOARD(E49,"","売気配数量6")+[1]!BOARD(E49,"","売気配数量7")+[1]!BOARD(E49,"","売気配数量8")+[1]!BOARD(E49,"","売気配数量9")+[1]!BOARD(E49,"","売気配数量10")+[1]!BOARD(E49,"","売気配数量11")+[1]!BOARD(E49,"","売気配数量12")+[1]!BOARD(E49,"","売気配数量13")+[1]!BOARD(E49,"","売気配数量14")</f>
        <v>106200</v>
      </c>
      <c r="H49" s="30">
        <f>[1]!BOARD(E49,"","買気配数量-3")+[1]!BOARD(E49,"","買気配数量-2")+[1]!BOARD(E49,"","買気配数量-1")+[1]!BOARD(E49,"","買気配数量0")+[1]!BOARD(E49,"","買気配数量1")+[1]!BOARD(E49,"","買気配数量2")+[1]!BOARD(E49,"","買気配数量3")+[1]!BOARD(E49,"","買気配数量4")+[1]!BOARD(E49,"","買気配数量5")+[1]!BOARD(E49,"","買気配数量6")+[1]!BOARD(E49,"","買気配数量7")+[1]!BOARD(E49,"","買気配数量8")+[1]!BOARD(E49,"","買気配数量9")+[1]!BOARD(E49,"","買気配数量10")+[1]!BOARD(E49,"","買気配数量11")+[1]!BOARD(E49,"","買気配数量12")+[1]!BOARD(E49,"","買気配数量13")+[1]!BOARD(E49,"","買気配数量14")</f>
        <v>74500</v>
      </c>
      <c r="I49" s="29">
        <f t="shared" si="0"/>
        <v>0.70150659133709981</v>
      </c>
      <c r="J49" s="30">
        <f t="shared" si="1"/>
        <v>277</v>
      </c>
      <c r="Q49" s="2"/>
    </row>
    <row r="50" spans="5:17" x14ac:dyDescent="0.15">
      <c r="E50">
        <f>+ユニバース設定!B50</f>
        <v>3088</v>
      </c>
      <c r="F50" t="str">
        <f>+ユニバース設定!C50</f>
        <v>マツモトキヨシホールディングス</v>
      </c>
      <c r="G50" s="31">
        <f>[1]!BOARD(E50,"","売気配数量-3")+[1]!BOARD(E50,"","売気配数量-2")+[1]!BOARD(E50,"","売気配数量-1")+[1]!BOARD(E50,"","売気配数量0")+[1]!BOARD(E50,"","売気配数量1")+[1]!BOARD(E50,"","売気配数量2")+[1]!BOARD(E50,"","売気配数量3")+[1]!BOARD(E50,"","売気配数量4")+[1]!BOARD(E50,"","売気配数量5")+[1]!BOARD(E50,"","売気配数量6")+[1]!BOARD(E50,"","売気配数量7")+[1]!BOARD(E50,"","売気配数量8")+[1]!BOARD(E50,"","売気配数量9")+[1]!BOARD(E50,"","売気配数量10")+[1]!BOARD(E50,"","売気配数量11")+[1]!BOARD(E50,"","売気配数量12")+[1]!BOARD(E50,"","売気配数量13")+[1]!BOARD(E50,"","売気配数量14")</f>
        <v>57200</v>
      </c>
      <c r="H50" s="30">
        <f>[1]!BOARD(E50,"","買気配数量-3")+[1]!BOARD(E50,"","買気配数量-2")+[1]!BOARD(E50,"","買気配数量-1")+[1]!BOARD(E50,"","買気配数量0")+[1]!BOARD(E50,"","買気配数量1")+[1]!BOARD(E50,"","買気配数量2")+[1]!BOARD(E50,"","買気配数量3")+[1]!BOARD(E50,"","買気配数量4")+[1]!BOARD(E50,"","買気配数量5")+[1]!BOARD(E50,"","買気配数量6")+[1]!BOARD(E50,"","買気配数量7")+[1]!BOARD(E50,"","買気配数量8")+[1]!BOARD(E50,"","買気配数量9")+[1]!BOARD(E50,"","買気配数量10")+[1]!BOARD(E50,"","買気配数量11")+[1]!BOARD(E50,"","買気配数量12")+[1]!BOARD(E50,"","買気配数量13")+[1]!BOARD(E50,"","買気配数量14")</f>
        <v>73100</v>
      </c>
      <c r="I50" s="29">
        <f t="shared" si="0"/>
        <v>1.2779720279720279</v>
      </c>
      <c r="J50" s="30">
        <f t="shared" si="1"/>
        <v>114</v>
      </c>
      <c r="Q50" s="2"/>
    </row>
    <row r="51" spans="5:17" x14ac:dyDescent="0.15">
      <c r="E51">
        <f>+ユニバース設定!B51</f>
        <v>3099</v>
      </c>
      <c r="F51" t="str">
        <f>+ユニバース設定!C51</f>
        <v>三越伊勢丹ホールディングス</v>
      </c>
      <c r="G51" s="31">
        <f>[1]!BOARD(E51,"","売気配数量-3")+[1]!BOARD(E51,"","売気配数量-2")+[1]!BOARD(E51,"","売気配数量-1")+[1]!BOARD(E51,"","売気配数量0")+[1]!BOARD(E51,"","売気配数量1")+[1]!BOARD(E51,"","売気配数量2")+[1]!BOARD(E51,"","売気配数量3")+[1]!BOARD(E51,"","売気配数量4")+[1]!BOARD(E51,"","売気配数量5")+[1]!BOARD(E51,"","売気配数量6")+[1]!BOARD(E51,"","売気配数量7")+[1]!BOARD(E51,"","売気配数量8")+[1]!BOARD(E51,"","売気配数量9")+[1]!BOARD(E51,"","売気配数量10")+[1]!BOARD(E51,"","売気配数量11")+[1]!BOARD(E51,"","売気配数量12")+[1]!BOARD(E51,"","売気配数量13")+[1]!BOARD(E51,"","売気配数量14")</f>
        <v>142100</v>
      </c>
      <c r="H51" s="30">
        <f>[1]!BOARD(E51,"","買気配数量-3")+[1]!BOARD(E51,"","買気配数量-2")+[1]!BOARD(E51,"","買気配数量-1")+[1]!BOARD(E51,"","買気配数量0")+[1]!BOARD(E51,"","買気配数量1")+[1]!BOARD(E51,"","買気配数量2")+[1]!BOARD(E51,"","買気配数量3")+[1]!BOARD(E51,"","買気配数量4")+[1]!BOARD(E51,"","買気配数量5")+[1]!BOARD(E51,"","買気配数量6")+[1]!BOARD(E51,"","買気配数量7")+[1]!BOARD(E51,"","買気配数量8")+[1]!BOARD(E51,"","買気配数量9")+[1]!BOARD(E51,"","買気配数量10")+[1]!BOARD(E51,"","買気配数量11")+[1]!BOARD(E51,"","買気配数量12")+[1]!BOARD(E51,"","買気配数量13")+[1]!BOARD(E51,"","買気配数量14")</f>
        <v>233100</v>
      </c>
      <c r="I51" s="29">
        <f t="shared" si="0"/>
        <v>1.6403940886699508</v>
      </c>
      <c r="J51" s="30">
        <f t="shared" si="1"/>
        <v>50</v>
      </c>
      <c r="Q51" s="2"/>
    </row>
    <row r="52" spans="5:17" x14ac:dyDescent="0.15">
      <c r="E52">
        <f>+ユニバース設定!B52</f>
        <v>3101</v>
      </c>
      <c r="F52" t="str">
        <f>+ユニバース設定!C52</f>
        <v>東洋紡績</v>
      </c>
      <c r="G52" s="31">
        <f>[1]!BOARD(E52,"","売気配数量-3")+[1]!BOARD(E52,"","売気配数量-2")+[1]!BOARD(E52,"","売気配数量-1")+[1]!BOARD(E52,"","売気配数量0")+[1]!BOARD(E52,"","売気配数量1")+[1]!BOARD(E52,"","売気配数量2")+[1]!BOARD(E52,"","売気配数量3")+[1]!BOARD(E52,"","売気配数量4")+[1]!BOARD(E52,"","売気配数量5")+[1]!BOARD(E52,"","売気配数量6")+[1]!BOARD(E52,"","売気配数量7")+[1]!BOARD(E52,"","売気配数量8")+[1]!BOARD(E52,"","売気配数量9")+[1]!BOARD(E52,"","売気配数量10")+[1]!BOARD(E52,"","売気配数量11")+[1]!BOARD(E52,"","売気配数量12")+[1]!BOARD(E52,"","売気配数量13")+[1]!BOARD(E52,"","売気配数量14")</f>
        <v>46300</v>
      </c>
      <c r="H52" s="30">
        <f>[1]!BOARD(E52,"","買気配数量-3")+[1]!BOARD(E52,"","買気配数量-2")+[1]!BOARD(E52,"","買気配数量-1")+[1]!BOARD(E52,"","買気配数量0")+[1]!BOARD(E52,"","買気配数量1")+[1]!BOARD(E52,"","買気配数量2")+[1]!BOARD(E52,"","買気配数量3")+[1]!BOARD(E52,"","買気配数量4")+[1]!BOARD(E52,"","買気配数量5")+[1]!BOARD(E52,"","買気配数量6")+[1]!BOARD(E52,"","買気配数量7")+[1]!BOARD(E52,"","買気配数量8")+[1]!BOARD(E52,"","買気配数量9")+[1]!BOARD(E52,"","買気配数量10")+[1]!BOARD(E52,"","買気配数量11")+[1]!BOARD(E52,"","買気配数量12")+[1]!BOARD(E52,"","買気配数量13")+[1]!BOARD(E52,"","買気配数量14")</f>
        <v>70500</v>
      </c>
      <c r="I52" s="29">
        <f t="shared" si="0"/>
        <v>1.5226781857451404</v>
      </c>
      <c r="J52" s="30">
        <f t="shared" si="1"/>
        <v>71</v>
      </c>
      <c r="Q52" s="2"/>
    </row>
    <row r="53" spans="5:17" x14ac:dyDescent="0.15">
      <c r="E53">
        <f>+ユニバース設定!B53</f>
        <v>3105</v>
      </c>
      <c r="F53" t="str">
        <f>+ユニバース設定!C53</f>
        <v>日清紡ホールディングス</v>
      </c>
      <c r="G53" s="31">
        <f>[1]!BOARD(E53,"","売気配数量-3")+[1]!BOARD(E53,"","売気配数量-2")+[1]!BOARD(E53,"","売気配数量-1")+[1]!BOARD(E53,"","売気配数量0")+[1]!BOARD(E53,"","売気配数量1")+[1]!BOARD(E53,"","売気配数量2")+[1]!BOARD(E53,"","売気配数量3")+[1]!BOARD(E53,"","売気配数量4")+[1]!BOARD(E53,"","売気配数量5")+[1]!BOARD(E53,"","売気配数量6")+[1]!BOARD(E53,"","売気配数量7")+[1]!BOARD(E53,"","売気配数量8")+[1]!BOARD(E53,"","売気配数量9")+[1]!BOARD(E53,"","売気配数量10")+[1]!BOARD(E53,"","売気配数量11")+[1]!BOARD(E53,"","売気配数量12")+[1]!BOARD(E53,"","売気配数量13")+[1]!BOARD(E53,"","売気配数量14")</f>
        <v>175800</v>
      </c>
      <c r="H53" s="30">
        <f>[1]!BOARD(E53,"","買気配数量-3")+[1]!BOARD(E53,"","買気配数量-2")+[1]!BOARD(E53,"","買気配数量-1")+[1]!BOARD(E53,"","買気配数量0")+[1]!BOARD(E53,"","買気配数量1")+[1]!BOARD(E53,"","買気配数量2")+[1]!BOARD(E53,"","買気配数量3")+[1]!BOARD(E53,"","買気配数量4")+[1]!BOARD(E53,"","買気配数量5")+[1]!BOARD(E53,"","買気配数量6")+[1]!BOARD(E53,"","買気配数量7")+[1]!BOARD(E53,"","買気配数量8")+[1]!BOARD(E53,"","買気配数量9")+[1]!BOARD(E53,"","買気配数量10")+[1]!BOARD(E53,"","買気配数量11")+[1]!BOARD(E53,"","買気配数量12")+[1]!BOARD(E53,"","買気配数量13")+[1]!BOARD(E53,"","買気配数量14")</f>
        <v>142600</v>
      </c>
      <c r="I53" s="29">
        <f t="shared" si="0"/>
        <v>0.81114903299203645</v>
      </c>
      <c r="J53" s="30">
        <f t="shared" si="1"/>
        <v>261</v>
      </c>
      <c r="Q53" s="2"/>
    </row>
    <row r="54" spans="5:17" x14ac:dyDescent="0.15">
      <c r="E54">
        <f>+ユニバース設定!B54</f>
        <v>3116</v>
      </c>
      <c r="F54" t="str">
        <f>+ユニバース設定!C54</f>
        <v>トヨタ紡織</v>
      </c>
      <c r="G54" s="31">
        <f>[1]!BOARD(E54,"","売気配数量-3")+[1]!BOARD(E54,"","売気配数量-2")+[1]!BOARD(E54,"","売気配数量-1")+[1]!BOARD(E54,"","売気配数量0")+[1]!BOARD(E54,"","売気配数量1")+[1]!BOARD(E54,"","売気配数量2")+[1]!BOARD(E54,"","売気配数量3")+[1]!BOARD(E54,"","売気配数量4")+[1]!BOARD(E54,"","売気配数量5")+[1]!BOARD(E54,"","売気配数量6")+[1]!BOARD(E54,"","売気配数量7")+[1]!BOARD(E54,"","売気配数量8")+[1]!BOARD(E54,"","売気配数量9")+[1]!BOARD(E54,"","売気配数量10")+[1]!BOARD(E54,"","売気配数量11")+[1]!BOARD(E54,"","売気配数量12")+[1]!BOARD(E54,"","売気配数量13")+[1]!BOARD(E54,"","売気配数量14")</f>
        <v>45200</v>
      </c>
      <c r="H54" s="30">
        <f>[1]!BOARD(E54,"","買気配数量-3")+[1]!BOARD(E54,"","買気配数量-2")+[1]!BOARD(E54,"","買気配数量-1")+[1]!BOARD(E54,"","買気配数量0")+[1]!BOARD(E54,"","買気配数量1")+[1]!BOARD(E54,"","買気配数量2")+[1]!BOARD(E54,"","買気配数量3")+[1]!BOARD(E54,"","買気配数量4")+[1]!BOARD(E54,"","買気配数量5")+[1]!BOARD(E54,"","買気配数量6")+[1]!BOARD(E54,"","買気配数量7")+[1]!BOARD(E54,"","買気配数量8")+[1]!BOARD(E54,"","買気配数量9")+[1]!BOARD(E54,"","買気配数量10")+[1]!BOARD(E54,"","買気配数量11")+[1]!BOARD(E54,"","買気配数量12")+[1]!BOARD(E54,"","買気配数量13")+[1]!BOARD(E54,"","買気配数量14")</f>
        <v>42500</v>
      </c>
      <c r="I54" s="29">
        <f t="shared" si="0"/>
        <v>0.94026548672566368</v>
      </c>
      <c r="J54" s="30">
        <f t="shared" si="1"/>
        <v>229</v>
      </c>
      <c r="Q54" s="2"/>
    </row>
    <row r="55" spans="5:17" x14ac:dyDescent="0.15">
      <c r="E55">
        <f>+ユニバース設定!B55</f>
        <v>3231</v>
      </c>
      <c r="F55" t="str">
        <f>+ユニバース設定!C55</f>
        <v>野村不動産ホールディングス</v>
      </c>
      <c r="G55" s="31">
        <f>[1]!BOARD(E55,"","売気配数量-3")+[1]!BOARD(E55,"","売気配数量-2")+[1]!BOARD(E55,"","売気配数量-1")+[1]!BOARD(E55,"","売気配数量0")+[1]!BOARD(E55,"","売気配数量1")+[1]!BOARD(E55,"","売気配数量2")+[1]!BOARD(E55,"","売気配数量3")+[1]!BOARD(E55,"","売気配数量4")+[1]!BOARD(E55,"","売気配数量5")+[1]!BOARD(E55,"","売気配数量6")+[1]!BOARD(E55,"","売気配数量7")+[1]!BOARD(E55,"","売気配数量8")+[1]!BOARD(E55,"","売気配数量9")+[1]!BOARD(E55,"","売気配数量10")+[1]!BOARD(E55,"","売気配数量11")+[1]!BOARD(E55,"","売気配数量12")+[1]!BOARD(E55,"","売気配数量13")+[1]!BOARD(E55,"","売気配数量14")</f>
        <v>19700</v>
      </c>
      <c r="H55" s="30">
        <f>[1]!BOARD(E55,"","買気配数量-3")+[1]!BOARD(E55,"","買気配数量-2")+[1]!BOARD(E55,"","買気配数量-1")+[1]!BOARD(E55,"","買気配数量0")+[1]!BOARD(E55,"","買気配数量1")+[1]!BOARD(E55,"","買気配数量2")+[1]!BOARD(E55,"","買気配数量3")+[1]!BOARD(E55,"","買気配数量4")+[1]!BOARD(E55,"","買気配数量5")+[1]!BOARD(E55,"","買気配数量6")+[1]!BOARD(E55,"","買気配数量7")+[1]!BOARD(E55,"","買気配数量8")+[1]!BOARD(E55,"","買気配数量9")+[1]!BOARD(E55,"","買気配数量10")+[1]!BOARD(E55,"","買気配数量11")+[1]!BOARD(E55,"","買気配数量12")+[1]!BOARD(E55,"","買気配数量13")+[1]!BOARD(E55,"","買気配数量14")</f>
        <v>38000</v>
      </c>
      <c r="I55" s="29">
        <f t="shared" si="0"/>
        <v>1.9289340101522843</v>
      </c>
      <c r="J55" s="30">
        <f t="shared" si="1"/>
        <v>28</v>
      </c>
      <c r="Q55" s="2"/>
    </row>
    <row r="56" spans="5:17" x14ac:dyDescent="0.15">
      <c r="E56">
        <f>+ユニバース設定!B56</f>
        <v>3391</v>
      </c>
      <c r="F56" t="str">
        <f>+ユニバース設定!C56</f>
        <v>ツルハホールディングス</v>
      </c>
      <c r="G56" s="31">
        <f>[1]!BOARD(E56,"","売気配数量-3")+[1]!BOARD(E56,"","売気配数量-2")+[1]!BOARD(E56,"","売気配数量-1")+[1]!BOARD(E56,"","売気配数量0")+[1]!BOARD(E56,"","売気配数量1")+[1]!BOARD(E56,"","売気配数量2")+[1]!BOARD(E56,"","売気配数量3")+[1]!BOARD(E56,"","売気配数量4")+[1]!BOARD(E56,"","売気配数量5")+[1]!BOARD(E56,"","売気配数量6")+[1]!BOARD(E56,"","売気配数量7")+[1]!BOARD(E56,"","売気配数量8")+[1]!BOARD(E56,"","売気配数量9")+[1]!BOARD(E56,"","売気配数量10")+[1]!BOARD(E56,"","売気配数量11")+[1]!BOARD(E56,"","売気配数量12")+[1]!BOARD(E56,"","売気配数量13")+[1]!BOARD(E56,"","売気配数量14")</f>
        <v>20700</v>
      </c>
      <c r="H56" s="30">
        <f>[1]!BOARD(E56,"","買気配数量-3")+[1]!BOARD(E56,"","買気配数量-2")+[1]!BOARD(E56,"","買気配数量-1")+[1]!BOARD(E56,"","買気配数量0")+[1]!BOARD(E56,"","買気配数量1")+[1]!BOARD(E56,"","買気配数量2")+[1]!BOARD(E56,"","買気配数量3")+[1]!BOARD(E56,"","買気配数量4")+[1]!BOARD(E56,"","買気配数量5")+[1]!BOARD(E56,"","買気配数量6")+[1]!BOARD(E56,"","買気配数量7")+[1]!BOARD(E56,"","買気配数量8")+[1]!BOARD(E56,"","買気配数量9")+[1]!BOARD(E56,"","買気配数量10")+[1]!BOARD(E56,"","買気配数量11")+[1]!BOARD(E56,"","買気配数量12")+[1]!BOARD(E56,"","買気配数量13")+[1]!BOARD(E56,"","買気配数量14")</f>
        <v>17400</v>
      </c>
      <c r="I56" s="29">
        <f t="shared" si="0"/>
        <v>0.84057971014492749</v>
      </c>
      <c r="J56" s="30">
        <f t="shared" si="1"/>
        <v>255</v>
      </c>
      <c r="Q56" s="2"/>
    </row>
    <row r="57" spans="5:17" x14ac:dyDescent="0.15">
      <c r="E57">
        <f>+ユニバース設定!B57</f>
        <v>3401</v>
      </c>
      <c r="F57" t="str">
        <f>+ユニバース設定!C57</f>
        <v>帝人</v>
      </c>
      <c r="G57" s="31">
        <f>[1]!BOARD(E57,"","売気配数量-3")+[1]!BOARD(E57,"","売気配数量-2")+[1]!BOARD(E57,"","売気配数量-1")+[1]!BOARD(E57,"","売気配数量0")+[1]!BOARD(E57,"","売気配数量1")+[1]!BOARD(E57,"","売気配数量2")+[1]!BOARD(E57,"","売気配数量3")+[1]!BOARD(E57,"","売気配数量4")+[1]!BOARD(E57,"","売気配数量5")+[1]!BOARD(E57,"","売気配数量6")+[1]!BOARD(E57,"","売気配数量7")+[1]!BOARD(E57,"","売気配数量8")+[1]!BOARD(E57,"","売気配数量9")+[1]!BOARD(E57,"","売気配数量10")+[1]!BOARD(E57,"","売気配数量11")+[1]!BOARD(E57,"","売気配数量12")+[1]!BOARD(E57,"","売気配数量13")+[1]!BOARD(E57,"","売気配数量14")</f>
        <v>80800</v>
      </c>
      <c r="H57" s="30">
        <f>[1]!BOARD(E57,"","買気配数量-3")+[1]!BOARD(E57,"","買気配数量-2")+[1]!BOARD(E57,"","買気配数量-1")+[1]!BOARD(E57,"","買気配数量0")+[1]!BOARD(E57,"","買気配数量1")+[1]!BOARD(E57,"","買気配数量2")+[1]!BOARD(E57,"","買気配数量3")+[1]!BOARD(E57,"","買気配数量4")+[1]!BOARD(E57,"","買気配数量5")+[1]!BOARD(E57,"","買気配数量6")+[1]!BOARD(E57,"","買気配数量7")+[1]!BOARD(E57,"","買気配数量8")+[1]!BOARD(E57,"","買気配数量9")+[1]!BOARD(E57,"","買気配数量10")+[1]!BOARD(E57,"","買気配数量11")+[1]!BOARD(E57,"","買気配数量12")+[1]!BOARD(E57,"","買気配数量13")+[1]!BOARD(E57,"","買気配数量14")</f>
        <v>84800</v>
      </c>
      <c r="I57" s="29">
        <f t="shared" si="0"/>
        <v>1.0495049504950495</v>
      </c>
      <c r="J57" s="30">
        <f t="shared" si="1"/>
        <v>189</v>
      </c>
      <c r="Q57" s="2"/>
    </row>
    <row r="58" spans="5:17" x14ac:dyDescent="0.15">
      <c r="E58">
        <f>+ユニバース設定!B58</f>
        <v>3405</v>
      </c>
      <c r="F58" t="str">
        <f>+ユニバース設定!C58</f>
        <v>クラレ</v>
      </c>
      <c r="G58" s="31">
        <f>[1]!BOARD(E58,"","売気配数量-3")+[1]!BOARD(E58,"","売気配数量-2")+[1]!BOARD(E58,"","売気配数量-1")+[1]!BOARD(E58,"","売気配数量0")+[1]!BOARD(E58,"","売気配数量1")+[1]!BOARD(E58,"","売気配数量2")+[1]!BOARD(E58,"","売気配数量3")+[1]!BOARD(E58,"","売気配数量4")+[1]!BOARD(E58,"","売気配数量5")+[1]!BOARD(E58,"","売気配数量6")+[1]!BOARD(E58,"","売気配数量7")+[1]!BOARD(E58,"","売気配数量8")+[1]!BOARD(E58,"","売気配数量9")+[1]!BOARD(E58,"","売気配数量10")+[1]!BOARD(E58,"","売気配数量11")+[1]!BOARD(E58,"","売気配数量12")+[1]!BOARD(E58,"","売気配数量13")+[1]!BOARD(E58,"","売気配数量14")</f>
        <v>98400</v>
      </c>
      <c r="H58" s="30">
        <f>[1]!BOARD(E58,"","買気配数量-3")+[1]!BOARD(E58,"","買気配数量-2")+[1]!BOARD(E58,"","買気配数量-1")+[1]!BOARD(E58,"","買気配数量0")+[1]!BOARD(E58,"","買気配数量1")+[1]!BOARD(E58,"","買気配数量2")+[1]!BOARD(E58,"","買気配数量3")+[1]!BOARD(E58,"","買気配数量4")+[1]!BOARD(E58,"","買気配数量5")+[1]!BOARD(E58,"","買気配数量6")+[1]!BOARD(E58,"","買気配数量7")+[1]!BOARD(E58,"","買気配数量8")+[1]!BOARD(E58,"","買気配数量9")+[1]!BOARD(E58,"","買気配数量10")+[1]!BOARD(E58,"","買気配数量11")+[1]!BOARD(E58,"","買気配数量12")+[1]!BOARD(E58,"","買気配数量13")+[1]!BOARD(E58,"","買気配数量14")</f>
        <v>122600</v>
      </c>
      <c r="I58" s="29">
        <f t="shared" si="0"/>
        <v>1.2459349593495934</v>
      </c>
      <c r="J58" s="30">
        <f t="shared" si="1"/>
        <v>121</v>
      </c>
      <c r="Q58" s="2"/>
    </row>
    <row r="59" spans="5:17" x14ac:dyDescent="0.15">
      <c r="E59">
        <f>+ユニバース設定!B59</f>
        <v>3436</v>
      </c>
      <c r="F59" t="str">
        <f>+ユニバース設定!C59</f>
        <v>ＳＵＭＣＯ</v>
      </c>
      <c r="G59" s="31">
        <f>[1]!BOARD(E59,"","売気配数量-3")+[1]!BOARD(E59,"","売気配数量-2")+[1]!BOARD(E59,"","売気配数量-1")+[1]!BOARD(E59,"","売気配数量0")+[1]!BOARD(E59,"","売気配数量1")+[1]!BOARD(E59,"","売気配数量2")+[1]!BOARD(E59,"","売気配数量3")+[1]!BOARD(E59,"","売気配数量4")+[1]!BOARD(E59,"","売気配数量5")+[1]!BOARD(E59,"","売気配数量6")+[1]!BOARD(E59,"","売気配数量7")+[1]!BOARD(E59,"","売気配数量8")+[1]!BOARD(E59,"","売気配数量9")+[1]!BOARD(E59,"","売気配数量10")+[1]!BOARD(E59,"","売気配数量11")+[1]!BOARD(E59,"","売気配数量12")+[1]!BOARD(E59,"","売気配数量13")+[1]!BOARD(E59,"","売気配数量14")</f>
        <v>319100</v>
      </c>
      <c r="H59" s="30">
        <f>[1]!BOARD(E59,"","買気配数量-3")+[1]!BOARD(E59,"","買気配数量-2")+[1]!BOARD(E59,"","買気配数量-1")+[1]!BOARD(E59,"","買気配数量0")+[1]!BOARD(E59,"","買気配数量1")+[1]!BOARD(E59,"","買気配数量2")+[1]!BOARD(E59,"","買気配数量3")+[1]!BOARD(E59,"","買気配数量4")+[1]!BOARD(E59,"","買気配数量5")+[1]!BOARD(E59,"","買気配数量6")+[1]!BOARD(E59,"","買気配数量7")+[1]!BOARD(E59,"","買気配数量8")+[1]!BOARD(E59,"","買気配数量9")+[1]!BOARD(E59,"","買気配数量10")+[1]!BOARD(E59,"","買気配数量11")+[1]!BOARD(E59,"","買気配数量12")+[1]!BOARD(E59,"","買気配数量13")+[1]!BOARD(E59,"","買気配数量14")</f>
        <v>440400</v>
      </c>
      <c r="I59" s="29">
        <f t="shared" si="0"/>
        <v>1.3801316201817613</v>
      </c>
      <c r="J59" s="30">
        <f t="shared" si="1"/>
        <v>96</v>
      </c>
      <c r="Q59" s="2"/>
    </row>
    <row r="60" spans="5:17" x14ac:dyDescent="0.15">
      <c r="E60">
        <f>+ユニバース設定!B60</f>
        <v>3591</v>
      </c>
      <c r="F60" t="str">
        <f>+ユニバース設定!C60</f>
        <v>ワコールホールディングス</v>
      </c>
      <c r="G60" s="31">
        <f>[1]!BOARD(E60,"","売気配数量-3")+[1]!BOARD(E60,"","売気配数量-2")+[1]!BOARD(E60,"","売気配数量-1")+[1]!BOARD(E60,"","売気配数量0")+[1]!BOARD(E60,"","売気配数量1")+[1]!BOARD(E60,"","売気配数量2")+[1]!BOARD(E60,"","売気配数量3")+[1]!BOARD(E60,"","売気配数量4")+[1]!BOARD(E60,"","売気配数量5")+[1]!BOARD(E60,"","売気配数量6")+[1]!BOARD(E60,"","売気配数量7")+[1]!BOARD(E60,"","売気配数量8")+[1]!BOARD(E60,"","売気配数量9")+[1]!BOARD(E60,"","売気配数量10")+[1]!BOARD(E60,"","売気配数量11")+[1]!BOARD(E60,"","売気配数量12")+[1]!BOARD(E60,"","売気配数量13")+[1]!BOARD(E60,"","売気配数量14")</f>
        <v>30700</v>
      </c>
      <c r="H60" s="30">
        <f>[1]!BOARD(E60,"","買気配数量-3")+[1]!BOARD(E60,"","買気配数量-2")+[1]!BOARD(E60,"","買気配数量-1")+[1]!BOARD(E60,"","買気配数量0")+[1]!BOARD(E60,"","買気配数量1")+[1]!BOARD(E60,"","買気配数量2")+[1]!BOARD(E60,"","買気配数量3")+[1]!BOARD(E60,"","買気配数量4")+[1]!BOARD(E60,"","買気配数量5")+[1]!BOARD(E60,"","買気配数量6")+[1]!BOARD(E60,"","買気配数量7")+[1]!BOARD(E60,"","買気配数量8")+[1]!BOARD(E60,"","買気配数量9")+[1]!BOARD(E60,"","買気配数量10")+[1]!BOARD(E60,"","買気配数量11")+[1]!BOARD(E60,"","買気配数量12")+[1]!BOARD(E60,"","買気配数量13")+[1]!BOARD(E60,"","買気配数量14")</f>
        <v>27000</v>
      </c>
      <c r="I60" s="29">
        <f t="shared" si="0"/>
        <v>0.87947882736156346</v>
      </c>
      <c r="J60" s="30">
        <f t="shared" si="1"/>
        <v>244</v>
      </c>
      <c r="Q60" s="2"/>
    </row>
    <row r="61" spans="5:17" x14ac:dyDescent="0.15">
      <c r="E61">
        <f>+ユニバース設定!B61</f>
        <v>3608</v>
      </c>
      <c r="F61" t="str">
        <f>+ユニバース設定!C61</f>
        <v>ＴＳＩホールディングス</v>
      </c>
      <c r="G61" s="31">
        <f>[1]!BOARD(E61,"","売気配数量-3")+[1]!BOARD(E61,"","売気配数量-2")+[1]!BOARD(E61,"","売気配数量-1")+[1]!BOARD(E61,"","売気配数量0")+[1]!BOARD(E61,"","売気配数量1")+[1]!BOARD(E61,"","売気配数量2")+[1]!BOARD(E61,"","売気配数量3")+[1]!BOARD(E61,"","売気配数量4")+[1]!BOARD(E61,"","売気配数量5")+[1]!BOARD(E61,"","売気配数量6")+[1]!BOARD(E61,"","売気配数量7")+[1]!BOARD(E61,"","売気配数量8")+[1]!BOARD(E61,"","売気配数量9")+[1]!BOARD(E61,"","売気配数量10")+[1]!BOARD(E61,"","売気配数量11")+[1]!BOARD(E61,"","売気配数量12")+[1]!BOARD(E61,"","売気配数量13")+[1]!BOARD(E61,"","売気配数量14")</f>
        <v>80400</v>
      </c>
      <c r="H61" s="30">
        <f>[1]!BOARD(E61,"","買気配数量-3")+[1]!BOARD(E61,"","買気配数量-2")+[1]!BOARD(E61,"","買気配数量-1")+[1]!BOARD(E61,"","買気配数量0")+[1]!BOARD(E61,"","買気配数量1")+[1]!BOARD(E61,"","買気配数量2")+[1]!BOARD(E61,"","買気配数量3")+[1]!BOARD(E61,"","買気配数量4")+[1]!BOARD(E61,"","買気配数量5")+[1]!BOARD(E61,"","買気配数量6")+[1]!BOARD(E61,"","買気配数量7")+[1]!BOARD(E61,"","買気配数量8")+[1]!BOARD(E61,"","買気配数量9")+[1]!BOARD(E61,"","買気配数量10")+[1]!BOARD(E61,"","買気配数量11")+[1]!BOARD(E61,"","買気配数量12")+[1]!BOARD(E61,"","買気配数量13")+[1]!BOARD(E61,"","買気配数量14")</f>
        <v>83700</v>
      </c>
      <c r="I61" s="29">
        <f t="shared" si="0"/>
        <v>1.041044776119403</v>
      </c>
      <c r="J61" s="30">
        <f t="shared" si="1"/>
        <v>193</v>
      </c>
      <c r="Q61" s="2"/>
    </row>
    <row r="62" spans="5:17" x14ac:dyDescent="0.15">
      <c r="E62">
        <f>+ユニバース設定!B62</f>
        <v>3626</v>
      </c>
      <c r="F62" t="str">
        <f>+ユニバース設定!C62</f>
        <v>ＩＴホールディングス</v>
      </c>
      <c r="G62" s="31">
        <f>[1]!BOARD(E62,"","売気配数量-3")+[1]!BOARD(E62,"","売気配数量-2")+[1]!BOARD(E62,"","売気配数量-1")+[1]!BOARD(E62,"","売気配数量0")+[1]!BOARD(E62,"","売気配数量1")+[1]!BOARD(E62,"","売気配数量2")+[1]!BOARD(E62,"","売気配数量3")+[1]!BOARD(E62,"","売気配数量4")+[1]!BOARD(E62,"","売気配数量5")+[1]!BOARD(E62,"","売気配数量6")+[1]!BOARD(E62,"","売気配数量7")+[1]!BOARD(E62,"","売気配数量8")+[1]!BOARD(E62,"","売気配数量9")+[1]!BOARD(E62,"","売気配数量10")+[1]!BOARD(E62,"","売気配数量11")+[1]!BOARD(E62,"","売気配数量12")+[1]!BOARD(E62,"","売気配数量13")+[1]!BOARD(E62,"","売気配数量14")</f>
        <v>37000</v>
      </c>
      <c r="H62" s="30">
        <f>[1]!BOARD(E62,"","買気配数量-3")+[1]!BOARD(E62,"","買気配数量-2")+[1]!BOARD(E62,"","買気配数量-1")+[1]!BOARD(E62,"","買気配数量0")+[1]!BOARD(E62,"","買気配数量1")+[1]!BOARD(E62,"","買気配数量2")+[1]!BOARD(E62,"","買気配数量3")+[1]!BOARD(E62,"","買気配数量4")+[1]!BOARD(E62,"","買気配数量5")+[1]!BOARD(E62,"","買気配数量6")+[1]!BOARD(E62,"","買気配数量7")+[1]!BOARD(E62,"","買気配数量8")+[1]!BOARD(E62,"","買気配数量9")+[1]!BOARD(E62,"","買気配数量10")+[1]!BOARD(E62,"","買気配数量11")+[1]!BOARD(E62,"","買気配数量12")+[1]!BOARD(E62,"","買気配数量13")+[1]!BOARD(E62,"","買気配数量14")</f>
        <v>37100</v>
      </c>
      <c r="I62" s="29">
        <f t="shared" si="0"/>
        <v>1.0027027027027027</v>
      </c>
      <c r="J62" s="30">
        <f t="shared" si="1"/>
        <v>203</v>
      </c>
      <c r="Q62" s="2"/>
    </row>
    <row r="63" spans="5:17" x14ac:dyDescent="0.15">
      <c r="E63">
        <f>+ユニバース設定!B63</f>
        <v>3632</v>
      </c>
      <c r="F63" t="str">
        <f>+ユニバース設定!C63</f>
        <v>グリー</v>
      </c>
      <c r="G63" s="31">
        <f>[1]!BOARD(E63,"","売気配数量-3")+[1]!BOARD(E63,"","売気配数量-2")+[1]!BOARD(E63,"","売気配数量-1")+[1]!BOARD(E63,"","売気配数量0")+[1]!BOARD(E63,"","売気配数量1")+[1]!BOARD(E63,"","売気配数量2")+[1]!BOARD(E63,"","売気配数量3")+[1]!BOARD(E63,"","売気配数量4")+[1]!BOARD(E63,"","売気配数量5")+[1]!BOARD(E63,"","売気配数量6")+[1]!BOARD(E63,"","売気配数量7")+[1]!BOARD(E63,"","売気配数量8")+[1]!BOARD(E63,"","売気配数量9")+[1]!BOARD(E63,"","売気配数量10")+[1]!BOARD(E63,"","売気配数量11")+[1]!BOARD(E63,"","売気配数量12")+[1]!BOARD(E63,"","売気配数量13")+[1]!BOARD(E63,"","売気配数量14")</f>
        <v>231800</v>
      </c>
      <c r="H63" s="30">
        <f>[1]!BOARD(E63,"","買気配数量-3")+[1]!BOARD(E63,"","買気配数量-2")+[1]!BOARD(E63,"","買気配数量-1")+[1]!BOARD(E63,"","買気配数量0")+[1]!BOARD(E63,"","買気配数量1")+[1]!BOARD(E63,"","買気配数量2")+[1]!BOARD(E63,"","買気配数量3")+[1]!BOARD(E63,"","買気配数量4")+[1]!BOARD(E63,"","買気配数量5")+[1]!BOARD(E63,"","買気配数量6")+[1]!BOARD(E63,"","買気配数量7")+[1]!BOARD(E63,"","買気配数量8")+[1]!BOARD(E63,"","買気配数量9")+[1]!BOARD(E63,"","買気配数量10")+[1]!BOARD(E63,"","買気配数量11")+[1]!BOARD(E63,"","買気配数量12")+[1]!BOARD(E63,"","買気配数量13")+[1]!BOARD(E63,"","買気配数量14")</f>
        <v>484700</v>
      </c>
      <c r="I63" s="29">
        <f t="shared" si="0"/>
        <v>2.0910267471958583</v>
      </c>
      <c r="J63" s="30">
        <f t="shared" si="1"/>
        <v>19</v>
      </c>
      <c r="Q63" s="2"/>
    </row>
    <row r="64" spans="5:17" x14ac:dyDescent="0.15">
      <c r="E64">
        <f>+ユニバース設定!B64</f>
        <v>3861</v>
      </c>
      <c r="F64" t="str">
        <f>+ユニバース設定!C64</f>
        <v>王子製紙</v>
      </c>
      <c r="G64" s="31">
        <f>[1]!BOARD(E64,"","売気配数量-3")+[1]!BOARD(E64,"","売気配数量-2")+[1]!BOARD(E64,"","売気配数量-1")+[1]!BOARD(E64,"","売気配数量0")+[1]!BOARD(E64,"","売気配数量1")+[1]!BOARD(E64,"","売気配数量2")+[1]!BOARD(E64,"","売気配数量3")+[1]!BOARD(E64,"","売気配数量4")+[1]!BOARD(E64,"","売気配数量5")+[1]!BOARD(E64,"","売気配数量6")+[1]!BOARD(E64,"","売気配数量7")+[1]!BOARD(E64,"","売気配数量8")+[1]!BOARD(E64,"","売気配数量9")+[1]!BOARD(E64,"","売気配数量10")+[1]!BOARD(E64,"","売気配数量11")+[1]!BOARD(E64,"","売気配数量12")+[1]!BOARD(E64,"","売気配数量13")+[1]!BOARD(E64,"","売気配数量14")</f>
        <v>326000</v>
      </c>
      <c r="H64" s="30">
        <f>[1]!BOARD(E64,"","買気配数量-3")+[1]!BOARD(E64,"","買気配数量-2")+[1]!BOARD(E64,"","買気配数量-1")+[1]!BOARD(E64,"","買気配数量0")+[1]!BOARD(E64,"","買気配数量1")+[1]!BOARD(E64,"","買気配数量2")+[1]!BOARD(E64,"","買気配数量3")+[1]!BOARD(E64,"","買気配数量4")+[1]!BOARD(E64,"","買気配数量5")+[1]!BOARD(E64,"","買気配数量6")+[1]!BOARD(E64,"","買気配数量7")+[1]!BOARD(E64,"","買気配数量8")+[1]!BOARD(E64,"","買気配数量9")+[1]!BOARD(E64,"","買気配数量10")+[1]!BOARD(E64,"","買気配数量11")+[1]!BOARD(E64,"","買気配数量12")+[1]!BOARD(E64,"","買気配数量13")+[1]!BOARD(E64,"","買気配数量14")</f>
        <v>342000</v>
      </c>
      <c r="I64" s="29">
        <f t="shared" si="0"/>
        <v>1.0490797546012269</v>
      </c>
      <c r="J64" s="30">
        <f t="shared" si="1"/>
        <v>190</v>
      </c>
      <c r="Q64" s="2"/>
    </row>
    <row r="65" spans="5:17" x14ac:dyDescent="0.15">
      <c r="E65">
        <f>+ユニバース設定!B65</f>
        <v>3865</v>
      </c>
      <c r="F65" t="str">
        <f>+ユニバース設定!C65</f>
        <v>北越紀州製紙</v>
      </c>
      <c r="G65" s="31">
        <f>[1]!BOARD(E65,"","売気配数量-3")+[1]!BOARD(E65,"","売気配数量-2")+[1]!BOARD(E65,"","売気配数量-1")+[1]!BOARD(E65,"","売気配数量0")+[1]!BOARD(E65,"","売気配数量1")+[1]!BOARD(E65,"","売気配数量2")+[1]!BOARD(E65,"","売気配数量3")+[1]!BOARD(E65,"","売気配数量4")+[1]!BOARD(E65,"","売気配数量5")+[1]!BOARD(E65,"","売気配数量6")+[1]!BOARD(E65,"","売気配数量7")+[1]!BOARD(E65,"","売気配数量8")+[1]!BOARD(E65,"","売気配数量9")+[1]!BOARD(E65,"","売気配数量10")+[1]!BOARD(E65,"","売気配数量11")+[1]!BOARD(E65,"","売気配数量12")+[1]!BOARD(E65,"","売気配数量13")+[1]!BOARD(E65,"","売気配数量14")</f>
        <v>169100</v>
      </c>
      <c r="H65" s="30">
        <f>[1]!BOARD(E65,"","買気配数量-3")+[1]!BOARD(E65,"","買気配数量-2")+[1]!BOARD(E65,"","買気配数量-1")+[1]!BOARD(E65,"","買気配数量0")+[1]!BOARD(E65,"","買気配数量1")+[1]!BOARD(E65,"","買気配数量2")+[1]!BOARD(E65,"","買気配数量3")+[1]!BOARD(E65,"","買気配数量4")+[1]!BOARD(E65,"","買気配数量5")+[1]!BOARD(E65,"","買気配数量6")+[1]!BOARD(E65,"","買気配数量7")+[1]!BOARD(E65,"","買気配数量8")+[1]!BOARD(E65,"","買気配数量9")+[1]!BOARD(E65,"","買気配数量10")+[1]!BOARD(E65,"","買気配数量11")+[1]!BOARD(E65,"","買気配数量12")+[1]!BOARD(E65,"","買気配数量13")+[1]!BOARD(E65,"","買気配数量14")</f>
        <v>202700</v>
      </c>
      <c r="I65" s="29">
        <f t="shared" si="0"/>
        <v>1.1986989946777056</v>
      </c>
      <c r="J65" s="30">
        <f t="shared" si="1"/>
        <v>137</v>
      </c>
      <c r="Q65" s="2"/>
    </row>
    <row r="66" spans="5:17" x14ac:dyDescent="0.15">
      <c r="E66">
        <f>+ユニバース設定!B66</f>
        <v>3880</v>
      </c>
      <c r="F66" t="str">
        <f>+ユニバース設定!C66</f>
        <v>大王製紙</v>
      </c>
      <c r="G66" s="31">
        <f>[1]!BOARD(E66,"","売気配数量-3")+[1]!BOARD(E66,"","売気配数量-2")+[1]!BOARD(E66,"","売気配数量-1")+[1]!BOARD(E66,"","売気配数量0")+[1]!BOARD(E66,"","売気配数量1")+[1]!BOARD(E66,"","売気配数量2")+[1]!BOARD(E66,"","売気配数量3")+[1]!BOARD(E66,"","売気配数量4")+[1]!BOARD(E66,"","売気配数量5")+[1]!BOARD(E66,"","売気配数量6")+[1]!BOARD(E66,"","売気配数量7")+[1]!BOARD(E66,"","売気配数量8")+[1]!BOARD(E66,"","売気配数量9")+[1]!BOARD(E66,"","売気配数量10")+[1]!BOARD(E66,"","売気配数量11")+[1]!BOARD(E66,"","売気配数量12")+[1]!BOARD(E66,"","売気配数量13")+[1]!BOARD(E66,"","売気配数量14")</f>
        <v>29500</v>
      </c>
      <c r="H66" s="30">
        <f>[1]!BOARD(E66,"","買気配数量-3")+[1]!BOARD(E66,"","買気配数量-2")+[1]!BOARD(E66,"","買気配数量-1")+[1]!BOARD(E66,"","買気配数量0")+[1]!BOARD(E66,"","買気配数量1")+[1]!BOARD(E66,"","買気配数量2")+[1]!BOARD(E66,"","買気配数量3")+[1]!BOARD(E66,"","買気配数量4")+[1]!BOARD(E66,"","買気配数量5")+[1]!BOARD(E66,"","買気配数量6")+[1]!BOARD(E66,"","買気配数量7")+[1]!BOARD(E66,"","買気配数量8")+[1]!BOARD(E66,"","買気配数量9")+[1]!BOARD(E66,"","買気配数量10")+[1]!BOARD(E66,"","買気配数量11")+[1]!BOARD(E66,"","買気配数量12")+[1]!BOARD(E66,"","買気配数量13")+[1]!BOARD(E66,"","買気配数量14")</f>
        <v>26300</v>
      </c>
      <c r="I66" s="29">
        <f t="shared" ref="I66:I101" si="2">IF(F66="","",+H66/G66)</f>
        <v>0.8915254237288136</v>
      </c>
      <c r="J66" s="30">
        <f t="shared" si="1"/>
        <v>242</v>
      </c>
      <c r="Q66" s="2"/>
    </row>
    <row r="67" spans="5:17" x14ac:dyDescent="0.15">
      <c r="E67">
        <f>+ユニバース設定!B67</f>
        <v>3941</v>
      </c>
      <c r="F67" t="str">
        <f>+ユニバース設定!C67</f>
        <v>レンゴー</v>
      </c>
      <c r="G67" s="31">
        <f>[1]!BOARD(E67,"","売気配数量-3")+[1]!BOARD(E67,"","売気配数量-2")+[1]!BOARD(E67,"","売気配数量-1")+[1]!BOARD(E67,"","売気配数量0")+[1]!BOARD(E67,"","売気配数量1")+[1]!BOARD(E67,"","売気配数量2")+[1]!BOARD(E67,"","売気配数量3")+[1]!BOARD(E67,"","売気配数量4")+[1]!BOARD(E67,"","売気配数量5")+[1]!BOARD(E67,"","売気配数量6")+[1]!BOARD(E67,"","売気配数量7")+[1]!BOARD(E67,"","売気配数量8")+[1]!BOARD(E67,"","売気配数量9")+[1]!BOARD(E67,"","売気配数量10")+[1]!BOARD(E67,"","売気配数量11")+[1]!BOARD(E67,"","売気配数量12")+[1]!BOARD(E67,"","売気配数量13")+[1]!BOARD(E67,"","売気配数量14")</f>
        <v>219200</v>
      </c>
      <c r="H67" s="30">
        <f>[1]!BOARD(E67,"","買気配数量-3")+[1]!BOARD(E67,"","買気配数量-2")+[1]!BOARD(E67,"","買気配数量-1")+[1]!BOARD(E67,"","買気配数量0")+[1]!BOARD(E67,"","買気配数量1")+[1]!BOARD(E67,"","買気配数量2")+[1]!BOARD(E67,"","買気配数量3")+[1]!BOARD(E67,"","買気配数量4")+[1]!BOARD(E67,"","買気配数量5")+[1]!BOARD(E67,"","買気配数量6")+[1]!BOARD(E67,"","買気配数量7")+[1]!BOARD(E67,"","買気配数量8")+[1]!BOARD(E67,"","買気配数量9")+[1]!BOARD(E67,"","買気配数量10")+[1]!BOARD(E67,"","買気配数量11")+[1]!BOARD(E67,"","買気配数量12")+[1]!BOARD(E67,"","買気配数量13")+[1]!BOARD(E67,"","買気配数量14")</f>
        <v>272000</v>
      </c>
      <c r="I67" s="29">
        <f t="shared" si="2"/>
        <v>1.2408759124087592</v>
      </c>
      <c r="J67" s="30">
        <f t="shared" ref="J67:J130" si="3">IF(E67=0,"",RANK(I67,$I$2:$I$401,0)*1)</f>
        <v>122</v>
      </c>
      <c r="Q67" s="2"/>
    </row>
    <row r="68" spans="5:17" x14ac:dyDescent="0.15">
      <c r="E68">
        <f>+ユニバース設定!B68</f>
        <v>4004</v>
      </c>
      <c r="F68" t="str">
        <f>+ユニバース設定!C68</f>
        <v>昭和電工</v>
      </c>
      <c r="G68" s="31">
        <f>[1]!BOARD(E68,"","売気配数量-3")+[1]!BOARD(E68,"","売気配数量-2")+[1]!BOARD(E68,"","売気配数量-1")+[1]!BOARD(E68,"","売気配数量0")+[1]!BOARD(E68,"","売気配数量1")+[1]!BOARD(E68,"","売気配数量2")+[1]!BOARD(E68,"","売気配数量3")+[1]!BOARD(E68,"","売気配数量4")+[1]!BOARD(E68,"","売気配数量5")+[1]!BOARD(E68,"","売気配数量6")+[1]!BOARD(E68,"","売気配数量7")+[1]!BOARD(E68,"","売気配数量8")+[1]!BOARD(E68,"","売気配数量9")+[1]!BOARD(E68,"","売気配数量10")+[1]!BOARD(E68,"","売気配数量11")+[1]!BOARD(E68,"","売気配数量12")+[1]!BOARD(E68,"","売気配数量13")+[1]!BOARD(E68,"","売気配数量14")</f>
        <v>107400</v>
      </c>
      <c r="H68" s="30">
        <f>[1]!BOARD(E68,"","買気配数量-3")+[1]!BOARD(E68,"","買気配数量-2")+[1]!BOARD(E68,"","買気配数量-1")+[1]!BOARD(E68,"","買気配数量0")+[1]!BOARD(E68,"","買気配数量1")+[1]!BOARD(E68,"","買気配数量2")+[1]!BOARD(E68,"","買気配数量3")+[1]!BOARD(E68,"","買気配数量4")+[1]!BOARD(E68,"","買気配数量5")+[1]!BOARD(E68,"","買気配数量6")+[1]!BOARD(E68,"","買気配数量7")+[1]!BOARD(E68,"","買気配数量8")+[1]!BOARD(E68,"","買気配数量9")+[1]!BOARD(E68,"","買気配数量10")+[1]!BOARD(E68,"","買気配数量11")+[1]!BOARD(E68,"","買気配数量12")+[1]!BOARD(E68,"","買気配数量13")+[1]!BOARD(E68,"","買気配数量14")</f>
        <v>194400</v>
      </c>
      <c r="I68" s="29">
        <f t="shared" si="2"/>
        <v>1.8100558659217878</v>
      </c>
      <c r="J68" s="30">
        <f t="shared" si="3"/>
        <v>36</v>
      </c>
      <c r="Q68" s="2"/>
    </row>
    <row r="69" spans="5:17" x14ac:dyDescent="0.15">
      <c r="E69">
        <f>+ユニバース設定!B69</f>
        <v>4021</v>
      </c>
      <c r="F69" t="str">
        <f>+ユニバース設定!C69</f>
        <v>日産化学工業</v>
      </c>
      <c r="G69" s="31">
        <f>[1]!BOARD(E69,"","売気配数量-3")+[1]!BOARD(E69,"","売気配数量-2")+[1]!BOARD(E69,"","売気配数量-1")+[1]!BOARD(E69,"","売気配数量0")+[1]!BOARD(E69,"","売気配数量1")+[1]!BOARD(E69,"","売気配数量2")+[1]!BOARD(E69,"","売気配数量3")+[1]!BOARD(E69,"","売気配数量4")+[1]!BOARD(E69,"","売気配数量5")+[1]!BOARD(E69,"","売気配数量6")+[1]!BOARD(E69,"","売気配数量7")+[1]!BOARD(E69,"","売気配数量8")+[1]!BOARD(E69,"","売気配数量9")+[1]!BOARD(E69,"","売気配数量10")+[1]!BOARD(E69,"","売気配数量11")+[1]!BOARD(E69,"","売気配数量12")+[1]!BOARD(E69,"","売気配数量13")+[1]!BOARD(E69,"","売気配数量14")</f>
        <v>72500</v>
      </c>
      <c r="H69" s="30">
        <f>[1]!BOARD(E69,"","買気配数量-3")+[1]!BOARD(E69,"","買気配数量-2")+[1]!BOARD(E69,"","買気配数量-1")+[1]!BOARD(E69,"","買気配数量0")+[1]!BOARD(E69,"","買気配数量1")+[1]!BOARD(E69,"","買気配数量2")+[1]!BOARD(E69,"","買気配数量3")+[1]!BOARD(E69,"","買気配数量4")+[1]!BOARD(E69,"","買気配数量5")+[1]!BOARD(E69,"","買気配数量6")+[1]!BOARD(E69,"","買気配数量7")+[1]!BOARD(E69,"","買気配数量8")+[1]!BOARD(E69,"","買気配数量9")+[1]!BOARD(E69,"","買気配数量10")+[1]!BOARD(E69,"","買気配数量11")+[1]!BOARD(E69,"","買気配数量12")+[1]!BOARD(E69,"","買気配数量13")+[1]!BOARD(E69,"","買気配数量14")</f>
        <v>70100</v>
      </c>
      <c r="I69" s="29">
        <f t="shared" si="2"/>
        <v>0.96689655172413791</v>
      </c>
      <c r="J69" s="30">
        <f t="shared" si="3"/>
        <v>219</v>
      </c>
      <c r="Q69" s="2"/>
    </row>
    <row r="70" spans="5:17" x14ac:dyDescent="0.15">
      <c r="E70">
        <f>+ユニバース設定!B70</f>
        <v>4042</v>
      </c>
      <c r="F70" t="str">
        <f>+ユニバース設定!C70</f>
        <v>東ソー</v>
      </c>
      <c r="G70" s="31">
        <f>[1]!BOARD(E70,"","売気配数量-3")+[1]!BOARD(E70,"","売気配数量-2")+[1]!BOARD(E70,"","売気配数量-1")+[1]!BOARD(E70,"","売気配数量0")+[1]!BOARD(E70,"","売気配数量1")+[1]!BOARD(E70,"","売気配数量2")+[1]!BOARD(E70,"","売気配数量3")+[1]!BOARD(E70,"","売気配数量4")+[1]!BOARD(E70,"","売気配数量5")+[1]!BOARD(E70,"","売気配数量6")+[1]!BOARD(E70,"","売気配数量7")+[1]!BOARD(E70,"","売気配数量8")+[1]!BOARD(E70,"","売気配数量9")+[1]!BOARD(E70,"","売気配数量10")+[1]!BOARD(E70,"","売気配数量11")+[1]!BOARD(E70,"","売気配数量12")+[1]!BOARD(E70,"","売気配数量13")+[1]!BOARD(E70,"","売気配数量14")</f>
        <v>94700</v>
      </c>
      <c r="H70" s="30">
        <f>[1]!BOARD(E70,"","買気配数量-3")+[1]!BOARD(E70,"","買気配数量-2")+[1]!BOARD(E70,"","買気配数量-1")+[1]!BOARD(E70,"","買気配数量0")+[1]!BOARD(E70,"","買気配数量1")+[1]!BOARD(E70,"","買気配数量2")+[1]!BOARD(E70,"","買気配数量3")+[1]!BOARD(E70,"","買気配数量4")+[1]!BOARD(E70,"","買気配数量5")+[1]!BOARD(E70,"","買気配数量6")+[1]!BOARD(E70,"","買気配数量7")+[1]!BOARD(E70,"","買気配数量8")+[1]!BOARD(E70,"","買気配数量9")+[1]!BOARD(E70,"","買気配数量10")+[1]!BOARD(E70,"","買気配数量11")+[1]!BOARD(E70,"","買気配数量12")+[1]!BOARD(E70,"","買気配数量13")+[1]!BOARD(E70,"","買気配数量14")</f>
        <v>128800</v>
      </c>
      <c r="I70" s="29">
        <f t="shared" si="2"/>
        <v>1.3600844772967264</v>
      </c>
      <c r="J70" s="30">
        <f t="shared" si="3"/>
        <v>97</v>
      </c>
      <c r="Q70" s="2"/>
    </row>
    <row r="71" spans="5:17" x14ac:dyDescent="0.15">
      <c r="E71">
        <f>+ユニバース設定!B71</f>
        <v>4043</v>
      </c>
      <c r="F71" t="str">
        <f>+ユニバース設定!C71</f>
        <v>トクヤマ</v>
      </c>
      <c r="G71" s="31">
        <f>[1]!BOARD(E71,"","売気配数量-3")+[1]!BOARD(E71,"","売気配数量-2")+[1]!BOARD(E71,"","売気配数量-1")+[1]!BOARD(E71,"","売気配数量0")+[1]!BOARD(E71,"","売気配数量1")+[1]!BOARD(E71,"","売気配数量2")+[1]!BOARD(E71,"","売気配数量3")+[1]!BOARD(E71,"","売気配数量4")+[1]!BOARD(E71,"","売気配数量5")+[1]!BOARD(E71,"","売気配数量6")+[1]!BOARD(E71,"","売気配数量7")+[1]!BOARD(E71,"","売気配数量8")+[1]!BOARD(E71,"","売気配数量9")+[1]!BOARD(E71,"","売気配数量10")+[1]!BOARD(E71,"","売気配数量11")+[1]!BOARD(E71,"","売気配数量12")+[1]!BOARD(E71,"","売気配数量13")+[1]!BOARD(E71,"","売気配数量14")</f>
        <v>69500</v>
      </c>
      <c r="H71" s="30">
        <f>[1]!BOARD(E71,"","買気配数量-3")+[1]!BOARD(E71,"","買気配数量-2")+[1]!BOARD(E71,"","買気配数量-1")+[1]!BOARD(E71,"","買気配数量0")+[1]!BOARD(E71,"","買気配数量1")+[1]!BOARD(E71,"","買気配数量2")+[1]!BOARD(E71,"","買気配数量3")+[1]!BOARD(E71,"","買気配数量4")+[1]!BOARD(E71,"","買気配数量5")+[1]!BOARD(E71,"","買気配数量6")+[1]!BOARD(E71,"","買気配数量7")+[1]!BOARD(E71,"","買気配数量8")+[1]!BOARD(E71,"","買気配数量9")+[1]!BOARD(E71,"","買気配数量10")+[1]!BOARD(E71,"","買気配数量11")+[1]!BOARD(E71,"","買気配数量12")+[1]!BOARD(E71,"","買気配数量13")+[1]!BOARD(E71,"","買気配数量14")</f>
        <v>80600</v>
      </c>
      <c r="I71" s="29">
        <f t="shared" si="2"/>
        <v>1.1597122302158274</v>
      </c>
      <c r="J71" s="30">
        <f t="shared" si="3"/>
        <v>148</v>
      </c>
      <c r="Q71" s="2"/>
    </row>
    <row r="72" spans="5:17" x14ac:dyDescent="0.15">
      <c r="E72">
        <f>+ユニバース設定!B72</f>
        <v>4044</v>
      </c>
      <c r="F72" t="str">
        <f>+ユニバース設定!C72</f>
        <v>セントラル硝子</v>
      </c>
      <c r="G72" s="31">
        <f>[1]!BOARD(E72,"","売気配数量-3")+[1]!BOARD(E72,"","売気配数量-2")+[1]!BOARD(E72,"","売気配数量-1")+[1]!BOARD(E72,"","売気配数量0")+[1]!BOARD(E72,"","売気配数量1")+[1]!BOARD(E72,"","売気配数量2")+[1]!BOARD(E72,"","売気配数量3")+[1]!BOARD(E72,"","売気配数量4")+[1]!BOARD(E72,"","売気配数量5")+[1]!BOARD(E72,"","売気配数量6")+[1]!BOARD(E72,"","売気配数量7")+[1]!BOARD(E72,"","売気配数量8")+[1]!BOARD(E72,"","売気配数量9")+[1]!BOARD(E72,"","売気配数量10")+[1]!BOARD(E72,"","売気配数量11")+[1]!BOARD(E72,"","売気配数量12")+[1]!BOARD(E72,"","売気配数量13")+[1]!BOARD(E72,"","売気配数量14")</f>
        <v>12100</v>
      </c>
      <c r="H72" s="30">
        <f>[1]!BOARD(E72,"","買気配数量-3")+[1]!BOARD(E72,"","買気配数量-2")+[1]!BOARD(E72,"","買気配数量-1")+[1]!BOARD(E72,"","買気配数量0")+[1]!BOARD(E72,"","買気配数量1")+[1]!BOARD(E72,"","買気配数量2")+[1]!BOARD(E72,"","買気配数量3")+[1]!BOARD(E72,"","買気配数量4")+[1]!BOARD(E72,"","買気配数量5")+[1]!BOARD(E72,"","買気配数量6")+[1]!BOARD(E72,"","買気配数量7")+[1]!BOARD(E72,"","買気配数量8")+[1]!BOARD(E72,"","買気配数量9")+[1]!BOARD(E72,"","買気配数量10")+[1]!BOARD(E72,"","買気配数量11")+[1]!BOARD(E72,"","買気配数量12")+[1]!BOARD(E72,"","買気配数量13")+[1]!BOARD(E72,"","買気配数量14")</f>
        <v>11300</v>
      </c>
      <c r="I72" s="29">
        <f t="shared" si="2"/>
        <v>0.93388429752066116</v>
      </c>
      <c r="J72" s="30">
        <f t="shared" si="3"/>
        <v>230</v>
      </c>
      <c r="Q72" s="2"/>
    </row>
    <row r="73" spans="5:17" x14ac:dyDescent="0.15">
      <c r="E73">
        <f>+ユニバース設定!B73</f>
        <v>4045</v>
      </c>
      <c r="F73" t="str">
        <f>+ユニバース設定!C73</f>
        <v>東亞合成</v>
      </c>
      <c r="G73" s="31">
        <f>[1]!BOARD(E73,"","売気配数量-3")+[1]!BOARD(E73,"","売気配数量-2")+[1]!BOARD(E73,"","売気配数量-1")+[1]!BOARD(E73,"","売気配数量0")+[1]!BOARD(E73,"","売気配数量1")+[1]!BOARD(E73,"","売気配数量2")+[1]!BOARD(E73,"","売気配数量3")+[1]!BOARD(E73,"","売気配数量4")+[1]!BOARD(E73,"","売気配数量5")+[1]!BOARD(E73,"","売気配数量6")+[1]!BOARD(E73,"","売気配数量7")+[1]!BOARD(E73,"","売気配数量8")+[1]!BOARD(E73,"","売気配数量9")+[1]!BOARD(E73,"","売気配数量10")+[1]!BOARD(E73,"","売気配数量11")+[1]!BOARD(E73,"","売気配数量12")+[1]!BOARD(E73,"","売気配数量13")+[1]!BOARD(E73,"","売気配数量14")</f>
        <v>35000</v>
      </c>
      <c r="H73" s="30">
        <f>[1]!BOARD(E73,"","買気配数量-3")+[1]!BOARD(E73,"","買気配数量-2")+[1]!BOARD(E73,"","買気配数量-1")+[1]!BOARD(E73,"","買気配数量0")+[1]!BOARD(E73,"","買気配数量1")+[1]!BOARD(E73,"","買気配数量2")+[1]!BOARD(E73,"","買気配数量3")+[1]!BOARD(E73,"","買気配数量4")+[1]!BOARD(E73,"","買気配数量5")+[1]!BOARD(E73,"","買気配数量6")+[1]!BOARD(E73,"","買気配数量7")+[1]!BOARD(E73,"","買気配数量8")+[1]!BOARD(E73,"","買気配数量9")+[1]!BOARD(E73,"","買気配数量10")+[1]!BOARD(E73,"","買気配数量11")+[1]!BOARD(E73,"","買気配数量12")+[1]!BOARD(E73,"","買気配数量13")+[1]!BOARD(E73,"","買気配数量14")</f>
        <v>45900</v>
      </c>
      <c r="I73" s="29">
        <f t="shared" si="2"/>
        <v>1.3114285714285714</v>
      </c>
      <c r="J73" s="30">
        <f t="shared" si="3"/>
        <v>107</v>
      </c>
      <c r="Q73" s="2"/>
    </row>
    <row r="74" spans="5:17" x14ac:dyDescent="0.15">
      <c r="E74">
        <f>+ユニバース設定!B74</f>
        <v>4061</v>
      </c>
      <c r="F74" t="str">
        <f>+ユニバース設定!C74</f>
        <v>電気化学工業</v>
      </c>
      <c r="G74" s="31">
        <f>[1]!BOARD(E74,"","売気配数量-3")+[1]!BOARD(E74,"","売気配数量-2")+[1]!BOARD(E74,"","売気配数量-1")+[1]!BOARD(E74,"","売気配数量0")+[1]!BOARD(E74,"","売気配数量1")+[1]!BOARD(E74,"","売気配数量2")+[1]!BOARD(E74,"","売気配数量3")+[1]!BOARD(E74,"","売気配数量4")+[1]!BOARD(E74,"","売気配数量5")+[1]!BOARD(E74,"","売気配数量6")+[1]!BOARD(E74,"","売気配数量7")+[1]!BOARD(E74,"","売気配数量8")+[1]!BOARD(E74,"","売気配数量9")+[1]!BOARD(E74,"","売気配数量10")+[1]!BOARD(E74,"","売気配数量11")+[1]!BOARD(E74,"","売気配数量12")+[1]!BOARD(E74,"","売気配数量13")+[1]!BOARD(E74,"","売気配数量14")</f>
        <v>49200</v>
      </c>
      <c r="H74" s="30">
        <f>[1]!BOARD(E74,"","買気配数量-3")+[1]!BOARD(E74,"","買気配数量-2")+[1]!BOARD(E74,"","買気配数量-1")+[1]!BOARD(E74,"","買気配数量0")+[1]!BOARD(E74,"","買気配数量1")+[1]!BOARD(E74,"","買気配数量2")+[1]!BOARD(E74,"","買気配数量3")+[1]!BOARD(E74,"","買気配数量4")+[1]!BOARD(E74,"","買気配数量5")+[1]!BOARD(E74,"","買気配数量6")+[1]!BOARD(E74,"","買気配数量7")+[1]!BOARD(E74,"","買気配数量8")+[1]!BOARD(E74,"","買気配数量9")+[1]!BOARD(E74,"","買気配数量10")+[1]!BOARD(E74,"","買気配数量11")+[1]!BOARD(E74,"","買気配数量12")+[1]!BOARD(E74,"","買気配数量13")+[1]!BOARD(E74,"","買気配数量14")</f>
        <v>56100</v>
      </c>
      <c r="I74" s="29">
        <f t="shared" si="2"/>
        <v>1.1402439024390243</v>
      </c>
      <c r="J74" s="30">
        <f t="shared" si="3"/>
        <v>157</v>
      </c>
      <c r="Q74" s="2"/>
    </row>
    <row r="75" spans="5:17" x14ac:dyDescent="0.15">
      <c r="E75">
        <f>+ユニバース設定!B75</f>
        <v>4062</v>
      </c>
      <c r="F75" t="str">
        <f>+ユニバース設定!C75</f>
        <v>イビデン</v>
      </c>
      <c r="G75" s="31">
        <f>[1]!BOARD(E75,"","売気配数量-3")+[1]!BOARD(E75,"","売気配数量-2")+[1]!BOARD(E75,"","売気配数量-1")+[1]!BOARD(E75,"","売気配数量0")+[1]!BOARD(E75,"","売気配数量1")+[1]!BOARD(E75,"","売気配数量2")+[1]!BOARD(E75,"","売気配数量3")+[1]!BOARD(E75,"","売気配数量4")+[1]!BOARD(E75,"","売気配数量5")+[1]!BOARD(E75,"","売気配数量6")+[1]!BOARD(E75,"","売気配数量7")+[1]!BOARD(E75,"","売気配数量8")+[1]!BOARD(E75,"","売気配数量9")+[1]!BOARD(E75,"","売気配数量10")+[1]!BOARD(E75,"","売気配数量11")+[1]!BOARD(E75,"","売気配数量12")+[1]!BOARD(E75,"","売気配数量13")+[1]!BOARD(E75,"","売気配数量14")</f>
        <v>102200</v>
      </c>
      <c r="H75" s="30">
        <f>[1]!BOARD(E75,"","買気配数量-3")+[1]!BOARD(E75,"","買気配数量-2")+[1]!BOARD(E75,"","買気配数量-1")+[1]!BOARD(E75,"","買気配数量0")+[1]!BOARD(E75,"","買気配数量1")+[1]!BOARD(E75,"","買気配数量2")+[1]!BOARD(E75,"","買気配数量3")+[1]!BOARD(E75,"","買気配数量4")+[1]!BOARD(E75,"","買気配数量5")+[1]!BOARD(E75,"","買気配数量6")+[1]!BOARD(E75,"","買気配数量7")+[1]!BOARD(E75,"","買気配数量8")+[1]!BOARD(E75,"","買気配数量9")+[1]!BOARD(E75,"","買気配数量10")+[1]!BOARD(E75,"","買気配数量11")+[1]!BOARD(E75,"","買気配数量12")+[1]!BOARD(E75,"","買気配数量13")+[1]!BOARD(E75,"","買気配数量14")</f>
        <v>190200</v>
      </c>
      <c r="I75" s="29">
        <f t="shared" si="2"/>
        <v>1.8610567514677103</v>
      </c>
      <c r="J75" s="30">
        <f t="shared" si="3"/>
        <v>33</v>
      </c>
      <c r="Q75" s="2"/>
    </row>
    <row r="76" spans="5:17" x14ac:dyDescent="0.15">
      <c r="E76">
        <f>+ユニバース設定!B76</f>
        <v>4088</v>
      </c>
      <c r="F76" t="str">
        <f>+ユニバース設定!C76</f>
        <v>エア・ウォーター</v>
      </c>
      <c r="G76" s="31">
        <f>[1]!BOARD(E76,"","売気配数量-3")+[1]!BOARD(E76,"","売気配数量-2")+[1]!BOARD(E76,"","売気配数量-1")+[1]!BOARD(E76,"","売気配数量0")+[1]!BOARD(E76,"","売気配数量1")+[1]!BOARD(E76,"","売気配数量2")+[1]!BOARD(E76,"","売気配数量3")+[1]!BOARD(E76,"","売気配数量4")+[1]!BOARD(E76,"","売気配数量5")+[1]!BOARD(E76,"","売気配数量6")+[1]!BOARD(E76,"","売気配数量7")+[1]!BOARD(E76,"","売気配数量8")+[1]!BOARD(E76,"","売気配数量9")+[1]!BOARD(E76,"","売気配数量10")+[1]!BOARD(E76,"","売気配数量11")+[1]!BOARD(E76,"","売気配数量12")+[1]!BOARD(E76,"","売気配数量13")+[1]!BOARD(E76,"","売気配数量14")</f>
        <v>20100</v>
      </c>
      <c r="H76" s="30">
        <f>[1]!BOARD(E76,"","買気配数量-3")+[1]!BOARD(E76,"","買気配数量-2")+[1]!BOARD(E76,"","買気配数量-1")+[1]!BOARD(E76,"","買気配数量0")+[1]!BOARD(E76,"","買気配数量1")+[1]!BOARD(E76,"","買気配数量2")+[1]!BOARD(E76,"","買気配数量3")+[1]!BOARD(E76,"","買気配数量4")+[1]!BOARD(E76,"","買気配数量5")+[1]!BOARD(E76,"","買気配数量6")+[1]!BOARD(E76,"","買気配数量7")+[1]!BOARD(E76,"","買気配数量8")+[1]!BOARD(E76,"","買気配数量9")+[1]!BOARD(E76,"","買気配数量10")+[1]!BOARD(E76,"","買気配数量11")+[1]!BOARD(E76,"","買気配数量12")+[1]!BOARD(E76,"","買気配数量13")+[1]!BOARD(E76,"","買気配数量14")</f>
        <v>33300</v>
      </c>
      <c r="I76" s="29">
        <f t="shared" si="2"/>
        <v>1.6567164179104477</v>
      </c>
      <c r="J76" s="30">
        <f t="shared" si="3"/>
        <v>47</v>
      </c>
      <c r="Q76" s="2"/>
    </row>
    <row r="77" spans="5:17" x14ac:dyDescent="0.15">
      <c r="E77">
        <f>+ユニバース設定!B77</f>
        <v>4091</v>
      </c>
      <c r="F77" t="str">
        <f>+ユニバース設定!C77</f>
        <v>大陽日酸</v>
      </c>
      <c r="G77" s="31">
        <f>[1]!BOARD(E77,"","売気配数量-3")+[1]!BOARD(E77,"","売気配数量-2")+[1]!BOARD(E77,"","売気配数量-1")+[1]!BOARD(E77,"","売気配数量0")+[1]!BOARD(E77,"","売気配数量1")+[1]!BOARD(E77,"","売気配数量2")+[1]!BOARD(E77,"","売気配数量3")+[1]!BOARD(E77,"","売気配数量4")+[1]!BOARD(E77,"","売気配数量5")+[1]!BOARD(E77,"","売気配数量6")+[1]!BOARD(E77,"","売気配数量7")+[1]!BOARD(E77,"","売気配数量8")+[1]!BOARD(E77,"","売気配数量9")+[1]!BOARD(E77,"","売気配数量10")+[1]!BOARD(E77,"","売気配数量11")+[1]!BOARD(E77,"","売気配数量12")+[1]!BOARD(E77,"","売気配数量13")+[1]!BOARD(E77,"","売気配数量14")</f>
        <v>68800</v>
      </c>
      <c r="H77" s="30">
        <f>[1]!BOARD(E77,"","買気配数量-3")+[1]!BOARD(E77,"","買気配数量-2")+[1]!BOARD(E77,"","買気配数量-1")+[1]!BOARD(E77,"","買気配数量0")+[1]!BOARD(E77,"","買気配数量1")+[1]!BOARD(E77,"","買気配数量2")+[1]!BOARD(E77,"","買気配数量3")+[1]!BOARD(E77,"","買気配数量4")+[1]!BOARD(E77,"","買気配数量5")+[1]!BOARD(E77,"","買気配数量6")+[1]!BOARD(E77,"","買気配数量7")+[1]!BOARD(E77,"","買気配数量8")+[1]!BOARD(E77,"","買気配数量9")+[1]!BOARD(E77,"","買気配数量10")+[1]!BOARD(E77,"","買気配数量11")+[1]!BOARD(E77,"","買気配数量12")+[1]!BOARD(E77,"","買気配数量13")+[1]!BOARD(E77,"","買気配数量14")</f>
        <v>50400</v>
      </c>
      <c r="I77" s="29">
        <f t="shared" si="2"/>
        <v>0.73255813953488369</v>
      </c>
      <c r="J77" s="30">
        <f t="shared" si="3"/>
        <v>273</v>
      </c>
      <c r="Q77" s="2"/>
    </row>
    <row r="78" spans="5:17" x14ac:dyDescent="0.15">
      <c r="E78">
        <f>+ユニバース設定!B78</f>
        <v>4114</v>
      </c>
      <c r="F78" t="str">
        <f>+ユニバース設定!C78</f>
        <v>日本触媒</v>
      </c>
      <c r="G78" s="31">
        <f>[1]!BOARD(E78,"","売気配数量-3")+[1]!BOARD(E78,"","売気配数量-2")+[1]!BOARD(E78,"","売気配数量-1")+[1]!BOARD(E78,"","売気配数量0")+[1]!BOARD(E78,"","売気配数量1")+[1]!BOARD(E78,"","売気配数量2")+[1]!BOARD(E78,"","売気配数量3")+[1]!BOARD(E78,"","売気配数量4")+[1]!BOARD(E78,"","売気配数量5")+[1]!BOARD(E78,"","売気配数量6")+[1]!BOARD(E78,"","売気配数量7")+[1]!BOARD(E78,"","売気配数量8")+[1]!BOARD(E78,"","売気配数量9")+[1]!BOARD(E78,"","売気配数量10")+[1]!BOARD(E78,"","売気配数量11")+[1]!BOARD(E78,"","売気配数量12")+[1]!BOARD(E78,"","売気配数量13")+[1]!BOARD(E78,"","売気配数量14")</f>
        <v>26500</v>
      </c>
      <c r="H78" s="30">
        <f>[1]!BOARD(E78,"","買気配数量-3")+[1]!BOARD(E78,"","買気配数量-2")+[1]!BOARD(E78,"","買気配数量-1")+[1]!BOARD(E78,"","買気配数量0")+[1]!BOARD(E78,"","買気配数量1")+[1]!BOARD(E78,"","買気配数量2")+[1]!BOARD(E78,"","買気配数量3")+[1]!BOARD(E78,"","買気配数量4")+[1]!BOARD(E78,"","買気配数量5")+[1]!BOARD(E78,"","買気配数量6")+[1]!BOARD(E78,"","買気配数量7")+[1]!BOARD(E78,"","買気配数量8")+[1]!BOARD(E78,"","買気配数量9")+[1]!BOARD(E78,"","買気配数量10")+[1]!BOARD(E78,"","買気配数量11")+[1]!BOARD(E78,"","買気配数量12")+[1]!BOARD(E78,"","買気配数量13")+[1]!BOARD(E78,"","買気配数量14")</f>
        <v>23000</v>
      </c>
      <c r="I78" s="29">
        <f t="shared" si="2"/>
        <v>0.86792452830188682</v>
      </c>
      <c r="J78" s="30">
        <f t="shared" si="3"/>
        <v>248</v>
      </c>
      <c r="Q78" s="2"/>
    </row>
    <row r="79" spans="5:17" x14ac:dyDescent="0.15">
      <c r="E79">
        <f>+ユニバース設定!B79</f>
        <v>4118</v>
      </c>
      <c r="F79" t="str">
        <f>+ユニバース設定!C79</f>
        <v>カネカ</v>
      </c>
      <c r="G79" s="31">
        <f>[1]!BOARD(E79,"","売気配数量-3")+[1]!BOARD(E79,"","売気配数量-2")+[1]!BOARD(E79,"","売気配数量-1")+[1]!BOARD(E79,"","売気配数量0")+[1]!BOARD(E79,"","売気配数量1")+[1]!BOARD(E79,"","売気配数量2")+[1]!BOARD(E79,"","売気配数量3")+[1]!BOARD(E79,"","売気配数量4")+[1]!BOARD(E79,"","売気配数量5")+[1]!BOARD(E79,"","売気配数量6")+[1]!BOARD(E79,"","売気配数量7")+[1]!BOARD(E79,"","売気配数量8")+[1]!BOARD(E79,"","売気配数量9")+[1]!BOARD(E79,"","売気配数量10")+[1]!BOARD(E79,"","売気配数量11")+[1]!BOARD(E79,"","売気配数量12")+[1]!BOARD(E79,"","売気配数量13")+[1]!BOARD(E79,"","売気配数量14")</f>
        <v>136000</v>
      </c>
      <c r="H79" s="30">
        <f>[1]!BOARD(E79,"","買気配数量-3")+[1]!BOARD(E79,"","買気配数量-2")+[1]!BOARD(E79,"","買気配数量-1")+[1]!BOARD(E79,"","買気配数量0")+[1]!BOARD(E79,"","買気配数量1")+[1]!BOARD(E79,"","買気配数量2")+[1]!BOARD(E79,"","買気配数量3")+[1]!BOARD(E79,"","買気配数量4")+[1]!BOARD(E79,"","買気配数量5")+[1]!BOARD(E79,"","買気配数量6")+[1]!BOARD(E79,"","買気配数量7")+[1]!BOARD(E79,"","買気配数量8")+[1]!BOARD(E79,"","買気配数量9")+[1]!BOARD(E79,"","買気配数量10")+[1]!BOARD(E79,"","買気配数量11")+[1]!BOARD(E79,"","買気配数量12")+[1]!BOARD(E79,"","買気配数量13")+[1]!BOARD(E79,"","買気配数量14")</f>
        <v>149000</v>
      </c>
      <c r="I79" s="29">
        <f t="shared" si="2"/>
        <v>1.0955882352941178</v>
      </c>
      <c r="J79" s="30">
        <f t="shared" si="3"/>
        <v>174</v>
      </c>
      <c r="Q79" s="2"/>
    </row>
    <row r="80" spans="5:17" x14ac:dyDescent="0.15">
      <c r="E80">
        <f>+ユニバース設定!B80</f>
        <v>4151</v>
      </c>
      <c r="F80" t="str">
        <f>+ユニバース設定!C80</f>
        <v>協和発酵キリン</v>
      </c>
      <c r="G80" s="31">
        <f>[1]!BOARD(E80,"","売気配数量-3")+[1]!BOARD(E80,"","売気配数量-2")+[1]!BOARD(E80,"","売気配数量-1")+[1]!BOARD(E80,"","売気配数量0")+[1]!BOARD(E80,"","売気配数量1")+[1]!BOARD(E80,"","売気配数量2")+[1]!BOARD(E80,"","売気配数量3")+[1]!BOARD(E80,"","売気配数量4")+[1]!BOARD(E80,"","売気配数量5")+[1]!BOARD(E80,"","売気配数量6")+[1]!BOARD(E80,"","売気配数量7")+[1]!BOARD(E80,"","売気配数量8")+[1]!BOARD(E80,"","売気配数量9")+[1]!BOARD(E80,"","売気配数量10")+[1]!BOARD(E80,"","売気配数量11")+[1]!BOARD(E80,"","売気配数量12")+[1]!BOARD(E80,"","売気配数量13")+[1]!BOARD(E80,"","売気配数量14")</f>
        <v>79600</v>
      </c>
      <c r="H80" s="30">
        <f>[1]!BOARD(E80,"","買気配数量-3")+[1]!BOARD(E80,"","買気配数量-2")+[1]!BOARD(E80,"","買気配数量-1")+[1]!BOARD(E80,"","買気配数量0")+[1]!BOARD(E80,"","買気配数量1")+[1]!BOARD(E80,"","買気配数量2")+[1]!BOARD(E80,"","買気配数量3")+[1]!BOARD(E80,"","買気配数量4")+[1]!BOARD(E80,"","買気配数量5")+[1]!BOARD(E80,"","買気配数量6")+[1]!BOARD(E80,"","買気配数量7")+[1]!BOARD(E80,"","買気配数量8")+[1]!BOARD(E80,"","買気配数量9")+[1]!BOARD(E80,"","買気配数量10")+[1]!BOARD(E80,"","買気配数量11")+[1]!BOARD(E80,"","買気配数量12")+[1]!BOARD(E80,"","買気配数量13")+[1]!BOARD(E80,"","買気配数量14")</f>
        <v>108100</v>
      </c>
      <c r="I80" s="29">
        <f t="shared" si="2"/>
        <v>1.3580402010050252</v>
      </c>
      <c r="J80" s="30">
        <f t="shared" si="3"/>
        <v>98</v>
      </c>
      <c r="Q80" s="2"/>
    </row>
    <row r="81" spans="5:17" x14ac:dyDescent="0.15">
      <c r="E81">
        <f>+ユニバース設定!B81</f>
        <v>4182</v>
      </c>
      <c r="F81" t="str">
        <f>+ユニバース設定!C81</f>
        <v>三菱瓦斯化学</v>
      </c>
      <c r="G81" s="31">
        <f>[1]!BOARD(E81,"","売気配数量-3")+[1]!BOARD(E81,"","売気配数量-2")+[1]!BOARD(E81,"","売気配数量-1")+[1]!BOARD(E81,"","売気配数量0")+[1]!BOARD(E81,"","売気配数量1")+[1]!BOARD(E81,"","売気配数量2")+[1]!BOARD(E81,"","売気配数量3")+[1]!BOARD(E81,"","売気配数量4")+[1]!BOARD(E81,"","売気配数量5")+[1]!BOARD(E81,"","売気配数量6")+[1]!BOARD(E81,"","売気配数量7")+[1]!BOARD(E81,"","売気配数量8")+[1]!BOARD(E81,"","売気配数量9")+[1]!BOARD(E81,"","売気配数量10")+[1]!BOARD(E81,"","売気配数量11")+[1]!BOARD(E81,"","売気配数量12")+[1]!BOARD(E81,"","売気配数量13")+[1]!BOARD(E81,"","売気配数量14")</f>
        <v>85200</v>
      </c>
      <c r="H81" s="30">
        <f>[1]!BOARD(E81,"","買気配数量-3")+[1]!BOARD(E81,"","買気配数量-2")+[1]!BOARD(E81,"","買気配数量-1")+[1]!BOARD(E81,"","買気配数量0")+[1]!BOARD(E81,"","買気配数量1")+[1]!BOARD(E81,"","買気配数量2")+[1]!BOARD(E81,"","買気配数量3")+[1]!BOARD(E81,"","買気配数量4")+[1]!BOARD(E81,"","買気配数量5")+[1]!BOARD(E81,"","買気配数量6")+[1]!BOARD(E81,"","買気配数量7")+[1]!BOARD(E81,"","買気配数量8")+[1]!BOARD(E81,"","買気配数量9")+[1]!BOARD(E81,"","買気配数量10")+[1]!BOARD(E81,"","買気配数量11")+[1]!BOARD(E81,"","買気配数量12")+[1]!BOARD(E81,"","買気配数量13")+[1]!BOARD(E81,"","買気配数量14")</f>
        <v>91100</v>
      </c>
      <c r="I81" s="29">
        <f t="shared" si="2"/>
        <v>1.0692488262910798</v>
      </c>
      <c r="J81" s="30">
        <f t="shared" si="3"/>
        <v>185</v>
      </c>
      <c r="Q81" s="2"/>
    </row>
    <row r="82" spans="5:17" x14ac:dyDescent="0.15">
      <c r="E82">
        <f>+ユニバース設定!B82</f>
        <v>4183</v>
      </c>
      <c r="F82" t="str">
        <f>+ユニバース設定!C82</f>
        <v>三井化学</v>
      </c>
      <c r="G82" s="31">
        <f>[1]!BOARD(E82,"","売気配数量-3")+[1]!BOARD(E82,"","売気配数量-2")+[1]!BOARD(E82,"","売気配数量-1")+[1]!BOARD(E82,"","売気配数量0")+[1]!BOARD(E82,"","売気配数量1")+[1]!BOARD(E82,"","売気配数量2")+[1]!BOARD(E82,"","売気配数量3")+[1]!BOARD(E82,"","売気配数量4")+[1]!BOARD(E82,"","売気配数量5")+[1]!BOARD(E82,"","売気配数量6")+[1]!BOARD(E82,"","売気配数量7")+[1]!BOARD(E82,"","売気配数量8")+[1]!BOARD(E82,"","売気配数量9")+[1]!BOARD(E82,"","売気配数量10")+[1]!BOARD(E82,"","売気配数量11")+[1]!BOARD(E82,"","売気配数量12")+[1]!BOARD(E82,"","売気配数量13")+[1]!BOARD(E82,"","売気配数量14")</f>
        <v>140400</v>
      </c>
      <c r="H82" s="30">
        <f>[1]!BOARD(E82,"","買気配数量-3")+[1]!BOARD(E82,"","買気配数量-2")+[1]!BOARD(E82,"","買気配数量-1")+[1]!BOARD(E82,"","買気配数量0")+[1]!BOARD(E82,"","買気配数量1")+[1]!BOARD(E82,"","買気配数量2")+[1]!BOARD(E82,"","買気配数量3")+[1]!BOARD(E82,"","買気配数量4")+[1]!BOARD(E82,"","買気配数量5")+[1]!BOARD(E82,"","買気配数量6")+[1]!BOARD(E82,"","買気配数量7")+[1]!BOARD(E82,"","買気配数量8")+[1]!BOARD(E82,"","買気配数量9")+[1]!BOARD(E82,"","買気配数量10")+[1]!BOARD(E82,"","買気配数量11")+[1]!BOARD(E82,"","買気配数量12")+[1]!BOARD(E82,"","買気配数量13")+[1]!BOARD(E82,"","買気配数量14")</f>
        <v>185700</v>
      </c>
      <c r="I82" s="29">
        <f t="shared" si="2"/>
        <v>1.3226495726495726</v>
      </c>
      <c r="J82" s="30">
        <f t="shared" si="3"/>
        <v>105</v>
      </c>
      <c r="Q82" s="2"/>
    </row>
    <row r="83" spans="5:17" x14ac:dyDescent="0.15">
      <c r="E83">
        <f>+ユニバース設定!B83</f>
        <v>4185</v>
      </c>
      <c r="F83" t="str">
        <f>+ユニバース設定!C83</f>
        <v>ＪＳＲ</v>
      </c>
      <c r="G83" s="31">
        <f>[1]!BOARD(E83,"","売気配数量-3")+[1]!BOARD(E83,"","売気配数量-2")+[1]!BOARD(E83,"","売気配数量-1")+[1]!BOARD(E83,"","売気配数量0")+[1]!BOARD(E83,"","売気配数量1")+[1]!BOARD(E83,"","売気配数量2")+[1]!BOARD(E83,"","売気配数量3")+[1]!BOARD(E83,"","売気配数量4")+[1]!BOARD(E83,"","売気配数量5")+[1]!BOARD(E83,"","売気配数量6")+[1]!BOARD(E83,"","売気配数量7")+[1]!BOARD(E83,"","売気配数量8")+[1]!BOARD(E83,"","売気配数量9")+[1]!BOARD(E83,"","売気配数量10")+[1]!BOARD(E83,"","売気配数量11")+[1]!BOARD(E83,"","売気配数量12")+[1]!BOARD(E83,"","売気配数量13")+[1]!BOARD(E83,"","売気配数量14")</f>
        <v>101200</v>
      </c>
      <c r="H83" s="30">
        <f>[1]!BOARD(E83,"","買気配数量-3")+[1]!BOARD(E83,"","買気配数量-2")+[1]!BOARD(E83,"","買気配数量-1")+[1]!BOARD(E83,"","買気配数量0")+[1]!BOARD(E83,"","買気配数量1")+[1]!BOARD(E83,"","買気配数量2")+[1]!BOARD(E83,"","買気配数量3")+[1]!BOARD(E83,"","買気配数量4")+[1]!BOARD(E83,"","買気配数量5")+[1]!BOARD(E83,"","買気配数量6")+[1]!BOARD(E83,"","買気配数量7")+[1]!BOARD(E83,"","買気配数量8")+[1]!BOARD(E83,"","買気配数量9")+[1]!BOARD(E83,"","買気配数量10")+[1]!BOARD(E83,"","買気配数量11")+[1]!BOARD(E83,"","買気配数量12")+[1]!BOARD(E83,"","買気配数量13")+[1]!BOARD(E83,"","買気配数量14")</f>
        <v>83100</v>
      </c>
      <c r="I83" s="29">
        <f t="shared" si="2"/>
        <v>0.82114624505928857</v>
      </c>
      <c r="J83" s="30">
        <f t="shared" si="3"/>
        <v>260</v>
      </c>
      <c r="Q83" s="2"/>
    </row>
    <row r="84" spans="5:17" x14ac:dyDescent="0.15">
      <c r="E84">
        <f>+ユニバース設定!B84</f>
        <v>4186</v>
      </c>
      <c r="F84" t="str">
        <f>+ユニバース設定!C84</f>
        <v>東京応化工業</v>
      </c>
      <c r="G84" s="31">
        <f>[1]!BOARD(E84,"","売気配数量-3")+[1]!BOARD(E84,"","売気配数量-2")+[1]!BOARD(E84,"","売気配数量-1")+[1]!BOARD(E84,"","売気配数量0")+[1]!BOARD(E84,"","売気配数量1")+[1]!BOARD(E84,"","売気配数量2")+[1]!BOARD(E84,"","売気配数量3")+[1]!BOARD(E84,"","売気配数量4")+[1]!BOARD(E84,"","売気配数量5")+[1]!BOARD(E84,"","売気配数量6")+[1]!BOARD(E84,"","売気配数量7")+[1]!BOARD(E84,"","売気配数量8")+[1]!BOARD(E84,"","売気配数量9")+[1]!BOARD(E84,"","売気配数量10")+[1]!BOARD(E84,"","売気配数量11")+[1]!BOARD(E84,"","売気配数量12")+[1]!BOARD(E84,"","売気配数量13")+[1]!BOARD(E84,"","売気配数量14")</f>
        <v>28300</v>
      </c>
      <c r="H84" s="30">
        <f>[1]!BOARD(E84,"","買気配数量-3")+[1]!BOARD(E84,"","買気配数量-2")+[1]!BOARD(E84,"","買気配数量-1")+[1]!BOARD(E84,"","買気配数量0")+[1]!BOARD(E84,"","買気配数量1")+[1]!BOARD(E84,"","買気配数量2")+[1]!BOARD(E84,"","買気配数量3")+[1]!BOARD(E84,"","買気配数量4")+[1]!BOARD(E84,"","買気配数量5")+[1]!BOARD(E84,"","買気配数量6")+[1]!BOARD(E84,"","買気配数量7")+[1]!BOARD(E84,"","買気配数量8")+[1]!BOARD(E84,"","買気配数量9")+[1]!BOARD(E84,"","買気配数量10")+[1]!BOARD(E84,"","買気配数量11")+[1]!BOARD(E84,"","買気配数量12")+[1]!BOARD(E84,"","買気配数量13")+[1]!BOARD(E84,"","買気配数量14")</f>
        <v>39400</v>
      </c>
      <c r="I84" s="29">
        <f t="shared" si="2"/>
        <v>1.3922261484098939</v>
      </c>
      <c r="J84" s="30">
        <f t="shared" si="3"/>
        <v>94</v>
      </c>
      <c r="Q84" s="2"/>
    </row>
    <row r="85" spans="5:17" x14ac:dyDescent="0.15">
      <c r="E85">
        <f>+ユニバース設定!B85</f>
        <v>4202</v>
      </c>
      <c r="F85" t="str">
        <f>+ユニバース設定!C85</f>
        <v>ダイセル</v>
      </c>
      <c r="G85" s="31">
        <f>[1]!BOARD(E85,"","売気配数量-3")+[1]!BOARD(E85,"","売気配数量-2")+[1]!BOARD(E85,"","売気配数量-1")+[1]!BOARD(E85,"","売気配数量0")+[1]!BOARD(E85,"","売気配数量1")+[1]!BOARD(E85,"","売気配数量2")+[1]!BOARD(E85,"","売気配数量3")+[1]!BOARD(E85,"","売気配数量4")+[1]!BOARD(E85,"","売気配数量5")+[1]!BOARD(E85,"","売気配数量6")+[1]!BOARD(E85,"","売気配数量7")+[1]!BOARD(E85,"","売気配数量8")+[1]!BOARD(E85,"","売気配数量9")+[1]!BOARD(E85,"","売気配数量10")+[1]!BOARD(E85,"","売気配数量11")+[1]!BOARD(E85,"","売気配数量12")+[1]!BOARD(E85,"","売気配数量13")+[1]!BOARD(E85,"","売気配数量14")</f>
        <v>207500</v>
      </c>
      <c r="H85" s="30">
        <f>[1]!BOARD(E85,"","買気配数量-3")+[1]!BOARD(E85,"","買気配数量-2")+[1]!BOARD(E85,"","買気配数量-1")+[1]!BOARD(E85,"","買気配数量0")+[1]!BOARD(E85,"","買気配数量1")+[1]!BOARD(E85,"","買気配数量2")+[1]!BOARD(E85,"","買気配数量3")+[1]!BOARD(E85,"","買気配数量4")+[1]!BOARD(E85,"","買気配数量5")+[1]!BOARD(E85,"","買気配数量6")+[1]!BOARD(E85,"","買気配数量7")+[1]!BOARD(E85,"","買気配数量8")+[1]!BOARD(E85,"","買気配数量9")+[1]!BOARD(E85,"","買気配数量10")+[1]!BOARD(E85,"","買気配数量11")+[1]!BOARD(E85,"","買気配数量12")+[1]!BOARD(E85,"","買気配数量13")+[1]!BOARD(E85,"","買気配数量14")</f>
        <v>226700</v>
      </c>
      <c r="I85" s="29">
        <f t="shared" si="2"/>
        <v>1.0925301204819278</v>
      </c>
      <c r="J85" s="30">
        <f t="shared" si="3"/>
        <v>176</v>
      </c>
      <c r="Q85" s="2"/>
    </row>
    <row r="86" spans="5:17" x14ac:dyDescent="0.15">
      <c r="E86">
        <f>+ユニバース設定!B86</f>
        <v>4203</v>
      </c>
      <c r="F86" t="str">
        <f>+ユニバース設定!C86</f>
        <v>住友ベークライト</v>
      </c>
      <c r="G86" s="31">
        <f>[1]!BOARD(E86,"","売気配数量-3")+[1]!BOARD(E86,"","売気配数量-2")+[1]!BOARD(E86,"","売気配数量-1")+[1]!BOARD(E86,"","売気配数量0")+[1]!BOARD(E86,"","売気配数量1")+[1]!BOARD(E86,"","売気配数量2")+[1]!BOARD(E86,"","売気配数量3")+[1]!BOARD(E86,"","売気配数量4")+[1]!BOARD(E86,"","売気配数量5")+[1]!BOARD(E86,"","売気配数量6")+[1]!BOARD(E86,"","売気配数量7")+[1]!BOARD(E86,"","売気配数量8")+[1]!BOARD(E86,"","売気配数量9")+[1]!BOARD(E86,"","売気配数量10")+[1]!BOARD(E86,"","売気配数量11")+[1]!BOARD(E86,"","売気配数量12")+[1]!BOARD(E86,"","売気配数量13")+[1]!BOARD(E86,"","売気配数量14")</f>
        <v>171000</v>
      </c>
      <c r="H86" s="30">
        <f>[1]!BOARD(E86,"","買気配数量-3")+[1]!BOARD(E86,"","買気配数量-2")+[1]!BOARD(E86,"","買気配数量-1")+[1]!BOARD(E86,"","買気配数量0")+[1]!BOARD(E86,"","買気配数量1")+[1]!BOARD(E86,"","買気配数量2")+[1]!BOARD(E86,"","買気配数量3")+[1]!BOARD(E86,"","買気配数量4")+[1]!BOARD(E86,"","買気配数量5")+[1]!BOARD(E86,"","買気配数量6")+[1]!BOARD(E86,"","買気配数量7")+[1]!BOARD(E86,"","買気配数量8")+[1]!BOARD(E86,"","買気配数量9")+[1]!BOARD(E86,"","買気配数量10")+[1]!BOARD(E86,"","買気配数量11")+[1]!BOARD(E86,"","買気配数量12")+[1]!BOARD(E86,"","買気配数量13")+[1]!BOARD(E86,"","買気配数量14")</f>
        <v>186000</v>
      </c>
      <c r="I86" s="29">
        <f t="shared" si="2"/>
        <v>1.0877192982456141</v>
      </c>
      <c r="J86" s="30">
        <f t="shared" si="3"/>
        <v>179</v>
      </c>
      <c r="Q86" s="2"/>
    </row>
    <row r="87" spans="5:17" x14ac:dyDescent="0.15">
      <c r="E87">
        <f>+ユニバース設定!B87</f>
        <v>4204</v>
      </c>
      <c r="F87" t="str">
        <f>+ユニバース設定!C87</f>
        <v>積水化学工業</v>
      </c>
      <c r="G87" s="31">
        <f>[1]!BOARD(E87,"","売気配数量-3")+[1]!BOARD(E87,"","売気配数量-2")+[1]!BOARD(E87,"","売気配数量-1")+[1]!BOARD(E87,"","売気配数量0")+[1]!BOARD(E87,"","売気配数量1")+[1]!BOARD(E87,"","売気配数量2")+[1]!BOARD(E87,"","売気配数量3")+[1]!BOARD(E87,"","売気配数量4")+[1]!BOARD(E87,"","売気配数量5")+[1]!BOARD(E87,"","売気配数量6")+[1]!BOARD(E87,"","売気配数量7")+[1]!BOARD(E87,"","売気配数量8")+[1]!BOARD(E87,"","売気配数量9")+[1]!BOARD(E87,"","売気配数量10")+[1]!BOARD(E87,"","売気配数量11")+[1]!BOARD(E87,"","売気配数量12")+[1]!BOARD(E87,"","売気配数量13")+[1]!BOARD(E87,"","売気配数量14")</f>
        <v>38000</v>
      </c>
      <c r="H87" s="30">
        <f>[1]!BOARD(E87,"","買気配数量-3")+[1]!BOARD(E87,"","買気配数量-2")+[1]!BOARD(E87,"","買気配数量-1")+[1]!BOARD(E87,"","買気配数量0")+[1]!BOARD(E87,"","買気配数量1")+[1]!BOARD(E87,"","買気配数量2")+[1]!BOARD(E87,"","買気配数量3")+[1]!BOARD(E87,"","買気配数量4")+[1]!BOARD(E87,"","買気配数量5")+[1]!BOARD(E87,"","買気配数量6")+[1]!BOARD(E87,"","買気配数量7")+[1]!BOARD(E87,"","買気配数量8")+[1]!BOARD(E87,"","買気配数量9")+[1]!BOARD(E87,"","買気配数量10")+[1]!BOARD(E87,"","買気配数量11")+[1]!BOARD(E87,"","買気配数量12")+[1]!BOARD(E87,"","買気配数量13")+[1]!BOARD(E87,"","買気配数量14")</f>
        <v>104400</v>
      </c>
      <c r="I87" s="29">
        <f t="shared" si="2"/>
        <v>2.7473684210526317</v>
      </c>
      <c r="J87" s="30">
        <f t="shared" si="3"/>
        <v>8</v>
      </c>
      <c r="Q87" s="2"/>
    </row>
    <row r="88" spans="5:17" x14ac:dyDescent="0.15">
      <c r="E88">
        <f>+ユニバース設定!B88</f>
        <v>4205</v>
      </c>
      <c r="F88" t="str">
        <f>+ユニバース設定!C88</f>
        <v>日本ゼオン</v>
      </c>
      <c r="G88" s="31">
        <f>[1]!BOARD(E88,"","売気配数量-3")+[1]!BOARD(E88,"","売気配数量-2")+[1]!BOARD(E88,"","売気配数量-1")+[1]!BOARD(E88,"","売気配数量0")+[1]!BOARD(E88,"","売気配数量1")+[1]!BOARD(E88,"","売気配数量2")+[1]!BOARD(E88,"","売気配数量3")+[1]!BOARD(E88,"","売気配数量4")+[1]!BOARD(E88,"","売気配数量5")+[1]!BOARD(E88,"","売気配数量6")+[1]!BOARD(E88,"","売気配数量7")+[1]!BOARD(E88,"","売気配数量8")+[1]!BOARD(E88,"","売気配数量9")+[1]!BOARD(E88,"","売気配数量10")+[1]!BOARD(E88,"","売気配数量11")+[1]!BOARD(E88,"","売気配数量12")+[1]!BOARD(E88,"","売気配数量13")+[1]!BOARD(E88,"","売気配数量14")</f>
        <v>124200</v>
      </c>
      <c r="H88" s="30">
        <f>[1]!BOARD(E88,"","買気配数量-3")+[1]!BOARD(E88,"","買気配数量-2")+[1]!BOARD(E88,"","買気配数量-1")+[1]!BOARD(E88,"","買気配数量0")+[1]!BOARD(E88,"","買気配数量1")+[1]!BOARD(E88,"","買気配数量2")+[1]!BOARD(E88,"","買気配数量3")+[1]!BOARD(E88,"","買気配数量4")+[1]!BOARD(E88,"","買気配数量5")+[1]!BOARD(E88,"","買気配数量6")+[1]!BOARD(E88,"","買気配数量7")+[1]!BOARD(E88,"","買気配数量8")+[1]!BOARD(E88,"","買気配数量9")+[1]!BOARD(E88,"","買気配数量10")+[1]!BOARD(E88,"","買気配数量11")+[1]!BOARD(E88,"","買気配数量12")+[1]!BOARD(E88,"","買気配数量13")+[1]!BOARD(E88,"","買気配数量14")</f>
        <v>106500</v>
      </c>
      <c r="I88" s="29">
        <f t="shared" si="2"/>
        <v>0.85748792270531404</v>
      </c>
      <c r="J88" s="30">
        <f t="shared" si="3"/>
        <v>250</v>
      </c>
      <c r="Q88" s="2"/>
    </row>
    <row r="89" spans="5:17" x14ac:dyDescent="0.15">
      <c r="E89">
        <f>+ユニバース設定!B89</f>
        <v>4206</v>
      </c>
      <c r="F89" t="str">
        <f>+ユニバース設定!C89</f>
        <v>アイカ工業</v>
      </c>
      <c r="G89" s="31">
        <f>[1]!BOARD(E89,"","売気配数量-3")+[1]!BOARD(E89,"","売気配数量-2")+[1]!BOARD(E89,"","売気配数量-1")+[1]!BOARD(E89,"","売気配数量0")+[1]!BOARD(E89,"","売気配数量1")+[1]!BOARD(E89,"","売気配数量2")+[1]!BOARD(E89,"","売気配数量3")+[1]!BOARD(E89,"","売気配数量4")+[1]!BOARD(E89,"","売気配数量5")+[1]!BOARD(E89,"","売気配数量6")+[1]!BOARD(E89,"","売気配数量7")+[1]!BOARD(E89,"","売気配数量8")+[1]!BOARD(E89,"","売気配数量9")+[1]!BOARD(E89,"","売気配数量10")+[1]!BOARD(E89,"","売気配数量11")+[1]!BOARD(E89,"","売気配数量12")+[1]!BOARD(E89,"","売気配数量13")+[1]!BOARD(E89,"","売気配数量14")</f>
        <v>22900</v>
      </c>
      <c r="H89" s="30">
        <f>[1]!BOARD(E89,"","買気配数量-3")+[1]!BOARD(E89,"","買気配数量-2")+[1]!BOARD(E89,"","買気配数量-1")+[1]!BOARD(E89,"","買気配数量0")+[1]!BOARD(E89,"","買気配数量1")+[1]!BOARD(E89,"","買気配数量2")+[1]!BOARD(E89,"","買気配数量3")+[1]!BOARD(E89,"","買気配数量4")+[1]!BOARD(E89,"","買気配数量5")+[1]!BOARD(E89,"","買気配数量6")+[1]!BOARD(E89,"","買気配数量7")+[1]!BOARD(E89,"","買気配数量8")+[1]!BOARD(E89,"","買気配数量9")+[1]!BOARD(E89,"","買気配数量10")+[1]!BOARD(E89,"","買気配数量11")+[1]!BOARD(E89,"","買気配数量12")+[1]!BOARD(E89,"","買気配数量13")+[1]!BOARD(E89,"","買気配数量14")</f>
        <v>27500</v>
      </c>
      <c r="I89" s="29">
        <f t="shared" si="2"/>
        <v>1.2008733624454149</v>
      </c>
      <c r="J89" s="30">
        <f t="shared" si="3"/>
        <v>136</v>
      </c>
      <c r="Q89" s="2"/>
    </row>
    <row r="90" spans="5:17" x14ac:dyDescent="0.15">
      <c r="E90">
        <f>+ユニバース設定!B90</f>
        <v>4208</v>
      </c>
      <c r="F90" t="str">
        <f>+ユニバース設定!C90</f>
        <v>宇部興産</v>
      </c>
      <c r="G90" s="31">
        <f>[1]!BOARD(E90,"","売気配数量-3")+[1]!BOARD(E90,"","売気配数量-2")+[1]!BOARD(E90,"","売気配数量-1")+[1]!BOARD(E90,"","売気配数量0")+[1]!BOARD(E90,"","売気配数量1")+[1]!BOARD(E90,"","売気配数量2")+[1]!BOARD(E90,"","売気配数量3")+[1]!BOARD(E90,"","売気配数量4")+[1]!BOARD(E90,"","売気配数量5")+[1]!BOARD(E90,"","売気配数量6")+[1]!BOARD(E90,"","売気配数量7")+[1]!BOARD(E90,"","売気配数量8")+[1]!BOARD(E90,"","売気配数量9")+[1]!BOARD(E90,"","売気配数量10")+[1]!BOARD(E90,"","売気配数量11")+[1]!BOARD(E90,"","売気配数量12")+[1]!BOARD(E90,"","売気配数量13")+[1]!BOARD(E90,"","売気配数量14")</f>
        <v>77200</v>
      </c>
      <c r="H90" s="30">
        <f>[1]!BOARD(E90,"","買気配数量-3")+[1]!BOARD(E90,"","買気配数量-2")+[1]!BOARD(E90,"","買気配数量-1")+[1]!BOARD(E90,"","買気配数量0")+[1]!BOARD(E90,"","買気配数量1")+[1]!BOARD(E90,"","買気配数量2")+[1]!BOARD(E90,"","買気配数量3")+[1]!BOARD(E90,"","買気配数量4")+[1]!BOARD(E90,"","買気配数量5")+[1]!BOARD(E90,"","買気配数量6")+[1]!BOARD(E90,"","買気配数量7")+[1]!BOARD(E90,"","買気配数量8")+[1]!BOARD(E90,"","買気配数量9")+[1]!BOARD(E90,"","買気配数量10")+[1]!BOARD(E90,"","買気配数量11")+[1]!BOARD(E90,"","買気配数量12")+[1]!BOARD(E90,"","買気配数量13")+[1]!BOARD(E90,"","買気配数量14")</f>
        <v>121000</v>
      </c>
      <c r="I90" s="29">
        <f t="shared" si="2"/>
        <v>1.5673575129533679</v>
      </c>
      <c r="J90" s="30">
        <f t="shared" si="3"/>
        <v>58</v>
      </c>
      <c r="Q90" s="2"/>
    </row>
    <row r="91" spans="5:17" x14ac:dyDescent="0.15">
      <c r="E91">
        <f>+ユニバース設定!B91</f>
        <v>4217</v>
      </c>
      <c r="F91" t="str">
        <f>+ユニバース設定!C91</f>
        <v>日立化成工業</v>
      </c>
      <c r="G91" s="31">
        <f>[1]!BOARD(E91,"","売気配数量-3")+[1]!BOARD(E91,"","売気配数量-2")+[1]!BOARD(E91,"","売気配数量-1")+[1]!BOARD(E91,"","売気配数量0")+[1]!BOARD(E91,"","売気配数量1")+[1]!BOARD(E91,"","売気配数量2")+[1]!BOARD(E91,"","売気配数量3")+[1]!BOARD(E91,"","売気配数量4")+[1]!BOARD(E91,"","売気配数量5")+[1]!BOARD(E91,"","売気配数量6")+[1]!BOARD(E91,"","売気配数量7")+[1]!BOARD(E91,"","売気配数量8")+[1]!BOARD(E91,"","売気配数量9")+[1]!BOARD(E91,"","売気配数量10")+[1]!BOARD(E91,"","売気配数量11")+[1]!BOARD(E91,"","売気配数量12")+[1]!BOARD(E91,"","売気配数量13")+[1]!BOARD(E91,"","売気配数量14")</f>
        <v>26000</v>
      </c>
      <c r="H91" s="30">
        <f>[1]!BOARD(E91,"","買気配数量-3")+[1]!BOARD(E91,"","買気配数量-2")+[1]!BOARD(E91,"","買気配数量-1")+[1]!BOARD(E91,"","買気配数量0")+[1]!BOARD(E91,"","買気配数量1")+[1]!BOARD(E91,"","買気配数量2")+[1]!BOARD(E91,"","買気配数量3")+[1]!BOARD(E91,"","買気配数量4")+[1]!BOARD(E91,"","買気配数量5")+[1]!BOARD(E91,"","買気配数量6")+[1]!BOARD(E91,"","買気配数量7")+[1]!BOARD(E91,"","買気配数量8")+[1]!BOARD(E91,"","買気配数量9")+[1]!BOARD(E91,"","買気配数量10")+[1]!BOARD(E91,"","買気配数量11")+[1]!BOARD(E91,"","買気配数量12")+[1]!BOARD(E91,"","買気配数量13")+[1]!BOARD(E91,"","買気配数量14")</f>
        <v>97500</v>
      </c>
      <c r="I91" s="29">
        <f t="shared" si="2"/>
        <v>3.75</v>
      </c>
      <c r="J91" s="30">
        <f t="shared" si="3"/>
        <v>3</v>
      </c>
      <c r="Q91" s="2"/>
    </row>
    <row r="92" spans="5:17" x14ac:dyDescent="0.15">
      <c r="E92">
        <f>+ユニバース設定!B92</f>
        <v>4272</v>
      </c>
      <c r="F92" t="str">
        <f>+ユニバース設定!C92</f>
        <v>日本化薬</v>
      </c>
      <c r="G92" s="31">
        <f>[1]!BOARD(E92,"","売気配数量-3")+[1]!BOARD(E92,"","売気配数量-2")+[1]!BOARD(E92,"","売気配数量-1")+[1]!BOARD(E92,"","売気配数量0")+[1]!BOARD(E92,"","売気配数量1")+[1]!BOARD(E92,"","売気配数量2")+[1]!BOARD(E92,"","売気配数量3")+[1]!BOARD(E92,"","売気配数量4")+[1]!BOARD(E92,"","売気配数量5")+[1]!BOARD(E92,"","売気配数量6")+[1]!BOARD(E92,"","売気配数量7")+[1]!BOARD(E92,"","売気配数量8")+[1]!BOARD(E92,"","売気配数量9")+[1]!BOARD(E92,"","売気配数量10")+[1]!BOARD(E92,"","売気配数量11")+[1]!BOARD(E92,"","売気配数量12")+[1]!BOARD(E92,"","売気配数量13")+[1]!BOARD(E92,"","売気配数量14")</f>
        <v>61300</v>
      </c>
      <c r="H92" s="30">
        <f>[1]!BOARD(E92,"","買気配数量-3")+[1]!BOARD(E92,"","買気配数量-2")+[1]!BOARD(E92,"","買気配数量-1")+[1]!BOARD(E92,"","買気配数量0")+[1]!BOARD(E92,"","買気配数量1")+[1]!BOARD(E92,"","買気配数量2")+[1]!BOARD(E92,"","買気配数量3")+[1]!BOARD(E92,"","買気配数量4")+[1]!BOARD(E92,"","買気配数量5")+[1]!BOARD(E92,"","買気配数量6")+[1]!BOARD(E92,"","買気配数量7")+[1]!BOARD(E92,"","買気配数量8")+[1]!BOARD(E92,"","買気配数量9")+[1]!BOARD(E92,"","買気配数量10")+[1]!BOARD(E92,"","買気配数量11")+[1]!BOARD(E92,"","買気配数量12")+[1]!BOARD(E92,"","買気配数量13")+[1]!BOARD(E92,"","買気配数量14")</f>
        <v>72000</v>
      </c>
      <c r="I92" s="29">
        <f t="shared" si="2"/>
        <v>1.1745513866231647</v>
      </c>
      <c r="J92" s="30">
        <f t="shared" si="3"/>
        <v>145</v>
      </c>
      <c r="Q92" s="2"/>
    </row>
    <row r="93" spans="5:17" x14ac:dyDescent="0.15">
      <c r="E93">
        <f>+ユニバース設定!B93</f>
        <v>4307</v>
      </c>
      <c r="F93" t="str">
        <f>+ユニバース設定!C93</f>
        <v>野村総合研究所</v>
      </c>
      <c r="G93" s="31">
        <f>[1]!BOARD(E93,"","売気配数量-3")+[1]!BOARD(E93,"","売気配数量-2")+[1]!BOARD(E93,"","売気配数量-1")+[1]!BOARD(E93,"","売気配数量0")+[1]!BOARD(E93,"","売気配数量1")+[1]!BOARD(E93,"","売気配数量2")+[1]!BOARD(E93,"","売気配数量3")+[1]!BOARD(E93,"","売気配数量4")+[1]!BOARD(E93,"","売気配数量5")+[1]!BOARD(E93,"","売気配数量6")+[1]!BOARD(E93,"","売気配数量7")+[1]!BOARD(E93,"","売気配数量8")+[1]!BOARD(E93,"","売気配数量9")+[1]!BOARD(E93,"","売気配数量10")+[1]!BOARD(E93,"","売気配数量11")+[1]!BOARD(E93,"","売気配数量12")+[1]!BOARD(E93,"","売気配数量13")+[1]!BOARD(E93,"","売気配数量14")</f>
        <v>52000</v>
      </c>
      <c r="H93" s="30">
        <f>[1]!BOARD(E93,"","買気配数量-3")+[1]!BOARD(E93,"","買気配数量-2")+[1]!BOARD(E93,"","買気配数量-1")+[1]!BOARD(E93,"","買気配数量0")+[1]!BOARD(E93,"","買気配数量1")+[1]!BOARD(E93,"","買気配数量2")+[1]!BOARD(E93,"","買気配数量3")+[1]!BOARD(E93,"","買気配数量4")+[1]!BOARD(E93,"","買気配数量5")+[1]!BOARD(E93,"","買気配数量6")+[1]!BOARD(E93,"","買気配数量7")+[1]!BOARD(E93,"","買気配数量8")+[1]!BOARD(E93,"","買気配数量9")+[1]!BOARD(E93,"","買気配数量10")+[1]!BOARD(E93,"","買気配数量11")+[1]!BOARD(E93,"","買気配数量12")+[1]!BOARD(E93,"","買気配数量13")+[1]!BOARD(E93,"","買気配数量14")</f>
        <v>57200</v>
      </c>
      <c r="I93" s="29">
        <f t="shared" si="2"/>
        <v>1.1000000000000001</v>
      </c>
      <c r="J93" s="30">
        <f t="shared" si="3"/>
        <v>172</v>
      </c>
      <c r="Q93" s="2"/>
    </row>
    <row r="94" spans="5:17" x14ac:dyDescent="0.15">
      <c r="E94">
        <f>+ユニバース設定!B94</f>
        <v>4324</v>
      </c>
      <c r="F94" t="str">
        <f>+ユニバース設定!C94</f>
        <v>電通</v>
      </c>
      <c r="G94" s="31">
        <f>[1]!BOARD(E94,"","売気配数量-3")+[1]!BOARD(E94,"","売気配数量-2")+[1]!BOARD(E94,"","売気配数量-1")+[1]!BOARD(E94,"","売気配数量0")+[1]!BOARD(E94,"","売気配数量1")+[1]!BOARD(E94,"","売気配数量2")+[1]!BOARD(E94,"","売気配数量3")+[1]!BOARD(E94,"","売気配数量4")+[1]!BOARD(E94,"","売気配数量5")+[1]!BOARD(E94,"","売気配数量6")+[1]!BOARD(E94,"","売気配数量7")+[1]!BOARD(E94,"","売気配数量8")+[1]!BOARD(E94,"","売気配数量9")+[1]!BOARD(E94,"","売気配数量10")+[1]!BOARD(E94,"","売気配数量11")+[1]!BOARD(E94,"","売気配数量12")+[1]!BOARD(E94,"","売気配数量13")+[1]!BOARD(E94,"","売気配数量14")</f>
        <v>269400</v>
      </c>
      <c r="H94" s="30">
        <f>[1]!BOARD(E94,"","買気配数量-3")+[1]!BOARD(E94,"","買気配数量-2")+[1]!BOARD(E94,"","買気配数量-1")+[1]!BOARD(E94,"","買気配数量0")+[1]!BOARD(E94,"","買気配数量1")+[1]!BOARD(E94,"","買気配数量2")+[1]!BOARD(E94,"","買気配数量3")+[1]!BOARD(E94,"","買気配数量4")+[1]!BOARD(E94,"","買気配数量5")+[1]!BOARD(E94,"","買気配数量6")+[1]!BOARD(E94,"","買気配数量7")+[1]!BOARD(E94,"","買気配数量8")+[1]!BOARD(E94,"","買気配数量9")+[1]!BOARD(E94,"","買気配数量10")+[1]!BOARD(E94,"","買気配数量11")+[1]!BOARD(E94,"","買気配数量12")+[1]!BOARD(E94,"","買気配数量13")+[1]!BOARD(E94,"","買気配数量14")</f>
        <v>152400</v>
      </c>
      <c r="I94" s="29">
        <f t="shared" si="2"/>
        <v>0.5657015590200446</v>
      </c>
      <c r="J94" s="30">
        <f t="shared" si="3"/>
        <v>290</v>
      </c>
      <c r="Q94" s="2"/>
    </row>
    <row r="95" spans="5:17" x14ac:dyDescent="0.15">
      <c r="E95">
        <f>+ユニバース設定!B95</f>
        <v>4401</v>
      </c>
      <c r="F95" t="str">
        <f>+ユニバース設定!C95</f>
        <v>ＡＤＥＫＡ</v>
      </c>
      <c r="G95" s="31">
        <f>[1]!BOARD(E95,"","売気配数量-3")+[1]!BOARD(E95,"","売気配数量-2")+[1]!BOARD(E95,"","売気配数量-1")+[1]!BOARD(E95,"","売気配数量0")+[1]!BOARD(E95,"","売気配数量1")+[1]!BOARD(E95,"","売気配数量2")+[1]!BOARD(E95,"","売気配数量3")+[1]!BOARD(E95,"","売気配数量4")+[1]!BOARD(E95,"","売気配数量5")+[1]!BOARD(E95,"","売気配数量6")+[1]!BOARD(E95,"","売気配数量7")+[1]!BOARD(E95,"","売気配数量8")+[1]!BOARD(E95,"","売気配数量9")+[1]!BOARD(E95,"","売気配数量10")+[1]!BOARD(E95,"","売気配数量11")+[1]!BOARD(E95,"","売気配数量12")+[1]!BOARD(E95,"","売気配数量13")+[1]!BOARD(E95,"","売気配数量14")</f>
        <v>28100</v>
      </c>
      <c r="H95" s="30">
        <f>[1]!BOARD(E95,"","買気配数量-3")+[1]!BOARD(E95,"","買気配数量-2")+[1]!BOARD(E95,"","買気配数量-1")+[1]!BOARD(E95,"","買気配数量0")+[1]!BOARD(E95,"","買気配数量1")+[1]!BOARD(E95,"","買気配数量2")+[1]!BOARD(E95,"","買気配数量3")+[1]!BOARD(E95,"","買気配数量4")+[1]!BOARD(E95,"","買気配数量5")+[1]!BOARD(E95,"","買気配数量6")+[1]!BOARD(E95,"","買気配数量7")+[1]!BOARD(E95,"","買気配数量8")+[1]!BOARD(E95,"","買気配数量9")+[1]!BOARD(E95,"","買気配数量10")+[1]!BOARD(E95,"","買気配数量11")+[1]!BOARD(E95,"","買気配数量12")+[1]!BOARD(E95,"","買気配数量13")+[1]!BOARD(E95,"","買気配数量14")</f>
        <v>33500</v>
      </c>
      <c r="I95" s="29">
        <f t="shared" si="2"/>
        <v>1.1921708185053381</v>
      </c>
      <c r="J95" s="30">
        <f t="shared" si="3"/>
        <v>139</v>
      </c>
      <c r="Q95" s="2"/>
    </row>
    <row r="96" spans="5:17" x14ac:dyDescent="0.15">
      <c r="E96">
        <f>+ユニバース設定!B96</f>
        <v>4403</v>
      </c>
      <c r="F96" t="str">
        <f>+ユニバース設定!C96</f>
        <v>日油</v>
      </c>
      <c r="G96" s="31">
        <f>[1]!BOARD(E96,"","売気配数量-3")+[1]!BOARD(E96,"","売気配数量-2")+[1]!BOARD(E96,"","売気配数量-1")+[1]!BOARD(E96,"","売気配数量0")+[1]!BOARD(E96,"","売気配数量1")+[1]!BOARD(E96,"","売気配数量2")+[1]!BOARD(E96,"","売気配数量3")+[1]!BOARD(E96,"","売気配数量4")+[1]!BOARD(E96,"","売気配数量5")+[1]!BOARD(E96,"","売気配数量6")+[1]!BOARD(E96,"","売気配数量7")+[1]!BOARD(E96,"","売気配数量8")+[1]!BOARD(E96,"","売気配数量9")+[1]!BOARD(E96,"","売気配数量10")+[1]!BOARD(E96,"","売気配数量11")+[1]!BOARD(E96,"","売気配数量12")+[1]!BOARD(E96,"","売気配数量13")+[1]!BOARD(E96,"","売気配数量14")</f>
        <v>7100</v>
      </c>
      <c r="H96" s="30">
        <f>[1]!BOARD(E96,"","買気配数量-3")+[1]!BOARD(E96,"","買気配数量-2")+[1]!BOARD(E96,"","買気配数量-1")+[1]!BOARD(E96,"","買気配数量0")+[1]!BOARD(E96,"","買気配数量1")+[1]!BOARD(E96,"","買気配数量2")+[1]!BOARD(E96,"","買気配数量3")+[1]!BOARD(E96,"","買気配数量4")+[1]!BOARD(E96,"","買気配数量5")+[1]!BOARD(E96,"","買気配数量6")+[1]!BOARD(E96,"","買気配数量7")+[1]!BOARD(E96,"","買気配数量8")+[1]!BOARD(E96,"","買気配数量9")+[1]!BOARD(E96,"","買気配数量10")+[1]!BOARD(E96,"","買気配数量11")+[1]!BOARD(E96,"","買気配数量12")+[1]!BOARD(E96,"","買気配数量13")+[1]!BOARD(E96,"","買気配数量14")</f>
        <v>25000</v>
      </c>
      <c r="I96" s="29">
        <f t="shared" si="2"/>
        <v>3.5211267605633805</v>
      </c>
      <c r="J96" s="30">
        <f t="shared" si="3"/>
        <v>5</v>
      </c>
      <c r="Q96" s="2"/>
    </row>
    <row r="97" spans="5:17" x14ac:dyDescent="0.15">
      <c r="E97">
        <f>+ユニバース設定!B97</f>
        <v>4506</v>
      </c>
      <c r="F97" t="str">
        <f>+ユニバース設定!C97</f>
        <v>大日本住友製薬</v>
      </c>
      <c r="G97" s="31">
        <f>[1]!BOARD(E97,"","売気配数量-3")+[1]!BOARD(E97,"","売気配数量-2")+[1]!BOARD(E97,"","売気配数量-1")+[1]!BOARD(E97,"","売気配数量0")+[1]!BOARD(E97,"","売気配数量1")+[1]!BOARD(E97,"","売気配数量2")+[1]!BOARD(E97,"","売気配数量3")+[1]!BOARD(E97,"","売気配数量4")+[1]!BOARD(E97,"","売気配数量5")+[1]!BOARD(E97,"","売気配数量6")+[1]!BOARD(E97,"","売気配数量7")+[1]!BOARD(E97,"","売気配数量8")+[1]!BOARD(E97,"","売気配数量9")+[1]!BOARD(E97,"","売気配数量10")+[1]!BOARD(E97,"","売気配数量11")+[1]!BOARD(E97,"","売気配数量12")+[1]!BOARD(E97,"","売気配数量13")+[1]!BOARD(E97,"","売気配数量14")</f>
        <v>74700</v>
      </c>
      <c r="H97" s="30">
        <f>[1]!BOARD(E97,"","買気配数量-3")+[1]!BOARD(E97,"","買気配数量-2")+[1]!BOARD(E97,"","買気配数量-1")+[1]!BOARD(E97,"","買気配数量0")+[1]!BOARD(E97,"","買気配数量1")+[1]!BOARD(E97,"","買気配数量2")+[1]!BOARD(E97,"","買気配数量3")+[1]!BOARD(E97,"","買気配数量4")+[1]!BOARD(E97,"","買気配数量5")+[1]!BOARD(E97,"","買気配数量6")+[1]!BOARD(E97,"","買気配数量7")+[1]!BOARD(E97,"","買気配数量8")+[1]!BOARD(E97,"","買気配数量9")+[1]!BOARD(E97,"","買気配数量10")+[1]!BOARD(E97,"","買気配数量11")+[1]!BOARD(E97,"","買気配数量12")+[1]!BOARD(E97,"","買気配数量13")+[1]!BOARD(E97,"","買気配数量14")</f>
        <v>121300</v>
      </c>
      <c r="I97" s="29">
        <f t="shared" si="2"/>
        <v>1.6238286479250335</v>
      </c>
      <c r="J97" s="30">
        <f t="shared" si="3"/>
        <v>54</v>
      </c>
      <c r="Q97" s="2"/>
    </row>
    <row r="98" spans="5:17" x14ac:dyDescent="0.15">
      <c r="E98">
        <f>+ユニバース設定!B98</f>
        <v>4507</v>
      </c>
      <c r="F98" t="str">
        <f>+ユニバース設定!C98</f>
        <v>塩野義製薬</v>
      </c>
      <c r="G98" s="31">
        <f>[1]!BOARD(E98,"","売気配数量-3")+[1]!BOARD(E98,"","売気配数量-2")+[1]!BOARD(E98,"","売気配数量-1")+[1]!BOARD(E98,"","売気配数量0")+[1]!BOARD(E98,"","売気配数量1")+[1]!BOARD(E98,"","売気配数量2")+[1]!BOARD(E98,"","売気配数量3")+[1]!BOARD(E98,"","売気配数量4")+[1]!BOARD(E98,"","売気配数量5")+[1]!BOARD(E98,"","売気配数量6")+[1]!BOARD(E98,"","売気配数量7")+[1]!BOARD(E98,"","売気配数量8")+[1]!BOARD(E98,"","売気配数量9")+[1]!BOARD(E98,"","売気配数量10")+[1]!BOARD(E98,"","売気配数量11")+[1]!BOARD(E98,"","売気配数量12")+[1]!BOARD(E98,"","売気配数量13")+[1]!BOARD(E98,"","売気配数量14")</f>
        <v>17600</v>
      </c>
      <c r="H98" s="30">
        <f>[1]!BOARD(E98,"","買気配数量-3")+[1]!BOARD(E98,"","買気配数量-2")+[1]!BOARD(E98,"","買気配数量-1")+[1]!BOARD(E98,"","買気配数量0")+[1]!BOARD(E98,"","買気配数量1")+[1]!BOARD(E98,"","買気配数量2")+[1]!BOARD(E98,"","買気配数量3")+[1]!BOARD(E98,"","買気配数量4")+[1]!BOARD(E98,"","買気配数量5")+[1]!BOARD(E98,"","買気配数量6")+[1]!BOARD(E98,"","買気配数量7")+[1]!BOARD(E98,"","買気配数量8")+[1]!BOARD(E98,"","買気配数量9")+[1]!BOARD(E98,"","買気配数量10")+[1]!BOARD(E98,"","買気配数量11")+[1]!BOARD(E98,"","買気配数量12")+[1]!BOARD(E98,"","買気配数量13")+[1]!BOARD(E98,"","買気配数量14")</f>
        <v>12100</v>
      </c>
      <c r="I98" s="29">
        <f t="shared" si="2"/>
        <v>0.6875</v>
      </c>
      <c r="J98" s="30">
        <f t="shared" si="3"/>
        <v>280</v>
      </c>
      <c r="Q98" s="2"/>
    </row>
    <row r="99" spans="5:17" x14ac:dyDescent="0.15">
      <c r="E99">
        <f>+ユニバース設定!B99</f>
        <v>4508</v>
      </c>
      <c r="F99" t="str">
        <f>+ユニバース設定!C99</f>
        <v>田辺三菱製薬</v>
      </c>
      <c r="G99" s="31">
        <f>[1]!BOARD(E99,"","売気配数量-3")+[1]!BOARD(E99,"","売気配数量-2")+[1]!BOARD(E99,"","売気配数量-1")+[1]!BOARD(E99,"","売気配数量0")+[1]!BOARD(E99,"","売気配数量1")+[1]!BOARD(E99,"","売気配数量2")+[1]!BOARD(E99,"","売気配数量3")+[1]!BOARD(E99,"","売気配数量4")+[1]!BOARD(E99,"","売気配数量5")+[1]!BOARD(E99,"","売気配数量6")+[1]!BOARD(E99,"","売気配数量7")+[1]!BOARD(E99,"","売気配数量8")+[1]!BOARD(E99,"","売気配数量9")+[1]!BOARD(E99,"","売気配数量10")+[1]!BOARD(E99,"","売気配数量11")+[1]!BOARD(E99,"","売気配数量12")+[1]!BOARD(E99,"","売気配数量13")+[1]!BOARD(E99,"","売気配数量14")</f>
        <v>102900</v>
      </c>
      <c r="H99" s="30">
        <f>[1]!BOARD(E99,"","買気配数量-3")+[1]!BOARD(E99,"","買気配数量-2")+[1]!BOARD(E99,"","買気配数量-1")+[1]!BOARD(E99,"","買気配数量0")+[1]!BOARD(E99,"","買気配数量1")+[1]!BOARD(E99,"","買気配数量2")+[1]!BOARD(E99,"","買気配数量3")+[1]!BOARD(E99,"","買気配数量4")+[1]!BOARD(E99,"","買気配数量5")+[1]!BOARD(E99,"","買気配数量6")+[1]!BOARD(E99,"","買気配数量7")+[1]!BOARD(E99,"","買気配数量8")+[1]!BOARD(E99,"","買気配数量9")+[1]!BOARD(E99,"","買気配数量10")+[1]!BOARD(E99,"","買気配数量11")+[1]!BOARD(E99,"","買気配数量12")+[1]!BOARD(E99,"","買気配数量13")+[1]!BOARD(E99,"","買気配数量14")</f>
        <v>108800</v>
      </c>
      <c r="I99" s="29">
        <f t="shared" si="2"/>
        <v>1.0573372206025267</v>
      </c>
      <c r="J99" s="30">
        <f t="shared" si="3"/>
        <v>187</v>
      </c>
      <c r="Q99" s="2"/>
    </row>
    <row r="100" spans="5:17" x14ac:dyDescent="0.15">
      <c r="E100">
        <f>+ユニバース設定!B100</f>
        <v>4519</v>
      </c>
      <c r="F100" t="str">
        <f>+ユニバース設定!C100</f>
        <v>中外製薬</v>
      </c>
      <c r="G100" s="31">
        <f>[1]!BOARD(E100,"","売気配数量-3")+[1]!BOARD(E100,"","売気配数量-2")+[1]!BOARD(E100,"","売気配数量-1")+[1]!BOARD(E100,"","売気配数量0")+[1]!BOARD(E100,"","売気配数量1")+[1]!BOARD(E100,"","売気配数量2")+[1]!BOARD(E100,"","売気配数量3")+[1]!BOARD(E100,"","売気配数量4")+[1]!BOARD(E100,"","売気配数量5")+[1]!BOARD(E100,"","売気配数量6")+[1]!BOARD(E100,"","売気配数量7")+[1]!BOARD(E100,"","売気配数量8")+[1]!BOARD(E100,"","売気配数量9")+[1]!BOARD(E100,"","売気配数量10")+[1]!BOARD(E100,"","売気配数量11")+[1]!BOARD(E100,"","売気配数量12")+[1]!BOARD(E100,"","売気配数量13")+[1]!BOARD(E100,"","売気配数量14")</f>
        <v>115600</v>
      </c>
      <c r="H100" s="30">
        <f>[1]!BOARD(E100,"","買気配数量-3")+[1]!BOARD(E100,"","買気配数量-2")+[1]!BOARD(E100,"","買気配数量-1")+[1]!BOARD(E100,"","買気配数量0")+[1]!BOARD(E100,"","買気配数量1")+[1]!BOARD(E100,"","買気配数量2")+[1]!BOARD(E100,"","買気配数量3")+[1]!BOARD(E100,"","買気配数量4")+[1]!BOARD(E100,"","買気配数量5")+[1]!BOARD(E100,"","買気配数量6")+[1]!BOARD(E100,"","買気配数量7")+[1]!BOARD(E100,"","買気配数量8")+[1]!BOARD(E100,"","買気配数量9")+[1]!BOARD(E100,"","買気配数量10")+[1]!BOARD(E100,"","買気配数量11")+[1]!BOARD(E100,"","買気配数量12")+[1]!BOARD(E100,"","買気配数量13")+[1]!BOARD(E100,"","買気配数量14")</f>
        <v>99200</v>
      </c>
      <c r="I100" s="29">
        <f t="shared" si="2"/>
        <v>0.8581314878892734</v>
      </c>
      <c r="J100" s="30">
        <f t="shared" si="3"/>
        <v>249</v>
      </c>
      <c r="Q100" s="2"/>
    </row>
    <row r="101" spans="5:17" x14ac:dyDescent="0.15">
      <c r="E101">
        <f>+ユニバース設定!B101</f>
        <v>4521</v>
      </c>
      <c r="F101" t="str">
        <f>+ユニバース設定!C101</f>
        <v>科研製薬</v>
      </c>
      <c r="G101" s="31">
        <f>[1]!BOARD(E101,"","売気配数量-3")+[1]!BOARD(E101,"","売気配数量-2")+[1]!BOARD(E101,"","売気配数量-1")+[1]!BOARD(E101,"","売気配数量0")+[1]!BOARD(E101,"","売気配数量1")+[1]!BOARD(E101,"","売気配数量2")+[1]!BOARD(E101,"","売気配数量3")+[1]!BOARD(E101,"","売気配数量4")+[1]!BOARD(E101,"","売気配数量5")+[1]!BOARD(E101,"","売気配数量6")+[1]!BOARD(E101,"","売気配数量7")+[1]!BOARD(E101,"","売気配数量8")+[1]!BOARD(E101,"","売気配数量9")+[1]!BOARD(E101,"","売気配数量10")+[1]!BOARD(E101,"","売気配数量11")+[1]!BOARD(E101,"","売気配数量12")+[1]!BOARD(E101,"","売気配数量13")+[1]!BOARD(E101,"","売気配数量14")</f>
        <v>25200</v>
      </c>
      <c r="H101" s="30">
        <f>[1]!BOARD(E101,"","買気配数量-3")+[1]!BOARD(E101,"","買気配数量-2")+[1]!BOARD(E101,"","買気配数量-1")+[1]!BOARD(E101,"","買気配数量0")+[1]!BOARD(E101,"","買気配数量1")+[1]!BOARD(E101,"","買気配数量2")+[1]!BOARD(E101,"","買気配数量3")+[1]!BOARD(E101,"","買気配数量4")+[1]!BOARD(E101,"","買気配数量5")+[1]!BOARD(E101,"","買気配数量6")+[1]!BOARD(E101,"","買気配数量7")+[1]!BOARD(E101,"","買気配数量8")+[1]!BOARD(E101,"","買気配数量9")+[1]!BOARD(E101,"","買気配数量10")+[1]!BOARD(E101,"","買気配数量11")+[1]!BOARD(E101,"","買気配数量12")+[1]!BOARD(E101,"","買気配数量13")+[1]!BOARD(E101,"","買気配数量14")</f>
        <v>44200</v>
      </c>
      <c r="I101" s="29">
        <f t="shared" si="2"/>
        <v>1.753968253968254</v>
      </c>
      <c r="J101" s="30">
        <f t="shared" si="3"/>
        <v>38</v>
      </c>
      <c r="Q101" s="2"/>
    </row>
    <row r="102" spans="5:17" x14ac:dyDescent="0.15">
      <c r="E102">
        <f>+ユニバース設定!B102</f>
        <v>4527</v>
      </c>
      <c r="F102" t="str">
        <f>+ユニバース設定!C102</f>
        <v>ロート製薬</v>
      </c>
      <c r="G102" s="31">
        <f>IF(E102=0,"",[1]!BOARD(E102,"","売気配数量-3")+[1]!BOARD(E102,"","売気配数量-2")+[1]!BOARD(E102,"","売気配数量-1")+[1]!BOARD(E102,"","売気配数量0")+[1]!BOARD(E102,"","売気配数量1")+[1]!BOARD(E102,"","売気配数量2")+[1]!BOARD(E102,"","売気配数量3")+[1]!BOARD(E102,"","売気配数量4")+[1]!BOARD(E102,"","売気配数量5")+[1]!BOARD(E102,"","売気配数量6")+[1]!BOARD(E102,"","売気配数量7")+[1]!BOARD(E102,"","売気配数量8")+[1]!BOARD(E102,"","売気配数量9")+[1]!BOARD(E102,"","売気配数量10")+[1]!BOARD(E102,"","売気配数量11")+[1]!BOARD(E102,"","売気配数量12")+[1]!BOARD(E102,"","売気配数量13")+[1]!BOARD(E102,"","売気配数量14"))</f>
        <v>39200</v>
      </c>
      <c r="H102" s="30">
        <f>IF(E102=0,"",[1]!BOARD(E102,"","買気配数量-3")+[1]!BOARD(E102,"","買気配数量-2")+[1]!BOARD(E102,"","買気配数量-1")+[1]!BOARD(E102,"","買気配数量0")+[1]!BOARD(E102,"","買気配数量1")+[1]!BOARD(E102,"","買気配数量2")+[1]!BOARD(E102,"","買気配数量3")+[1]!BOARD(E102,"","買気配数量4")+[1]!BOARD(E102,"","買気配数量5")+[1]!BOARD(E102,"","買気配数量6")+[1]!BOARD(E102,"","買気配数量7")+[1]!BOARD(E102,"","買気配数量8")+[1]!BOARD(E102,"","買気配数量9")+[1]!BOARD(E102,"","買気配数量10")+[1]!BOARD(E102,"","買気配数量11")+[1]!BOARD(E102,"","買気配数量12")+[1]!BOARD(E102,"","買気配数量13")+[1]!BOARD(E102,"","買気配数量14"))</f>
        <v>51100</v>
      </c>
      <c r="I102" s="29">
        <f>IF(F102=0,"",+H102/G102)</f>
        <v>1.3035714285714286</v>
      </c>
      <c r="J102" s="30">
        <f t="shared" si="3"/>
        <v>109</v>
      </c>
      <c r="Q102" s="2"/>
    </row>
    <row r="103" spans="5:17" x14ac:dyDescent="0.15">
      <c r="E103">
        <f>+ユニバース設定!B103</f>
        <v>4528</v>
      </c>
      <c r="F103" t="str">
        <f>+ユニバース設定!C103</f>
        <v>小野薬品工業</v>
      </c>
      <c r="G103" s="31">
        <f>IF(E103=0,"",[1]!BOARD(E103,"","売気配数量-3")+[1]!BOARD(E103,"","売気配数量-2")+[1]!BOARD(E103,"","売気配数量-1")+[1]!BOARD(E103,"","売気配数量0")+[1]!BOARD(E103,"","売気配数量1")+[1]!BOARD(E103,"","売気配数量2")+[1]!BOARD(E103,"","売気配数量3")+[1]!BOARD(E103,"","売気配数量4")+[1]!BOARD(E103,"","売気配数量5")+[1]!BOARD(E103,"","売気配数量6")+[1]!BOARD(E103,"","売気配数量7")+[1]!BOARD(E103,"","売気配数量8")+[1]!BOARD(E103,"","売気配数量9")+[1]!BOARD(E103,"","売気配数量10")+[1]!BOARD(E103,"","売気配数量11")+[1]!BOARD(E103,"","売気配数量12")+[1]!BOARD(E103,"","売気配数量13")+[1]!BOARD(E103,"","売気配数量14"))</f>
        <v>36100</v>
      </c>
      <c r="H103" s="30">
        <f>IF(E103=0,"",[1]!BOARD(E103,"","買気配数量-3")+[1]!BOARD(E103,"","買気配数量-2")+[1]!BOARD(E103,"","買気配数量-1")+[1]!BOARD(E103,"","買気配数量0")+[1]!BOARD(E103,"","買気配数量1")+[1]!BOARD(E103,"","買気配数量2")+[1]!BOARD(E103,"","買気配数量3")+[1]!BOARD(E103,"","買気配数量4")+[1]!BOARD(E103,"","買気配数量5")+[1]!BOARD(E103,"","買気配数量6")+[1]!BOARD(E103,"","買気配数量7")+[1]!BOARD(E103,"","買気配数量8")+[1]!BOARD(E103,"","買気配数量9")+[1]!BOARD(E103,"","買気配数量10")+[1]!BOARD(E103,"","買気配数量11")+[1]!BOARD(E103,"","買気配数量12")+[1]!BOARD(E103,"","買気配数量13")+[1]!BOARD(E103,"","買気配数量14"))</f>
        <v>37200</v>
      </c>
      <c r="I103" s="29">
        <f t="shared" ref="I103:I166" si="4">IF(F103=0,"",+H103/G103)</f>
        <v>1.0304709141274238</v>
      </c>
      <c r="J103" s="30">
        <f t="shared" si="3"/>
        <v>198</v>
      </c>
      <c r="Q103" s="2"/>
    </row>
    <row r="104" spans="5:17" x14ac:dyDescent="0.15">
      <c r="E104">
        <f>+ユニバース設定!B104</f>
        <v>4530</v>
      </c>
      <c r="F104" t="str">
        <f>+ユニバース設定!C104</f>
        <v>久光製薬</v>
      </c>
      <c r="G104" s="31">
        <f>IF(E104=0,"",[1]!BOARD(E104,"","売気配数量-3")+[1]!BOARD(E104,"","売気配数量-2")+[1]!BOARD(E104,"","売気配数量-1")+[1]!BOARD(E104,"","売気配数量0")+[1]!BOARD(E104,"","売気配数量1")+[1]!BOARD(E104,"","売気配数量2")+[1]!BOARD(E104,"","売気配数量3")+[1]!BOARD(E104,"","売気配数量4")+[1]!BOARD(E104,"","売気配数量5")+[1]!BOARD(E104,"","売気配数量6")+[1]!BOARD(E104,"","売気配数量7")+[1]!BOARD(E104,"","売気配数量8")+[1]!BOARD(E104,"","売気配数量9")+[1]!BOARD(E104,"","売気配数量10")+[1]!BOARD(E104,"","売気配数量11")+[1]!BOARD(E104,"","売気配数量12")+[1]!BOARD(E104,"","売気配数量13")+[1]!BOARD(E104,"","売気配数量14"))</f>
        <v>29200</v>
      </c>
      <c r="H104" s="30">
        <f>IF(E104=0,"",[1]!BOARD(E104,"","買気配数量-3")+[1]!BOARD(E104,"","買気配数量-2")+[1]!BOARD(E104,"","買気配数量-1")+[1]!BOARD(E104,"","買気配数量0")+[1]!BOARD(E104,"","買気配数量1")+[1]!BOARD(E104,"","買気配数量2")+[1]!BOARD(E104,"","買気配数量3")+[1]!BOARD(E104,"","買気配数量4")+[1]!BOARD(E104,"","買気配数量5")+[1]!BOARD(E104,"","買気配数量6")+[1]!BOARD(E104,"","買気配数量7")+[1]!BOARD(E104,"","買気配数量8")+[1]!BOARD(E104,"","買気配数量9")+[1]!BOARD(E104,"","買気配数量10")+[1]!BOARD(E104,"","買気配数量11")+[1]!BOARD(E104,"","買気配数量12")+[1]!BOARD(E104,"","買気配数量13")+[1]!BOARD(E104,"","買気配数量14"))</f>
        <v>27500</v>
      </c>
      <c r="I104" s="29">
        <f t="shared" si="4"/>
        <v>0.94178082191780821</v>
      </c>
      <c r="J104" s="30">
        <f t="shared" si="3"/>
        <v>227</v>
      </c>
      <c r="Q104" s="2"/>
    </row>
    <row r="105" spans="5:17" x14ac:dyDescent="0.15">
      <c r="E105">
        <f>+ユニバース設定!B105</f>
        <v>4534</v>
      </c>
      <c r="F105" t="str">
        <f>+ユニバース設定!C105</f>
        <v>持田製薬</v>
      </c>
      <c r="G105" s="31">
        <f>IF(E105=0,"",[1]!BOARD(E105,"","売気配数量-3")+[1]!BOARD(E105,"","売気配数量-2")+[1]!BOARD(E105,"","売気配数量-1")+[1]!BOARD(E105,"","売気配数量0")+[1]!BOARD(E105,"","売気配数量1")+[1]!BOARD(E105,"","売気配数量2")+[1]!BOARD(E105,"","売気配数量3")+[1]!BOARD(E105,"","売気配数量4")+[1]!BOARD(E105,"","売気配数量5")+[1]!BOARD(E105,"","売気配数量6")+[1]!BOARD(E105,"","売気配数量7")+[1]!BOARD(E105,"","売気配数量8")+[1]!BOARD(E105,"","売気配数量9")+[1]!BOARD(E105,"","売気配数量10")+[1]!BOARD(E105,"","売気配数量11")+[1]!BOARD(E105,"","売気配数量12")+[1]!BOARD(E105,"","売気配数量13")+[1]!BOARD(E105,"","売気配数量14"))</f>
        <v>7100</v>
      </c>
      <c r="H105" s="30">
        <f>IF(E105=0,"",[1]!BOARD(E105,"","買気配数量-3")+[1]!BOARD(E105,"","買気配数量-2")+[1]!BOARD(E105,"","買気配数量-1")+[1]!BOARD(E105,"","買気配数量0")+[1]!BOARD(E105,"","買気配数量1")+[1]!BOARD(E105,"","買気配数量2")+[1]!BOARD(E105,"","買気配数量3")+[1]!BOARD(E105,"","買気配数量4")+[1]!BOARD(E105,"","買気配数量5")+[1]!BOARD(E105,"","買気配数量6")+[1]!BOARD(E105,"","買気配数量7")+[1]!BOARD(E105,"","買気配数量8")+[1]!BOARD(E105,"","買気配数量9")+[1]!BOARD(E105,"","買気配数量10")+[1]!BOARD(E105,"","買気配数量11")+[1]!BOARD(E105,"","買気配数量12")+[1]!BOARD(E105,"","買気配数量13")+[1]!BOARD(E105,"","買気配数量14"))</f>
        <v>8300</v>
      </c>
      <c r="I105" s="29">
        <f t="shared" si="4"/>
        <v>1.1690140845070423</v>
      </c>
      <c r="J105" s="30">
        <f t="shared" si="3"/>
        <v>146</v>
      </c>
      <c r="Q105" s="2"/>
    </row>
    <row r="106" spans="5:17" x14ac:dyDescent="0.15">
      <c r="E106">
        <f>+ユニバース設定!B106</f>
        <v>4536</v>
      </c>
      <c r="F106" t="str">
        <f>+ユニバース設定!C106</f>
        <v>参天製薬</v>
      </c>
      <c r="G106" s="31">
        <f>IF(E106=0,"",[1]!BOARD(E106,"","売気配数量-3")+[1]!BOARD(E106,"","売気配数量-2")+[1]!BOARD(E106,"","売気配数量-1")+[1]!BOARD(E106,"","売気配数量0")+[1]!BOARD(E106,"","売気配数量1")+[1]!BOARD(E106,"","売気配数量2")+[1]!BOARD(E106,"","売気配数量3")+[1]!BOARD(E106,"","売気配数量4")+[1]!BOARD(E106,"","売気配数量5")+[1]!BOARD(E106,"","売気配数量6")+[1]!BOARD(E106,"","売気配数量7")+[1]!BOARD(E106,"","売気配数量8")+[1]!BOARD(E106,"","売気配数量9")+[1]!BOARD(E106,"","売気配数量10")+[1]!BOARD(E106,"","売気配数量11")+[1]!BOARD(E106,"","売気配数量12")+[1]!BOARD(E106,"","売気配数量13")+[1]!BOARD(E106,"","売気配数量14"))</f>
        <v>138200</v>
      </c>
      <c r="H106" s="30">
        <f>IF(E106=0,"",[1]!BOARD(E106,"","買気配数量-3")+[1]!BOARD(E106,"","買気配数量-2")+[1]!BOARD(E106,"","買気配数量-1")+[1]!BOARD(E106,"","買気配数量0")+[1]!BOARD(E106,"","買気配数量1")+[1]!BOARD(E106,"","買気配数量2")+[1]!BOARD(E106,"","買気配数量3")+[1]!BOARD(E106,"","買気配数量4")+[1]!BOARD(E106,"","買気配数量5")+[1]!BOARD(E106,"","買気配数量6")+[1]!BOARD(E106,"","買気配数量7")+[1]!BOARD(E106,"","買気配数量8")+[1]!BOARD(E106,"","買気配数量9")+[1]!BOARD(E106,"","買気配数量10")+[1]!BOARD(E106,"","買気配数量11")+[1]!BOARD(E106,"","買気配数量12")+[1]!BOARD(E106,"","買気配数量13")+[1]!BOARD(E106,"","買気配数量14"))</f>
        <v>144100</v>
      </c>
      <c r="I106" s="29">
        <f t="shared" si="4"/>
        <v>1.0426917510853835</v>
      </c>
      <c r="J106" s="30">
        <f t="shared" si="3"/>
        <v>192</v>
      </c>
      <c r="Q106" s="2"/>
    </row>
    <row r="107" spans="5:17" x14ac:dyDescent="0.15">
      <c r="E107">
        <f>+ユニバース設定!B107</f>
        <v>4540</v>
      </c>
      <c r="F107" t="str">
        <f>+ユニバース設定!C107</f>
        <v>ツムラ</v>
      </c>
      <c r="G107" s="31">
        <f>IF(E107=0,"",[1]!BOARD(E107,"","売気配数量-3")+[1]!BOARD(E107,"","売気配数量-2")+[1]!BOARD(E107,"","売気配数量-1")+[1]!BOARD(E107,"","売気配数量0")+[1]!BOARD(E107,"","売気配数量1")+[1]!BOARD(E107,"","売気配数量2")+[1]!BOARD(E107,"","売気配数量3")+[1]!BOARD(E107,"","売気配数量4")+[1]!BOARD(E107,"","売気配数量5")+[1]!BOARD(E107,"","売気配数量6")+[1]!BOARD(E107,"","売気配数量7")+[1]!BOARD(E107,"","売気配数量8")+[1]!BOARD(E107,"","売気配数量9")+[1]!BOARD(E107,"","売気配数量10")+[1]!BOARD(E107,"","売気配数量11")+[1]!BOARD(E107,"","売気配数量12")+[1]!BOARD(E107,"","売気配数量13")+[1]!BOARD(E107,"","売気配数量14"))</f>
        <v>38000</v>
      </c>
      <c r="H107" s="30">
        <f>IF(E107=0,"",[1]!BOARD(E107,"","買気配数量-3")+[1]!BOARD(E107,"","買気配数量-2")+[1]!BOARD(E107,"","買気配数量-1")+[1]!BOARD(E107,"","買気配数量0")+[1]!BOARD(E107,"","買気配数量1")+[1]!BOARD(E107,"","買気配数量2")+[1]!BOARD(E107,"","買気配数量3")+[1]!BOARD(E107,"","買気配数量4")+[1]!BOARD(E107,"","買気配数量5")+[1]!BOARD(E107,"","買気配数量6")+[1]!BOARD(E107,"","買気配数量7")+[1]!BOARD(E107,"","買気配数量8")+[1]!BOARD(E107,"","買気配数量9")+[1]!BOARD(E107,"","買気配数量10")+[1]!BOARD(E107,"","買気配数量11")+[1]!BOARD(E107,"","買気配数量12")+[1]!BOARD(E107,"","買気配数量13")+[1]!BOARD(E107,"","買気配数量14"))</f>
        <v>42600</v>
      </c>
      <c r="I107" s="29">
        <f t="shared" si="4"/>
        <v>1.1210526315789473</v>
      </c>
      <c r="J107" s="30">
        <f t="shared" si="3"/>
        <v>164</v>
      </c>
      <c r="Q107" s="2"/>
    </row>
    <row r="108" spans="5:17" x14ac:dyDescent="0.15">
      <c r="E108">
        <f>+ユニバース設定!B108</f>
        <v>4541</v>
      </c>
      <c r="F108" t="str">
        <f>+ユニバース設定!C108</f>
        <v>日医工</v>
      </c>
      <c r="G108" s="31">
        <f>IF(E108=0,"",[1]!BOARD(E108,"","売気配数量-3")+[1]!BOARD(E108,"","売気配数量-2")+[1]!BOARD(E108,"","売気配数量-1")+[1]!BOARD(E108,"","売気配数量0")+[1]!BOARD(E108,"","売気配数量1")+[1]!BOARD(E108,"","売気配数量2")+[1]!BOARD(E108,"","売気配数量3")+[1]!BOARD(E108,"","売気配数量4")+[1]!BOARD(E108,"","売気配数量5")+[1]!BOARD(E108,"","売気配数量6")+[1]!BOARD(E108,"","売気配数量7")+[1]!BOARD(E108,"","売気配数量8")+[1]!BOARD(E108,"","売気配数量9")+[1]!BOARD(E108,"","売気配数量10")+[1]!BOARD(E108,"","売気配数量11")+[1]!BOARD(E108,"","売気配数量12")+[1]!BOARD(E108,"","売気配数量13")+[1]!BOARD(E108,"","売気配数量14"))</f>
        <v>94800</v>
      </c>
      <c r="H108" s="30">
        <f>IF(E108=0,"",[1]!BOARD(E108,"","買気配数量-3")+[1]!BOARD(E108,"","買気配数量-2")+[1]!BOARD(E108,"","買気配数量-1")+[1]!BOARD(E108,"","買気配数量0")+[1]!BOARD(E108,"","買気配数量1")+[1]!BOARD(E108,"","買気配数量2")+[1]!BOARD(E108,"","買気配数量3")+[1]!BOARD(E108,"","買気配数量4")+[1]!BOARD(E108,"","買気配数量5")+[1]!BOARD(E108,"","買気配数量6")+[1]!BOARD(E108,"","買気配数量7")+[1]!BOARD(E108,"","買気配数量8")+[1]!BOARD(E108,"","買気配数量9")+[1]!BOARD(E108,"","買気配数量10")+[1]!BOARD(E108,"","買気配数量11")+[1]!BOARD(E108,"","買気配数量12")+[1]!BOARD(E108,"","買気配数量13")+[1]!BOARD(E108,"","買気配数量14"))</f>
        <v>51600</v>
      </c>
      <c r="I108" s="29">
        <f t="shared" si="4"/>
        <v>0.54430379746835444</v>
      </c>
      <c r="J108" s="30">
        <f t="shared" si="3"/>
        <v>292</v>
      </c>
      <c r="Q108" s="2"/>
    </row>
    <row r="109" spans="5:17" x14ac:dyDescent="0.15">
      <c r="E109">
        <f>+ユニバース設定!B109</f>
        <v>4543</v>
      </c>
      <c r="F109" t="str">
        <f>+ユニバース設定!C109</f>
        <v>テルモ</v>
      </c>
      <c r="G109" s="31">
        <f>IF(E109=0,"",[1]!BOARD(E109,"","売気配数量-3")+[1]!BOARD(E109,"","売気配数量-2")+[1]!BOARD(E109,"","売気配数量-1")+[1]!BOARD(E109,"","売気配数量0")+[1]!BOARD(E109,"","売気配数量1")+[1]!BOARD(E109,"","売気配数量2")+[1]!BOARD(E109,"","売気配数量3")+[1]!BOARD(E109,"","売気配数量4")+[1]!BOARD(E109,"","売気配数量5")+[1]!BOARD(E109,"","売気配数量6")+[1]!BOARD(E109,"","売気配数量7")+[1]!BOARD(E109,"","売気配数量8")+[1]!BOARD(E109,"","売気配数量9")+[1]!BOARD(E109,"","売気配数量10")+[1]!BOARD(E109,"","売気配数量11")+[1]!BOARD(E109,"","売気配数量12")+[1]!BOARD(E109,"","売気配数量13")+[1]!BOARD(E109,"","売気配数量14"))</f>
        <v>89000</v>
      </c>
      <c r="H109" s="30">
        <f>IF(E109=0,"",[1]!BOARD(E109,"","買気配数量-3")+[1]!BOARD(E109,"","買気配数量-2")+[1]!BOARD(E109,"","買気配数量-1")+[1]!BOARD(E109,"","買気配数量0")+[1]!BOARD(E109,"","買気配数量1")+[1]!BOARD(E109,"","買気配数量2")+[1]!BOARD(E109,"","買気配数量3")+[1]!BOARD(E109,"","買気配数量4")+[1]!BOARD(E109,"","買気配数量5")+[1]!BOARD(E109,"","買気配数量6")+[1]!BOARD(E109,"","買気配数量7")+[1]!BOARD(E109,"","買気配数量8")+[1]!BOARD(E109,"","買気配数量9")+[1]!BOARD(E109,"","買気配数量10")+[1]!BOARD(E109,"","買気配数量11")+[1]!BOARD(E109,"","買気配数量12")+[1]!BOARD(E109,"","買気配数量13")+[1]!BOARD(E109,"","買気配数量14"))</f>
        <v>139000</v>
      </c>
      <c r="I109" s="29">
        <f t="shared" si="4"/>
        <v>1.5617977528089888</v>
      </c>
      <c r="J109" s="30">
        <f t="shared" si="3"/>
        <v>61</v>
      </c>
      <c r="Q109" s="2"/>
    </row>
    <row r="110" spans="5:17" x14ac:dyDescent="0.15">
      <c r="E110">
        <f>+ユニバース設定!B110</f>
        <v>4544</v>
      </c>
      <c r="F110" t="str">
        <f>+ユニバース設定!C110</f>
        <v>みらかホールディングス</v>
      </c>
      <c r="G110" s="31">
        <f>IF(E110=0,"",[1]!BOARD(E110,"","売気配数量-3")+[1]!BOARD(E110,"","売気配数量-2")+[1]!BOARD(E110,"","売気配数量-1")+[1]!BOARD(E110,"","売気配数量0")+[1]!BOARD(E110,"","売気配数量1")+[1]!BOARD(E110,"","売気配数量2")+[1]!BOARD(E110,"","売気配数量3")+[1]!BOARD(E110,"","売気配数量4")+[1]!BOARD(E110,"","売気配数量5")+[1]!BOARD(E110,"","売気配数量6")+[1]!BOARD(E110,"","売気配数量7")+[1]!BOARD(E110,"","売気配数量8")+[1]!BOARD(E110,"","売気配数量9")+[1]!BOARD(E110,"","売気配数量10")+[1]!BOARD(E110,"","売気配数量11")+[1]!BOARD(E110,"","売気配数量12")+[1]!BOARD(E110,"","売気配数量13")+[1]!BOARD(E110,"","売気配数量14"))</f>
        <v>41500</v>
      </c>
      <c r="H110" s="30">
        <f>IF(E110=0,"",[1]!BOARD(E110,"","買気配数量-3")+[1]!BOARD(E110,"","買気配数量-2")+[1]!BOARD(E110,"","買気配数量-1")+[1]!BOARD(E110,"","買気配数量0")+[1]!BOARD(E110,"","買気配数量1")+[1]!BOARD(E110,"","買気配数量2")+[1]!BOARD(E110,"","買気配数量3")+[1]!BOARD(E110,"","買気配数量4")+[1]!BOARD(E110,"","買気配数量5")+[1]!BOARD(E110,"","買気配数量6")+[1]!BOARD(E110,"","買気配数量7")+[1]!BOARD(E110,"","買気配数量8")+[1]!BOARD(E110,"","買気配数量9")+[1]!BOARD(E110,"","買気配数量10")+[1]!BOARD(E110,"","買気配数量11")+[1]!BOARD(E110,"","買気配数量12")+[1]!BOARD(E110,"","買気配数量13")+[1]!BOARD(E110,"","買気配数量14"))</f>
        <v>34300</v>
      </c>
      <c r="I110" s="29">
        <f t="shared" si="4"/>
        <v>0.82650602409638552</v>
      </c>
      <c r="J110" s="30">
        <f t="shared" si="3"/>
        <v>258</v>
      </c>
      <c r="Q110" s="2"/>
    </row>
    <row r="111" spans="5:17" x14ac:dyDescent="0.15">
      <c r="E111">
        <f>+ユニバース設定!B111</f>
        <v>4547</v>
      </c>
      <c r="F111" t="str">
        <f>+ユニバース設定!C111</f>
        <v>キッセイ薬品工業</v>
      </c>
      <c r="G111" s="31">
        <f>IF(E111=0,"",[1]!BOARD(E111,"","売気配数量-3")+[1]!BOARD(E111,"","売気配数量-2")+[1]!BOARD(E111,"","売気配数量-1")+[1]!BOARD(E111,"","売気配数量0")+[1]!BOARD(E111,"","売気配数量1")+[1]!BOARD(E111,"","売気配数量2")+[1]!BOARD(E111,"","売気配数量3")+[1]!BOARD(E111,"","売気配数量4")+[1]!BOARD(E111,"","売気配数量5")+[1]!BOARD(E111,"","売気配数量6")+[1]!BOARD(E111,"","売気配数量7")+[1]!BOARD(E111,"","売気配数量8")+[1]!BOARD(E111,"","売気配数量9")+[1]!BOARD(E111,"","売気配数量10")+[1]!BOARD(E111,"","売気配数量11")+[1]!BOARD(E111,"","売気配数量12")+[1]!BOARD(E111,"","売気配数量13")+[1]!BOARD(E111,"","売気配数量14"))</f>
        <v>15500</v>
      </c>
      <c r="H111" s="30">
        <f>IF(E111=0,"",[1]!BOARD(E111,"","買気配数量-3")+[1]!BOARD(E111,"","買気配数量-2")+[1]!BOARD(E111,"","買気配数量-1")+[1]!BOARD(E111,"","買気配数量0")+[1]!BOARD(E111,"","買気配数量1")+[1]!BOARD(E111,"","買気配数量2")+[1]!BOARD(E111,"","買気配数量3")+[1]!BOARD(E111,"","買気配数量4")+[1]!BOARD(E111,"","買気配数量5")+[1]!BOARD(E111,"","買気配数量6")+[1]!BOARD(E111,"","買気配数量7")+[1]!BOARD(E111,"","買気配数量8")+[1]!BOARD(E111,"","買気配数量9")+[1]!BOARD(E111,"","買気配数量10")+[1]!BOARD(E111,"","買気配数量11")+[1]!BOARD(E111,"","買気配数量12")+[1]!BOARD(E111,"","買気配数量13")+[1]!BOARD(E111,"","買気配数量14"))</f>
        <v>15500</v>
      </c>
      <c r="I111" s="29">
        <f t="shared" si="4"/>
        <v>1</v>
      </c>
      <c r="J111" s="30">
        <f t="shared" si="3"/>
        <v>204</v>
      </c>
      <c r="Q111" s="2"/>
    </row>
    <row r="112" spans="5:17" x14ac:dyDescent="0.15">
      <c r="E112">
        <f>+ユニバース設定!B112</f>
        <v>4555</v>
      </c>
      <c r="F112" t="str">
        <f>+ユニバース設定!C112</f>
        <v>沢井製薬</v>
      </c>
      <c r="G112" s="31">
        <f>IF(E112=0,"",[1]!BOARD(E112,"","売気配数量-3")+[1]!BOARD(E112,"","売気配数量-2")+[1]!BOARD(E112,"","売気配数量-1")+[1]!BOARD(E112,"","売気配数量0")+[1]!BOARD(E112,"","売気配数量1")+[1]!BOARD(E112,"","売気配数量2")+[1]!BOARD(E112,"","売気配数量3")+[1]!BOARD(E112,"","売気配数量4")+[1]!BOARD(E112,"","売気配数量5")+[1]!BOARD(E112,"","売気配数量6")+[1]!BOARD(E112,"","売気配数量7")+[1]!BOARD(E112,"","売気配数量8")+[1]!BOARD(E112,"","売気配数量9")+[1]!BOARD(E112,"","売気配数量10")+[1]!BOARD(E112,"","売気配数量11")+[1]!BOARD(E112,"","売気配数量12")+[1]!BOARD(E112,"","売気配数量13")+[1]!BOARD(E112,"","売気配数量14"))</f>
        <v>117200</v>
      </c>
      <c r="H112" s="30">
        <f>IF(E112=0,"",[1]!BOARD(E112,"","買気配数量-3")+[1]!BOARD(E112,"","買気配数量-2")+[1]!BOARD(E112,"","買気配数量-1")+[1]!BOARD(E112,"","買気配数量0")+[1]!BOARD(E112,"","買気配数量1")+[1]!BOARD(E112,"","買気配数量2")+[1]!BOARD(E112,"","買気配数量3")+[1]!BOARD(E112,"","買気配数量4")+[1]!BOARD(E112,"","買気配数量5")+[1]!BOARD(E112,"","買気配数量6")+[1]!BOARD(E112,"","買気配数量7")+[1]!BOARD(E112,"","買気配数量8")+[1]!BOARD(E112,"","買気配数量9")+[1]!BOARD(E112,"","買気配数量10")+[1]!BOARD(E112,"","買気配数量11")+[1]!BOARD(E112,"","買気配数量12")+[1]!BOARD(E112,"","買気配数量13")+[1]!BOARD(E112,"","買気配数量14"))</f>
        <v>93200</v>
      </c>
      <c r="I112" s="29">
        <f t="shared" si="4"/>
        <v>0.79522184300341292</v>
      </c>
      <c r="J112" s="30">
        <f t="shared" si="3"/>
        <v>264</v>
      </c>
      <c r="Q112" s="2"/>
    </row>
    <row r="113" spans="5:17" x14ac:dyDescent="0.15">
      <c r="E113">
        <f>+ユニバース設定!B113</f>
        <v>4569</v>
      </c>
      <c r="F113" t="str">
        <f>+ユニバース設定!C113</f>
        <v>キョーリン製薬ホールディングス</v>
      </c>
      <c r="G113" s="31">
        <f>IF(E113=0,"",[1]!BOARD(E113,"","売気配数量-3")+[1]!BOARD(E113,"","売気配数量-2")+[1]!BOARD(E113,"","売気配数量-1")+[1]!BOARD(E113,"","売気配数量0")+[1]!BOARD(E113,"","売気配数量1")+[1]!BOARD(E113,"","売気配数量2")+[1]!BOARD(E113,"","売気配数量3")+[1]!BOARD(E113,"","売気配数量4")+[1]!BOARD(E113,"","売気配数量5")+[1]!BOARD(E113,"","売気配数量6")+[1]!BOARD(E113,"","売気配数量7")+[1]!BOARD(E113,"","売気配数量8")+[1]!BOARD(E113,"","売気配数量9")+[1]!BOARD(E113,"","売気配数量10")+[1]!BOARD(E113,"","売気配数量11")+[1]!BOARD(E113,"","売気配数量12")+[1]!BOARD(E113,"","売気配数量13")+[1]!BOARD(E113,"","売気配数量14"))</f>
        <v>19600</v>
      </c>
      <c r="H113" s="30">
        <f>IF(E113=0,"",[1]!BOARD(E113,"","買気配数量-3")+[1]!BOARD(E113,"","買気配数量-2")+[1]!BOARD(E113,"","買気配数量-1")+[1]!BOARD(E113,"","買気配数量0")+[1]!BOARD(E113,"","買気配数量1")+[1]!BOARD(E113,"","買気配数量2")+[1]!BOARD(E113,"","買気配数量3")+[1]!BOARD(E113,"","買気配数量4")+[1]!BOARD(E113,"","買気配数量5")+[1]!BOARD(E113,"","買気配数量6")+[1]!BOARD(E113,"","買気配数量7")+[1]!BOARD(E113,"","買気配数量8")+[1]!BOARD(E113,"","買気配数量9")+[1]!BOARD(E113,"","買気配数量10")+[1]!BOARD(E113,"","買気配数量11")+[1]!BOARD(E113,"","買気配数量12")+[1]!BOARD(E113,"","買気配数量13")+[1]!BOARD(E113,"","買気配数量14"))</f>
        <v>31600</v>
      </c>
      <c r="I113" s="29">
        <f t="shared" si="4"/>
        <v>1.6122448979591837</v>
      </c>
      <c r="J113" s="30">
        <f t="shared" si="3"/>
        <v>57</v>
      </c>
      <c r="Q113" s="2"/>
    </row>
    <row r="114" spans="5:17" x14ac:dyDescent="0.15">
      <c r="E114">
        <f>+ユニバース設定!B114</f>
        <v>4578</v>
      </c>
      <c r="F114" t="str">
        <f>+ユニバース設定!C114</f>
        <v>大塚ホールディングス</v>
      </c>
      <c r="G114" s="31">
        <f>IF(E114=0,"",[1]!BOARD(E114,"","売気配数量-3")+[1]!BOARD(E114,"","売気配数量-2")+[1]!BOARD(E114,"","売気配数量-1")+[1]!BOARD(E114,"","売気配数量0")+[1]!BOARD(E114,"","売気配数量1")+[1]!BOARD(E114,"","売気配数量2")+[1]!BOARD(E114,"","売気配数量3")+[1]!BOARD(E114,"","売気配数量4")+[1]!BOARD(E114,"","売気配数量5")+[1]!BOARD(E114,"","売気配数量6")+[1]!BOARD(E114,"","売気配数量7")+[1]!BOARD(E114,"","売気配数量8")+[1]!BOARD(E114,"","売気配数量9")+[1]!BOARD(E114,"","売気配数量10")+[1]!BOARD(E114,"","売気配数量11")+[1]!BOARD(E114,"","売気配数量12")+[1]!BOARD(E114,"","売気配数量13")+[1]!BOARD(E114,"","売気配数量14"))</f>
        <v>20800</v>
      </c>
      <c r="H114" s="30">
        <f>IF(E114=0,"",[1]!BOARD(E114,"","買気配数量-3")+[1]!BOARD(E114,"","買気配数量-2")+[1]!BOARD(E114,"","買気配数量-1")+[1]!BOARD(E114,"","買気配数量0")+[1]!BOARD(E114,"","買気配数量1")+[1]!BOARD(E114,"","買気配数量2")+[1]!BOARD(E114,"","買気配数量3")+[1]!BOARD(E114,"","買気配数量4")+[1]!BOARD(E114,"","買気配数量5")+[1]!BOARD(E114,"","買気配数量6")+[1]!BOARD(E114,"","買気配数量7")+[1]!BOARD(E114,"","買気配数量8")+[1]!BOARD(E114,"","買気配数量9")+[1]!BOARD(E114,"","買気配数量10")+[1]!BOARD(E114,"","買気配数量11")+[1]!BOARD(E114,"","買気配数量12")+[1]!BOARD(E114,"","買気配数量13")+[1]!BOARD(E114,"","買気配数量14"))</f>
        <v>23000</v>
      </c>
      <c r="I114" s="29">
        <f t="shared" si="4"/>
        <v>1.1057692307692308</v>
      </c>
      <c r="J114" s="30">
        <f t="shared" si="3"/>
        <v>170</v>
      </c>
      <c r="Q114" s="2"/>
    </row>
    <row r="115" spans="5:17" x14ac:dyDescent="0.15">
      <c r="E115">
        <f>+ユニバース設定!B115</f>
        <v>4581</v>
      </c>
      <c r="F115" t="str">
        <f>+ユニバース設定!C115</f>
        <v>大正製薬ホールディングス</v>
      </c>
      <c r="G115" s="31">
        <f>IF(E115=0,"",[1]!BOARD(E115,"","売気配数量-3")+[1]!BOARD(E115,"","売気配数量-2")+[1]!BOARD(E115,"","売気配数量-1")+[1]!BOARD(E115,"","売気配数量0")+[1]!BOARD(E115,"","売気配数量1")+[1]!BOARD(E115,"","売気配数量2")+[1]!BOARD(E115,"","売気配数量3")+[1]!BOARD(E115,"","売気配数量4")+[1]!BOARD(E115,"","売気配数量5")+[1]!BOARD(E115,"","売気配数量6")+[1]!BOARD(E115,"","売気配数量7")+[1]!BOARD(E115,"","売気配数量8")+[1]!BOARD(E115,"","売気配数量9")+[1]!BOARD(E115,"","売気配数量10")+[1]!BOARD(E115,"","売気配数量11")+[1]!BOARD(E115,"","売気配数量12")+[1]!BOARD(E115,"","売気配数量13")+[1]!BOARD(E115,"","売気配数量14"))</f>
        <v>14400</v>
      </c>
      <c r="H115" s="30">
        <f>IF(E115=0,"",[1]!BOARD(E115,"","買気配数量-3")+[1]!BOARD(E115,"","買気配数量-2")+[1]!BOARD(E115,"","買気配数量-1")+[1]!BOARD(E115,"","買気配数量0")+[1]!BOARD(E115,"","買気配数量1")+[1]!BOARD(E115,"","買気配数量2")+[1]!BOARD(E115,"","買気配数量3")+[1]!BOARD(E115,"","買気配数量4")+[1]!BOARD(E115,"","買気配数量5")+[1]!BOARD(E115,"","買気配数量6")+[1]!BOARD(E115,"","買気配数量7")+[1]!BOARD(E115,"","買気配数量8")+[1]!BOARD(E115,"","買気配数量9")+[1]!BOARD(E115,"","買気配数量10")+[1]!BOARD(E115,"","買気配数量11")+[1]!BOARD(E115,"","買気配数量12")+[1]!BOARD(E115,"","買気配数量13")+[1]!BOARD(E115,"","買気配数量14"))</f>
        <v>16700</v>
      </c>
      <c r="I115" s="29">
        <f t="shared" si="4"/>
        <v>1.1597222222222223</v>
      </c>
      <c r="J115" s="30">
        <f t="shared" si="3"/>
        <v>147</v>
      </c>
      <c r="Q115" s="2"/>
    </row>
    <row r="116" spans="5:17" x14ac:dyDescent="0.15">
      <c r="E116">
        <f>+ユニバース設定!B116</f>
        <v>4612</v>
      </c>
      <c r="F116" t="str">
        <f>+ユニバース設定!C116</f>
        <v>日本ペイント</v>
      </c>
      <c r="G116" s="31">
        <f>IF(E116=0,"",[1]!BOARD(E116,"","売気配数量-3")+[1]!BOARD(E116,"","売気配数量-2")+[1]!BOARD(E116,"","売気配数量-1")+[1]!BOARD(E116,"","売気配数量0")+[1]!BOARD(E116,"","売気配数量1")+[1]!BOARD(E116,"","売気配数量2")+[1]!BOARD(E116,"","売気配数量3")+[1]!BOARD(E116,"","売気配数量4")+[1]!BOARD(E116,"","売気配数量5")+[1]!BOARD(E116,"","売気配数量6")+[1]!BOARD(E116,"","売気配数量7")+[1]!BOARD(E116,"","売気配数量8")+[1]!BOARD(E116,"","売気配数量9")+[1]!BOARD(E116,"","売気配数量10")+[1]!BOARD(E116,"","売気配数量11")+[1]!BOARD(E116,"","売気配数量12")+[1]!BOARD(E116,"","売気配数量13")+[1]!BOARD(E116,"","売気配数量14"))</f>
        <v>42900</v>
      </c>
      <c r="H116" s="30">
        <f>IF(E116=0,"",[1]!BOARD(E116,"","買気配数量-3")+[1]!BOARD(E116,"","買気配数量-2")+[1]!BOARD(E116,"","買気配数量-1")+[1]!BOARD(E116,"","買気配数量0")+[1]!BOARD(E116,"","買気配数量1")+[1]!BOARD(E116,"","買気配数量2")+[1]!BOARD(E116,"","買気配数量3")+[1]!BOARD(E116,"","買気配数量4")+[1]!BOARD(E116,"","買気配数量5")+[1]!BOARD(E116,"","買気配数量6")+[1]!BOARD(E116,"","買気配数量7")+[1]!BOARD(E116,"","買気配数量8")+[1]!BOARD(E116,"","買気配数量9")+[1]!BOARD(E116,"","買気配数量10")+[1]!BOARD(E116,"","買気配数量11")+[1]!BOARD(E116,"","買気配数量12")+[1]!BOARD(E116,"","買気配数量13")+[1]!BOARD(E116,"","買気配数量14"))</f>
        <v>86700</v>
      </c>
      <c r="I116" s="29">
        <f t="shared" si="4"/>
        <v>2.0209790209790208</v>
      </c>
      <c r="J116" s="30">
        <f t="shared" si="3"/>
        <v>24</v>
      </c>
      <c r="Q116" s="2"/>
    </row>
    <row r="117" spans="5:17" x14ac:dyDescent="0.15">
      <c r="E117">
        <f>+ユニバース設定!B117</f>
        <v>4613</v>
      </c>
      <c r="F117" t="str">
        <f>+ユニバース設定!C117</f>
        <v>関西ペイント</v>
      </c>
      <c r="G117" s="31">
        <f>IF(E117=0,"",[1]!BOARD(E117,"","売気配数量-3")+[1]!BOARD(E117,"","売気配数量-2")+[1]!BOARD(E117,"","売気配数量-1")+[1]!BOARD(E117,"","売気配数量0")+[1]!BOARD(E117,"","売気配数量1")+[1]!BOARD(E117,"","売気配数量2")+[1]!BOARD(E117,"","売気配数量3")+[1]!BOARD(E117,"","売気配数量4")+[1]!BOARD(E117,"","売気配数量5")+[1]!BOARD(E117,"","売気配数量6")+[1]!BOARD(E117,"","売気配数量7")+[1]!BOARD(E117,"","売気配数量8")+[1]!BOARD(E117,"","売気配数量9")+[1]!BOARD(E117,"","売気配数量10")+[1]!BOARD(E117,"","売気配数量11")+[1]!BOARD(E117,"","売気配数量12")+[1]!BOARD(E117,"","売気配数量13")+[1]!BOARD(E117,"","売気配数量14"))</f>
        <v>68100</v>
      </c>
      <c r="H117" s="30">
        <f>IF(E117=0,"",[1]!BOARD(E117,"","買気配数量-3")+[1]!BOARD(E117,"","買気配数量-2")+[1]!BOARD(E117,"","買気配数量-1")+[1]!BOARD(E117,"","買気配数量0")+[1]!BOARD(E117,"","買気配数量1")+[1]!BOARD(E117,"","買気配数量2")+[1]!BOARD(E117,"","買気配数量3")+[1]!BOARD(E117,"","買気配数量4")+[1]!BOARD(E117,"","買気配数量5")+[1]!BOARD(E117,"","買気配数量6")+[1]!BOARD(E117,"","買気配数量7")+[1]!BOARD(E117,"","買気配数量8")+[1]!BOARD(E117,"","買気配数量9")+[1]!BOARD(E117,"","買気配数量10")+[1]!BOARD(E117,"","買気配数量11")+[1]!BOARD(E117,"","買気配数量12")+[1]!BOARD(E117,"","買気配数量13")+[1]!BOARD(E117,"","買気配数量14"))</f>
        <v>25900</v>
      </c>
      <c r="I117" s="29">
        <f t="shared" si="4"/>
        <v>0.38032305433186492</v>
      </c>
      <c r="J117" s="30">
        <f t="shared" si="3"/>
        <v>297</v>
      </c>
      <c r="Q117" s="2"/>
    </row>
    <row r="118" spans="5:17" x14ac:dyDescent="0.15">
      <c r="E118">
        <f>+ユニバース設定!B118</f>
        <v>4631</v>
      </c>
      <c r="F118" t="str">
        <f>+ユニバース設定!C118</f>
        <v>ＤＩＣ</v>
      </c>
      <c r="G118" s="31">
        <f>IF(E118=0,"",[1]!BOARD(E118,"","売気配数量-3")+[1]!BOARD(E118,"","売気配数量-2")+[1]!BOARD(E118,"","売気配数量-1")+[1]!BOARD(E118,"","売気配数量0")+[1]!BOARD(E118,"","売気配数量1")+[1]!BOARD(E118,"","売気配数量2")+[1]!BOARD(E118,"","売気配数量3")+[1]!BOARD(E118,"","売気配数量4")+[1]!BOARD(E118,"","売気配数量5")+[1]!BOARD(E118,"","売気配数量6")+[1]!BOARD(E118,"","売気配数量7")+[1]!BOARD(E118,"","売気配数量8")+[1]!BOARD(E118,"","売気配数量9")+[1]!BOARD(E118,"","売気配数量10")+[1]!BOARD(E118,"","売気配数量11")+[1]!BOARD(E118,"","売気配数量12")+[1]!BOARD(E118,"","売気配数量13")+[1]!BOARD(E118,"","売気配数量14"))</f>
        <v>53500</v>
      </c>
      <c r="H118" s="30">
        <f>IF(E118=0,"",[1]!BOARD(E118,"","買気配数量-3")+[1]!BOARD(E118,"","買気配数量-2")+[1]!BOARD(E118,"","買気配数量-1")+[1]!BOARD(E118,"","買気配数量0")+[1]!BOARD(E118,"","買気配数量1")+[1]!BOARD(E118,"","買気配数量2")+[1]!BOARD(E118,"","買気配数量3")+[1]!BOARD(E118,"","買気配数量4")+[1]!BOARD(E118,"","買気配数量5")+[1]!BOARD(E118,"","買気配数量6")+[1]!BOARD(E118,"","買気配数量7")+[1]!BOARD(E118,"","買気配数量8")+[1]!BOARD(E118,"","買気配数量9")+[1]!BOARD(E118,"","買気配数量10")+[1]!BOARD(E118,"","買気配数量11")+[1]!BOARD(E118,"","買気配数量12")+[1]!BOARD(E118,"","買気配数量13")+[1]!BOARD(E118,"","買気配数量14"))</f>
        <v>53100</v>
      </c>
      <c r="I118" s="29">
        <f t="shared" si="4"/>
        <v>0.99252336448598133</v>
      </c>
      <c r="J118" s="30">
        <f t="shared" si="3"/>
        <v>206</v>
      </c>
      <c r="Q118" s="2"/>
    </row>
    <row r="119" spans="5:17" x14ac:dyDescent="0.15">
      <c r="E119">
        <f>+ユニバース設定!B119</f>
        <v>4661</v>
      </c>
      <c r="F119" t="str">
        <f>+ユニバース設定!C119</f>
        <v>オリエンタルランド</v>
      </c>
      <c r="G119" s="31">
        <f>IF(E119=0,"",[1]!BOARD(E119,"","売気配数量-3")+[1]!BOARD(E119,"","売気配数量-2")+[1]!BOARD(E119,"","売気配数量-1")+[1]!BOARD(E119,"","売気配数量0")+[1]!BOARD(E119,"","売気配数量1")+[1]!BOARD(E119,"","売気配数量2")+[1]!BOARD(E119,"","売気配数量3")+[1]!BOARD(E119,"","売気配数量4")+[1]!BOARD(E119,"","売気配数量5")+[1]!BOARD(E119,"","売気配数量6")+[1]!BOARD(E119,"","売気配数量7")+[1]!BOARD(E119,"","売気配数量8")+[1]!BOARD(E119,"","売気配数量9")+[1]!BOARD(E119,"","売気配数量10")+[1]!BOARD(E119,"","売気配数量11")+[1]!BOARD(E119,"","売気配数量12")+[1]!BOARD(E119,"","売気配数量13")+[1]!BOARD(E119,"","売気配数量14"))</f>
        <v>33700</v>
      </c>
      <c r="H119" s="30">
        <f>IF(E119=0,"",[1]!BOARD(E119,"","買気配数量-3")+[1]!BOARD(E119,"","買気配数量-2")+[1]!BOARD(E119,"","買気配数量-1")+[1]!BOARD(E119,"","買気配数量0")+[1]!BOARD(E119,"","買気配数量1")+[1]!BOARD(E119,"","買気配数量2")+[1]!BOARD(E119,"","買気配数量3")+[1]!BOARD(E119,"","買気配数量4")+[1]!BOARD(E119,"","買気配数量5")+[1]!BOARD(E119,"","買気配数量6")+[1]!BOARD(E119,"","買気配数量7")+[1]!BOARD(E119,"","買気配数量8")+[1]!BOARD(E119,"","買気配数量9")+[1]!BOARD(E119,"","買気配数量10")+[1]!BOARD(E119,"","買気配数量11")+[1]!BOARD(E119,"","買気配数量12")+[1]!BOARD(E119,"","買気配数量13")+[1]!BOARD(E119,"","買気配数量14"))</f>
        <v>33700</v>
      </c>
      <c r="I119" s="29">
        <f t="shared" si="4"/>
        <v>1</v>
      </c>
      <c r="J119" s="30">
        <f t="shared" si="3"/>
        <v>204</v>
      </c>
      <c r="Q119" s="2"/>
    </row>
    <row r="120" spans="5:17" x14ac:dyDescent="0.15">
      <c r="E120">
        <f>+ユニバース設定!B120</f>
        <v>4665</v>
      </c>
      <c r="F120" t="str">
        <f>+ユニバース設定!C120</f>
        <v>ダスキン</v>
      </c>
      <c r="G120" s="31">
        <f>IF(E120=0,"",[1]!BOARD(E120,"","売気配数量-3")+[1]!BOARD(E120,"","売気配数量-2")+[1]!BOARD(E120,"","売気配数量-1")+[1]!BOARD(E120,"","売気配数量0")+[1]!BOARD(E120,"","売気配数量1")+[1]!BOARD(E120,"","売気配数量2")+[1]!BOARD(E120,"","売気配数量3")+[1]!BOARD(E120,"","売気配数量4")+[1]!BOARD(E120,"","売気配数量5")+[1]!BOARD(E120,"","売気配数量6")+[1]!BOARD(E120,"","売気配数量7")+[1]!BOARD(E120,"","売気配数量8")+[1]!BOARD(E120,"","売気配数量9")+[1]!BOARD(E120,"","売気配数量10")+[1]!BOARD(E120,"","売気配数量11")+[1]!BOARD(E120,"","売気配数量12")+[1]!BOARD(E120,"","売気配数量13")+[1]!BOARD(E120,"","売気配数量14"))</f>
        <v>6500</v>
      </c>
      <c r="H120" s="30">
        <f>IF(E120=0,"",[1]!BOARD(E120,"","買気配数量-3")+[1]!BOARD(E120,"","買気配数量-2")+[1]!BOARD(E120,"","買気配数量-1")+[1]!BOARD(E120,"","買気配数量0")+[1]!BOARD(E120,"","買気配数量1")+[1]!BOARD(E120,"","買気配数量2")+[1]!BOARD(E120,"","買気配数量3")+[1]!BOARD(E120,"","買気配数量4")+[1]!BOARD(E120,"","買気配数量5")+[1]!BOARD(E120,"","買気配数量6")+[1]!BOARD(E120,"","買気配数量7")+[1]!BOARD(E120,"","買気配数量8")+[1]!BOARD(E120,"","買気配数量9")+[1]!BOARD(E120,"","買気配数量10")+[1]!BOARD(E120,"","買気配数量11")+[1]!BOARD(E120,"","買気配数量12")+[1]!BOARD(E120,"","買気配数量13")+[1]!BOARD(E120,"","買気配数量14"))</f>
        <v>15200</v>
      </c>
      <c r="I120" s="29">
        <f t="shared" si="4"/>
        <v>2.3384615384615386</v>
      </c>
      <c r="J120" s="30">
        <f t="shared" si="3"/>
        <v>15</v>
      </c>
      <c r="Q120" s="2"/>
    </row>
    <row r="121" spans="5:17" x14ac:dyDescent="0.15">
      <c r="E121">
        <f>+ユニバース設定!B121</f>
        <v>4666</v>
      </c>
      <c r="F121" t="str">
        <f>+ユニバース設定!C121</f>
        <v>パーク２４</v>
      </c>
      <c r="G121" s="31">
        <f>IF(E121=0,"",[1]!BOARD(E121,"","売気配数量-3")+[1]!BOARD(E121,"","売気配数量-2")+[1]!BOARD(E121,"","売気配数量-1")+[1]!BOARD(E121,"","売気配数量0")+[1]!BOARD(E121,"","売気配数量1")+[1]!BOARD(E121,"","売気配数量2")+[1]!BOARD(E121,"","売気配数量3")+[1]!BOARD(E121,"","売気配数量4")+[1]!BOARD(E121,"","売気配数量5")+[1]!BOARD(E121,"","売気配数量6")+[1]!BOARD(E121,"","売気配数量7")+[1]!BOARD(E121,"","売気配数量8")+[1]!BOARD(E121,"","売気配数量9")+[1]!BOARD(E121,"","売気配数量10")+[1]!BOARD(E121,"","売気配数量11")+[1]!BOARD(E121,"","売気配数量12")+[1]!BOARD(E121,"","売気配数量13")+[1]!BOARD(E121,"","売気配数量14"))</f>
        <v>57400</v>
      </c>
      <c r="H121" s="30">
        <f>IF(E121=0,"",[1]!BOARD(E121,"","買気配数量-3")+[1]!BOARD(E121,"","買気配数量-2")+[1]!BOARD(E121,"","買気配数量-1")+[1]!BOARD(E121,"","買気配数量0")+[1]!BOARD(E121,"","買気配数量1")+[1]!BOARD(E121,"","買気配数量2")+[1]!BOARD(E121,"","買気配数量3")+[1]!BOARD(E121,"","買気配数量4")+[1]!BOARD(E121,"","買気配数量5")+[1]!BOARD(E121,"","買気配数量6")+[1]!BOARD(E121,"","買気配数量7")+[1]!BOARD(E121,"","買気配数量8")+[1]!BOARD(E121,"","買気配数量9")+[1]!BOARD(E121,"","買気配数量10")+[1]!BOARD(E121,"","買気配数量11")+[1]!BOARD(E121,"","買気配数量12")+[1]!BOARD(E121,"","買気配数量13")+[1]!BOARD(E121,"","買気配数量14"))</f>
        <v>60700</v>
      </c>
      <c r="I121" s="29">
        <f t="shared" si="4"/>
        <v>1.0574912891986064</v>
      </c>
      <c r="J121" s="30">
        <f t="shared" si="3"/>
        <v>186</v>
      </c>
      <c r="Q121" s="2"/>
    </row>
    <row r="122" spans="5:17" x14ac:dyDescent="0.15">
      <c r="E122">
        <f>+ユニバース設定!B122</f>
        <v>4676</v>
      </c>
      <c r="F122" t="str">
        <f>+ユニバース設定!C122</f>
        <v>フジ・メディア・ホールディングス</v>
      </c>
      <c r="G122" s="31">
        <f>IF(E122=0,"",[1]!BOARD(E122,"","売気配数量-3")+[1]!BOARD(E122,"","売気配数量-2")+[1]!BOARD(E122,"","売気配数量-1")+[1]!BOARD(E122,"","売気配数量0")+[1]!BOARD(E122,"","売気配数量1")+[1]!BOARD(E122,"","売気配数量2")+[1]!BOARD(E122,"","売気配数量3")+[1]!BOARD(E122,"","売気配数量4")+[1]!BOARD(E122,"","売気配数量5")+[1]!BOARD(E122,"","売気配数量6")+[1]!BOARD(E122,"","売気配数量7")+[1]!BOARD(E122,"","売気配数量8")+[1]!BOARD(E122,"","売気配数量9")+[1]!BOARD(E122,"","売気配数量10")+[1]!BOARD(E122,"","売気配数量11")+[1]!BOARD(E122,"","売気配数量12")+[1]!BOARD(E122,"","売気配数量13")+[1]!BOARD(E122,"","売気配数量14"))</f>
        <v>78200</v>
      </c>
      <c r="H122" s="30">
        <f>IF(E122=0,"",[1]!BOARD(E122,"","買気配数量-3")+[1]!BOARD(E122,"","買気配数量-2")+[1]!BOARD(E122,"","買気配数量-1")+[1]!BOARD(E122,"","買気配数量0")+[1]!BOARD(E122,"","買気配数量1")+[1]!BOARD(E122,"","買気配数量2")+[1]!BOARD(E122,"","買気配数量3")+[1]!BOARD(E122,"","買気配数量4")+[1]!BOARD(E122,"","買気配数量5")+[1]!BOARD(E122,"","買気配数量6")+[1]!BOARD(E122,"","買気配数量7")+[1]!BOARD(E122,"","買気配数量8")+[1]!BOARD(E122,"","買気配数量9")+[1]!BOARD(E122,"","買気配数量10")+[1]!BOARD(E122,"","買気配数量11")+[1]!BOARD(E122,"","買気配数量12")+[1]!BOARD(E122,"","買気配数量13")+[1]!BOARD(E122,"","買気配数量14"))</f>
        <v>95000</v>
      </c>
      <c r="I122" s="29">
        <f t="shared" si="4"/>
        <v>1.2148337595907928</v>
      </c>
      <c r="J122" s="30">
        <f t="shared" si="3"/>
        <v>131</v>
      </c>
      <c r="Q122" s="2"/>
    </row>
    <row r="123" spans="5:17" x14ac:dyDescent="0.15">
      <c r="E123">
        <f>+ユニバース設定!B123</f>
        <v>4684</v>
      </c>
      <c r="F123" t="str">
        <f>+ユニバース設定!C123</f>
        <v>オービック</v>
      </c>
      <c r="G123" s="31">
        <f>IF(E123=0,"",[1]!BOARD(E123,"","売気配数量-3")+[1]!BOARD(E123,"","売気配数量-2")+[1]!BOARD(E123,"","売気配数量-1")+[1]!BOARD(E123,"","売気配数量0")+[1]!BOARD(E123,"","売気配数量1")+[1]!BOARD(E123,"","売気配数量2")+[1]!BOARD(E123,"","売気配数量3")+[1]!BOARD(E123,"","売気配数量4")+[1]!BOARD(E123,"","売気配数量5")+[1]!BOARD(E123,"","売気配数量6")+[1]!BOARD(E123,"","売気配数量7")+[1]!BOARD(E123,"","売気配数量8")+[1]!BOARD(E123,"","売気配数量9")+[1]!BOARD(E123,"","売気配数量10")+[1]!BOARD(E123,"","売気配数量11")+[1]!BOARD(E123,"","売気配数量12")+[1]!BOARD(E123,"","売気配数量13")+[1]!BOARD(E123,"","売気配数量14"))</f>
        <v>7000</v>
      </c>
      <c r="H123" s="30">
        <f>IF(E123=0,"",[1]!BOARD(E123,"","買気配数量-3")+[1]!BOARD(E123,"","買気配数量-2")+[1]!BOARD(E123,"","買気配数量-1")+[1]!BOARD(E123,"","買気配数量0")+[1]!BOARD(E123,"","買気配数量1")+[1]!BOARD(E123,"","買気配数量2")+[1]!BOARD(E123,"","買気配数量3")+[1]!BOARD(E123,"","買気配数量4")+[1]!BOARD(E123,"","買気配数量5")+[1]!BOARD(E123,"","買気配数量6")+[1]!BOARD(E123,"","買気配数量7")+[1]!BOARD(E123,"","買気配数量8")+[1]!BOARD(E123,"","買気配数量9")+[1]!BOARD(E123,"","買気配数量10")+[1]!BOARD(E123,"","買気配数量11")+[1]!BOARD(E123,"","買気配数量12")+[1]!BOARD(E123,"","買気配数量13")+[1]!BOARD(E123,"","買気配数量14"))</f>
        <v>13600</v>
      </c>
      <c r="I123" s="29">
        <f t="shared" si="4"/>
        <v>1.9428571428571428</v>
      </c>
      <c r="J123" s="30">
        <f t="shared" si="3"/>
        <v>26</v>
      </c>
      <c r="Q123" s="2"/>
    </row>
    <row r="124" spans="5:17" x14ac:dyDescent="0.15">
      <c r="E124">
        <f>+ユニバース設定!B124</f>
        <v>4689</v>
      </c>
      <c r="F124" t="str">
        <f>+ユニバース設定!C124</f>
        <v>ヤフー</v>
      </c>
      <c r="G124" s="31">
        <f>IF(E124=0,"",[1]!BOARD(E124,"","売気配数量-3")+[1]!BOARD(E124,"","売気配数量-2")+[1]!BOARD(E124,"","売気配数量-1")+[1]!BOARD(E124,"","売気配数量0")+[1]!BOARD(E124,"","売気配数量1")+[1]!BOARD(E124,"","売気配数量2")+[1]!BOARD(E124,"","売気配数量3")+[1]!BOARD(E124,"","売気配数量4")+[1]!BOARD(E124,"","売気配数量5")+[1]!BOARD(E124,"","売気配数量6")+[1]!BOARD(E124,"","売気配数量7")+[1]!BOARD(E124,"","売気配数量8")+[1]!BOARD(E124,"","売気配数量9")+[1]!BOARD(E124,"","売気配数量10")+[1]!BOARD(E124,"","売気配数量11")+[1]!BOARD(E124,"","売気配数量12")+[1]!BOARD(E124,"","売気配数量13")+[1]!BOARD(E124,"","売気配数量14"))</f>
        <v>1267200</v>
      </c>
      <c r="H124" s="30">
        <f>IF(E124=0,"",[1]!BOARD(E124,"","買気配数量-3")+[1]!BOARD(E124,"","買気配数量-2")+[1]!BOARD(E124,"","買気配数量-1")+[1]!BOARD(E124,"","買気配数量0")+[1]!BOARD(E124,"","買気配数量1")+[1]!BOARD(E124,"","買気配数量2")+[1]!BOARD(E124,"","買気配数量3")+[1]!BOARD(E124,"","買気配数量4")+[1]!BOARD(E124,"","買気配数量5")+[1]!BOARD(E124,"","買気配数量6")+[1]!BOARD(E124,"","買気配数量7")+[1]!BOARD(E124,"","買気配数量8")+[1]!BOARD(E124,"","買気配数量9")+[1]!BOARD(E124,"","買気配数量10")+[1]!BOARD(E124,"","買気配数量11")+[1]!BOARD(E124,"","買気配数量12")+[1]!BOARD(E124,"","買気配数量13")+[1]!BOARD(E124,"","買気配数量14"))</f>
        <v>1130000</v>
      </c>
      <c r="I124" s="29">
        <f t="shared" si="4"/>
        <v>0.89172979797979801</v>
      </c>
      <c r="J124" s="30">
        <f t="shared" si="3"/>
        <v>241</v>
      </c>
      <c r="Q124" s="2"/>
    </row>
    <row r="125" spans="5:17" x14ac:dyDescent="0.15">
      <c r="E125">
        <f>+ユニバース設定!B125</f>
        <v>4704</v>
      </c>
      <c r="F125" t="str">
        <f>+ユニバース設定!C125</f>
        <v>トレンドマイクロ</v>
      </c>
      <c r="G125" s="31">
        <f>IF(E125=0,"",[1]!BOARD(E125,"","売気配数量-3")+[1]!BOARD(E125,"","売気配数量-2")+[1]!BOARD(E125,"","売気配数量-1")+[1]!BOARD(E125,"","売気配数量0")+[1]!BOARD(E125,"","売気配数量1")+[1]!BOARD(E125,"","売気配数量2")+[1]!BOARD(E125,"","売気配数量3")+[1]!BOARD(E125,"","売気配数量4")+[1]!BOARD(E125,"","売気配数量5")+[1]!BOARD(E125,"","売気配数量6")+[1]!BOARD(E125,"","売気配数量7")+[1]!BOARD(E125,"","売気配数量8")+[1]!BOARD(E125,"","売気配数量9")+[1]!BOARD(E125,"","売気配数量10")+[1]!BOARD(E125,"","売気配数量11")+[1]!BOARD(E125,"","売気配数量12")+[1]!BOARD(E125,"","売気配数量13")+[1]!BOARD(E125,"","売気配数量14"))</f>
        <v>63000</v>
      </c>
      <c r="H125" s="30">
        <f>IF(E125=0,"",[1]!BOARD(E125,"","買気配数量-3")+[1]!BOARD(E125,"","買気配数量-2")+[1]!BOARD(E125,"","買気配数量-1")+[1]!BOARD(E125,"","買気配数量0")+[1]!BOARD(E125,"","買気配数量1")+[1]!BOARD(E125,"","買気配数量2")+[1]!BOARD(E125,"","買気配数量3")+[1]!BOARD(E125,"","買気配数量4")+[1]!BOARD(E125,"","買気配数量5")+[1]!BOARD(E125,"","買気配数量6")+[1]!BOARD(E125,"","買気配数量7")+[1]!BOARD(E125,"","買気配数量8")+[1]!BOARD(E125,"","買気配数量9")+[1]!BOARD(E125,"","買気配数量10")+[1]!BOARD(E125,"","買気配数量11")+[1]!BOARD(E125,"","買気配数量12")+[1]!BOARD(E125,"","買気配数量13")+[1]!BOARD(E125,"","買気配数量14"))</f>
        <v>154900</v>
      </c>
      <c r="I125" s="29">
        <f t="shared" si="4"/>
        <v>2.4587301587301589</v>
      </c>
      <c r="J125" s="30">
        <f t="shared" si="3"/>
        <v>11</v>
      </c>
      <c r="Q125" s="2"/>
    </row>
    <row r="126" spans="5:17" x14ac:dyDescent="0.15">
      <c r="E126">
        <f>+ユニバース設定!B126</f>
        <v>4716</v>
      </c>
      <c r="F126" t="str">
        <f>+ユニバース設定!C126</f>
        <v>日本オラクル</v>
      </c>
      <c r="G126" s="31">
        <f>IF(E126=0,"",[1]!BOARD(E126,"","売気配数量-3")+[1]!BOARD(E126,"","売気配数量-2")+[1]!BOARD(E126,"","売気配数量-1")+[1]!BOARD(E126,"","売気配数量0")+[1]!BOARD(E126,"","売気配数量1")+[1]!BOARD(E126,"","売気配数量2")+[1]!BOARD(E126,"","売気配数量3")+[1]!BOARD(E126,"","売気配数量4")+[1]!BOARD(E126,"","売気配数量5")+[1]!BOARD(E126,"","売気配数量6")+[1]!BOARD(E126,"","売気配数量7")+[1]!BOARD(E126,"","売気配数量8")+[1]!BOARD(E126,"","売気配数量9")+[1]!BOARD(E126,"","売気配数量10")+[1]!BOARD(E126,"","売気配数量11")+[1]!BOARD(E126,"","売気配数量12")+[1]!BOARD(E126,"","売気配数量13")+[1]!BOARD(E126,"","売気配数量14"))</f>
        <v>35400</v>
      </c>
      <c r="H126" s="30">
        <f>IF(E126=0,"",[1]!BOARD(E126,"","買気配数量-3")+[1]!BOARD(E126,"","買気配数量-2")+[1]!BOARD(E126,"","買気配数量-1")+[1]!BOARD(E126,"","買気配数量0")+[1]!BOARD(E126,"","買気配数量1")+[1]!BOARD(E126,"","買気配数量2")+[1]!BOARD(E126,"","買気配数量3")+[1]!BOARD(E126,"","買気配数量4")+[1]!BOARD(E126,"","買気配数量5")+[1]!BOARD(E126,"","買気配数量6")+[1]!BOARD(E126,"","買気配数量7")+[1]!BOARD(E126,"","買気配数量8")+[1]!BOARD(E126,"","買気配数量9")+[1]!BOARD(E126,"","買気配数量10")+[1]!BOARD(E126,"","買気配数量11")+[1]!BOARD(E126,"","買気配数量12")+[1]!BOARD(E126,"","買気配数量13")+[1]!BOARD(E126,"","買気配数量14"))</f>
        <v>33500</v>
      </c>
      <c r="I126" s="29">
        <f t="shared" si="4"/>
        <v>0.9463276836158192</v>
      </c>
      <c r="J126" s="30">
        <f t="shared" si="3"/>
        <v>224</v>
      </c>
      <c r="Q126" s="2"/>
    </row>
    <row r="127" spans="5:17" x14ac:dyDescent="0.15">
      <c r="E127">
        <f>+ユニバース設定!B127</f>
        <v>4732</v>
      </c>
      <c r="F127" t="str">
        <f>+ユニバース設定!C127</f>
        <v>ユー・エス・エス</v>
      </c>
      <c r="G127" s="31">
        <f>IF(E127=0,"",[1]!BOARD(E127,"","売気配数量-3")+[1]!BOARD(E127,"","売気配数量-2")+[1]!BOARD(E127,"","売気配数量-1")+[1]!BOARD(E127,"","売気配数量0")+[1]!BOARD(E127,"","売気配数量1")+[1]!BOARD(E127,"","売気配数量2")+[1]!BOARD(E127,"","売気配数量3")+[1]!BOARD(E127,"","売気配数量4")+[1]!BOARD(E127,"","売気配数量5")+[1]!BOARD(E127,"","売気配数量6")+[1]!BOARD(E127,"","売気配数量7")+[1]!BOARD(E127,"","売気配数量8")+[1]!BOARD(E127,"","売気配数量9")+[1]!BOARD(E127,"","売気配数量10")+[1]!BOARD(E127,"","売気配数量11")+[1]!BOARD(E127,"","売気配数量12")+[1]!BOARD(E127,"","売気配数量13")+[1]!BOARD(E127,"","売気配数量14"))</f>
        <v>55300</v>
      </c>
      <c r="H127" s="30">
        <f>IF(E127=0,"",[1]!BOARD(E127,"","買気配数量-3")+[1]!BOARD(E127,"","買気配数量-2")+[1]!BOARD(E127,"","買気配数量-1")+[1]!BOARD(E127,"","買気配数量0")+[1]!BOARD(E127,"","買気配数量1")+[1]!BOARD(E127,"","買気配数量2")+[1]!BOARD(E127,"","買気配数量3")+[1]!BOARD(E127,"","買気配数量4")+[1]!BOARD(E127,"","買気配数量5")+[1]!BOARD(E127,"","買気配数量6")+[1]!BOARD(E127,"","買気配数量7")+[1]!BOARD(E127,"","買気配数量8")+[1]!BOARD(E127,"","買気配数量9")+[1]!BOARD(E127,"","買気配数量10")+[1]!BOARD(E127,"","買気配数量11")+[1]!BOARD(E127,"","買気配数量12")+[1]!BOARD(E127,"","買気配数量13")+[1]!BOARD(E127,"","買気配数量14"))</f>
        <v>70400</v>
      </c>
      <c r="I127" s="29">
        <f t="shared" si="4"/>
        <v>1.2730560578661845</v>
      </c>
      <c r="J127" s="30">
        <f t="shared" si="3"/>
        <v>117</v>
      </c>
      <c r="Q127" s="2"/>
    </row>
    <row r="128" spans="5:17" x14ac:dyDescent="0.15">
      <c r="E128">
        <f>+ユニバース設定!B128</f>
        <v>4739</v>
      </c>
      <c r="F128" t="str">
        <f>+ユニバース設定!C128</f>
        <v>伊藤忠テクノソリューションズ</v>
      </c>
      <c r="G128" s="31">
        <f>IF(E128=0,"",[1]!BOARD(E128,"","売気配数量-3")+[1]!BOARD(E128,"","売気配数量-2")+[1]!BOARD(E128,"","売気配数量-1")+[1]!BOARD(E128,"","売気配数量0")+[1]!BOARD(E128,"","売気配数量1")+[1]!BOARD(E128,"","売気配数量2")+[1]!BOARD(E128,"","売気配数量3")+[1]!BOARD(E128,"","売気配数量4")+[1]!BOARD(E128,"","売気配数量5")+[1]!BOARD(E128,"","売気配数量6")+[1]!BOARD(E128,"","売気配数量7")+[1]!BOARD(E128,"","売気配数量8")+[1]!BOARD(E128,"","売気配数量9")+[1]!BOARD(E128,"","売気配数量10")+[1]!BOARD(E128,"","売気配数量11")+[1]!BOARD(E128,"","売気配数量12")+[1]!BOARD(E128,"","売気配数量13")+[1]!BOARD(E128,"","売気配数量14"))</f>
        <v>29300</v>
      </c>
      <c r="H128" s="30">
        <f>IF(E128=0,"",[1]!BOARD(E128,"","買気配数量-3")+[1]!BOARD(E128,"","買気配数量-2")+[1]!BOARD(E128,"","買気配数量-1")+[1]!BOARD(E128,"","買気配数量0")+[1]!BOARD(E128,"","買気配数量1")+[1]!BOARD(E128,"","買気配数量2")+[1]!BOARD(E128,"","買気配数量3")+[1]!BOARD(E128,"","買気配数量4")+[1]!BOARD(E128,"","買気配数量5")+[1]!BOARD(E128,"","買気配数量6")+[1]!BOARD(E128,"","買気配数量7")+[1]!BOARD(E128,"","買気配数量8")+[1]!BOARD(E128,"","買気配数量9")+[1]!BOARD(E128,"","買気配数量10")+[1]!BOARD(E128,"","買気配数量11")+[1]!BOARD(E128,"","買気配数量12")+[1]!BOARD(E128,"","買気配数量13")+[1]!BOARD(E128,"","買気配数量14"))</f>
        <v>39500</v>
      </c>
      <c r="I128" s="29">
        <f t="shared" si="4"/>
        <v>1.348122866894198</v>
      </c>
      <c r="J128" s="30">
        <f t="shared" si="3"/>
        <v>99</v>
      </c>
      <c r="Q128" s="2"/>
    </row>
    <row r="129" spans="5:17" x14ac:dyDescent="0.15">
      <c r="E129">
        <f>+ユニバース設定!B129</f>
        <v>4768</v>
      </c>
      <c r="F129" t="str">
        <f>+ユニバース設定!C129</f>
        <v>大塚商会</v>
      </c>
      <c r="G129" s="31">
        <f>IF(E129=0,"",[1]!BOARD(E129,"","売気配数量-3")+[1]!BOARD(E129,"","売気配数量-2")+[1]!BOARD(E129,"","売気配数量-1")+[1]!BOARD(E129,"","売気配数量0")+[1]!BOARD(E129,"","売気配数量1")+[1]!BOARD(E129,"","売気配数量2")+[1]!BOARD(E129,"","売気配数量3")+[1]!BOARD(E129,"","売気配数量4")+[1]!BOARD(E129,"","売気配数量5")+[1]!BOARD(E129,"","売気配数量6")+[1]!BOARD(E129,"","売気配数量7")+[1]!BOARD(E129,"","売気配数量8")+[1]!BOARD(E129,"","売気配数量9")+[1]!BOARD(E129,"","売気配数量10")+[1]!BOARD(E129,"","売気配数量11")+[1]!BOARD(E129,"","売気配数量12")+[1]!BOARD(E129,"","売気配数量13")+[1]!BOARD(E129,"","売気配数量14"))</f>
        <v>30700</v>
      </c>
      <c r="H129" s="30">
        <f>IF(E129=0,"",[1]!BOARD(E129,"","買気配数量-3")+[1]!BOARD(E129,"","買気配数量-2")+[1]!BOARD(E129,"","買気配数量-1")+[1]!BOARD(E129,"","買気配数量0")+[1]!BOARD(E129,"","買気配数量1")+[1]!BOARD(E129,"","買気配数量2")+[1]!BOARD(E129,"","買気配数量3")+[1]!BOARD(E129,"","買気配数量4")+[1]!BOARD(E129,"","買気配数量5")+[1]!BOARD(E129,"","買気配数量6")+[1]!BOARD(E129,"","買気配数量7")+[1]!BOARD(E129,"","買気配数量8")+[1]!BOARD(E129,"","買気配数量9")+[1]!BOARD(E129,"","買気配数量10")+[1]!BOARD(E129,"","買気配数量11")+[1]!BOARD(E129,"","買気配数量12")+[1]!BOARD(E129,"","買気配数量13")+[1]!BOARD(E129,"","買気配数量14"))</f>
        <v>30200</v>
      </c>
      <c r="I129" s="29">
        <f t="shared" si="4"/>
        <v>0.98371335504885993</v>
      </c>
      <c r="J129" s="30">
        <f t="shared" si="3"/>
        <v>210</v>
      </c>
      <c r="Q129" s="2"/>
    </row>
    <row r="130" spans="5:17" x14ac:dyDescent="0.15">
      <c r="E130">
        <f>+ユニバース設定!B130</f>
        <v>4902</v>
      </c>
      <c r="F130" t="str">
        <f>+ユニバース設定!C130</f>
        <v>コニカミノルタホールディングス</v>
      </c>
      <c r="G130" s="31">
        <f>IF(E130=0,"",[1]!BOARD(E130,"","売気配数量-3")+[1]!BOARD(E130,"","売気配数量-2")+[1]!BOARD(E130,"","売気配数量-1")+[1]!BOARD(E130,"","売気配数量0")+[1]!BOARD(E130,"","売気配数量1")+[1]!BOARD(E130,"","売気配数量2")+[1]!BOARD(E130,"","売気配数量3")+[1]!BOARD(E130,"","売気配数量4")+[1]!BOARD(E130,"","売気配数量5")+[1]!BOARD(E130,"","売気配数量6")+[1]!BOARD(E130,"","売気配数量7")+[1]!BOARD(E130,"","売気配数量8")+[1]!BOARD(E130,"","売気配数量9")+[1]!BOARD(E130,"","売気配数量10")+[1]!BOARD(E130,"","売気配数量11")+[1]!BOARD(E130,"","売気配数量12")+[1]!BOARD(E130,"","売気配数量13")+[1]!BOARD(E130,"","売気配数量14"))</f>
        <v>262100</v>
      </c>
      <c r="H130" s="30">
        <f>IF(E130=0,"",[1]!BOARD(E130,"","買気配数量-3")+[1]!BOARD(E130,"","買気配数量-2")+[1]!BOARD(E130,"","買気配数量-1")+[1]!BOARD(E130,"","買気配数量0")+[1]!BOARD(E130,"","買気配数量1")+[1]!BOARD(E130,"","買気配数量2")+[1]!BOARD(E130,"","買気配数量3")+[1]!BOARD(E130,"","買気配数量4")+[1]!BOARD(E130,"","買気配数量5")+[1]!BOARD(E130,"","買気配数量6")+[1]!BOARD(E130,"","買気配数量7")+[1]!BOARD(E130,"","買気配数量8")+[1]!BOARD(E130,"","買気配数量9")+[1]!BOARD(E130,"","買気配数量10")+[1]!BOARD(E130,"","買気配数量11")+[1]!BOARD(E130,"","買気配数量12")+[1]!BOARD(E130,"","買気配数量13")+[1]!BOARD(E130,"","買気配数量14"))</f>
        <v>342400</v>
      </c>
      <c r="I130" s="29">
        <f t="shared" si="4"/>
        <v>1.306371613887829</v>
      </c>
      <c r="J130" s="30">
        <f t="shared" si="3"/>
        <v>108</v>
      </c>
      <c r="Q130" s="2"/>
    </row>
    <row r="131" spans="5:17" x14ac:dyDescent="0.15">
      <c r="E131">
        <f>+ユニバース設定!B131</f>
        <v>4912</v>
      </c>
      <c r="F131" t="str">
        <f>+ユニバース設定!C131</f>
        <v>ライオン</v>
      </c>
      <c r="G131" s="31">
        <f>IF(E131=0,"",[1]!BOARD(E131,"","売気配数量-3")+[1]!BOARD(E131,"","売気配数量-2")+[1]!BOARD(E131,"","売気配数量-1")+[1]!BOARD(E131,"","売気配数量0")+[1]!BOARD(E131,"","売気配数量1")+[1]!BOARD(E131,"","売気配数量2")+[1]!BOARD(E131,"","売気配数量3")+[1]!BOARD(E131,"","売気配数量4")+[1]!BOARD(E131,"","売気配数量5")+[1]!BOARD(E131,"","売気配数量6")+[1]!BOARD(E131,"","売気配数量7")+[1]!BOARD(E131,"","売気配数量8")+[1]!BOARD(E131,"","売気配数量9")+[1]!BOARD(E131,"","売気配数量10")+[1]!BOARD(E131,"","売気配数量11")+[1]!BOARD(E131,"","売気配数量12")+[1]!BOARD(E131,"","売気配数量13")+[1]!BOARD(E131,"","売気配数量14"))</f>
        <v>47600</v>
      </c>
      <c r="H131" s="30">
        <f>IF(E131=0,"",[1]!BOARD(E131,"","買気配数量-3")+[1]!BOARD(E131,"","買気配数量-2")+[1]!BOARD(E131,"","買気配数量-1")+[1]!BOARD(E131,"","買気配数量0")+[1]!BOARD(E131,"","買気配数量1")+[1]!BOARD(E131,"","買気配数量2")+[1]!BOARD(E131,"","買気配数量3")+[1]!BOARD(E131,"","買気配数量4")+[1]!BOARD(E131,"","買気配数量5")+[1]!BOARD(E131,"","買気配数量6")+[1]!BOARD(E131,"","買気配数量7")+[1]!BOARD(E131,"","買気配数量8")+[1]!BOARD(E131,"","買気配数量9")+[1]!BOARD(E131,"","買気配数量10")+[1]!BOARD(E131,"","買気配数量11")+[1]!BOARD(E131,"","買気配数量12")+[1]!BOARD(E131,"","買気配数量13")+[1]!BOARD(E131,"","買気配数量14"))</f>
        <v>118600</v>
      </c>
      <c r="I131" s="29">
        <f t="shared" si="4"/>
        <v>2.4915966386554622</v>
      </c>
      <c r="J131" s="30">
        <f t="shared" ref="J131:J194" si="5">IF(E131=0,"",RANK(I131,$I$2:$I$401,0)*1)</f>
        <v>10</v>
      </c>
      <c r="Q131" s="2"/>
    </row>
    <row r="132" spans="5:17" x14ac:dyDescent="0.15">
      <c r="E132">
        <f>+ユニバース設定!B132</f>
        <v>4922</v>
      </c>
      <c r="F132" t="str">
        <f>+ユニバース設定!C132</f>
        <v>コーセー</v>
      </c>
      <c r="G132" s="31">
        <f>IF(E132=0,"",[1]!BOARD(E132,"","売気配数量-3")+[1]!BOARD(E132,"","売気配数量-2")+[1]!BOARD(E132,"","売気配数量-1")+[1]!BOARD(E132,"","売気配数量0")+[1]!BOARD(E132,"","売気配数量1")+[1]!BOARD(E132,"","売気配数量2")+[1]!BOARD(E132,"","売気配数量3")+[1]!BOARD(E132,"","売気配数量4")+[1]!BOARD(E132,"","売気配数量5")+[1]!BOARD(E132,"","売気配数量6")+[1]!BOARD(E132,"","売気配数量7")+[1]!BOARD(E132,"","売気配数量8")+[1]!BOARD(E132,"","売気配数量9")+[1]!BOARD(E132,"","売気配数量10")+[1]!BOARD(E132,"","売気配数量11")+[1]!BOARD(E132,"","売気配数量12")+[1]!BOARD(E132,"","売気配数量13")+[1]!BOARD(E132,"","売気配数量14"))</f>
        <v>13900</v>
      </c>
      <c r="H132" s="30">
        <f>IF(E132=0,"",[1]!BOARD(E132,"","買気配数量-3")+[1]!BOARD(E132,"","買気配数量-2")+[1]!BOARD(E132,"","買気配数量-1")+[1]!BOARD(E132,"","買気配数量0")+[1]!BOARD(E132,"","買気配数量1")+[1]!BOARD(E132,"","買気配数量2")+[1]!BOARD(E132,"","買気配数量3")+[1]!BOARD(E132,"","買気配数量4")+[1]!BOARD(E132,"","買気配数量5")+[1]!BOARD(E132,"","買気配数量6")+[1]!BOARD(E132,"","買気配数量7")+[1]!BOARD(E132,"","買気配数量8")+[1]!BOARD(E132,"","買気配数量9")+[1]!BOARD(E132,"","買気配数量10")+[1]!BOARD(E132,"","買気配数量11")+[1]!BOARD(E132,"","買気配数量12")+[1]!BOARD(E132,"","買気配数量13")+[1]!BOARD(E132,"","買気配数量14"))</f>
        <v>28400</v>
      </c>
      <c r="I132" s="29">
        <f t="shared" si="4"/>
        <v>2.0431654676258995</v>
      </c>
      <c r="J132" s="30">
        <f t="shared" si="5"/>
        <v>22</v>
      </c>
      <c r="Q132" s="2"/>
    </row>
    <row r="133" spans="5:17" x14ac:dyDescent="0.15">
      <c r="E133">
        <f>+ユニバース設定!B133</f>
        <v>4967</v>
      </c>
      <c r="F133" t="str">
        <f>+ユニバース設定!C133</f>
        <v>小林製薬</v>
      </c>
      <c r="G133" s="31">
        <f>IF(E133=0,"",[1]!BOARD(E133,"","売気配数量-3")+[1]!BOARD(E133,"","売気配数量-2")+[1]!BOARD(E133,"","売気配数量-1")+[1]!BOARD(E133,"","売気配数量0")+[1]!BOARD(E133,"","売気配数量1")+[1]!BOARD(E133,"","売気配数量2")+[1]!BOARD(E133,"","売気配数量3")+[1]!BOARD(E133,"","売気配数量4")+[1]!BOARD(E133,"","売気配数量5")+[1]!BOARD(E133,"","売気配数量6")+[1]!BOARD(E133,"","売気配数量7")+[1]!BOARD(E133,"","売気配数量8")+[1]!BOARD(E133,"","売気配数量9")+[1]!BOARD(E133,"","売気配数量10")+[1]!BOARD(E133,"","売気配数量11")+[1]!BOARD(E133,"","売気配数量12")+[1]!BOARD(E133,"","売気配数量13")+[1]!BOARD(E133,"","売気配数量14"))</f>
        <v>27300</v>
      </c>
      <c r="H133" s="30">
        <f>IF(E133=0,"",[1]!BOARD(E133,"","買気配数量-3")+[1]!BOARD(E133,"","買気配数量-2")+[1]!BOARD(E133,"","買気配数量-1")+[1]!BOARD(E133,"","買気配数量0")+[1]!BOARD(E133,"","買気配数量1")+[1]!BOARD(E133,"","買気配数量2")+[1]!BOARD(E133,"","買気配数量3")+[1]!BOARD(E133,"","買気配数量4")+[1]!BOARD(E133,"","買気配数量5")+[1]!BOARD(E133,"","買気配数量6")+[1]!BOARD(E133,"","買気配数量7")+[1]!BOARD(E133,"","買気配数量8")+[1]!BOARD(E133,"","買気配数量9")+[1]!BOARD(E133,"","買気配数量10")+[1]!BOARD(E133,"","買気配数量11")+[1]!BOARD(E133,"","買気配数量12")+[1]!BOARD(E133,"","買気配数量13")+[1]!BOARD(E133,"","買気配数量14"))</f>
        <v>38100</v>
      </c>
      <c r="I133" s="29">
        <f t="shared" si="4"/>
        <v>1.3956043956043955</v>
      </c>
      <c r="J133" s="30">
        <f t="shared" si="5"/>
        <v>91</v>
      </c>
      <c r="Q133" s="2"/>
    </row>
    <row r="134" spans="5:17" x14ac:dyDescent="0.15">
      <c r="E134">
        <f>+ユニバース設定!B134</f>
        <v>5002</v>
      </c>
      <c r="F134" t="str">
        <f>+ユニバース設定!C134</f>
        <v>昭和シェル石油</v>
      </c>
      <c r="G134" s="31">
        <f>IF(E134=0,"",[1]!BOARD(E134,"","売気配数量-3")+[1]!BOARD(E134,"","売気配数量-2")+[1]!BOARD(E134,"","売気配数量-1")+[1]!BOARD(E134,"","売気配数量0")+[1]!BOARD(E134,"","売気配数量1")+[1]!BOARD(E134,"","売気配数量2")+[1]!BOARD(E134,"","売気配数量3")+[1]!BOARD(E134,"","売気配数量4")+[1]!BOARD(E134,"","売気配数量5")+[1]!BOARD(E134,"","売気配数量6")+[1]!BOARD(E134,"","売気配数量7")+[1]!BOARD(E134,"","売気配数量8")+[1]!BOARD(E134,"","売気配数量9")+[1]!BOARD(E134,"","売気配数量10")+[1]!BOARD(E134,"","売気配数量11")+[1]!BOARD(E134,"","売気配数量12")+[1]!BOARD(E134,"","売気配数量13")+[1]!BOARD(E134,"","売気配数量14"))</f>
        <v>143700</v>
      </c>
      <c r="H134" s="30">
        <f>IF(E134=0,"",[1]!BOARD(E134,"","買気配数量-3")+[1]!BOARD(E134,"","買気配数量-2")+[1]!BOARD(E134,"","買気配数量-1")+[1]!BOARD(E134,"","買気配数量0")+[1]!BOARD(E134,"","買気配数量1")+[1]!BOARD(E134,"","買気配数量2")+[1]!BOARD(E134,"","買気配数量3")+[1]!BOARD(E134,"","買気配数量4")+[1]!BOARD(E134,"","買気配数量5")+[1]!BOARD(E134,"","買気配数量6")+[1]!BOARD(E134,"","買気配数量7")+[1]!BOARD(E134,"","買気配数量8")+[1]!BOARD(E134,"","買気配数量9")+[1]!BOARD(E134,"","買気配数量10")+[1]!BOARD(E134,"","買気配数量11")+[1]!BOARD(E134,"","買気配数量12")+[1]!BOARD(E134,"","買気配数量13")+[1]!BOARD(E134,"","買気配数量14"))</f>
        <v>99300</v>
      </c>
      <c r="I134" s="29">
        <f t="shared" si="4"/>
        <v>0.6910229645093946</v>
      </c>
      <c r="J134" s="30">
        <f t="shared" si="5"/>
        <v>279</v>
      </c>
      <c r="Q134" s="2"/>
    </row>
    <row r="135" spans="5:17" x14ac:dyDescent="0.15">
      <c r="E135">
        <f>+ユニバース設定!B135</f>
        <v>5019</v>
      </c>
      <c r="F135" t="str">
        <f>+ユニバース設定!C135</f>
        <v>出光興産</v>
      </c>
      <c r="G135" s="31">
        <f>IF(E135=0,"",[1]!BOARD(E135,"","売気配数量-3")+[1]!BOARD(E135,"","売気配数量-2")+[1]!BOARD(E135,"","売気配数量-1")+[1]!BOARD(E135,"","売気配数量0")+[1]!BOARD(E135,"","売気配数量1")+[1]!BOARD(E135,"","売気配数量2")+[1]!BOARD(E135,"","売気配数量3")+[1]!BOARD(E135,"","売気配数量4")+[1]!BOARD(E135,"","売気配数量5")+[1]!BOARD(E135,"","売気配数量6")+[1]!BOARD(E135,"","売気配数量7")+[1]!BOARD(E135,"","売気配数量8")+[1]!BOARD(E135,"","売気配数量9")+[1]!BOARD(E135,"","売気配数量10")+[1]!BOARD(E135,"","売気配数量11")+[1]!BOARD(E135,"","売気配数量12")+[1]!BOARD(E135,"","売気配数量13")+[1]!BOARD(E135,"","売気配数量14"))</f>
        <v>105400</v>
      </c>
      <c r="H135" s="30">
        <f>IF(E135=0,"",[1]!BOARD(E135,"","買気配数量-3")+[1]!BOARD(E135,"","買気配数量-2")+[1]!BOARD(E135,"","買気配数量-1")+[1]!BOARD(E135,"","買気配数量0")+[1]!BOARD(E135,"","買気配数量1")+[1]!BOARD(E135,"","買気配数量2")+[1]!BOARD(E135,"","買気配数量3")+[1]!BOARD(E135,"","買気配数量4")+[1]!BOARD(E135,"","買気配数量5")+[1]!BOARD(E135,"","買気配数量6")+[1]!BOARD(E135,"","買気配数量7")+[1]!BOARD(E135,"","買気配数量8")+[1]!BOARD(E135,"","買気配数量9")+[1]!BOARD(E135,"","買気配数量10")+[1]!BOARD(E135,"","買気配数量11")+[1]!BOARD(E135,"","買気配数量12")+[1]!BOARD(E135,"","買気配数量13")+[1]!BOARD(E135,"","買気配数量14"))</f>
        <v>120600</v>
      </c>
      <c r="I135" s="29">
        <f t="shared" si="4"/>
        <v>1.1442125237191652</v>
      </c>
      <c r="J135" s="30">
        <f t="shared" si="5"/>
        <v>154</v>
      </c>
      <c r="Q135" s="2"/>
    </row>
    <row r="136" spans="5:17" x14ac:dyDescent="0.15">
      <c r="E136">
        <f>+ユニバース設定!B136</f>
        <v>5101</v>
      </c>
      <c r="F136" t="str">
        <f>+ユニバース設定!C136</f>
        <v>横浜ゴム</v>
      </c>
      <c r="G136" s="31">
        <f>IF(E136=0,"",[1]!BOARD(E136,"","売気配数量-3")+[1]!BOARD(E136,"","売気配数量-2")+[1]!BOARD(E136,"","売気配数量-1")+[1]!BOARD(E136,"","売気配数量0")+[1]!BOARD(E136,"","売気配数量1")+[1]!BOARD(E136,"","売気配数量2")+[1]!BOARD(E136,"","売気配数量3")+[1]!BOARD(E136,"","売気配数量4")+[1]!BOARD(E136,"","売気配数量5")+[1]!BOARD(E136,"","売気配数量6")+[1]!BOARD(E136,"","売気配数量7")+[1]!BOARD(E136,"","売気配数量8")+[1]!BOARD(E136,"","売気配数量9")+[1]!BOARD(E136,"","売気配数量10")+[1]!BOARD(E136,"","売気配数量11")+[1]!BOARD(E136,"","売気配数量12")+[1]!BOARD(E136,"","売気配数量13")+[1]!BOARD(E136,"","売気配数量14"))</f>
        <v>32200</v>
      </c>
      <c r="H136" s="30">
        <f>IF(E136=0,"",[1]!BOARD(E136,"","買気配数量-3")+[1]!BOARD(E136,"","買気配数量-2")+[1]!BOARD(E136,"","買気配数量-1")+[1]!BOARD(E136,"","買気配数量0")+[1]!BOARD(E136,"","買気配数量1")+[1]!BOARD(E136,"","買気配数量2")+[1]!BOARD(E136,"","買気配数量3")+[1]!BOARD(E136,"","買気配数量4")+[1]!BOARD(E136,"","買気配数量5")+[1]!BOARD(E136,"","買気配数量6")+[1]!BOARD(E136,"","買気配数量7")+[1]!BOARD(E136,"","買気配数量8")+[1]!BOARD(E136,"","買気配数量9")+[1]!BOARD(E136,"","買気配数量10")+[1]!BOARD(E136,"","買気配数量11")+[1]!BOARD(E136,"","買気配数量12")+[1]!BOARD(E136,"","買気配数量13")+[1]!BOARD(E136,"","買気配数量14"))</f>
        <v>50100</v>
      </c>
      <c r="I136" s="29">
        <f t="shared" si="4"/>
        <v>1.5559006211180124</v>
      </c>
      <c r="J136" s="30">
        <f t="shared" si="5"/>
        <v>65</v>
      </c>
      <c r="Q136" s="2"/>
    </row>
    <row r="137" spans="5:17" x14ac:dyDescent="0.15">
      <c r="E137">
        <f>+ユニバース設定!B137</f>
        <v>5110</v>
      </c>
      <c r="F137" t="str">
        <f>+ユニバース設定!C137</f>
        <v>住友ゴム工業</v>
      </c>
      <c r="G137" s="31">
        <f>IF(E137=0,"",[1]!BOARD(E137,"","売気配数量-3")+[1]!BOARD(E137,"","売気配数量-2")+[1]!BOARD(E137,"","売気配数量-1")+[1]!BOARD(E137,"","売気配数量0")+[1]!BOARD(E137,"","売気配数量1")+[1]!BOARD(E137,"","売気配数量2")+[1]!BOARD(E137,"","売気配数量3")+[1]!BOARD(E137,"","売気配数量4")+[1]!BOARD(E137,"","売気配数量5")+[1]!BOARD(E137,"","売気配数量6")+[1]!BOARD(E137,"","売気配数量7")+[1]!BOARD(E137,"","売気配数量8")+[1]!BOARD(E137,"","売気配数量9")+[1]!BOARD(E137,"","売気配数量10")+[1]!BOARD(E137,"","売気配数量11")+[1]!BOARD(E137,"","売気配数量12")+[1]!BOARD(E137,"","売気配数量13")+[1]!BOARD(E137,"","売気配数量14"))</f>
        <v>71200</v>
      </c>
      <c r="H137" s="30">
        <f>IF(E137=0,"",[1]!BOARD(E137,"","買気配数量-3")+[1]!BOARD(E137,"","買気配数量-2")+[1]!BOARD(E137,"","買気配数量-1")+[1]!BOARD(E137,"","買気配数量0")+[1]!BOARD(E137,"","買気配数量1")+[1]!BOARD(E137,"","買気配数量2")+[1]!BOARD(E137,"","買気配数量3")+[1]!BOARD(E137,"","買気配数量4")+[1]!BOARD(E137,"","買気配数量5")+[1]!BOARD(E137,"","買気配数量6")+[1]!BOARD(E137,"","買気配数量7")+[1]!BOARD(E137,"","買気配数量8")+[1]!BOARD(E137,"","買気配数量9")+[1]!BOARD(E137,"","買気配数量10")+[1]!BOARD(E137,"","買気配数量11")+[1]!BOARD(E137,"","買気配数量12")+[1]!BOARD(E137,"","買気配数量13")+[1]!BOARD(E137,"","買気配数量14"))</f>
        <v>115700</v>
      </c>
      <c r="I137" s="29">
        <f t="shared" si="4"/>
        <v>1.625</v>
      </c>
      <c r="J137" s="30">
        <f t="shared" si="5"/>
        <v>53</v>
      </c>
      <c r="Q137" s="2"/>
    </row>
    <row r="138" spans="5:17" x14ac:dyDescent="0.15">
      <c r="E138">
        <f>+ユニバース設定!B138</f>
        <v>5202</v>
      </c>
      <c r="F138" t="str">
        <f>+ユニバース設定!C138</f>
        <v>日本板硝子</v>
      </c>
      <c r="G138" s="31">
        <f>IF(E138=0,"",[1]!BOARD(E138,"","売気配数量-3")+[1]!BOARD(E138,"","売気配数量-2")+[1]!BOARD(E138,"","売気配数量-1")+[1]!BOARD(E138,"","売気配数量0")+[1]!BOARD(E138,"","売気配数量1")+[1]!BOARD(E138,"","売気配数量2")+[1]!BOARD(E138,"","売気配数量3")+[1]!BOARD(E138,"","売気配数量4")+[1]!BOARD(E138,"","売気配数量5")+[1]!BOARD(E138,"","売気配数量6")+[1]!BOARD(E138,"","売気配数量7")+[1]!BOARD(E138,"","売気配数量8")+[1]!BOARD(E138,"","売気配数量9")+[1]!BOARD(E138,"","売気配数量10")+[1]!BOARD(E138,"","売気配数量11")+[1]!BOARD(E138,"","売気配数量12")+[1]!BOARD(E138,"","売気配数量13")+[1]!BOARD(E138,"","売気配数量14"))</f>
        <v>136600</v>
      </c>
      <c r="H138" s="30">
        <f>IF(E138=0,"",[1]!BOARD(E138,"","買気配数量-3")+[1]!BOARD(E138,"","買気配数量-2")+[1]!BOARD(E138,"","買気配数量-1")+[1]!BOARD(E138,"","買気配数量0")+[1]!BOARD(E138,"","買気配数量1")+[1]!BOARD(E138,"","買気配数量2")+[1]!BOARD(E138,"","買気配数量3")+[1]!BOARD(E138,"","買気配数量4")+[1]!BOARD(E138,"","買気配数量5")+[1]!BOARD(E138,"","買気配数量6")+[1]!BOARD(E138,"","買気配数量7")+[1]!BOARD(E138,"","買気配数量8")+[1]!BOARD(E138,"","買気配数量9")+[1]!BOARD(E138,"","買気配数量10")+[1]!BOARD(E138,"","買気配数量11")+[1]!BOARD(E138,"","買気配数量12")+[1]!BOARD(E138,"","買気配数量13")+[1]!BOARD(E138,"","買気配数量14"))</f>
        <v>175600</v>
      </c>
      <c r="I138" s="29">
        <f t="shared" si="4"/>
        <v>1.2855051244509517</v>
      </c>
      <c r="J138" s="30">
        <f t="shared" si="5"/>
        <v>113</v>
      </c>
      <c r="Q138" s="2"/>
    </row>
    <row r="139" spans="5:17" x14ac:dyDescent="0.15">
      <c r="E139">
        <f>+ユニバース設定!B139</f>
        <v>5214</v>
      </c>
      <c r="F139" t="str">
        <f>+ユニバース設定!C139</f>
        <v>日本電気硝子</v>
      </c>
      <c r="G139" s="31">
        <f>IF(E139=0,"",[1]!BOARD(E139,"","売気配数量-3")+[1]!BOARD(E139,"","売気配数量-2")+[1]!BOARD(E139,"","売気配数量-1")+[1]!BOARD(E139,"","売気配数量0")+[1]!BOARD(E139,"","売気配数量1")+[1]!BOARD(E139,"","売気配数量2")+[1]!BOARD(E139,"","売気配数量3")+[1]!BOARD(E139,"","売気配数量4")+[1]!BOARD(E139,"","売気配数量5")+[1]!BOARD(E139,"","売気配数量6")+[1]!BOARD(E139,"","売気配数量7")+[1]!BOARD(E139,"","売気配数量8")+[1]!BOARD(E139,"","売気配数量9")+[1]!BOARD(E139,"","売気配数量10")+[1]!BOARD(E139,"","売気配数量11")+[1]!BOARD(E139,"","売気配数量12")+[1]!BOARD(E139,"","売気配数量13")+[1]!BOARD(E139,"","売気配数量14"))</f>
        <v>55100</v>
      </c>
      <c r="H139" s="30">
        <f>IF(E139=0,"",[1]!BOARD(E139,"","買気配数量-3")+[1]!BOARD(E139,"","買気配数量-2")+[1]!BOARD(E139,"","買気配数量-1")+[1]!BOARD(E139,"","買気配数量0")+[1]!BOARD(E139,"","買気配数量1")+[1]!BOARD(E139,"","買気配数量2")+[1]!BOARD(E139,"","買気配数量3")+[1]!BOARD(E139,"","買気配数量4")+[1]!BOARD(E139,"","買気配数量5")+[1]!BOARD(E139,"","買気配数量6")+[1]!BOARD(E139,"","買気配数量7")+[1]!BOARD(E139,"","買気配数量8")+[1]!BOARD(E139,"","買気配数量9")+[1]!BOARD(E139,"","買気配数量10")+[1]!BOARD(E139,"","買気配数量11")+[1]!BOARD(E139,"","買気配数量12")+[1]!BOARD(E139,"","買気配数量13")+[1]!BOARD(E139,"","買気配数量14"))</f>
        <v>59400</v>
      </c>
      <c r="I139" s="29">
        <f t="shared" si="4"/>
        <v>1.0780399274047188</v>
      </c>
      <c r="J139" s="30">
        <f t="shared" si="5"/>
        <v>183</v>
      </c>
      <c r="Q139" s="2"/>
    </row>
    <row r="140" spans="5:17" x14ac:dyDescent="0.15">
      <c r="E140">
        <f>+ユニバース設定!B140</f>
        <v>5232</v>
      </c>
      <c r="F140" t="str">
        <f>+ユニバース設定!C140</f>
        <v>住友大阪セメント</v>
      </c>
      <c r="G140" s="31">
        <f>IF(E140=0,"",[1]!BOARD(E140,"","売気配数量-3")+[1]!BOARD(E140,"","売気配数量-2")+[1]!BOARD(E140,"","売気配数量-1")+[1]!BOARD(E140,"","売気配数量0")+[1]!BOARD(E140,"","売気配数量1")+[1]!BOARD(E140,"","売気配数量2")+[1]!BOARD(E140,"","売気配数量3")+[1]!BOARD(E140,"","売気配数量4")+[1]!BOARD(E140,"","売気配数量5")+[1]!BOARD(E140,"","売気配数量6")+[1]!BOARD(E140,"","売気配数量7")+[1]!BOARD(E140,"","売気配数量8")+[1]!BOARD(E140,"","売気配数量9")+[1]!BOARD(E140,"","売気配数量10")+[1]!BOARD(E140,"","売気配数量11")+[1]!BOARD(E140,"","売気配数量12")+[1]!BOARD(E140,"","売気配数量13")+[1]!BOARD(E140,"","売気配数量14"))</f>
        <v>340000</v>
      </c>
      <c r="H140" s="30">
        <f>IF(E140=0,"",[1]!BOARD(E140,"","買気配数量-3")+[1]!BOARD(E140,"","買気配数量-2")+[1]!BOARD(E140,"","買気配数量-1")+[1]!BOARD(E140,"","買気配数量0")+[1]!BOARD(E140,"","買気配数量1")+[1]!BOARD(E140,"","買気配数量2")+[1]!BOARD(E140,"","買気配数量3")+[1]!BOARD(E140,"","買気配数量4")+[1]!BOARD(E140,"","買気配数量5")+[1]!BOARD(E140,"","買気配数量6")+[1]!BOARD(E140,"","買気配数量7")+[1]!BOARD(E140,"","買気配数量8")+[1]!BOARD(E140,"","買気配数量9")+[1]!BOARD(E140,"","買気配数量10")+[1]!BOARD(E140,"","買気配数量11")+[1]!BOARD(E140,"","買気配数量12")+[1]!BOARD(E140,"","買気配数量13")+[1]!BOARD(E140,"","買気配数量14"))</f>
        <v>475000</v>
      </c>
      <c r="I140" s="29">
        <f t="shared" si="4"/>
        <v>1.3970588235294117</v>
      </c>
      <c r="J140" s="30">
        <f t="shared" si="5"/>
        <v>89</v>
      </c>
      <c r="Q140" s="2"/>
    </row>
    <row r="141" spans="5:17" x14ac:dyDescent="0.15">
      <c r="E141">
        <f>+ユニバース設定!B141</f>
        <v>5233</v>
      </c>
      <c r="F141" t="str">
        <f>+ユニバース設定!C141</f>
        <v>太平洋セメント</v>
      </c>
      <c r="G141" s="31">
        <f>IF(E141=0,"",[1]!BOARD(E141,"","売気配数量-3")+[1]!BOARD(E141,"","売気配数量-2")+[1]!BOARD(E141,"","売気配数量-1")+[1]!BOARD(E141,"","売気配数量0")+[1]!BOARD(E141,"","売気配数量1")+[1]!BOARD(E141,"","売気配数量2")+[1]!BOARD(E141,"","売気配数量3")+[1]!BOARD(E141,"","売気配数量4")+[1]!BOARD(E141,"","売気配数量5")+[1]!BOARD(E141,"","売気配数量6")+[1]!BOARD(E141,"","売気配数量7")+[1]!BOARD(E141,"","売気配数量8")+[1]!BOARD(E141,"","売気配数量9")+[1]!BOARD(E141,"","売気配数量10")+[1]!BOARD(E141,"","売気配数量11")+[1]!BOARD(E141,"","売気配数量12")+[1]!BOARD(E141,"","売気配数量13")+[1]!BOARD(E141,"","売気配数量14"))</f>
        <v>58100</v>
      </c>
      <c r="H141" s="30">
        <f>IF(E141=0,"",[1]!BOARD(E141,"","買気配数量-3")+[1]!BOARD(E141,"","買気配数量-2")+[1]!BOARD(E141,"","買気配数量-1")+[1]!BOARD(E141,"","買気配数量0")+[1]!BOARD(E141,"","買気配数量1")+[1]!BOARD(E141,"","買気配数量2")+[1]!BOARD(E141,"","買気配数量3")+[1]!BOARD(E141,"","買気配数量4")+[1]!BOARD(E141,"","買気配数量5")+[1]!BOARD(E141,"","買気配数量6")+[1]!BOARD(E141,"","買気配数量7")+[1]!BOARD(E141,"","買気配数量8")+[1]!BOARD(E141,"","買気配数量9")+[1]!BOARD(E141,"","買気配数量10")+[1]!BOARD(E141,"","買気配数量11")+[1]!BOARD(E141,"","買気配数量12")+[1]!BOARD(E141,"","買気配数量13")+[1]!BOARD(E141,"","買気配数量14"))</f>
        <v>77500</v>
      </c>
      <c r="I141" s="29">
        <f t="shared" si="4"/>
        <v>1.3339070567986231</v>
      </c>
      <c r="J141" s="30">
        <f t="shared" si="5"/>
        <v>101</v>
      </c>
      <c r="Q141" s="2"/>
    </row>
    <row r="142" spans="5:17" x14ac:dyDescent="0.15">
      <c r="E142">
        <f>+ユニバース設定!B142</f>
        <v>5301</v>
      </c>
      <c r="F142" t="str">
        <f>+ユニバース設定!C142</f>
        <v>東海カーボン</v>
      </c>
      <c r="G142" s="31">
        <f>IF(E142=0,"",[1]!BOARD(E142,"","売気配数量-3")+[1]!BOARD(E142,"","売気配数量-2")+[1]!BOARD(E142,"","売気配数量-1")+[1]!BOARD(E142,"","売気配数量0")+[1]!BOARD(E142,"","売気配数量1")+[1]!BOARD(E142,"","売気配数量2")+[1]!BOARD(E142,"","売気配数量3")+[1]!BOARD(E142,"","売気配数量4")+[1]!BOARD(E142,"","売気配数量5")+[1]!BOARD(E142,"","売気配数量6")+[1]!BOARD(E142,"","売気配数量7")+[1]!BOARD(E142,"","売気配数量8")+[1]!BOARD(E142,"","売気配数量9")+[1]!BOARD(E142,"","売気配数量10")+[1]!BOARD(E142,"","売気配数量11")+[1]!BOARD(E142,"","売気配数量12")+[1]!BOARD(E142,"","売気配数量13")+[1]!BOARD(E142,"","売気配数量14"))</f>
        <v>109500</v>
      </c>
      <c r="H142" s="30">
        <f>IF(E142=0,"",[1]!BOARD(E142,"","買気配数量-3")+[1]!BOARD(E142,"","買気配数量-2")+[1]!BOARD(E142,"","買気配数量-1")+[1]!BOARD(E142,"","買気配数量0")+[1]!BOARD(E142,"","買気配数量1")+[1]!BOARD(E142,"","買気配数量2")+[1]!BOARD(E142,"","買気配数量3")+[1]!BOARD(E142,"","買気配数量4")+[1]!BOARD(E142,"","買気配数量5")+[1]!BOARD(E142,"","買気配数量6")+[1]!BOARD(E142,"","買気配数量7")+[1]!BOARD(E142,"","買気配数量8")+[1]!BOARD(E142,"","買気配数量9")+[1]!BOARD(E142,"","買気配数量10")+[1]!BOARD(E142,"","買気配数量11")+[1]!BOARD(E142,"","買気配数量12")+[1]!BOARD(E142,"","買気配数量13")+[1]!BOARD(E142,"","買気配数量14"))</f>
        <v>288400</v>
      </c>
      <c r="I142" s="29">
        <f t="shared" si="4"/>
        <v>2.6337899543378995</v>
      </c>
      <c r="J142" s="30">
        <f t="shared" si="5"/>
        <v>9</v>
      </c>
      <c r="Q142" s="2"/>
    </row>
    <row r="143" spans="5:17" x14ac:dyDescent="0.15">
      <c r="E143">
        <f>+ユニバース設定!B143</f>
        <v>5332</v>
      </c>
      <c r="F143" t="str">
        <f>+ユニバース設定!C143</f>
        <v>ＴＯＴＯ</v>
      </c>
      <c r="G143" s="31">
        <f>IF(E143=0,"",[1]!BOARD(E143,"","売気配数量-3")+[1]!BOARD(E143,"","売気配数量-2")+[1]!BOARD(E143,"","売気配数量-1")+[1]!BOARD(E143,"","売気配数量0")+[1]!BOARD(E143,"","売気配数量1")+[1]!BOARD(E143,"","売気配数量2")+[1]!BOARD(E143,"","売気配数量3")+[1]!BOARD(E143,"","売気配数量4")+[1]!BOARD(E143,"","売気配数量5")+[1]!BOARD(E143,"","売気配数量6")+[1]!BOARD(E143,"","売気配数量7")+[1]!BOARD(E143,"","売気配数量8")+[1]!BOARD(E143,"","売気配数量9")+[1]!BOARD(E143,"","売気配数量10")+[1]!BOARD(E143,"","売気配数量11")+[1]!BOARD(E143,"","売気配数量12")+[1]!BOARD(E143,"","売気配数量13")+[1]!BOARD(E143,"","売気配数量14"))</f>
        <v>57400</v>
      </c>
      <c r="H143" s="30">
        <f>IF(E143=0,"",[1]!BOARD(E143,"","買気配数量-3")+[1]!BOARD(E143,"","買気配数量-2")+[1]!BOARD(E143,"","買気配数量-1")+[1]!BOARD(E143,"","買気配数量0")+[1]!BOARD(E143,"","買気配数量1")+[1]!BOARD(E143,"","買気配数量2")+[1]!BOARD(E143,"","買気配数量3")+[1]!BOARD(E143,"","買気配数量4")+[1]!BOARD(E143,"","買気配数量5")+[1]!BOARD(E143,"","買気配数量6")+[1]!BOARD(E143,"","買気配数量7")+[1]!BOARD(E143,"","買気配数量8")+[1]!BOARD(E143,"","買気配数量9")+[1]!BOARD(E143,"","買気配数量10")+[1]!BOARD(E143,"","買気配数量11")+[1]!BOARD(E143,"","買気配数量12")+[1]!BOARD(E143,"","買気配数量13")+[1]!BOARD(E143,"","買気配数量14"))</f>
        <v>93100</v>
      </c>
      <c r="I143" s="29">
        <f t="shared" si="4"/>
        <v>1.6219512195121952</v>
      </c>
      <c r="J143" s="30">
        <f t="shared" si="5"/>
        <v>55</v>
      </c>
      <c r="Q143" s="2"/>
    </row>
    <row r="144" spans="5:17" x14ac:dyDescent="0.15">
      <c r="E144">
        <f>+ユニバース設定!B144</f>
        <v>5333</v>
      </c>
      <c r="F144" t="str">
        <f>+ユニバース設定!C144</f>
        <v>日本碍子</v>
      </c>
      <c r="G144" s="31">
        <f>IF(E144=0,"",[1]!BOARD(E144,"","売気配数量-3")+[1]!BOARD(E144,"","売気配数量-2")+[1]!BOARD(E144,"","売気配数量-1")+[1]!BOARD(E144,"","売気配数量0")+[1]!BOARD(E144,"","売気配数量1")+[1]!BOARD(E144,"","売気配数量2")+[1]!BOARD(E144,"","売気配数量3")+[1]!BOARD(E144,"","売気配数量4")+[1]!BOARD(E144,"","売気配数量5")+[1]!BOARD(E144,"","売気配数量6")+[1]!BOARD(E144,"","売気配数量7")+[1]!BOARD(E144,"","売気配数量8")+[1]!BOARD(E144,"","売気配数量9")+[1]!BOARD(E144,"","売気配数量10")+[1]!BOARD(E144,"","売気配数量11")+[1]!BOARD(E144,"","売気配数量12")+[1]!BOARD(E144,"","売気配数量13")+[1]!BOARD(E144,"","売気配数量14"))</f>
        <v>112900</v>
      </c>
      <c r="H144" s="30">
        <f>IF(E144=0,"",[1]!BOARD(E144,"","買気配数量-3")+[1]!BOARD(E144,"","買気配数量-2")+[1]!BOARD(E144,"","買気配数量-1")+[1]!BOARD(E144,"","買気配数量0")+[1]!BOARD(E144,"","買気配数量1")+[1]!BOARD(E144,"","買気配数量2")+[1]!BOARD(E144,"","買気配数量3")+[1]!BOARD(E144,"","買気配数量4")+[1]!BOARD(E144,"","買気配数量5")+[1]!BOARD(E144,"","買気配数量6")+[1]!BOARD(E144,"","買気配数量7")+[1]!BOARD(E144,"","買気配数量8")+[1]!BOARD(E144,"","買気配数量9")+[1]!BOARD(E144,"","買気配数量10")+[1]!BOARD(E144,"","買気配数量11")+[1]!BOARD(E144,"","買気配数量12")+[1]!BOARD(E144,"","買気配数量13")+[1]!BOARD(E144,"","買気配数量14"))</f>
        <v>86400</v>
      </c>
      <c r="I144" s="29">
        <f t="shared" si="4"/>
        <v>0.76527900797165638</v>
      </c>
      <c r="J144" s="30">
        <f t="shared" si="5"/>
        <v>270</v>
      </c>
      <c r="Q144" s="2"/>
    </row>
    <row r="145" spans="5:17" x14ac:dyDescent="0.15">
      <c r="E145">
        <f>+ユニバース設定!B145</f>
        <v>5334</v>
      </c>
      <c r="F145" t="str">
        <f>+ユニバース設定!C145</f>
        <v>日本特殊陶業</v>
      </c>
      <c r="G145" s="31">
        <f>IF(E145=0,"",[1]!BOARD(E145,"","売気配数量-3")+[1]!BOARD(E145,"","売気配数量-2")+[1]!BOARD(E145,"","売気配数量-1")+[1]!BOARD(E145,"","売気配数量0")+[1]!BOARD(E145,"","売気配数量1")+[1]!BOARD(E145,"","売気配数量2")+[1]!BOARD(E145,"","売気配数量3")+[1]!BOARD(E145,"","売気配数量4")+[1]!BOARD(E145,"","売気配数量5")+[1]!BOARD(E145,"","売気配数量6")+[1]!BOARD(E145,"","売気配数量7")+[1]!BOARD(E145,"","売気配数量8")+[1]!BOARD(E145,"","売気配数量9")+[1]!BOARD(E145,"","売気配数量10")+[1]!BOARD(E145,"","売気配数量11")+[1]!BOARD(E145,"","売気配数量12")+[1]!BOARD(E145,"","売気配数量13")+[1]!BOARD(E145,"","売気配数量14"))</f>
        <v>47000</v>
      </c>
      <c r="H145" s="30">
        <f>IF(E145=0,"",[1]!BOARD(E145,"","買気配数量-3")+[1]!BOARD(E145,"","買気配数量-2")+[1]!BOARD(E145,"","買気配数量-1")+[1]!BOARD(E145,"","買気配数量0")+[1]!BOARD(E145,"","買気配数量1")+[1]!BOARD(E145,"","買気配数量2")+[1]!BOARD(E145,"","買気配数量3")+[1]!BOARD(E145,"","買気配数量4")+[1]!BOARD(E145,"","買気配数量5")+[1]!BOARD(E145,"","買気配数量6")+[1]!BOARD(E145,"","買気配数量7")+[1]!BOARD(E145,"","買気配数量8")+[1]!BOARD(E145,"","買気配数量9")+[1]!BOARD(E145,"","買気配数量10")+[1]!BOARD(E145,"","買気配数量11")+[1]!BOARD(E145,"","買気配数量12")+[1]!BOARD(E145,"","買気配数量13")+[1]!BOARD(E145,"","買気配数量14"))</f>
        <v>58700</v>
      </c>
      <c r="I145" s="29">
        <f t="shared" si="4"/>
        <v>1.2489361702127659</v>
      </c>
      <c r="J145" s="30">
        <f t="shared" si="5"/>
        <v>119</v>
      </c>
      <c r="Q145" s="2"/>
    </row>
    <row r="146" spans="5:17" x14ac:dyDescent="0.15">
      <c r="E146">
        <f>+ユニバース設定!B146</f>
        <v>5423</v>
      </c>
      <c r="F146" t="str">
        <f>+ユニバース設定!C146</f>
        <v>東京製鐵</v>
      </c>
      <c r="G146" s="31">
        <f>IF(E146=0,"",[1]!BOARD(E146,"","売気配数量-3")+[1]!BOARD(E146,"","売気配数量-2")+[1]!BOARD(E146,"","売気配数量-1")+[1]!BOARD(E146,"","売気配数量0")+[1]!BOARD(E146,"","売気配数量1")+[1]!BOARD(E146,"","売気配数量2")+[1]!BOARD(E146,"","売気配数量3")+[1]!BOARD(E146,"","売気配数量4")+[1]!BOARD(E146,"","売気配数量5")+[1]!BOARD(E146,"","売気配数量6")+[1]!BOARD(E146,"","売気配数量7")+[1]!BOARD(E146,"","売気配数量8")+[1]!BOARD(E146,"","売気配数量9")+[1]!BOARD(E146,"","売気配数量10")+[1]!BOARD(E146,"","売気配数量11")+[1]!BOARD(E146,"","売気配数量12")+[1]!BOARD(E146,"","売気配数量13")+[1]!BOARD(E146,"","売気配数量14"))</f>
        <v>190500</v>
      </c>
      <c r="H146" s="30">
        <f>IF(E146=0,"",[1]!BOARD(E146,"","買気配数量-3")+[1]!BOARD(E146,"","買気配数量-2")+[1]!BOARD(E146,"","買気配数量-1")+[1]!BOARD(E146,"","買気配数量0")+[1]!BOARD(E146,"","買気配数量1")+[1]!BOARD(E146,"","買気配数量2")+[1]!BOARD(E146,"","買気配数量3")+[1]!BOARD(E146,"","買気配数量4")+[1]!BOARD(E146,"","買気配数量5")+[1]!BOARD(E146,"","買気配数量6")+[1]!BOARD(E146,"","買気配数量7")+[1]!BOARD(E146,"","買気配数量8")+[1]!BOARD(E146,"","買気配数量9")+[1]!BOARD(E146,"","買気配数量10")+[1]!BOARD(E146,"","買気配数量11")+[1]!BOARD(E146,"","買気配数量12")+[1]!BOARD(E146,"","買気配数量13")+[1]!BOARD(E146,"","買気配数量14"))</f>
        <v>219600</v>
      </c>
      <c r="I146" s="29">
        <f t="shared" si="4"/>
        <v>1.1527559055118111</v>
      </c>
      <c r="J146" s="30">
        <f t="shared" si="5"/>
        <v>151</v>
      </c>
      <c r="Q146" s="2"/>
    </row>
    <row r="147" spans="5:17" x14ac:dyDescent="0.15">
      <c r="E147">
        <f>+ユニバース設定!B147</f>
        <v>5444</v>
      </c>
      <c r="F147" t="str">
        <f>+ユニバース設定!C147</f>
        <v>大和工業</v>
      </c>
      <c r="G147" s="31">
        <f>IF(E147=0,"",[1]!BOARD(E147,"","売気配数量-3")+[1]!BOARD(E147,"","売気配数量-2")+[1]!BOARD(E147,"","売気配数量-1")+[1]!BOARD(E147,"","売気配数量0")+[1]!BOARD(E147,"","売気配数量1")+[1]!BOARD(E147,"","売気配数量2")+[1]!BOARD(E147,"","売気配数量3")+[1]!BOARD(E147,"","売気配数量4")+[1]!BOARD(E147,"","売気配数量5")+[1]!BOARD(E147,"","売気配数量6")+[1]!BOARD(E147,"","売気配数量7")+[1]!BOARD(E147,"","売気配数量8")+[1]!BOARD(E147,"","売気配数量9")+[1]!BOARD(E147,"","売気配数量10")+[1]!BOARD(E147,"","売気配数量11")+[1]!BOARD(E147,"","売気配数量12")+[1]!BOARD(E147,"","売気配数量13")+[1]!BOARD(E147,"","売気配数量14"))</f>
        <v>31800</v>
      </c>
      <c r="H147" s="30">
        <f>IF(E147=0,"",[1]!BOARD(E147,"","買気配数量-3")+[1]!BOARD(E147,"","買気配数量-2")+[1]!BOARD(E147,"","買気配数量-1")+[1]!BOARD(E147,"","買気配数量0")+[1]!BOARD(E147,"","買気配数量1")+[1]!BOARD(E147,"","買気配数量2")+[1]!BOARD(E147,"","買気配数量3")+[1]!BOARD(E147,"","買気配数量4")+[1]!BOARD(E147,"","買気配数量5")+[1]!BOARD(E147,"","買気配数量6")+[1]!BOARD(E147,"","買気配数量7")+[1]!BOARD(E147,"","買気配数量8")+[1]!BOARD(E147,"","買気配数量9")+[1]!BOARD(E147,"","買気配数量10")+[1]!BOARD(E147,"","買気配数量11")+[1]!BOARD(E147,"","買気配数量12")+[1]!BOARD(E147,"","買気配数量13")+[1]!BOARD(E147,"","買気配数量14"))</f>
        <v>38800</v>
      </c>
      <c r="I147" s="29">
        <f t="shared" si="4"/>
        <v>1.220125786163522</v>
      </c>
      <c r="J147" s="30">
        <f t="shared" si="5"/>
        <v>129</v>
      </c>
      <c r="Q147" s="2"/>
    </row>
    <row r="148" spans="5:17" x14ac:dyDescent="0.15">
      <c r="E148">
        <f>+ユニバース設定!B148</f>
        <v>5451</v>
      </c>
      <c r="F148" t="str">
        <f>+ユニバース設定!C148</f>
        <v>淀川製鋼所</v>
      </c>
      <c r="G148" s="31">
        <f>IF(E148=0,"",[1]!BOARD(E148,"","売気配数量-3")+[1]!BOARD(E148,"","売気配数量-2")+[1]!BOARD(E148,"","売気配数量-1")+[1]!BOARD(E148,"","売気配数量0")+[1]!BOARD(E148,"","売気配数量1")+[1]!BOARD(E148,"","売気配数量2")+[1]!BOARD(E148,"","売気配数量3")+[1]!BOARD(E148,"","売気配数量4")+[1]!BOARD(E148,"","売気配数量5")+[1]!BOARD(E148,"","売気配数量6")+[1]!BOARD(E148,"","売気配数量7")+[1]!BOARD(E148,"","売気配数量8")+[1]!BOARD(E148,"","売気配数量9")+[1]!BOARD(E148,"","売気配数量10")+[1]!BOARD(E148,"","売気配数量11")+[1]!BOARD(E148,"","売気配数量12")+[1]!BOARD(E148,"","売気配数量13")+[1]!BOARD(E148,"","売気配数量14"))</f>
        <v>11300</v>
      </c>
      <c r="H148" s="30">
        <f>IF(E148=0,"",[1]!BOARD(E148,"","買気配数量-3")+[1]!BOARD(E148,"","買気配数量-2")+[1]!BOARD(E148,"","買気配数量-1")+[1]!BOARD(E148,"","買気配数量0")+[1]!BOARD(E148,"","買気配数量1")+[1]!BOARD(E148,"","買気配数量2")+[1]!BOARD(E148,"","買気配数量3")+[1]!BOARD(E148,"","買気配数量4")+[1]!BOARD(E148,"","買気配数量5")+[1]!BOARD(E148,"","買気配数量6")+[1]!BOARD(E148,"","買気配数量7")+[1]!BOARD(E148,"","買気配数量8")+[1]!BOARD(E148,"","買気配数量9")+[1]!BOARD(E148,"","買気配数量10")+[1]!BOARD(E148,"","買気配数量11")+[1]!BOARD(E148,"","買気配数量12")+[1]!BOARD(E148,"","買気配数量13")+[1]!BOARD(E148,"","買気配数量14"))</f>
        <v>21600</v>
      </c>
      <c r="I148" s="29">
        <f t="shared" si="4"/>
        <v>1.9115044247787611</v>
      </c>
      <c r="J148" s="30">
        <f t="shared" si="5"/>
        <v>30</v>
      </c>
      <c r="Q148" s="2"/>
    </row>
    <row r="149" spans="5:17" x14ac:dyDescent="0.15">
      <c r="E149">
        <f>+ユニバース設定!B149</f>
        <v>5463</v>
      </c>
      <c r="F149" t="str">
        <f>+ユニバース設定!C149</f>
        <v>丸一鋼管</v>
      </c>
      <c r="G149" s="31">
        <f>IF(E149=0,"",[1]!BOARD(E149,"","売気配数量-3")+[1]!BOARD(E149,"","売気配数量-2")+[1]!BOARD(E149,"","売気配数量-1")+[1]!BOARD(E149,"","売気配数量0")+[1]!BOARD(E149,"","売気配数量1")+[1]!BOARD(E149,"","売気配数量2")+[1]!BOARD(E149,"","売気配数量3")+[1]!BOARD(E149,"","売気配数量4")+[1]!BOARD(E149,"","売気配数量5")+[1]!BOARD(E149,"","売気配数量6")+[1]!BOARD(E149,"","売気配数量7")+[1]!BOARD(E149,"","売気配数量8")+[1]!BOARD(E149,"","売気配数量9")+[1]!BOARD(E149,"","売気配数量10")+[1]!BOARD(E149,"","売気配数量11")+[1]!BOARD(E149,"","売気配数量12")+[1]!BOARD(E149,"","売気配数量13")+[1]!BOARD(E149,"","売気配数量14"))</f>
        <v>41800</v>
      </c>
      <c r="H149" s="30">
        <f>IF(E149=0,"",[1]!BOARD(E149,"","買気配数量-3")+[1]!BOARD(E149,"","買気配数量-2")+[1]!BOARD(E149,"","買気配数量-1")+[1]!BOARD(E149,"","買気配数量0")+[1]!BOARD(E149,"","買気配数量1")+[1]!BOARD(E149,"","買気配数量2")+[1]!BOARD(E149,"","買気配数量3")+[1]!BOARD(E149,"","買気配数量4")+[1]!BOARD(E149,"","買気配数量5")+[1]!BOARD(E149,"","買気配数量6")+[1]!BOARD(E149,"","買気配数量7")+[1]!BOARD(E149,"","買気配数量8")+[1]!BOARD(E149,"","買気配数量9")+[1]!BOARD(E149,"","買気配数量10")+[1]!BOARD(E149,"","買気配数量11")+[1]!BOARD(E149,"","買気配数量12")+[1]!BOARD(E149,"","買気配数量13")+[1]!BOARD(E149,"","買気配数量14"))</f>
        <v>57700</v>
      </c>
      <c r="I149" s="29">
        <f t="shared" si="4"/>
        <v>1.3803827751196172</v>
      </c>
      <c r="J149" s="30">
        <f t="shared" si="5"/>
        <v>95</v>
      </c>
      <c r="Q149" s="2"/>
    </row>
    <row r="150" spans="5:17" x14ac:dyDescent="0.15">
      <c r="E150">
        <f>+ユニバース設定!B150</f>
        <v>5471</v>
      </c>
      <c r="F150" t="str">
        <f>+ユニバース設定!C150</f>
        <v>大同特殊鋼</v>
      </c>
      <c r="G150" s="31">
        <f>IF(E150=0,"",[1]!BOARD(E150,"","売気配数量-3")+[1]!BOARD(E150,"","売気配数量-2")+[1]!BOARD(E150,"","売気配数量-1")+[1]!BOARD(E150,"","売気配数量0")+[1]!BOARD(E150,"","売気配数量1")+[1]!BOARD(E150,"","売気配数量2")+[1]!BOARD(E150,"","売気配数量3")+[1]!BOARD(E150,"","売気配数量4")+[1]!BOARD(E150,"","売気配数量5")+[1]!BOARD(E150,"","売気配数量6")+[1]!BOARD(E150,"","売気配数量7")+[1]!BOARD(E150,"","売気配数量8")+[1]!BOARD(E150,"","売気配数量9")+[1]!BOARD(E150,"","売気配数量10")+[1]!BOARD(E150,"","売気配数量11")+[1]!BOARD(E150,"","売気配数量12")+[1]!BOARD(E150,"","売気配数量13")+[1]!BOARD(E150,"","売気配数量14"))</f>
        <v>21400</v>
      </c>
      <c r="H150" s="30">
        <f>IF(E150=0,"",[1]!BOARD(E150,"","買気配数量-3")+[1]!BOARD(E150,"","買気配数量-2")+[1]!BOARD(E150,"","買気配数量-1")+[1]!BOARD(E150,"","買気配数量0")+[1]!BOARD(E150,"","買気配数量1")+[1]!BOARD(E150,"","買気配数量2")+[1]!BOARD(E150,"","買気配数量3")+[1]!BOARD(E150,"","買気配数量4")+[1]!BOARD(E150,"","買気配数量5")+[1]!BOARD(E150,"","買気配数量6")+[1]!BOARD(E150,"","買気配数量7")+[1]!BOARD(E150,"","買気配数量8")+[1]!BOARD(E150,"","買気配数量9")+[1]!BOARD(E150,"","買気配数量10")+[1]!BOARD(E150,"","買気配数量11")+[1]!BOARD(E150,"","買気配数量12")+[1]!BOARD(E150,"","買気配数量13")+[1]!BOARD(E150,"","買気配数量14"))</f>
        <v>24700</v>
      </c>
      <c r="I150" s="29">
        <f t="shared" si="4"/>
        <v>1.1542056074766356</v>
      </c>
      <c r="J150" s="30">
        <f t="shared" si="5"/>
        <v>150</v>
      </c>
      <c r="Q150" s="2"/>
    </row>
    <row r="151" spans="5:17" x14ac:dyDescent="0.15">
      <c r="E151">
        <f>+ユニバース設定!B151</f>
        <v>5482</v>
      </c>
      <c r="F151" t="str">
        <f>+ユニバース設定!C151</f>
        <v>愛知製鋼</v>
      </c>
      <c r="G151" s="31">
        <f>IF(E151=0,"",[1]!BOARD(E151,"","売気配数量-3")+[1]!BOARD(E151,"","売気配数量-2")+[1]!BOARD(E151,"","売気配数量-1")+[1]!BOARD(E151,"","売気配数量0")+[1]!BOARD(E151,"","売気配数量1")+[1]!BOARD(E151,"","売気配数量2")+[1]!BOARD(E151,"","売気配数量3")+[1]!BOARD(E151,"","売気配数量4")+[1]!BOARD(E151,"","売気配数量5")+[1]!BOARD(E151,"","売気配数量6")+[1]!BOARD(E151,"","売気配数量7")+[1]!BOARD(E151,"","売気配数量8")+[1]!BOARD(E151,"","売気配数量9")+[1]!BOARD(E151,"","売気配数量10")+[1]!BOARD(E151,"","売気配数量11")+[1]!BOARD(E151,"","売気配数量12")+[1]!BOARD(E151,"","売気配数量13")+[1]!BOARD(E151,"","売気配数量14"))</f>
        <v>12300</v>
      </c>
      <c r="H151" s="30">
        <f>IF(E151=0,"",[1]!BOARD(E151,"","買気配数量-3")+[1]!BOARD(E151,"","買気配数量-2")+[1]!BOARD(E151,"","買気配数量-1")+[1]!BOARD(E151,"","買気配数量0")+[1]!BOARD(E151,"","買気配数量1")+[1]!BOARD(E151,"","買気配数量2")+[1]!BOARD(E151,"","買気配数量3")+[1]!BOARD(E151,"","買気配数量4")+[1]!BOARD(E151,"","買気配数量5")+[1]!BOARD(E151,"","買気配数量6")+[1]!BOARD(E151,"","買気配数量7")+[1]!BOARD(E151,"","買気配数量8")+[1]!BOARD(E151,"","買気配数量9")+[1]!BOARD(E151,"","買気配数量10")+[1]!BOARD(E151,"","買気配数量11")+[1]!BOARD(E151,"","買気配数量12")+[1]!BOARD(E151,"","買気配数量13")+[1]!BOARD(E151,"","買気配数量14"))</f>
        <v>13900</v>
      </c>
      <c r="I151" s="29">
        <f t="shared" si="4"/>
        <v>1.1300813008130082</v>
      </c>
      <c r="J151" s="30">
        <f t="shared" si="5"/>
        <v>161</v>
      </c>
      <c r="Q151" s="2"/>
    </row>
    <row r="152" spans="5:17" x14ac:dyDescent="0.15">
      <c r="E152">
        <f>+ユニバース設定!B152</f>
        <v>5486</v>
      </c>
      <c r="F152" t="str">
        <f>+ユニバース設定!C152</f>
        <v>日立金属</v>
      </c>
      <c r="G152" s="31">
        <f>IF(E152=0,"",[1]!BOARD(E152,"","売気配数量-3")+[1]!BOARD(E152,"","売気配数量-2")+[1]!BOARD(E152,"","売気配数量-1")+[1]!BOARD(E152,"","売気配数量0")+[1]!BOARD(E152,"","売気配数量1")+[1]!BOARD(E152,"","売気配数量2")+[1]!BOARD(E152,"","売気配数量3")+[1]!BOARD(E152,"","売気配数量4")+[1]!BOARD(E152,"","売気配数量5")+[1]!BOARD(E152,"","売気配数量6")+[1]!BOARD(E152,"","売気配数量7")+[1]!BOARD(E152,"","売気配数量8")+[1]!BOARD(E152,"","売気配数量9")+[1]!BOARD(E152,"","売気配数量10")+[1]!BOARD(E152,"","売気配数量11")+[1]!BOARD(E152,"","売気配数量12")+[1]!BOARD(E152,"","売気配数量13")+[1]!BOARD(E152,"","売気配数量14"))</f>
        <v>53800</v>
      </c>
      <c r="H152" s="30">
        <f>IF(E152=0,"",[1]!BOARD(E152,"","買気配数量-3")+[1]!BOARD(E152,"","買気配数量-2")+[1]!BOARD(E152,"","買気配数量-1")+[1]!BOARD(E152,"","買気配数量0")+[1]!BOARD(E152,"","買気配数量1")+[1]!BOARD(E152,"","買気配数量2")+[1]!BOARD(E152,"","買気配数量3")+[1]!BOARD(E152,"","買気配数量4")+[1]!BOARD(E152,"","買気配数量5")+[1]!BOARD(E152,"","買気配数量6")+[1]!BOARD(E152,"","買気配数量7")+[1]!BOARD(E152,"","買気配数量8")+[1]!BOARD(E152,"","買気配数量9")+[1]!BOARD(E152,"","買気配数量10")+[1]!BOARD(E152,"","買気配数量11")+[1]!BOARD(E152,"","買気配数量12")+[1]!BOARD(E152,"","買気配数量13")+[1]!BOARD(E152,"","買気配数量14"))</f>
        <v>126300</v>
      </c>
      <c r="I152" s="29">
        <f t="shared" si="4"/>
        <v>2.3475836431226766</v>
      </c>
      <c r="J152" s="30">
        <f t="shared" si="5"/>
        <v>14</v>
      </c>
      <c r="Q152" s="2"/>
    </row>
    <row r="153" spans="5:17" x14ac:dyDescent="0.15">
      <c r="E153">
        <f>+ユニバース設定!B153</f>
        <v>5541</v>
      </c>
      <c r="F153" t="str">
        <f>+ユニバース設定!C153</f>
        <v>大平洋金属</v>
      </c>
      <c r="G153" s="31">
        <f>IF(E153=0,"",[1]!BOARD(E153,"","売気配数量-3")+[1]!BOARD(E153,"","売気配数量-2")+[1]!BOARD(E153,"","売気配数量-1")+[1]!BOARD(E153,"","売気配数量0")+[1]!BOARD(E153,"","売気配数量1")+[1]!BOARD(E153,"","売気配数量2")+[1]!BOARD(E153,"","売気配数量3")+[1]!BOARD(E153,"","売気配数量4")+[1]!BOARD(E153,"","売気配数量5")+[1]!BOARD(E153,"","売気配数量6")+[1]!BOARD(E153,"","売気配数量7")+[1]!BOARD(E153,"","売気配数量8")+[1]!BOARD(E153,"","売気配数量9")+[1]!BOARD(E153,"","売気配数量10")+[1]!BOARD(E153,"","売気配数量11")+[1]!BOARD(E153,"","売気配数量12")+[1]!BOARD(E153,"","売気配数量13")+[1]!BOARD(E153,"","売気配数量14"))</f>
        <v>43800</v>
      </c>
      <c r="H153" s="30">
        <f>IF(E153=0,"",[1]!BOARD(E153,"","買気配数量-3")+[1]!BOARD(E153,"","買気配数量-2")+[1]!BOARD(E153,"","買気配数量-1")+[1]!BOARD(E153,"","買気配数量0")+[1]!BOARD(E153,"","買気配数量1")+[1]!BOARD(E153,"","買気配数量2")+[1]!BOARD(E153,"","買気配数量3")+[1]!BOARD(E153,"","買気配数量4")+[1]!BOARD(E153,"","買気配数量5")+[1]!BOARD(E153,"","買気配数量6")+[1]!BOARD(E153,"","買気配数量7")+[1]!BOARD(E153,"","買気配数量8")+[1]!BOARD(E153,"","買気配数量9")+[1]!BOARD(E153,"","買気配数量10")+[1]!BOARD(E153,"","買気配数量11")+[1]!BOARD(E153,"","買気配数量12")+[1]!BOARD(E153,"","買気配数量13")+[1]!BOARD(E153,"","買気配数量14"))</f>
        <v>47300</v>
      </c>
      <c r="I153" s="29">
        <f t="shared" si="4"/>
        <v>1.0799086757990868</v>
      </c>
      <c r="J153" s="30">
        <f t="shared" si="5"/>
        <v>180</v>
      </c>
      <c r="Q153" s="2"/>
    </row>
    <row r="154" spans="5:17" x14ac:dyDescent="0.15">
      <c r="E154">
        <f>+ユニバース設定!B154</f>
        <v>5631</v>
      </c>
      <c r="F154" t="str">
        <f>+ユニバース設定!C154</f>
        <v>日本製鋼所</v>
      </c>
      <c r="G154" s="31">
        <f>IF(E154=0,"",[1]!BOARD(E154,"","売気配数量-3")+[1]!BOARD(E154,"","売気配数量-2")+[1]!BOARD(E154,"","売気配数量-1")+[1]!BOARD(E154,"","売気配数量0")+[1]!BOARD(E154,"","売気配数量1")+[1]!BOARD(E154,"","売気配数量2")+[1]!BOARD(E154,"","売気配数量3")+[1]!BOARD(E154,"","売気配数量4")+[1]!BOARD(E154,"","売気配数量5")+[1]!BOARD(E154,"","売気配数量6")+[1]!BOARD(E154,"","売気配数量7")+[1]!BOARD(E154,"","売気配数量8")+[1]!BOARD(E154,"","売気配数量9")+[1]!BOARD(E154,"","売気配数量10")+[1]!BOARD(E154,"","売気配数量11")+[1]!BOARD(E154,"","売気配数量12")+[1]!BOARD(E154,"","売気配数量13")+[1]!BOARD(E154,"","売気配数量14"))</f>
        <v>40000</v>
      </c>
      <c r="H154" s="30">
        <f>IF(E154=0,"",[1]!BOARD(E154,"","買気配数量-3")+[1]!BOARD(E154,"","買気配数量-2")+[1]!BOARD(E154,"","買気配数量-1")+[1]!BOARD(E154,"","買気配数量0")+[1]!BOARD(E154,"","買気配数量1")+[1]!BOARD(E154,"","買気配数量2")+[1]!BOARD(E154,"","買気配数量3")+[1]!BOARD(E154,"","買気配数量4")+[1]!BOARD(E154,"","買気配数量5")+[1]!BOARD(E154,"","買気配数量6")+[1]!BOARD(E154,"","買気配数量7")+[1]!BOARD(E154,"","買気配数量8")+[1]!BOARD(E154,"","買気配数量9")+[1]!BOARD(E154,"","買気配数量10")+[1]!BOARD(E154,"","買気配数量11")+[1]!BOARD(E154,"","買気配数量12")+[1]!BOARD(E154,"","買気配数量13")+[1]!BOARD(E154,"","買気配数量14"))</f>
        <v>65400</v>
      </c>
      <c r="I154" s="29">
        <f t="shared" si="4"/>
        <v>1.635</v>
      </c>
      <c r="J154" s="30">
        <f t="shared" si="5"/>
        <v>51</v>
      </c>
      <c r="Q154" s="2"/>
    </row>
    <row r="155" spans="5:17" x14ac:dyDescent="0.15">
      <c r="E155">
        <f>+ユニバース設定!B155</f>
        <v>5706</v>
      </c>
      <c r="F155" t="str">
        <f>+ユニバース設定!C155</f>
        <v>三井金属鉱業</v>
      </c>
      <c r="G155" s="31">
        <f>IF(E155=0,"",[1]!BOARD(E155,"","売気配数量-3")+[1]!BOARD(E155,"","売気配数量-2")+[1]!BOARD(E155,"","売気配数量-1")+[1]!BOARD(E155,"","売気配数量0")+[1]!BOARD(E155,"","売気配数量1")+[1]!BOARD(E155,"","売気配数量2")+[1]!BOARD(E155,"","売気配数量3")+[1]!BOARD(E155,"","売気配数量4")+[1]!BOARD(E155,"","売気配数量5")+[1]!BOARD(E155,"","売気配数量6")+[1]!BOARD(E155,"","売気配数量7")+[1]!BOARD(E155,"","売気配数量8")+[1]!BOARD(E155,"","売気配数量9")+[1]!BOARD(E155,"","売気配数量10")+[1]!BOARD(E155,"","売気配数量11")+[1]!BOARD(E155,"","売気配数量12")+[1]!BOARD(E155,"","売気配数量13")+[1]!BOARD(E155,"","売気配数量14"))</f>
        <v>52800</v>
      </c>
      <c r="H155" s="30">
        <f>IF(E155=0,"",[1]!BOARD(E155,"","買気配数量-3")+[1]!BOARD(E155,"","買気配数量-2")+[1]!BOARD(E155,"","買気配数量-1")+[1]!BOARD(E155,"","買気配数量0")+[1]!BOARD(E155,"","買気配数量1")+[1]!BOARD(E155,"","買気配数量2")+[1]!BOARD(E155,"","買気配数量3")+[1]!BOARD(E155,"","買気配数量4")+[1]!BOARD(E155,"","買気配数量5")+[1]!BOARD(E155,"","買気配数量6")+[1]!BOARD(E155,"","買気配数量7")+[1]!BOARD(E155,"","買気配数量8")+[1]!BOARD(E155,"","買気配数量9")+[1]!BOARD(E155,"","買気配数量10")+[1]!BOARD(E155,"","買気配数量11")+[1]!BOARD(E155,"","買気配数量12")+[1]!BOARD(E155,"","買気配数量13")+[1]!BOARD(E155,"","買気配数量14"))</f>
        <v>108500</v>
      </c>
      <c r="I155" s="29">
        <f t="shared" si="4"/>
        <v>2.0549242424242422</v>
      </c>
      <c r="J155" s="30">
        <f t="shared" si="5"/>
        <v>21</v>
      </c>
      <c r="Q155" s="2"/>
    </row>
    <row r="156" spans="5:17" x14ac:dyDescent="0.15">
      <c r="E156">
        <f>+ユニバース設定!B156</f>
        <v>5711</v>
      </c>
      <c r="F156" t="str">
        <f>+ユニバース設定!C156</f>
        <v>三菱マテリアル</v>
      </c>
      <c r="G156" s="31">
        <f>IF(E156=0,"",[1]!BOARD(E156,"","売気配数量-3")+[1]!BOARD(E156,"","売気配数量-2")+[1]!BOARD(E156,"","売気配数量-1")+[1]!BOARD(E156,"","売気配数量0")+[1]!BOARD(E156,"","売気配数量1")+[1]!BOARD(E156,"","売気配数量2")+[1]!BOARD(E156,"","売気配数量3")+[1]!BOARD(E156,"","売気配数量4")+[1]!BOARD(E156,"","売気配数量5")+[1]!BOARD(E156,"","売気配数量6")+[1]!BOARD(E156,"","売気配数量7")+[1]!BOARD(E156,"","売気配数量8")+[1]!BOARD(E156,"","売気配数量9")+[1]!BOARD(E156,"","売気配数量10")+[1]!BOARD(E156,"","売気配数量11")+[1]!BOARD(E156,"","売気配数量12")+[1]!BOARD(E156,"","売気配数量13")+[1]!BOARD(E156,"","売気配数量14"))</f>
        <v>72300</v>
      </c>
      <c r="H156" s="30">
        <f>IF(E156=0,"",[1]!BOARD(E156,"","買気配数量-3")+[1]!BOARD(E156,"","買気配数量-2")+[1]!BOARD(E156,"","買気配数量-1")+[1]!BOARD(E156,"","買気配数量0")+[1]!BOARD(E156,"","買気配数量1")+[1]!BOARD(E156,"","買気配数量2")+[1]!BOARD(E156,"","買気配数量3")+[1]!BOARD(E156,"","買気配数量4")+[1]!BOARD(E156,"","買気配数量5")+[1]!BOARD(E156,"","買気配数量6")+[1]!BOARD(E156,"","買気配数量7")+[1]!BOARD(E156,"","買気配数量8")+[1]!BOARD(E156,"","買気配数量9")+[1]!BOARD(E156,"","買気配数量10")+[1]!BOARD(E156,"","買気配数量11")+[1]!BOARD(E156,"","買気配数量12")+[1]!BOARD(E156,"","買気配数量13")+[1]!BOARD(E156,"","買気配数量14"))</f>
        <v>122200</v>
      </c>
      <c r="I156" s="29">
        <f t="shared" si="4"/>
        <v>1.690179806362379</v>
      </c>
      <c r="J156" s="30">
        <f t="shared" si="5"/>
        <v>42</v>
      </c>
      <c r="Q156" s="2"/>
    </row>
    <row r="157" spans="5:17" x14ac:dyDescent="0.15">
      <c r="E157">
        <f>+ユニバース設定!B157</f>
        <v>5714</v>
      </c>
      <c r="F157" t="str">
        <f>+ユニバース設定!C157</f>
        <v>ＤＯＷＡホールディングス</v>
      </c>
      <c r="G157" s="31">
        <f>IF(E157=0,"",[1]!BOARD(E157,"","売気配数量-3")+[1]!BOARD(E157,"","売気配数量-2")+[1]!BOARD(E157,"","売気配数量-1")+[1]!BOARD(E157,"","売気配数量0")+[1]!BOARD(E157,"","売気配数量1")+[1]!BOARD(E157,"","売気配数量2")+[1]!BOARD(E157,"","売気配数量3")+[1]!BOARD(E157,"","売気配数量4")+[1]!BOARD(E157,"","売気配数量5")+[1]!BOARD(E157,"","売気配数量6")+[1]!BOARD(E157,"","売気配数量7")+[1]!BOARD(E157,"","売気配数量8")+[1]!BOARD(E157,"","売気配数量9")+[1]!BOARD(E157,"","売気配数量10")+[1]!BOARD(E157,"","売気配数量11")+[1]!BOARD(E157,"","売気配数量12")+[1]!BOARD(E157,"","売気配数量13")+[1]!BOARD(E157,"","売気配数量14"))</f>
        <v>43000</v>
      </c>
      <c r="H157" s="30">
        <f>IF(E157=0,"",[1]!BOARD(E157,"","買気配数量-3")+[1]!BOARD(E157,"","買気配数量-2")+[1]!BOARD(E157,"","買気配数量-1")+[1]!BOARD(E157,"","買気配数量0")+[1]!BOARD(E157,"","買気配数量1")+[1]!BOARD(E157,"","買気配数量2")+[1]!BOARD(E157,"","買気配数量3")+[1]!BOARD(E157,"","買気配数量4")+[1]!BOARD(E157,"","買気配数量5")+[1]!BOARD(E157,"","買気配数量6")+[1]!BOARD(E157,"","買気配数量7")+[1]!BOARD(E157,"","買気配数量8")+[1]!BOARD(E157,"","買気配数量9")+[1]!BOARD(E157,"","買気配数量10")+[1]!BOARD(E157,"","買気配数量11")+[1]!BOARD(E157,"","買気配数量12")+[1]!BOARD(E157,"","買気配数量13")+[1]!BOARD(E157,"","買気配数量14"))</f>
        <v>38600</v>
      </c>
      <c r="I157" s="29">
        <f t="shared" si="4"/>
        <v>0.89767441860465114</v>
      </c>
      <c r="J157" s="30">
        <f t="shared" si="5"/>
        <v>240</v>
      </c>
      <c r="Q157" s="2"/>
    </row>
    <row r="158" spans="5:17" x14ac:dyDescent="0.15">
      <c r="E158">
        <f>+ユニバース設定!B158</f>
        <v>5726</v>
      </c>
      <c r="F158" t="str">
        <f>+ユニバース設定!C158</f>
        <v>大阪チタニウムテクノロジーズ</v>
      </c>
      <c r="G158" s="31">
        <f>IF(E158=0,"",[1]!BOARD(E158,"","売気配数量-3")+[1]!BOARD(E158,"","売気配数量-2")+[1]!BOARD(E158,"","売気配数量-1")+[1]!BOARD(E158,"","売気配数量0")+[1]!BOARD(E158,"","売気配数量1")+[1]!BOARD(E158,"","売気配数量2")+[1]!BOARD(E158,"","売気配数量3")+[1]!BOARD(E158,"","売気配数量4")+[1]!BOARD(E158,"","売気配数量5")+[1]!BOARD(E158,"","売気配数量6")+[1]!BOARD(E158,"","売気配数量7")+[1]!BOARD(E158,"","売気配数量8")+[1]!BOARD(E158,"","売気配数量9")+[1]!BOARD(E158,"","売気配数量10")+[1]!BOARD(E158,"","売気配数量11")+[1]!BOARD(E158,"","売気配数量12")+[1]!BOARD(E158,"","売気配数量13")+[1]!BOARD(E158,"","売気配数量14"))</f>
        <v>23400</v>
      </c>
      <c r="H158" s="30">
        <f>IF(E158=0,"",[1]!BOARD(E158,"","買気配数量-3")+[1]!BOARD(E158,"","買気配数量-2")+[1]!BOARD(E158,"","買気配数量-1")+[1]!BOARD(E158,"","買気配数量0")+[1]!BOARD(E158,"","買気配数量1")+[1]!BOARD(E158,"","買気配数量2")+[1]!BOARD(E158,"","買気配数量3")+[1]!BOARD(E158,"","買気配数量4")+[1]!BOARD(E158,"","買気配数量5")+[1]!BOARD(E158,"","買気配数量6")+[1]!BOARD(E158,"","買気配数量7")+[1]!BOARD(E158,"","買気配数量8")+[1]!BOARD(E158,"","買気配数量9")+[1]!BOARD(E158,"","買気配数量10")+[1]!BOARD(E158,"","買気配数量11")+[1]!BOARD(E158,"","買気配数量12")+[1]!BOARD(E158,"","買気配数量13")+[1]!BOARD(E158,"","買気配数量14"))</f>
        <v>9200</v>
      </c>
      <c r="I158" s="29">
        <f t="shared" si="4"/>
        <v>0.39316239316239315</v>
      </c>
      <c r="J158" s="30">
        <f t="shared" si="5"/>
        <v>296</v>
      </c>
      <c r="Q158" s="2"/>
    </row>
    <row r="159" spans="5:17" x14ac:dyDescent="0.15">
      <c r="E159">
        <f>+ユニバース設定!B159</f>
        <v>5727</v>
      </c>
      <c r="F159" t="str">
        <f>+ユニバース設定!C159</f>
        <v>東邦チタニウム</v>
      </c>
      <c r="G159" s="31">
        <f>IF(E159=0,"",[1]!BOARD(E159,"","売気配数量-3")+[1]!BOARD(E159,"","売気配数量-2")+[1]!BOARD(E159,"","売気配数量-1")+[1]!BOARD(E159,"","売気配数量0")+[1]!BOARD(E159,"","売気配数量1")+[1]!BOARD(E159,"","売気配数量2")+[1]!BOARD(E159,"","売気配数量3")+[1]!BOARD(E159,"","売気配数量4")+[1]!BOARD(E159,"","売気配数量5")+[1]!BOARD(E159,"","売気配数量6")+[1]!BOARD(E159,"","売気配数量7")+[1]!BOARD(E159,"","売気配数量8")+[1]!BOARD(E159,"","売気配数量9")+[1]!BOARD(E159,"","売気配数量10")+[1]!BOARD(E159,"","売気配数量11")+[1]!BOARD(E159,"","売気配数量12")+[1]!BOARD(E159,"","売気配数量13")+[1]!BOARD(E159,"","売気配数量14"))</f>
        <v>139300</v>
      </c>
      <c r="H159" s="30">
        <f>IF(E159=0,"",[1]!BOARD(E159,"","買気配数量-3")+[1]!BOARD(E159,"","買気配数量-2")+[1]!BOARD(E159,"","買気配数量-1")+[1]!BOARD(E159,"","買気配数量0")+[1]!BOARD(E159,"","買気配数量1")+[1]!BOARD(E159,"","買気配数量2")+[1]!BOARD(E159,"","買気配数量3")+[1]!BOARD(E159,"","買気配数量4")+[1]!BOARD(E159,"","買気配数量5")+[1]!BOARD(E159,"","買気配数量6")+[1]!BOARD(E159,"","買気配数量7")+[1]!BOARD(E159,"","買気配数量8")+[1]!BOARD(E159,"","買気配数量9")+[1]!BOARD(E159,"","買気配数量10")+[1]!BOARD(E159,"","買気配数量11")+[1]!BOARD(E159,"","買気配数量12")+[1]!BOARD(E159,"","買気配数量13")+[1]!BOARD(E159,"","買気配数量14"))</f>
        <v>71100</v>
      </c>
      <c r="I159" s="29">
        <f t="shared" si="4"/>
        <v>0.51040918880114861</v>
      </c>
      <c r="J159" s="30">
        <f t="shared" si="5"/>
        <v>294</v>
      </c>
      <c r="Q159" s="2"/>
    </row>
    <row r="160" spans="5:17" x14ac:dyDescent="0.15">
      <c r="E160">
        <f>+ユニバース設定!B160</f>
        <v>5801</v>
      </c>
      <c r="F160" t="str">
        <f>+ユニバース設定!C160</f>
        <v>古河電気工業</v>
      </c>
      <c r="G160" s="31">
        <f>IF(E160=0,"",[1]!BOARD(E160,"","売気配数量-3")+[1]!BOARD(E160,"","売気配数量-2")+[1]!BOARD(E160,"","売気配数量-1")+[1]!BOARD(E160,"","売気配数量0")+[1]!BOARD(E160,"","売気配数量1")+[1]!BOARD(E160,"","売気配数量2")+[1]!BOARD(E160,"","売気配数量3")+[1]!BOARD(E160,"","売気配数量4")+[1]!BOARD(E160,"","売気配数量5")+[1]!BOARD(E160,"","売気配数量6")+[1]!BOARD(E160,"","売気配数量7")+[1]!BOARD(E160,"","売気配数量8")+[1]!BOARD(E160,"","売気配数量9")+[1]!BOARD(E160,"","売気配数量10")+[1]!BOARD(E160,"","売気配数量11")+[1]!BOARD(E160,"","売気配数量12")+[1]!BOARD(E160,"","売気配数量13")+[1]!BOARD(E160,"","売気配数量14"))</f>
        <v>142500</v>
      </c>
      <c r="H160" s="30">
        <f>IF(E160=0,"",[1]!BOARD(E160,"","買気配数量-3")+[1]!BOARD(E160,"","買気配数量-2")+[1]!BOARD(E160,"","買気配数量-1")+[1]!BOARD(E160,"","買気配数量0")+[1]!BOARD(E160,"","買気配数量1")+[1]!BOARD(E160,"","買気配数量2")+[1]!BOARD(E160,"","買気配数量3")+[1]!BOARD(E160,"","買気配数量4")+[1]!BOARD(E160,"","買気配数量5")+[1]!BOARD(E160,"","買気配数量6")+[1]!BOARD(E160,"","買気配数量7")+[1]!BOARD(E160,"","買気配数量8")+[1]!BOARD(E160,"","買気配数量9")+[1]!BOARD(E160,"","買気配数量10")+[1]!BOARD(E160,"","買気配数量11")+[1]!BOARD(E160,"","買気配数量12")+[1]!BOARD(E160,"","買気配数量13")+[1]!BOARD(E160,"","買気配数量14"))</f>
        <v>93600</v>
      </c>
      <c r="I160" s="29">
        <f t="shared" si="4"/>
        <v>0.65684210526315789</v>
      </c>
      <c r="J160" s="30">
        <f t="shared" si="5"/>
        <v>283</v>
      </c>
      <c r="Q160" s="2"/>
    </row>
    <row r="161" spans="5:17" x14ac:dyDescent="0.15">
      <c r="E161">
        <f>+ユニバース設定!B161</f>
        <v>5803</v>
      </c>
      <c r="F161" t="str">
        <f>+ユニバース設定!C161</f>
        <v>フジクラ</v>
      </c>
      <c r="G161" s="31">
        <f>IF(E161=0,"",[1]!BOARD(E161,"","売気配数量-3")+[1]!BOARD(E161,"","売気配数量-2")+[1]!BOARD(E161,"","売気配数量-1")+[1]!BOARD(E161,"","売気配数量0")+[1]!BOARD(E161,"","売気配数量1")+[1]!BOARD(E161,"","売気配数量2")+[1]!BOARD(E161,"","売気配数量3")+[1]!BOARD(E161,"","売気配数量4")+[1]!BOARD(E161,"","売気配数量5")+[1]!BOARD(E161,"","売気配数量6")+[1]!BOARD(E161,"","売気配数量7")+[1]!BOARD(E161,"","売気配数量8")+[1]!BOARD(E161,"","売気配数量9")+[1]!BOARD(E161,"","売気配数量10")+[1]!BOARD(E161,"","売気配数量11")+[1]!BOARD(E161,"","売気配数量12")+[1]!BOARD(E161,"","売気配数量13")+[1]!BOARD(E161,"","売気配数量14"))</f>
        <v>279100</v>
      </c>
      <c r="H161" s="30">
        <f>IF(E161=0,"",[1]!BOARD(E161,"","買気配数量-3")+[1]!BOARD(E161,"","買気配数量-2")+[1]!BOARD(E161,"","買気配数量-1")+[1]!BOARD(E161,"","買気配数量0")+[1]!BOARD(E161,"","買気配数量1")+[1]!BOARD(E161,"","買気配数量2")+[1]!BOARD(E161,"","買気配数量3")+[1]!BOARD(E161,"","買気配数量4")+[1]!BOARD(E161,"","買気配数量5")+[1]!BOARD(E161,"","買気配数量6")+[1]!BOARD(E161,"","買気配数量7")+[1]!BOARD(E161,"","買気配数量8")+[1]!BOARD(E161,"","買気配数量9")+[1]!BOARD(E161,"","買気配数量10")+[1]!BOARD(E161,"","買気配数量11")+[1]!BOARD(E161,"","買気配数量12")+[1]!BOARD(E161,"","買気配数量13")+[1]!BOARD(E161,"","買気配数量14"))</f>
        <v>244700</v>
      </c>
      <c r="I161" s="29">
        <f t="shared" si="4"/>
        <v>0.87674668577570758</v>
      </c>
      <c r="J161" s="30">
        <f t="shared" si="5"/>
        <v>246</v>
      </c>
      <c r="Q161" s="2"/>
    </row>
    <row r="162" spans="5:17" x14ac:dyDescent="0.15">
      <c r="E162">
        <f>+ユニバース設定!B162</f>
        <v>5857</v>
      </c>
      <c r="F162" t="str">
        <f>+ユニバース設定!C162</f>
        <v>アサヒホールディングス</v>
      </c>
      <c r="G162" s="31">
        <f>IF(E162=0,"",[1]!BOARD(E162,"","売気配数量-3")+[1]!BOARD(E162,"","売気配数量-2")+[1]!BOARD(E162,"","売気配数量-1")+[1]!BOARD(E162,"","売気配数量0")+[1]!BOARD(E162,"","売気配数量1")+[1]!BOARD(E162,"","売気配数量2")+[1]!BOARD(E162,"","売気配数量3")+[1]!BOARD(E162,"","売気配数量4")+[1]!BOARD(E162,"","売気配数量5")+[1]!BOARD(E162,"","売気配数量6")+[1]!BOARD(E162,"","売気配数量7")+[1]!BOARD(E162,"","売気配数量8")+[1]!BOARD(E162,"","売気配数量9")+[1]!BOARD(E162,"","売気配数量10")+[1]!BOARD(E162,"","売気配数量11")+[1]!BOARD(E162,"","売気配数量12")+[1]!BOARD(E162,"","売気配数量13")+[1]!BOARD(E162,"","売気配数量14"))</f>
        <v>29400</v>
      </c>
      <c r="H162" s="30">
        <f>IF(E162=0,"",[1]!BOARD(E162,"","買気配数量-3")+[1]!BOARD(E162,"","買気配数量-2")+[1]!BOARD(E162,"","買気配数量-1")+[1]!BOARD(E162,"","買気配数量0")+[1]!BOARD(E162,"","買気配数量1")+[1]!BOARD(E162,"","買気配数量2")+[1]!BOARD(E162,"","買気配数量3")+[1]!BOARD(E162,"","買気配数量4")+[1]!BOARD(E162,"","買気配数量5")+[1]!BOARD(E162,"","買気配数量6")+[1]!BOARD(E162,"","買気配数量7")+[1]!BOARD(E162,"","買気配数量8")+[1]!BOARD(E162,"","買気配数量9")+[1]!BOARD(E162,"","買気配数量10")+[1]!BOARD(E162,"","買気配数量11")+[1]!BOARD(E162,"","買気配数量12")+[1]!BOARD(E162,"","買気配数量13")+[1]!BOARD(E162,"","買気配数量14"))</f>
        <v>27400</v>
      </c>
      <c r="I162" s="29">
        <f t="shared" si="4"/>
        <v>0.93197278911564629</v>
      </c>
      <c r="J162" s="30">
        <f t="shared" si="5"/>
        <v>231</v>
      </c>
      <c r="Q162" s="2"/>
    </row>
    <row r="163" spans="5:17" x14ac:dyDescent="0.15">
      <c r="E163">
        <f>+ユニバース設定!B163</f>
        <v>5901</v>
      </c>
      <c r="F163" t="str">
        <f>+ユニバース設定!C163</f>
        <v>東洋製罐</v>
      </c>
      <c r="G163" s="31">
        <f>IF(E163=0,"",[1]!BOARD(E163,"","売気配数量-3")+[1]!BOARD(E163,"","売気配数量-2")+[1]!BOARD(E163,"","売気配数量-1")+[1]!BOARD(E163,"","売気配数量0")+[1]!BOARD(E163,"","売気配数量1")+[1]!BOARD(E163,"","売気配数量2")+[1]!BOARD(E163,"","売気配数量3")+[1]!BOARD(E163,"","売気配数量4")+[1]!BOARD(E163,"","売気配数量5")+[1]!BOARD(E163,"","売気配数量6")+[1]!BOARD(E163,"","売気配数量7")+[1]!BOARD(E163,"","売気配数量8")+[1]!BOARD(E163,"","売気配数量9")+[1]!BOARD(E163,"","売気配数量10")+[1]!BOARD(E163,"","売気配数量11")+[1]!BOARD(E163,"","売気配数量12")+[1]!BOARD(E163,"","売気配数量13")+[1]!BOARD(E163,"","売気配数量14"))</f>
        <v>50700</v>
      </c>
      <c r="H163" s="30">
        <f>IF(E163=0,"",[1]!BOARD(E163,"","買気配数量-3")+[1]!BOARD(E163,"","買気配数量-2")+[1]!BOARD(E163,"","買気配数量-1")+[1]!BOARD(E163,"","買気配数量0")+[1]!BOARD(E163,"","買気配数量1")+[1]!BOARD(E163,"","買気配数量2")+[1]!BOARD(E163,"","買気配数量3")+[1]!BOARD(E163,"","買気配数量4")+[1]!BOARD(E163,"","買気配数量5")+[1]!BOARD(E163,"","買気配数量6")+[1]!BOARD(E163,"","買気配数量7")+[1]!BOARD(E163,"","買気配数量8")+[1]!BOARD(E163,"","買気配数量9")+[1]!BOARD(E163,"","買気配数量10")+[1]!BOARD(E163,"","買気配数量11")+[1]!BOARD(E163,"","買気配数量12")+[1]!BOARD(E163,"","買気配数量13")+[1]!BOARD(E163,"","買気配数量14"))</f>
        <v>55600</v>
      </c>
      <c r="I163" s="29">
        <f t="shared" si="4"/>
        <v>1.096646942800789</v>
      </c>
      <c r="J163" s="30">
        <f t="shared" si="5"/>
        <v>173</v>
      </c>
      <c r="Q163" s="2"/>
    </row>
    <row r="164" spans="5:17" x14ac:dyDescent="0.15">
      <c r="E164">
        <f>+ユニバース設定!B164</f>
        <v>5929</v>
      </c>
      <c r="F164" t="str">
        <f>+ユニバース設定!C164</f>
        <v>三和ホールディングス</v>
      </c>
      <c r="G164" s="31">
        <f>IF(E164=0,"",[1]!BOARD(E164,"","売気配数量-3")+[1]!BOARD(E164,"","売気配数量-2")+[1]!BOARD(E164,"","売気配数量-1")+[1]!BOARD(E164,"","売気配数量0")+[1]!BOARD(E164,"","売気配数量1")+[1]!BOARD(E164,"","売気配数量2")+[1]!BOARD(E164,"","売気配数量3")+[1]!BOARD(E164,"","売気配数量4")+[1]!BOARD(E164,"","売気配数量5")+[1]!BOARD(E164,"","売気配数量6")+[1]!BOARD(E164,"","売気配数量7")+[1]!BOARD(E164,"","売気配数量8")+[1]!BOARD(E164,"","売気配数量9")+[1]!BOARD(E164,"","売気配数量10")+[1]!BOARD(E164,"","売気配数量11")+[1]!BOARD(E164,"","売気配数量12")+[1]!BOARD(E164,"","売気配数量13")+[1]!BOARD(E164,"","売気配数量14"))</f>
        <v>59800</v>
      </c>
      <c r="H164" s="30">
        <f>IF(E164=0,"",[1]!BOARD(E164,"","買気配数量-3")+[1]!BOARD(E164,"","買気配数量-2")+[1]!BOARD(E164,"","買気配数量-1")+[1]!BOARD(E164,"","買気配数量0")+[1]!BOARD(E164,"","買気配数量1")+[1]!BOARD(E164,"","買気配数量2")+[1]!BOARD(E164,"","買気配数量3")+[1]!BOARD(E164,"","買気配数量4")+[1]!BOARD(E164,"","買気配数量5")+[1]!BOARD(E164,"","買気配数量6")+[1]!BOARD(E164,"","買気配数量7")+[1]!BOARD(E164,"","買気配数量8")+[1]!BOARD(E164,"","買気配数量9")+[1]!BOARD(E164,"","買気配数量10")+[1]!BOARD(E164,"","買気配数量11")+[1]!BOARD(E164,"","買気配数量12")+[1]!BOARD(E164,"","買気配数量13")+[1]!BOARD(E164,"","買気配数量14"))</f>
        <v>58700</v>
      </c>
      <c r="I164" s="29">
        <f t="shared" si="4"/>
        <v>0.98160535117056857</v>
      </c>
      <c r="J164" s="30">
        <f t="shared" si="5"/>
        <v>211</v>
      </c>
      <c r="Q164" s="2"/>
    </row>
    <row r="165" spans="5:17" x14ac:dyDescent="0.15">
      <c r="E165">
        <f>+ユニバース設定!B165</f>
        <v>5938</v>
      </c>
      <c r="F165" t="str">
        <f>+ユニバース設定!C165</f>
        <v>住生活グループ</v>
      </c>
      <c r="G165" s="31">
        <f>IF(E165=0,"",[1]!BOARD(E165,"","売気配数量-3")+[1]!BOARD(E165,"","売気配数量-2")+[1]!BOARD(E165,"","売気配数量-1")+[1]!BOARD(E165,"","売気配数量0")+[1]!BOARD(E165,"","売気配数量1")+[1]!BOARD(E165,"","売気配数量2")+[1]!BOARD(E165,"","売気配数量3")+[1]!BOARD(E165,"","売気配数量4")+[1]!BOARD(E165,"","売気配数量5")+[1]!BOARD(E165,"","売気配数量6")+[1]!BOARD(E165,"","売気配数量7")+[1]!BOARD(E165,"","売気配数量8")+[1]!BOARD(E165,"","売気配数量9")+[1]!BOARD(E165,"","売気配数量10")+[1]!BOARD(E165,"","売気配数量11")+[1]!BOARD(E165,"","売気配数量12")+[1]!BOARD(E165,"","売気配数量13")+[1]!BOARD(E165,"","売気配数量14"))</f>
        <v>124200</v>
      </c>
      <c r="H165" s="30">
        <f>IF(E165=0,"",[1]!BOARD(E165,"","買気配数量-3")+[1]!BOARD(E165,"","買気配数量-2")+[1]!BOARD(E165,"","買気配数量-1")+[1]!BOARD(E165,"","買気配数量0")+[1]!BOARD(E165,"","買気配数量1")+[1]!BOARD(E165,"","買気配数量2")+[1]!BOARD(E165,"","買気配数量3")+[1]!BOARD(E165,"","買気配数量4")+[1]!BOARD(E165,"","買気配数量5")+[1]!BOARD(E165,"","買気配数量6")+[1]!BOARD(E165,"","買気配数量7")+[1]!BOARD(E165,"","買気配数量8")+[1]!BOARD(E165,"","買気配数量9")+[1]!BOARD(E165,"","買気配数量10")+[1]!BOARD(E165,"","買気配数量11")+[1]!BOARD(E165,"","買気配数量12")+[1]!BOARD(E165,"","買気配数量13")+[1]!BOARD(E165,"","買気配数量14"))</f>
        <v>95400</v>
      </c>
      <c r="I165" s="29">
        <f t="shared" si="4"/>
        <v>0.76811594202898548</v>
      </c>
      <c r="J165" s="30">
        <f t="shared" si="5"/>
        <v>268</v>
      </c>
      <c r="Q165" s="2"/>
    </row>
    <row r="166" spans="5:17" x14ac:dyDescent="0.15">
      <c r="E166">
        <f>+ユニバース設定!B166</f>
        <v>5943</v>
      </c>
      <c r="F166" t="str">
        <f>+ユニバース設定!C166</f>
        <v>ノーリツ</v>
      </c>
      <c r="G166" s="31">
        <f>IF(E166=0,"",[1]!BOARD(E166,"","売気配数量-3")+[1]!BOARD(E166,"","売気配数量-2")+[1]!BOARD(E166,"","売気配数量-1")+[1]!BOARD(E166,"","売気配数量0")+[1]!BOARD(E166,"","売気配数量1")+[1]!BOARD(E166,"","売気配数量2")+[1]!BOARD(E166,"","売気配数量3")+[1]!BOARD(E166,"","売気配数量4")+[1]!BOARD(E166,"","売気配数量5")+[1]!BOARD(E166,"","売気配数量6")+[1]!BOARD(E166,"","売気配数量7")+[1]!BOARD(E166,"","売気配数量8")+[1]!BOARD(E166,"","売気配数量9")+[1]!BOARD(E166,"","売気配数量10")+[1]!BOARD(E166,"","売気配数量11")+[1]!BOARD(E166,"","売気配数量12")+[1]!BOARD(E166,"","売気配数量13")+[1]!BOARD(E166,"","売気配数量14"))</f>
        <v>6400</v>
      </c>
      <c r="H166" s="30">
        <f>IF(E166=0,"",[1]!BOARD(E166,"","買気配数量-3")+[1]!BOARD(E166,"","買気配数量-2")+[1]!BOARD(E166,"","買気配数量-1")+[1]!BOARD(E166,"","買気配数量0")+[1]!BOARD(E166,"","買気配数量1")+[1]!BOARD(E166,"","買気配数量2")+[1]!BOARD(E166,"","買気配数量3")+[1]!BOARD(E166,"","買気配数量4")+[1]!BOARD(E166,"","買気配数量5")+[1]!BOARD(E166,"","買気配数量6")+[1]!BOARD(E166,"","買気配数量7")+[1]!BOARD(E166,"","買気配数量8")+[1]!BOARD(E166,"","買気配数量9")+[1]!BOARD(E166,"","買気配数量10")+[1]!BOARD(E166,"","買気配数量11")+[1]!BOARD(E166,"","買気配数量12")+[1]!BOARD(E166,"","買気配数量13")+[1]!BOARD(E166,"","買気配数量14"))</f>
        <v>10700</v>
      </c>
      <c r="I166" s="29">
        <f t="shared" si="4"/>
        <v>1.671875</v>
      </c>
      <c r="J166" s="30">
        <f t="shared" si="5"/>
        <v>45</v>
      </c>
      <c r="Q166" s="2"/>
    </row>
    <row r="167" spans="5:17" x14ac:dyDescent="0.15">
      <c r="E167">
        <f>+ユニバース設定!B167</f>
        <v>5947</v>
      </c>
      <c r="F167" t="str">
        <f>+ユニバース設定!C167</f>
        <v>リンナイ</v>
      </c>
      <c r="G167" s="31">
        <f>IF(E167=0,"",[1]!BOARD(E167,"","売気配数量-3")+[1]!BOARD(E167,"","売気配数量-2")+[1]!BOARD(E167,"","売気配数量-1")+[1]!BOARD(E167,"","売気配数量0")+[1]!BOARD(E167,"","売気配数量1")+[1]!BOARD(E167,"","売気配数量2")+[1]!BOARD(E167,"","売気配数量3")+[1]!BOARD(E167,"","売気配数量4")+[1]!BOARD(E167,"","売気配数量5")+[1]!BOARD(E167,"","売気配数量6")+[1]!BOARD(E167,"","売気配数量7")+[1]!BOARD(E167,"","売気配数量8")+[1]!BOARD(E167,"","売気配数量9")+[1]!BOARD(E167,"","売気配数量10")+[1]!BOARD(E167,"","売気配数量11")+[1]!BOARD(E167,"","売気配数量12")+[1]!BOARD(E167,"","売気配数量13")+[1]!BOARD(E167,"","売気配数量14"))</f>
        <v>17600</v>
      </c>
      <c r="H167" s="30">
        <f>IF(E167=0,"",[1]!BOARD(E167,"","買気配数量-3")+[1]!BOARD(E167,"","買気配数量-2")+[1]!BOARD(E167,"","買気配数量-1")+[1]!BOARD(E167,"","買気配数量0")+[1]!BOARD(E167,"","買気配数量1")+[1]!BOARD(E167,"","買気配数量2")+[1]!BOARD(E167,"","買気配数量3")+[1]!BOARD(E167,"","買気配数量4")+[1]!BOARD(E167,"","買気配数量5")+[1]!BOARD(E167,"","買気配数量6")+[1]!BOARD(E167,"","買気配数量7")+[1]!BOARD(E167,"","買気配数量8")+[1]!BOARD(E167,"","買気配数量9")+[1]!BOARD(E167,"","買気配数量10")+[1]!BOARD(E167,"","買気配数量11")+[1]!BOARD(E167,"","買気配数量12")+[1]!BOARD(E167,"","買気配数量13")+[1]!BOARD(E167,"","買気配数量14"))</f>
        <v>16300</v>
      </c>
      <c r="I167" s="29">
        <f t="shared" ref="I167:I230" si="6">IF(F167=0,"",+H167/G167)</f>
        <v>0.92613636363636365</v>
      </c>
      <c r="J167" s="30">
        <f t="shared" si="5"/>
        <v>232</v>
      </c>
      <c r="Q167" s="2"/>
    </row>
    <row r="168" spans="5:17" x14ac:dyDescent="0.15">
      <c r="E168">
        <f>+ユニバース設定!B168</f>
        <v>5991</v>
      </c>
      <c r="F168" t="str">
        <f>+ユニバース設定!C168</f>
        <v>日本発條</v>
      </c>
      <c r="G168" s="31">
        <f>IF(E168=0,"",[1]!BOARD(E168,"","売気配数量-3")+[1]!BOARD(E168,"","売気配数量-2")+[1]!BOARD(E168,"","売気配数量-1")+[1]!BOARD(E168,"","売気配数量0")+[1]!BOARD(E168,"","売気配数量1")+[1]!BOARD(E168,"","売気配数量2")+[1]!BOARD(E168,"","売気配数量3")+[1]!BOARD(E168,"","売気配数量4")+[1]!BOARD(E168,"","売気配数量5")+[1]!BOARD(E168,"","売気配数量6")+[1]!BOARD(E168,"","売気配数量7")+[1]!BOARD(E168,"","売気配数量8")+[1]!BOARD(E168,"","売気配数量9")+[1]!BOARD(E168,"","売気配数量10")+[1]!BOARD(E168,"","売気配数量11")+[1]!BOARD(E168,"","売気配数量12")+[1]!BOARD(E168,"","売気配数量13")+[1]!BOARD(E168,"","売気配数量14"))</f>
        <v>120700</v>
      </c>
      <c r="H168" s="30">
        <f>IF(E168=0,"",[1]!BOARD(E168,"","買気配数量-3")+[1]!BOARD(E168,"","買気配数量-2")+[1]!BOARD(E168,"","買気配数量-1")+[1]!BOARD(E168,"","買気配数量0")+[1]!BOARD(E168,"","買気配数量1")+[1]!BOARD(E168,"","買気配数量2")+[1]!BOARD(E168,"","買気配数量3")+[1]!BOARD(E168,"","買気配数量4")+[1]!BOARD(E168,"","買気配数量5")+[1]!BOARD(E168,"","買気配数量6")+[1]!BOARD(E168,"","買気配数量7")+[1]!BOARD(E168,"","買気配数量8")+[1]!BOARD(E168,"","買気配数量9")+[1]!BOARD(E168,"","買気配数量10")+[1]!BOARD(E168,"","買気配数量11")+[1]!BOARD(E168,"","買気配数量12")+[1]!BOARD(E168,"","買気配数量13")+[1]!BOARD(E168,"","買気配数量14"))</f>
        <v>109400</v>
      </c>
      <c r="I168" s="29">
        <f t="shared" si="6"/>
        <v>0.90637945318972657</v>
      </c>
      <c r="J168" s="30">
        <f t="shared" si="5"/>
        <v>238</v>
      </c>
      <c r="Q168" s="2"/>
    </row>
    <row r="169" spans="5:17" x14ac:dyDescent="0.15">
      <c r="E169">
        <f>+ユニバース設定!B169</f>
        <v>6005</v>
      </c>
      <c r="F169" t="str">
        <f>+ユニバース設定!C169</f>
        <v>三浦工業</v>
      </c>
      <c r="G169" s="31">
        <f>IF(E169=0,"",[1]!BOARD(E169,"","売気配数量-3")+[1]!BOARD(E169,"","売気配数量-2")+[1]!BOARD(E169,"","売気配数量-1")+[1]!BOARD(E169,"","売気配数量0")+[1]!BOARD(E169,"","売気配数量1")+[1]!BOARD(E169,"","売気配数量2")+[1]!BOARD(E169,"","売気配数量3")+[1]!BOARD(E169,"","売気配数量4")+[1]!BOARD(E169,"","売気配数量5")+[1]!BOARD(E169,"","売気配数量6")+[1]!BOARD(E169,"","売気配数量7")+[1]!BOARD(E169,"","売気配数量8")+[1]!BOARD(E169,"","売気配数量9")+[1]!BOARD(E169,"","売気配数量10")+[1]!BOARD(E169,"","売気配数量11")+[1]!BOARD(E169,"","売気配数量12")+[1]!BOARD(E169,"","売気配数量13")+[1]!BOARD(E169,"","売気配数量14"))</f>
        <v>64700</v>
      </c>
      <c r="H169" s="30">
        <f>IF(E169=0,"",[1]!BOARD(E169,"","買気配数量-3")+[1]!BOARD(E169,"","買気配数量-2")+[1]!BOARD(E169,"","買気配数量-1")+[1]!BOARD(E169,"","買気配数量0")+[1]!BOARD(E169,"","買気配数量1")+[1]!BOARD(E169,"","買気配数量2")+[1]!BOARD(E169,"","買気配数量3")+[1]!BOARD(E169,"","買気配数量4")+[1]!BOARD(E169,"","買気配数量5")+[1]!BOARD(E169,"","買気配数量6")+[1]!BOARD(E169,"","買気配数量7")+[1]!BOARD(E169,"","買気配数量8")+[1]!BOARD(E169,"","買気配数量9")+[1]!BOARD(E169,"","買気配数量10")+[1]!BOARD(E169,"","買気配数量11")+[1]!BOARD(E169,"","買気配数量12")+[1]!BOARD(E169,"","買気配数量13")+[1]!BOARD(E169,"","買気配数量14"))</f>
        <v>46800</v>
      </c>
      <c r="I169" s="29">
        <f t="shared" si="6"/>
        <v>0.72333848531684697</v>
      </c>
      <c r="J169" s="30">
        <f t="shared" si="5"/>
        <v>275</v>
      </c>
      <c r="Q169" s="2"/>
    </row>
    <row r="170" spans="5:17" x14ac:dyDescent="0.15">
      <c r="E170">
        <f>+ユニバース設定!B170</f>
        <v>6103</v>
      </c>
      <c r="F170" t="str">
        <f>+ユニバース設定!C170</f>
        <v>オークマ</v>
      </c>
      <c r="G170" s="31">
        <f>IF(E170=0,"",[1]!BOARD(E170,"","売気配数量-3")+[1]!BOARD(E170,"","売気配数量-2")+[1]!BOARD(E170,"","売気配数量-1")+[1]!BOARD(E170,"","売気配数量0")+[1]!BOARD(E170,"","売気配数量1")+[1]!BOARD(E170,"","売気配数量2")+[1]!BOARD(E170,"","売気配数量3")+[1]!BOARD(E170,"","売気配数量4")+[1]!BOARD(E170,"","売気配数量5")+[1]!BOARD(E170,"","売気配数量6")+[1]!BOARD(E170,"","売気配数量7")+[1]!BOARD(E170,"","売気配数量8")+[1]!BOARD(E170,"","売気配数量9")+[1]!BOARD(E170,"","売気配数量10")+[1]!BOARD(E170,"","売気配数量11")+[1]!BOARD(E170,"","売気配数量12")+[1]!BOARD(E170,"","売気配数量13")+[1]!BOARD(E170,"","売気配数量14"))</f>
        <v>32900</v>
      </c>
      <c r="H170" s="30">
        <f>IF(E170=0,"",[1]!BOARD(E170,"","買気配数量-3")+[1]!BOARD(E170,"","買気配数量-2")+[1]!BOARD(E170,"","買気配数量-1")+[1]!BOARD(E170,"","買気配数量0")+[1]!BOARD(E170,"","買気配数量1")+[1]!BOARD(E170,"","買気配数量2")+[1]!BOARD(E170,"","買気配数量3")+[1]!BOARD(E170,"","買気配数量4")+[1]!BOARD(E170,"","買気配数量5")+[1]!BOARD(E170,"","買気配数量6")+[1]!BOARD(E170,"","買気配数量7")+[1]!BOARD(E170,"","買気配数量8")+[1]!BOARD(E170,"","買気配数量9")+[1]!BOARD(E170,"","買気配数量10")+[1]!BOARD(E170,"","買気配数量11")+[1]!BOARD(E170,"","買気配数量12")+[1]!BOARD(E170,"","買気配数量13")+[1]!BOARD(E170,"","買気配数量14"))</f>
        <v>37200</v>
      </c>
      <c r="I170" s="29">
        <f t="shared" si="6"/>
        <v>1.1306990881458967</v>
      </c>
      <c r="J170" s="30">
        <f t="shared" si="5"/>
        <v>160</v>
      </c>
      <c r="Q170" s="2"/>
    </row>
    <row r="171" spans="5:17" x14ac:dyDescent="0.15">
      <c r="E171">
        <f>+ユニバース設定!B171</f>
        <v>6113</v>
      </c>
      <c r="F171" t="str">
        <f>+ユニバース設定!C171</f>
        <v>アマダ</v>
      </c>
      <c r="G171" s="31">
        <f>IF(E171=0,"",[1]!BOARD(E171,"","売気配数量-3")+[1]!BOARD(E171,"","売気配数量-2")+[1]!BOARD(E171,"","売気配数量-1")+[1]!BOARD(E171,"","売気配数量0")+[1]!BOARD(E171,"","売気配数量1")+[1]!BOARD(E171,"","売気配数量2")+[1]!BOARD(E171,"","売気配数量3")+[1]!BOARD(E171,"","売気配数量4")+[1]!BOARD(E171,"","売気配数量5")+[1]!BOARD(E171,"","売気配数量6")+[1]!BOARD(E171,"","売気配数量7")+[1]!BOARD(E171,"","売気配数量8")+[1]!BOARD(E171,"","売気配数量9")+[1]!BOARD(E171,"","売気配数量10")+[1]!BOARD(E171,"","売気配数量11")+[1]!BOARD(E171,"","売気配数量12")+[1]!BOARD(E171,"","売気配数量13")+[1]!BOARD(E171,"","売気配数量14"))</f>
        <v>123100</v>
      </c>
      <c r="H171" s="30">
        <f>IF(E171=0,"",[1]!BOARD(E171,"","買気配数量-3")+[1]!BOARD(E171,"","買気配数量-2")+[1]!BOARD(E171,"","買気配数量-1")+[1]!BOARD(E171,"","買気配数量0")+[1]!BOARD(E171,"","買気配数量1")+[1]!BOARD(E171,"","買気配数量2")+[1]!BOARD(E171,"","買気配数量3")+[1]!BOARD(E171,"","買気配数量4")+[1]!BOARD(E171,"","買気配数量5")+[1]!BOARD(E171,"","買気配数量6")+[1]!BOARD(E171,"","買気配数量7")+[1]!BOARD(E171,"","買気配数量8")+[1]!BOARD(E171,"","買気配数量9")+[1]!BOARD(E171,"","買気配数量10")+[1]!BOARD(E171,"","買気配数量11")+[1]!BOARD(E171,"","買気配数量12")+[1]!BOARD(E171,"","買気配数量13")+[1]!BOARD(E171,"","買気配数量14"))</f>
        <v>138700</v>
      </c>
      <c r="I171" s="29">
        <f t="shared" si="6"/>
        <v>1.1267262388302193</v>
      </c>
      <c r="J171" s="30">
        <f t="shared" si="5"/>
        <v>162</v>
      </c>
      <c r="Q171" s="2"/>
    </row>
    <row r="172" spans="5:17" x14ac:dyDescent="0.15">
      <c r="E172">
        <f>+ユニバース設定!B172</f>
        <v>6136</v>
      </c>
      <c r="F172" t="str">
        <f>+ユニバース設定!C172</f>
        <v>オーエスジー</v>
      </c>
      <c r="G172" s="31">
        <f>IF(E172=0,"",[1]!BOARD(E172,"","売気配数量-3")+[1]!BOARD(E172,"","売気配数量-2")+[1]!BOARD(E172,"","売気配数量-1")+[1]!BOARD(E172,"","売気配数量0")+[1]!BOARD(E172,"","売気配数量1")+[1]!BOARD(E172,"","売気配数量2")+[1]!BOARD(E172,"","売気配数量3")+[1]!BOARD(E172,"","売気配数量4")+[1]!BOARD(E172,"","売気配数量5")+[1]!BOARD(E172,"","売気配数量6")+[1]!BOARD(E172,"","売気配数量7")+[1]!BOARD(E172,"","売気配数量8")+[1]!BOARD(E172,"","売気配数量9")+[1]!BOARD(E172,"","売気配数量10")+[1]!BOARD(E172,"","売気配数量11")+[1]!BOARD(E172,"","売気配数量12")+[1]!BOARD(E172,"","売気配数量13")+[1]!BOARD(E172,"","売気配数量14"))</f>
        <v>17100</v>
      </c>
      <c r="H172" s="30">
        <f>IF(E172=0,"",[1]!BOARD(E172,"","買気配数量-3")+[1]!BOARD(E172,"","買気配数量-2")+[1]!BOARD(E172,"","買気配数量-1")+[1]!BOARD(E172,"","買気配数量0")+[1]!BOARD(E172,"","買気配数量1")+[1]!BOARD(E172,"","買気配数量2")+[1]!BOARD(E172,"","買気配数量3")+[1]!BOARD(E172,"","買気配数量4")+[1]!BOARD(E172,"","買気配数量5")+[1]!BOARD(E172,"","買気配数量6")+[1]!BOARD(E172,"","買気配数量7")+[1]!BOARD(E172,"","買気配数量8")+[1]!BOARD(E172,"","買気配数量9")+[1]!BOARD(E172,"","買気配数量10")+[1]!BOARD(E172,"","買気配数量11")+[1]!BOARD(E172,"","買気配数量12")+[1]!BOARD(E172,"","買気配数量13")+[1]!BOARD(E172,"","買気配数量14"))</f>
        <v>33100</v>
      </c>
      <c r="I172" s="29">
        <f t="shared" si="6"/>
        <v>1.935672514619883</v>
      </c>
      <c r="J172" s="30">
        <f t="shared" si="5"/>
        <v>27</v>
      </c>
      <c r="Q172" s="2"/>
    </row>
    <row r="173" spans="5:17" x14ac:dyDescent="0.15">
      <c r="E173">
        <f>+ユニバース設定!B173</f>
        <v>6140</v>
      </c>
      <c r="F173" t="str">
        <f>+ユニバース設定!C173</f>
        <v>旭ダイヤモンド工業</v>
      </c>
      <c r="G173" s="31">
        <f>IF(E173=0,"",[1]!BOARD(E173,"","売気配数量-3")+[1]!BOARD(E173,"","売気配数量-2")+[1]!BOARD(E173,"","売気配数量-1")+[1]!BOARD(E173,"","売気配数量0")+[1]!BOARD(E173,"","売気配数量1")+[1]!BOARD(E173,"","売気配数量2")+[1]!BOARD(E173,"","売気配数量3")+[1]!BOARD(E173,"","売気配数量4")+[1]!BOARD(E173,"","売気配数量5")+[1]!BOARD(E173,"","売気配数量6")+[1]!BOARD(E173,"","売気配数量7")+[1]!BOARD(E173,"","売気配数量8")+[1]!BOARD(E173,"","売気配数量9")+[1]!BOARD(E173,"","売気配数量10")+[1]!BOARD(E173,"","売気配数量11")+[1]!BOARD(E173,"","売気配数量12")+[1]!BOARD(E173,"","売気配数量13")+[1]!BOARD(E173,"","売気配数量14"))</f>
        <v>38600</v>
      </c>
      <c r="H173" s="30">
        <f>IF(E173=0,"",[1]!BOARD(E173,"","買気配数量-3")+[1]!BOARD(E173,"","買気配数量-2")+[1]!BOARD(E173,"","買気配数量-1")+[1]!BOARD(E173,"","買気配数量0")+[1]!BOARD(E173,"","買気配数量1")+[1]!BOARD(E173,"","買気配数量2")+[1]!BOARD(E173,"","買気配数量3")+[1]!BOARD(E173,"","買気配数量4")+[1]!BOARD(E173,"","買気配数量5")+[1]!BOARD(E173,"","買気配数量6")+[1]!BOARD(E173,"","買気配数量7")+[1]!BOARD(E173,"","買気配数量8")+[1]!BOARD(E173,"","買気配数量9")+[1]!BOARD(E173,"","買気配数量10")+[1]!BOARD(E173,"","買気配数量11")+[1]!BOARD(E173,"","買気配数量12")+[1]!BOARD(E173,"","買気配数量13")+[1]!BOARD(E173,"","買気配数量14"))</f>
        <v>57000</v>
      </c>
      <c r="I173" s="29">
        <f t="shared" si="6"/>
        <v>1.4766839378238341</v>
      </c>
      <c r="J173" s="30">
        <f t="shared" si="5"/>
        <v>76</v>
      </c>
      <c r="Q173" s="2"/>
    </row>
    <row r="174" spans="5:17" x14ac:dyDescent="0.15">
      <c r="E174">
        <f>+ユニバース設定!B174</f>
        <v>6141</v>
      </c>
      <c r="F174" t="str">
        <f>+ユニバース設定!C174</f>
        <v>森精機製作所</v>
      </c>
      <c r="G174" s="31">
        <f>IF(E174=0,"",[1]!BOARD(E174,"","売気配数量-3")+[1]!BOARD(E174,"","売気配数量-2")+[1]!BOARD(E174,"","売気配数量-1")+[1]!BOARD(E174,"","売気配数量0")+[1]!BOARD(E174,"","売気配数量1")+[1]!BOARD(E174,"","売気配数量2")+[1]!BOARD(E174,"","売気配数量3")+[1]!BOARD(E174,"","売気配数量4")+[1]!BOARD(E174,"","売気配数量5")+[1]!BOARD(E174,"","売気配数量6")+[1]!BOARD(E174,"","売気配数量7")+[1]!BOARD(E174,"","売気配数量8")+[1]!BOARD(E174,"","売気配数量9")+[1]!BOARD(E174,"","売気配数量10")+[1]!BOARD(E174,"","売気配数量11")+[1]!BOARD(E174,"","売気配数量12")+[1]!BOARD(E174,"","売気配数量13")+[1]!BOARD(E174,"","売気配数量14"))</f>
        <v>60500</v>
      </c>
      <c r="H174" s="30">
        <f>IF(E174=0,"",[1]!BOARD(E174,"","買気配数量-3")+[1]!BOARD(E174,"","買気配数量-2")+[1]!BOARD(E174,"","買気配数量-1")+[1]!BOARD(E174,"","買気配数量0")+[1]!BOARD(E174,"","買気配数量1")+[1]!BOARD(E174,"","買気配数量2")+[1]!BOARD(E174,"","買気配数量3")+[1]!BOARD(E174,"","買気配数量4")+[1]!BOARD(E174,"","買気配数量5")+[1]!BOARD(E174,"","買気配数量6")+[1]!BOARD(E174,"","買気配数量7")+[1]!BOARD(E174,"","買気配数量8")+[1]!BOARD(E174,"","買気配数量9")+[1]!BOARD(E174,"","買気配数量10")+[1]!BOARD(E174,"","買気配数量11")+[1]!BOARD(E174,"","買気配数量12")+[1]!BOARD(E174,"","買気配数量13")+[1]!BOARD(E174,"","買気配数量14"))</f>
        <v>85800</v>
      </c>
      <c r="I174" s="29">
        <f t="shared" si="6"/>
        <v>1.4181818181818182</v>
      </c>
      <c r="J174" s="30">
        <f t="shared" si="5"/>
        <v>85</v>
      </c>
      <c r="Q174" s="2"/>
    </row>
    <row r="175" spans="5:17" x14ac:dyDescent="0.15">
      <c r="E175">
        <f>+ユニバース設定!B175</f>
        <v>6146</v>
      </c>
      <c r="F175" t="str">
        <f>+ユニバース設定!C175</f>
        <v>ディスコ</v>
      </c>
      <c r="G175" s="31">
        <f>IF(E175=0,"",[1]!BOARD(E175,"","売気配数量-3")+[1]!BOARD(E175,"","売気配数量-2")+[1]!BOARD(E175,"","売気配数量-1")+[1]!BOARD(E175,"","売気配数量0")+[1]!BOARD(E175,"","売気配数量1")+[1]!BOARD(E175,"","売気配数量2")+[1]!BOARD(E175,"","売気配数量3")+[1]!BOARD(E175,"","売気配数量4")+[1]!BOARD(E175,"","売気配数量5")+[1]!BOARD(E175,"","売気配数量6")+[1]!BOARD(E175,"","売気配数量7")+[1]!BOARD(E175,"","売気配数量8")+[1]!BOARD(E175,"","売気配数量9")+[1]!BOARD(E175,"","売気配数量10")+[1]!BOARD(E175,"","売気配数量11")+[1]!BOARD(E175,"","売気配数量12")+[1]!BOARD(E175,"","売気配数量13")+[1]!BOARD(E175,"","売気配数量14"))</f>
        <v>11000</v>
      </c>
      <c r="H175" s="30">
        <f>IF(E175=0,"",[1]!BOARD(E175,"","買気配数量-3")+[1]!BOARD(E175,"","買気配数量-2")+[1]!BOARD(E175,"","買気配数量-1")+[1]!BOARD(E175,"","買気配数量0")+[1]!BOARD(E175,"","買気配数量1")+[1]!BOARD(E175,"","買気配数量2")+[1]!BOARD(E175,"","買気配数量3")+[1]!BOARD(E175,"","買気配数量4")+[1]!BOARD(E175,"","買気配数量5")+[1]!BOARD(E175,"","買気配数量6")+[1]!BOARD(E175,"","買気配数量7")+[1]!BOARD(E175,"","買気配数量8")+[1]!BOARD(E175,"","買気配数量9")+[1]!BOARD(E175,"","買気配数量10")+[1]!BOARD(E175,"","買気配数量11")+[1]!BOARD(E175,"","買気配数量12")+[1]!BOARD(E175,"","買気配数量13")+[1]!BOARD(E175,"","買気配数量14"))</f>
        <v>20900</v>
      </c>
      <c r="I175" s="29">
        <f t="shared" si="6"/>
        <v>1.9</v>
      </c>
      <c r="J175" s="30">
        <f t="shared" si="5"/>
        <v>31</v>
      </c>
      <c r="Q175" s="2"/>
    </row>
    <row r="176" spans="5:17" x14ac:dyDescent="0.15">
      <c r="E176">
        <f>+ユニバース設定!B176</f>
        <v>6201</v>
      </c>
      <c r="F176" t="str">
        <f>+ユニバース設定!C176</f>
        <v>豊田自動織機</v>
      </c>
      <c r="G176" s="31">
        <f>IF(E176=0,"",[1]!BOARD(E176,"","売気配数量-3")+[1]!BOARD(E176,"","売気配数量-2")+[1]!BOARD(E176,"","売気配数量-1")+[1]!BOARD(E176,"","売気配数量0")+[1]!BOARD(E176,"","売気配数量1")+[1]!BOARD(E176,"","売気配数量2")+[1]!BOARD(E176,"","売気配数量3")+[1]!BOARD(E176,"","売気配数量4")+[1]!BOARD(E176,"","売気配数量5")+[1]!BOARD(E176,"","売気配数量6")+[1]!BOARD(E176,"","売気配数量7")+[1]!BOARD(E176,"","売気配数量8")+[1]!BOARD(E176,"","売気配数量9")+[1]!BOARD(E176,"","売気配数量10")+[1]!BOARD(E176,"","売気配数量11")+[1]!BOARD(E176,"","売気配数量12")+[1]!BOARD(E176,"","売気配数量13")+[1]!BOARD(E176,"","売気配数量14"))</f>
        <v>46100</v>
      </c>
      <c r="H176" s="30">
        <f>IF(E176=0,"",[1]!BOARD(E176,"","買気配数量-3")+[1]!BOARD(E176,"","買気配数量-2")+[1]!BOARD(E176,"","買気配数量-1")+[1]!BOARD(E176,"","買気配数量0")+[1]!BOARD(E176,"","買気配数量1")+[1]!BOARD(E176,"","買気配数量2")+[1]!BOARD(E176,"","買気配数量3")+[1]!BOARD(E176,"","買気配数量4")+[1]!BOARD(E176,"","買気配数量5")+[1]!BOARD(E176,"","買気配数量6")+[1]!BOARD(E176,"","買気配数量7")+[1]!BOARD(E176,"","買気配数量8")+[1]!BOARD(E176,"","買気配数量9")+[1]!BOARD(E176,"","買気配数量10")+[1]!BOARD(E176,"","買気配数量11")+[1]!BOARD(E176,"","買気配数量12")+[1]!BOARD(E176,"","買気配数量13")+[1]!BOARD(E176,"","買気配数量14"))</f>
        <v>58900</v>
      </c>
      <c r="I176" s="29">
        <f t="shared" si="6"/>
        <v>1.2776572668112798</v>
      </c>
      <c r="J176" s="30">
        <f t="shared" si="5"/>
        <v>115</v>
      </c>
      <c r="Q176" s="2"/>
    </row>
    <row r="177" spans="5:17" x14ac:dyDescent="0.15">
      <c r="E177">
        <f>+ユニバース設定!B177</f>
        <v>6222</v>
      </c>
      <c r="F177" t="str">
        <f>+ユニバース設定!C177</f>
        <v>島精機製作所</v>
      </c>
      <c r="G177" s="31">
        <f>IF(E177=0,"",[1]!BOARD(E177,"","売気配数量-3")+[1]!BOARD(E177,"","売気配数量-2")+[1]!BOARD(E177,"","売気配数量-1")+[1]!BOARD(E177,"","売気配数量0")+[1]!BOARD(E177,"","売気配数量1")+[1]!BOARD(E177,"","売気配数量2")+[1]!BOARD(E177,"","売気配数量3")+[1]!BOARD(E177,"","売気配数量4")+[1]!BOARD(E177,"","売気配数量5")+[1]!BOARD(E177,"","売気配数量6")+[1]!BOARD(E177,"","売気配数量7")+[1]!BOARD(E177,"","売気配数量8")+[1]!BOARD(E177,"","売気配数量9")+[1]!BOARD(E177,"","売気配数量10")+[1]!BOARD(E177,"","売気配数量11")+[1]!BOARD(E177,"","売気配数量12")+[1]!BOARD(E177,"","売気配数量13")+[1]!BOARD(E177,"","売気配数量14"))</f>
        <v>22700</v>
      </c>
      <c r="H177" s="30">
        <f>IF(E177=0,"",[1]!BOARD(E177,"","買気配数量-3")+[1]!BOARD(E177,"","買気配数量-2")+[1]!BOARD(E177,"","買気配数量-1")+[1]!BOARD(E177,"","買気配数量0")+[1]!BOARD(E177,"","買気配数量1")+[1]!BOARD(E177,"","買気配数量2")+[1]!BOARD(E177,"","買気配数量3")+[1]!BOARD(E177,"","買気配数量4")+[1]!BOARD(E177,"","買気配数量5")+[1]!BOARD(E177,"","買気配数量6")+[1]!BOARD(E177,"","買気配数量7")+[1]!BOARD(E177,"","買気配数量8")+[1]!BOARD(E177,"","買気配数量9")+[1]!BOARD(E177,"","買気配数量10")+[1]!BOARD(E177,"","買気配数量11")+[1]!BOARD(E177,"","買気配数量12")+[1]!BOARD(E177,"","買気配数量13")+[1]!BOARD(E177,"","買気配数量14"))</f>
        <v>25700</v>
      </c>
      <c r="I177" s="29">
        <f t="shared" si="6"/>
        <v>1.13215859030837</v>
      </c>
      <c r="J177" s="30">
        <f t="shared" si="5"/>
        <v>159</v>
      </c>
      <c r="Q177" s="2"/>
    </row>
    <row r="178" spans="5:17" x14ac:dyDescent="0.15">
      <c r="E178">
        <f>+ユニバース設定!B178</f>
        <v>6268</v>
      </c>
      <c r="F178" t="str">
        <f>+ユニバース設定!C178</f>
        <v>ナブテスコ</v>
      </c>
      <c r="G178" s="31">
        <f>IF(E178=0,"",[1]!BOARD(E178,"","売気配数量-3")+[1]!BOARD(E178,"","売気配数量-2")+[1]!BOARD(E178,"","売気配数量-1")+[1]!BOARD(E178,"","売気配数量0")+[1]!BOARD(E178,"","売気配数量1")+[1]!BOARD(E178,"","売気配数量2")+[1]!BOARD(E178,"","売気配数量3")+[1]!BOARD(E178,"","売気配数量4")+[1]!BOARD(E178,"","売気配数量5")+[1]!BOARD(E178,"","売気配数量6")+[1]!BOARD(E178,"","売気配数量7")+[1]!BOARD(E178,"","売気配数量8")+[1]!BOARD(E178,"","売気配数量9")+[1]!BOARD(E178,"","売気配数量10")+[1]!BOARD(E178,"","売気配数量11")+[1]!BOARD(E178,"","売気配数量12")+[1]!BOARD(E178,"","売気配数量13")+[1]!BOARD(E178,"","売気配数量14"))</f>
        <v>135800</v>
      </c>
      <c r="H178" s="30">
        <f>IF(E178=0,"",[1]!BOARD(E178,"","買気配数量-3")+[1]!BOARD(E178,"","買気配数量-2")+[1]!BOARD(E178,"","買気配数量-1")+[1]!BOARD(E178,"","買気配数量0")+[1]!BOARD(E178,"","買気配数量1")+[1]!BOARD(E178,"","買気配数量2")+[1]!BOARD(E178,"","買気配数量3")+[1]!BOARD(E178,"","買気配数量4")+[1]!BOARD(E178,"","買気配数量5")+[1]!BOARD(E178,"","買気配数量6")+[1]!BOARD(E178,"","買気配数量7")+[1]!BOARD(E178,"","買気配数量8")+[1]!BOARD(E178,"","買気配数量9")+[1]!BOARD(E178,"","買気配数量10")+[1]!BOARD(E178,"","買気配数量11")+[1]!BOARD(E178,"","買気配数量12")+[1]!BOARD(E178,"","買気配数量13")+[1]!BOARD(E178,"","買気配数量14"))</f>
        <v>162000</v>
      </c>
      <c r="I178" s="29">
        <f t="shared" si="6"/>
        <v>1.1929307805596465</v>
      </c>
      <c r="J178" s="30">
        <f t="shared" si="5"/>
        <v>138</v>
      </c>
      <c r="Q178" s="2"/>
    </row>
    <row r="179" spans="5:17" x14ac:dyDescent="0.15">
      <c r="E179">
        <f>+ユニバース設定!B179</f>
        <v>6302</v>
      </c>
      <c r="F179" t="str">
        <f>+ユニバース設定!C179</f>
        <v>住友重機械工業</v>
      </c>
      <c r="G179" s="31">
        <f>IF(E179=0,"",[1]!BOARD(E179,"","売気配数量-3")+[1]!BOARD(E179,"","売気配数量-2")+[1]!BOARD(E179,"","売気配数量-1")+[1]!BOARD(E179,"","売気配数量0")+[1]!BOARD(E179,"","売気配数量1")+[1]!BOARD(E179,"","売気配数量2")+[1]!BOARD(E179,"","売気配数量3")+[1]!BOARD(E179,"","売気配数量4")+[1]!BOARD(E179,"","売気配数量5")+[1]!BOARD(E179,"","売気配数量6")+[1]!BOARD(E179,"","売気配数量7")+[1]!BOARD(E179,"","売気配数量8")+[1]!BOARD(E179,"","売気配数量9")+[1]!BOARD(E179,"","売気配数量10")+[1]!BOARD(E179,"","売気配数量11")+[1]!BOARD(E179,"","売気配数量12")+[1]!BOARD(E179,"","売気配数量13")+[1]!BOARD(E179,"","売気配数量14"))</f>
        <v>53700</v>
      </c>
      <c r="H179" s="30">
        <f>IF(E179=0,"",[1]!BOARD(E179,"","買気配数量-3")+[1]!BOARD(E179,"","買気配数量-2")+[1]!BOARD(E179,"","買気配数量-1")+[1]!BOARD(E179,"","買気配数量0")+[1]!BOARD(E179,"","買気配数量1")+[1]!BOARD(E179,"","買気配数量2")+[1]!BOARD(E179,"","買気配数量3")+[1]!BOARD(E179,"","買気配数量4")+[1]!BOARD(E179,"","買気配数量5")+[1]!BOARD(E179,"","買気配数量6")+[1]!BOARD(E179,"","買気配数量7")+[1]!BOARD(E179,"","買気配数量8")+[1]!BOARD(E179,"","買気配数量9")+[1]!BOARD(E179,"","買気配数量10")+[1]!BOARD(E179,"","買気配数量11")+[1]!BOARD(E179,"","買気配数量12")+[1]!BOARD(E179,"","買気配数量13")+[1]!BOARD(E179,"","買気配数量14"))</f>
        <v>58500</v>
      </c>
      <c r="I179" s="29">
        <f t="shared" si="6"/>
        <v>1.0893854748603351</v>
      </c>
      <c r="J179" s="30">
        <f t="shared" si="5"/>
        <v>177</v>
      </c>
      <c r="Q179" s="2"/>
    </row>
    <row r="180" spans="5:17" x14ac:dyDescent="0.15">
      <c r="E180">
        <f>+ユニバース設定!B180</f>
        <v>6305</v>
      </c>
      <c r="F180" t="str">
        <f>+ユニバース設定!C180</f>
        <v>日立建機</v>
      </c>
      <c r="G180" s="31">
        <f>IF(E180=0,"",[1]!BOARD(E180,"","売気配数量-3")+[1]!BOARD(E180,"","売気配数量-2")+[1]!BOARD(E180,"","売気配数量-1")+[1]!BOARD(E180,"","売気配数量0")+[1]!BOARD(E180,"","売気配数量1")+[1]!BOARD(E180,"","売気配数量2")+[1]!BOARD(E180,"","売気配数量3")+[1]!BOARD(E180,"","売気配数量4")+[1]!BOARD(E180,"","売気配数量5")+[1]!BOARD(E180,"","売気配数量6")+[1]!BOARD(E180,"","売気配数量7")+[1]!BOARD(E180,"","売気配数量8")+[1]!BOARD(E180,"","売気配数量9")+[1]!BOARD(E180,"","売気配数量10")+[1]!BOARD(E180,"","売気配数量11")+[1]!BOARD(E180,"","売気配数量12")+[1]!BOARD(E180,"","売気配数量13")+[1]!BOARD(E180,"","売気配数量14"))</f>
        <v>34100</v>
      </c>
      <c r="H180" s="30">
        <f>IF(E180=0,"",[1]!BOARD(E180,"","買気配数量-3")+[1]!BOARD(E180,"","買気配数量-2")+[1]!BOARD(E180,"","買気配数量-1")+[1]!BOARD(E180,"","買気配数量0")+[1]!BOARD(E180,"","買気配数量1")+[1]!BOARD(E180,"","買気配数量2")+[1]!BOARD(E180,"","買気配数量3")+[1]!BOARD(E180,"","買気配数量4")+[1]!BOARD(E180,"","買気配数量5")+[1]!BOARD(E180,"","買気配数量6")+[1]!BOARD(E180,"","買気配数量7")+[1]!BOARD(E180,"","買気配数量8")+[1]!BOARD(E180,"","買気配数量9")+[1]!BOARD(E180,"","買気配数量10")+[1]!BOARD(E180,"","買気配数量11")+[1]!BOARD(E180,"","買気配数量12")+[1]!BOARD(E180,"","買気配数量13")+[1]!BOARD(E180,"","買気配数量14"))</f>
        <v>63800</v>
      </c>
      <c r="I180" s="29">
        <f t="shared" si="6"/>
        <v>1.8709677419354838</v>
      </c>
      <c r="J180" s="30">
        <f t="shared" si="5"/>
        <v>32</v>
      </c>
      <c r="Q180" s="2"/>
    </row>
    <row r="181" spans="5:17" x14ac:dyDescent="0.15">
      <c r="E181">
        <f>+ユニバース設定!B181</f>
        <v>6310</v>
      </c>
      <c r="F181" t="str">
        <f>+ユニバース設定!C181</f>
        <v>井関農機</v>
      </c>
      <c r="G181" s="31">
        <f>IF(E181=0,"",[1]!BOARD(E181,"","売気配数量-3")+[1]!BOARD(E181,"","売気配数量-2")+[1]!BOARD(E181,"","売気配数量-1")+[1]!BOARD(E181,"","売気配数量0")+[1]!BOARD(E181,"","売気配数量1")+[1]!BOARD(E181,"","売気配数量2")+[1]!BOARD(E181,"","売気配数量3")+[1]!BOARD(E181,"","売気配数量4")+[1]!BOARD(E181,"","売気配数量5")+[1]!BOARD(E181,"","売気配数量6")+[1]!BOARD(E181,"","売気配数量7")+[1]!BOARD(E181,"","売気配数量8")+[1]!BOARD(E181,"","売気配数量9")+[1]!BOARD(E181,"","売気配数量10")+[1]!BOARD(E181,"","売気配数量11")+[1]!BOARD(E181,"","売気配数量12")+[1]!BOARD(E181,"","売気配数量13")+[1]!BOARD(E181,"","売気配数量14"))</f>
        <v>7700</v>
      </c>
      <c r="H181" s="30">
        <f>IF(E181=0,"",[1]!BOARD(E181,"","買気配数量-3")+[1]!BOARD(E181,"","買気配数量-2")+[1]!BOARD(E181,"","買気配数量-1")+[1]!BOARD(E181,"","買気配数量0")+[1]!BOARD(E181,"","買気配数量1")+[1]!BOARD(E181,"","買気配数量2")+[1]!BOARD(E181,"","買気配数量3")+[1]!BOARD(E181,"","買気配数量4")+[1]!BOARD(E181,"","買気配数量5")+[1]!BOARD(E181,"","買気配数量6")+[1]!BOARD(E181,"","買気配数量7")+[1]!BOARD(E181,"","買気配数量8")+[1]!BOARD(E181,"","買気配数量9")+[1]!BOARD(E181,"","買気配数量10")+[1]!BOARD(E181,"","買気配数量11")+[1]!BOARD(E181,"","買気配数量12")+[1]!BOARD(E181,"","買気配数量13")+[1]!BOARD(E181,"","買気配数量14"))</f>
        <v>5500</v>
      </c>
      <c r="I181" s="29">
        <f t="shared" si="6"/>
        <v>0.7142857142857143</v>
      </c>
      <c r="J181" s="30">
        <f t="shared" si="5"/>
        <v>276</v>
      </c>
      <c r="Q181" s="2"/>
    </row>
    <row r="182" spans="5:17" x14ac:dyDescent="0.15">
      <c r="E182">
        <f>+ユニバース設定!B182</f>
        <v>6361</v>
      </c>
      <c r="F182" t="str">
        <f>+ユニバース設定!C182</f>
        <v>荏原製作所</v>
      </c>
      <c r="G182" s="31">
        <f>IF(E182=0,"",[1]!BOARD(E182,"","売気配数量-3")+[1]!BOARD(E182,"","売気配数量-2")+[1]!BOARD(E182,"","売気配数量-1")+[1]!BOARD(E182,"","売気配数量0")+[1]!BOARD(E182,"","売気配数量1")+[1]!BOARD(E182,"","売気配数量2")+[1]!BOARD(E182,"","売気配数量3")+[1]!BOARD(E182,"","売気配数量4")+[1]!BOARD(E182,"","売気配数量5")+[1]!BOARD(E182,"","売気配数量6")+[1]!BOARD(E182,"","売気配数量7")+[1]!BOARD(E182,"","売気配数量8")+[1]!BOARD(E182,"","売気配数量9")+[1]!BOARD(E182,"","売気配数量10")+[1]!BOARD(E182,"","売気配数量11")+[1]!BOARD(E182,"","売気配数量12")+[1]!BOARD(E182,"","売気配数量13")+[1]!BOARD(E182,"","売気配数量14"))</f>
        <v>72800</v>
      </c>
      <c r="H182" s="30">
        <f>IF(E182=0,"",[1]!BOARD(E182,"","買気配数量-3")+[1]!BOARD(E182,"","買気配数量-2")+[1]!BOARD(E182,"","買気配数量-1")+[1]!BOARD(E182,"","買気配数量0")+[1]!BOARD(E182,"","買気配数量1")+[1]!BOARD(E182,"","買気配数量2")+[1]!BOARD(E182,"","買気配数量3")+[1]!BOARD(E182,"","買気配数量4")+[1]!BOARD(E182,"","買気配数量5")+[1]!BOARD(E182,"","買気配数量6")+[1]!BOARD(E182,"","買気配数量7")+[1]!BOARD(E182,"","買気配数量8")+[1]!BOARD(E182,"","買気配数量9")+[1]!BOARD(E182,"","買気配数量10")+[1]!BOARD(E182,"","買気配数量11")+[1]!BOARD(E182,"","買気配数量12")+[1]!BOARD(E182,"","買気配数量13")+[1]!BOARD(E182,"","買気配数量14"))</f>
        <v>67200</v>
      </c>
      <c r="I182" s="29">
        <f t="shared" si="6"/>
        <v>0.92307692307692313</v>
      </c>
      <c r="J182" s="30">
        <f t="shared" si="5"/>
        <v>233</v>
      </c>
      <c r="Q182" s="2"/>
    </row>
    <row r="183" spans="5:17" x14ac:dyDescent="0.15">
      <c r="E183">
        <f>+ユニバース設定!B183</f>
        <v>6366</v>
      </c>
      <c r="F183" t="str">
        <f>+ユニバース設定!C183</f>
        <v>千代田化工建設</v>
      </c>
      <c r="G183" s="31">
        <f>IF(E183=0,"",[1]!BOARD(E183,"","売気配数量-3")+[1]!BOARD(E183,"","売気配数量-2")+[1]!BOARD(E183,"","売気配数量-1")+[1]!BOARD(E183,"","売気配数量0")+[1]!BOARD(E183,"","売気配数量1")+[1]!BOARD(E183,"","売気配数量2")+[1]!BOARD(E183,"","売気配数量3")+[1]!BOARD(E183,"","売気配数量4")+[1]!BOARD(E183,"","売気配数量5")+[1]!BOARD(E183,"","売気配数量6")+[1]!BOARD(E183,"","売気配数量7")+[1]!BOARD(E183,"","売気配数量8")+[1]!BOARD(E183,"","売気配数量9")+[1]!BOARD(E183,"","売気配数量10")+[1]!BOARD(E183,"","売気配数量11")+[1]!BOARD(E183,"","売気配数量12")+[1]!BOARD(E183,"","売気配数量13")+[1]!BOARD(E183,"","売気配数量14"))</f>
        <v>325000</v>
      </c>
      <c r="H183" s="30">
        <f>IF(E183=0,"",[1]!BOARD(E183,"","買気配数量-3")+[1]!BOARD(E183,"","買気配数量-2")+[1]!BOARD(E183,"","買気配数量-1")+[1]!BOARD(E183,"","買気配数量0")+[1]!BOARD(E183,"","買気配数量1")+[1]!BOARD(E183,"","買気配数量2")+[1]!BOARD(E183,"","買気配数量3")+[1]!BOARD(E183,"","買気配数量4")+[1]!BOARD(E183,"","買気配数量5")+[1]!BOARD(E183,"","買気配数量6")+[1]!BOARD(E183,"","買気配数量7")+[1]!BOARD(E183,"","買気配数量8")+[1]!BOARD(E183,"","買気配数量9")+[1]!BOARD(E183,"","買気配数量10")+[1]!BOARD(E183,"","買気配数量11")+[1]!BOARD(E183,"","買気配数量12")+[1]!BOARD(E183,"","買気配数量13")+[1]!BOARD(E183,"","買気配数量14"))</f>
        <v>321300</v>
      </c>
      <c r="I183" s="29">
        <f t="shared" si="6"/>
        <v>0.98861538461538456</v>
      </c>
      <c r="J183" s="30">
        <f t="shared" si="5"/>
        <v>208</v>
      </c>
      <c r="Q183" s="2"/>
    </row>
    <row r="184" spans="5:17" x14ac:dyDescent="0.15">
      <c r="E184">
        <f>+ユニバース設定!B184</f>
        <v>6370</v>
      </c>
      <c r="F184" t="str">
        <f>+ユニバース設定!C184</f>
        <v>栗田工業</v>
      </c>
      <c r="G184" s="31">
        <f>IF(E184=0,"",[1]!BOARD(E184,"","売気配数量-3")+[1]!BOARD(E184,"","売気配数量-2")+[1]!BOARD(E184,"","売気配数量-1")+[1]!BOARD(E184,"","売気配数量0")+[1]!BOARD(E184,"","売気配数量1")+[1]!BOARD(E184,"","売気配数量2")+[1]!BOARD(E184,"","売気配数量3")+[1]!BOARD(E184,"","売気配数量4")+[1]!BOARD(E184,"","売気配数量5")+[1]!BOARD(E184,"","売気配数量6")+[1]!BOARD(E184,"","売気配数量7")+[1]!BOARD(E184,"","売気配数量8")+[1]!BOARD(E184,"","売気配数量9")+[1]!BOARD(E184,"","売気配数量10")+[1]!BOARD(E184,"","売気配数量11")+[1]!BOARD(E184,"","売気配数量12")+[1]!BOARD(E184,"","売気配数量13")+[1]!BOARD(E184,"","売気配数量14"))</f>
        <v>41400</v>
      </c>
      <c r="H184" s="30">
        <f>IF(E184=0,"",[1]!BOARD(E184,"","買気配数量-3")+[1]!BOARD(E184,"","買気配数量-2")+[1]!BOARD(E184,"","買気配数量-1")+[1]!BOARD(E184,"","買気配数量0")+[1]!BOARD(E184,"","買気配数量1")+[1]!BOARD(E184,"","買気配数量2")+[1]!BOARD(E184,"","買気配数量3")+[1]!BOARD(E184,"","買気配数量4")+[1]!BOARD(E184,"","買気配数量5")+[1]!BOARD(E184,"","買気配数量6")+[1]!BOARD(E184,"","買気配数量7")+[1]!BOARD(E184,"","買気配数量8")+[1]!BOARD(E184,"","買気配数量9")+[1]!BOARD(E184,"","買気配数量10")+[1]!BOARD(E184,"","買気配数量11")+[1]!BOARD(E184,"","買気配数量12")+[1]!BOARD(E184,"","買気配数量13")+[1]!BOARD(E184,"","買気配数量14"))</f>
        <v>63200</v>
      </c>
      <c r="I184" s="29">
        <f t="shared" si="6"/>
        <v>1.5265700483091786</v>
      </c>
      <c r="J184" s="30">
        <f t="shared" si="5"/>
        <v>70</v>
      </c>
      <c r="Q184" s="2"/>
    </row>
    <row r="185" spans="5:17" x14ac:dyDescent="0.15">
      <c r="E185">
        <f>+ユニバース設定!B185</f>
        <v>6395</v>
      </c>
      <c r="F185" t="str">
        <f>+ユニバース設定!C185</f>
        <v>タダノ</v>
      </c>
      <c r="G185" s="31">
        <f>IF(E185=0,"",[1]!BOARD(E185,"","売気配数量-3")+[1]!BOARD(E185,"","売気配数量-2")+[1]!BOARD(E185,"","売気配数量-1")+[1]!BOARD(E185,"","売気配数量0")+[1]!BOARD(E185,"","売気配数量1")+[1]!BOARD(E185,"","売気配数量2")+[1]!BOARD(E185,"","売気配数量3")+[1]!BOARD(E185,"","売気配数量4")+[1]!BOARD(E185,"","売気配数量5")+[1]!BOARD(E185,"","売気配数量6")+[1]!BOARD(E185,"","売気配数量7")+[1]!BOARD(E185,"","売気配数量8")+[1]!BOARD(E185,"","売気配数量9")+[1]!BOARD(E185,"","売気配数量10")+[1]!BOARD(E185,"","売気配数量11")+[1]!BOARD(E185,"","売気配数量12")+[1]!BOARD(E185,"","売気配数量13")+[1]!BOARD(E185,"","売気配数量14"))</f>
        <v>81000</v>
      </c>
      <c r="H185" s="30">
        <f>IF(E185=0,"",[1]!BOARD(E185,"","買気配数量-3")+[1]!BOARD(E185,"","買気配数量-2")+[1]!BOARD(E185,"","買気配数量-1")+[1]!BOARD(E185,"","買気配数量0")+[1]!BOARD(E185,"","買気配数量1")+[1]!BOARD(E185,"","買気配数量2")+[1]!BOARD(E185,"","買気配数量3")+[1]!BOARD(E185,"","買気配数量4")+[1]!BOARD(E185,"","買気配数量5")+[1]!BOARD(E185,"","買気配数量6")+[1]!BOARD(E185,"","買気配数量7")+[1]!BOARD(E185,"","買気配数量8")+[1]!BOARD(E185,"","買気配数量9")+[1]!BOARD(E185,"","買気配数量10")+[1]!BOARD(E185,"","買気配数量11")+[1]!BOARD(E185,"","買気配数量12")+[1]!BOARD(E185,"","買気配数量13")+[1]!BOARD(E185,"","買気配数量14"))</f>
        <v>82100</v>
      </c>
      <c r="I185" s="29">
        <f t="shared" si="6"/>
        <v>1.0135802469135802</v>
      </c>
      <c r="J185" s="30">
        <f t="shared" si="5"/>
        <v>202</v>
      </c>
      <c r="Q185" s="2"/>
    </row>
    <row r="186" spans="5:17" x14ac:dyDescent="0.15">
      <c r="E186">
        <f>+ユニバース設定!B186</f>
        <v>6417</v>
      </c>
      <c r="F186" t="str">
        <f>+ユニバース設定!C186</f>
        <v>ＳＡＮＫＹＯ</v>
      </c>
      <c r="G186" s="31">
        <f>IF(E186=0,"",[1]!BOARD(E186,"","売気配数量-3")+[1]!BOARD(E186,"","売気配数量-2")+[1]!BOARD(E186,"","売気配数量-1")+[1]!BOARD(E186,"","売気配数量0")+[1]!BOARD(E186,"","売気配数量1")+[1]!BOARD(E186,"","売気配数量2")+[1]!BOARD(E186,"","売気配数量3")+[1]!BOARD(E186,"","売気配数量4")+[1]!BOARD(E186,"","売気配数量5")+[1]!BOARD(E186,"","売気配数量6")+[1]!BOARD(E186,"","売気配数量7")+[1]!BOARD(E186,"","売気配数量8")+[1]!BOARD(E186,"","売気配数量9")+[1]!BOARD(E186,"","売気配数量10")+[1]!BOARD(E186,"","売気配数量11")+[1]!BOARD(E186,"","売気配数量12")+[1]!BOARD(E186,"","売気配数量13")+[1]!BOARD(E186,"","売気配数量14"))</f>
        <v>102500</v>
      </c>
      <c r="H186" s="30">
        <f>IF(E186=0,"",[1]!BOARD(E186,"","買気配数量-3")+[1]!BOARD(E186,"","買気配数量-2")+[1]!BOARD(E186,"","買気配数量-1")+[1]!BOARD(E186,"","買気配数量0")+[1]!BOARD(E186,"","買気配数量1")+[1]!BOARD(E186,"","買気配数量2")+[1]!BOARD(E186,"","買気配数量3")+[1]!BOARD(E186,"","買気配数量4")+[1]!BOARD(E186,"","買気配数量5")+[1]!BOARD(E186,"","買気配数量6")+[1]!BOARD(E186,"","買気配数量7")+[1]!BOARD(E186,"","買気配数量8")+[1]!BOARD(E186,"","買気配数量9")+[1]!BOARD(E186,"","買気配数量10")+[1]!BOARD(E186,"","買気配数量11")+[1]!BOARD(E186,"","買気配数量12")+[1]!BOARD(E186,"","買気配数量13")+[1]!BOARD(E186,"","買気配数量14"))</f>
        <v>178200</v>
      </c>
      <c r="I186" s="29">
        <f t="shared" si="6"/>
        <v>1.7385365853658536</v>
      </c>
      <c r="J186" s="30">
        <f t="shared" si="5"/>
        <v>39</v>
      </c>
      <c r="Q186" s="2"/>
    </row>
    <row r="187" spans="5:17" x14ac:dyDescent="0.15">
      <c r="E187">
        <f>+ユニバース設定!B187</f>
        <v>6448</v>
      </c>
      <c r="F187" t="str">
        <f>+ユニバース設定!C187</f>
        <v>ブラザー工業</v>
      </c>
      <c r="G187" s="31">
        <f>IF(E187=0,"",[1]!BOARD(E187,"","売気配数量-3")+[1]!BOARD(E187,"","売気配数量-2")+[1]!BOARD(E187,"","売気配数量-1")+[1]!BOARD(E187,"","売気配数量0")+[1]!BOARD(E187,"","売気配数量1")+[1]!BOARD(E187,"","売気配数量2")+[1]!BOARD(E187,"","売気配数量3")+[1]!BOARD(E187,"","売気配数量4")+[1]!BOARD(E187,"","売気配数量5")+[1]!BOARD(E187,"","売気配数量6")+[1]!BOARD(E187,"","売気配数量7")+[1]!BOARD(E187,"","売気配数量8")+[1]!BOARD(E187,"","売気配数量9")+[1]!BOARD(E187,"","売気配数量10")+[1]!BOARD(E187,"","売気配数量11")+[1]!BOARD(E187,"","売気配数量12")+[1]!BOARD(E187,"","売気配数量13")+[1]!BOARD(E187,"","売気配数量14"))</f>
        <v>38600</v>
      </c>
      <c r="H187" s="30">
        <f>IF(E187=0,"",[1]!BOARD(E187,"","買気配数量-3")+[1]!BOARD(E187,"","買気配数量-2")+[1]!BOARD(E187,"","買気配数量-1")+[1]!BOARD(E187,"","買気配数量0")+[1]!BOARD(E187,"","買気配数量1")+[1]!BOARD(E187,"","買気配数量2")+[1]!BOARD(E187,"","買気配数量3")+[1]!BOARD(E187,"","買気配数量4")+[1]!BOARD(E187,"","買気配数量5")+[1]!BOARD(E187,"","買気配数量6")+[1]!BOARD(E187,"","買気配数量7")+[1]!BOARD(E187,"","買気配数量8")+[1]!BOARD(E187,"","買気配数量9")+[1]!BOARD(E187,"","買気配数量10")+[1]!BOARD(E187,"","買気配数量11")+[1]!BOARD(E187,"","買気配数量12")+[1]!BOARD(E187,"","買気配数量13")+[1]!BOARD(E187,"","買気配数量14"))</f>
        <v>60500</v>
      </c>
      <c r="I187" s="29">
        <f t="shared" si="6"/>
        <v>1.5673575129533679</v>
      </c>
      <c r="J187" s="30">
        <f t="shared" si="5"/>
        <v>58</v>
      </c>
      <c r="Q187" s="2"/>
    </row>
    <row r="188" spans="5:17" x14ac:dyDescent="0.15">
      <c r="E188">
        <f>+ユニバース設定!B188</f>
        <v>6457</v>
      </c>
      <c r="F188" t="str">
        <f>+ユニバース設定!C188</f>
        <v>グローリー</v>
      </c>
      <c r="G188" s="31">
        <f>IF(E188=0,"",[1]!BOARD(E188,"","売気配数量-3")+[1]!BOARD(E188,"","売気配数量-2")+[1]!BOARD(E188,"","売気配数量-1")+[1]!BOARD(E188,"","売気配数量0")+[1]!BOARD(E188,"","売気配数量1")+[1]!BOARD(E188,"","売気配数量2")+[1]!BOARD(E188,"","売気配数量3")+[1]!BOARD(E188,"","売気配数量4")+[1]!BOARD(E188,"","売気配数量5")+[1]!BOARD(E188,"","売気配数量6")+[1]!BOARD(E188,"","売気配数量7")+[1]!BOARD(E188,"","売気配数量8")+[1]!BOARD(E188,"","売気配数量9")+[1]!BOARD(E188,"","売気配数量10")+[1]!BOARD(E188,"","売気配数量11")+[1]!BOARD(E188,"","売気配数量12")+[1]!BOARD(E188,"","売気配数量13")+[1]!BOARD(E188,"","売気配数量14"))</f>
        <v>35400</v>
      </c>
      <c r="H188" s="30">
        <f>IF(E188=0,"",[1]!BOARD(E188,"","買気配数量-3")+[1]!BOARD(E188,"","買気配数量-2")+[1]!BOARD(E188,"","買気配数量-1")+[1]!BOARD(E188,"","買気配数量0")+[1]!BOARD(E188,"","買気配数量1")+[1]!BOARD(E188,"","買気配数量2")+[1]!BOARD(E188,"","買気配数量3")+[1]!BOARD(E188,"","買気配数量4")+[1]!BOARD(E188,"","買気配数量5")+[1]!BOARD(E188,"","買気配数量6")+[1]!BOARD(E188,"","買気配数量7")+[1]!BOARD(E188,"","買気配数量8")+[1]!BOARD(E188,"","買気配数量9")+[1]!BOARD(E188,"","買気配数量10")+[1]!BOARD(E188,"","買気配数量11")+[1]!BOARD(E188,"","買気配数量12")+[1]!BOARD(E188,"","買気配数量13")+[1]!BOARD(E188,"","買気配数量14"))</f>
        <v>38200</v>
      </c>
      <c r="I188" s="29">
        <f t="shared" si="6"/>
        <v>1.0790960451977401</v>
      </c>
      <c r="J188" s="30">
        <f t="shared" si="5"/>
        <v>181</v>
      </c>
      <c r="Q188" s="2"/>
    </row>
    <row r="189" spans="5:17" x14ac:dyDescent="0.15">
      <c r="E189">
        <f>+ユニバース設定!B189</f>
        <v>6460</v>
      </c>
      <c r="F189" t="str">
        <f>+ユニバース設定!C189</f>
        <v>セガサミーホールディングス</v>
      </c>
      <c r="G189" s="31">
        <f>IF(E189=0,"",[1]!BOARD(E189,"","売気配数量-3")+[1]!BOARD(E189,"","売気配数量-2")+[1]!BOARD(E189,"","売気配数量-1")+[1]!BOARD(E189,"","売気配数量0")+[1]!BOARD(E189,"","売気配数量1")+[1]!BOARD(E189,"","売気配数量2")+[1]!BOARD(E189,"","売気配数量3")+[1]!BOARD(E189,"","売気配数量4")+[1]!BOARD(E189,"","売気配数量5")+[1]!BOARD(E189,"","売気配数量6")+[1]!BOARD(E189,"","売気配数量7")+[1]!BOARD(E189,"","売気配数量8")+[1]!BOARD(E189,"","売気配数量9")+[1]!BOARD(E189,"","売気配数量10")+[1]!BOARD(E189,"","売気配数量11")+[1]!BOARD(E189,"","売気配数量12")+[1]!BOARD(E189,"","売気配数量13")+[1]!BOARD(E189,"","売気配数量14"))</f>
        <v>163200</v>
      </c>
      <c r="H189" s="30">
        <f>IF(E189=0,"",[1]!BOARD(E189,"","買気配数量-3")+[1]!BOARD(E189,"","買気配数量-2")+[1]!BOARD(E189,"","買気配数量-1")+[1]!BOARD(E189,"","買気配数量0")+[1]!BOARD(E189,"","買気配数量1")+[1]!BOARD(E189,"","買気配数量2")+[1]!BOARD(E189,"","買気配数量3")+[1]!BOARD(E189,"","買気配数量4")+[1]!BOARD(E189,"","買気配数量5")+[1]!BOARD(E189,"","買気配数量6")+[1]!BOARD(E189,"","買気配数量7")+[1]!BOARD(E189,"","買気配数量8")+[1]!BOARD(E189,"","買気配数量9")+[1]!BOARD(E189,"","買気配数量10")+[1]!BOARD(E189,"","買気配数量11")+[1]!BOARD(E189,"","買気配数量12")+[1]!BOARD(E189,"","買気配数量13")+[1]!BOARD(E189,"","買気配数量14"))</f>
        <v>135000</v>
      </c>
      <c r="I189" s="29">
        <f t="shared" si="6"/>
        <v>0.82720588235294112</v>
      </c>
      <c r="J189" s="30">
        <f t="shared" si="5"/>
        <v>257</v>
      </c>
      <c r="Q189" s="2"/>
    </row>
    <row r="190" spans="5:17" x14ac:dyDescent="0.15">
      <c r="E190">
        <f>+ユニバース設定!B190</f>
        <v>6465</v>
      </c>
      <c r="F190" t="str">
        <f>+ユニバース設定!C190</f>
        <v>ホシザキ電機</v>
      </c>
      <c r="G190" s="31">
        <f>IF(E190=0,"",[1]!BOARD(E190,"","売気配数量-3")+[1]!BOARD(E190,"","売気配数量-2")+[1]!BOARD(E190,"","売気配数量-1")+[1]!BOARD(E190,"","売気配数量0")+[1]!BOARD(E190,"","売気配数量1")+[1]!BOARD(E190,"","売気配数量2")+[1]!BOARD(E190,"","売気配数量3")+[1]!BOARD(E190,"","売気配数量4")+[1]!BOARD(E190,"","売気配数量5")+[1]!BOARD(E190,"","売気配数量6")+[1]!BOARD(E190,"","売気配数量7")+[1]!BOARD(E190,"","売気配数量8")+[1]!BOARD(E190,"","売気配数量9")+[1]!BOARD(E190,"","売気配数量10")+[1]!BOARD(E190,"","売気配数量11")+[1]!BOARD(E190,"","売気配数量12")+[1]!BOARD(E190,"","売気配数量13")+[1]!BOARD(E190,"","売気配数量14"))</f>
        <v>27100</v>
      </c>
      <c r="H190" s="30">
        <f>IF(E190=0,"",[1]!BOARD(E190,"","買気配数量-3")+[1]!BOARD(E190,"","買気配数量-2")+[1]!BOARD(E190,"","買気配数量-1")+[1]!BOARD(E190,"","買気配数量0")+[1]!BOARD(E190,"","買気配数量1")+[1]!BOARD(E190,"","買気配数量2")+[1]!BOARD(E190,"","買気配数量3")+[1]!BOARD(E190,"","買気配数量4")+[1]!BOARD(E190,"","買気配数量5")+[1]!BOARD(E190,"","買気配数量6")+[1]!BOARD(E190,"","買気配数量7")+[1]!BOARD(E190,"","買気配数量8")+[1]!BOARD(E190,"","買気配数量9")+[1]!BOARD(E190,"","買気配数量10")+[1]!BOARD(E190,"","買気配数量11")+[1]!BOARD(E190,"","買気配数量12")+[1]!BOARD(E190,"","買気配数量13")+[1]!BOARD(E190,"","買気配数量14"))</f>
        <v>36100</v>
      </c>
      <c r="I190" s="29">
        <f t="shared" si="6"/>
        <v>1.3321033210332103</v>
      </c>
      <c r="J190" s="30">
        <f t="shared" si="5"/>
        <v>103</v>
      </c>
      <c r="Q190" s="2"/>
    </row>
    <row r="191" spans="5:17" x14ac:dyDescent="0.15">
      <c r="E191">
        <f>+ユニバース設定!B191</f>
        <v>6471</v>
      </c>
      <c r="F191" t="str">
        <f>+ユニバース設定!C191</f>
        <v>日本精工</v>
      </c>
      <c r="G191" s="31">
        <f>IF(E191=0,"",[1]!BOARD(E191,"","売気配数量-3")+[1]!BOARD(E191,"","売気配数量-2")+[1]!BOARD(E191,"","売気配数量-1")+[1]!BOARD(E191,"","売気配数量0")+[1]!BOARD(E191,"","売気配数量1")+[1]!BOARD(E191,"","売気配数量2")+[1]!BOARD(E191,"","売気配数量3")+[1]!BOARD(E191,"","売気配数量4")+[1]!BOARD(E191,"","売気配数量5")+[1]!BOARD(E191,"","売気配数量6")+[1]!BOARD(E191,"","売気配数量7")+[1]!BOARD(E191,"","売気配数量8")+[1]!BOARD(E191,"","売気配数量9")+[1]!BOARD(E191,"","売気配数量10")+[1]!BOARD(E191,"","売気配数量11")+[1]!BOARD(E191,"","売気配数量12")+[1]!BOARD(E191,"","売気配数量13")+[1]!BOARD(E191,"","売気配数量14"))</f>
        <v>186100</v>
      </c>
      <c r="H191" s="30">
        <f>IF(E191=0,"",[1]!BOARD(E191,"","買気配数量-3")+[1]!BOARD(E191,"","買気配数量-2")+[1]!BOARD(E191,"","買気配数量-1")+[1]!BOARD(E191,"","買気配数量0")+[1]!BOARD(E191,"","買気配数量1")+[1]!BOARD(E191,"","買気配数量2")+[1]!BOARD(E191,"","買気配数量3")+[1]!BOARD(E191,"","買気配数量4")+[1]!BOARD(E191,"","買気配数量5")+[1]!BOARD(E191,"","買気配数量6")+[1]!BOARD(E191,"","買気配数量7")+[1]!BOARD(E191,"","買気配数量8")+[1]!BOARD(E191,"","買気配数量9")+[1]!BOARD(E191,"","買気配数量10")+[1]!BOARD(E191,"","買気配数量11")+[1]!BOARD(E191,"","買気配数量12")+[1]!BOARD(E191,"","買気配数量13")+[1]!BOARD(E191,"","買気配数量14"))</f>
        <v>267200</v>
      </c>
      <c r="I191" s="29">
        <f t="shared" si="6"/>
        <v>1.4357872111767866</v>
      </c>
      <c r="J191" s="30">
        <f t="shared" si="5"/>
        <v>84</v>
      </c>
      <c r="Q191" s="2"/>
    </row>
    <row r="192" spans="5:17" x14ac:dyDescent="0.15">
      <c r="E192">
        <f>+ユニバース設定!B192</f>
        <v>6472</v>
      </c>
      <c r="F192" t="str">
        <f>+ユニバース設定!C192</f>
        <v>ＮＴＮ</v>
      </c>
      <c r="G192" s="31">
        <f>IF(E192=0,"",[1]!BOARD(E192,"","売気配数量-3")+[1]!BOARD(E192,"","売気配数量-2")+[1]!BOARD(E192,"","売気配数量-1")+[1]!BOARD(E192,"","売気配数量0")+[1]!BOARD(E192,"","売気配数量1")+[1]!BOARD(E192,"","売気配数量2")+[1]!BOARD(E192,"","売気配数量3")+[1]!BOARD(E192,"","売気配数量4")+[1]!BOARD(E192,"","売気配数量5")+[1]!BOARD(E192,"","売気配数量6")+[1]!BOARD(E192,"","売気配数量7")+[1]!BOARD(E192,"","売気配数量8")+[1]!BOARD(E192,"","売気配数量9")+[1]!BOARD(E192,"","売気配数量10")+[1]!BOARD(E192,"","売気配数量11")+[1]!BOARD(E192,"","売気配数量12")+[1]!BOARD(E192,"","売気配数量13")+[1]!BOARD(E192,"","売気配数量14"))</f>
        <v>510300</v>
      </c>
      <c r="H192" s="30">
        <f>IF(E192=0,"",[1]!BOARD(E192,"","買気配数量-3")+[1]!BOARD(E192,"","買気配数量-2")+[1]!BOARD(E192,"","買気配数量-1")+[1]!BOARD(E192,"","買気配数量0")+[1]!BOARD(E192,"","買気配数量1")+[1]!BOARD(E192,"","買気配数量2")+[1]!BOARD(E192,"","買気配数量3")+[1]!BOARD(E192,"","買気配数量4")+[1]!BOARD(E192,"","買気配数量5")+[1]!BOARD(E192,"","買気配数量6")+[1]!BOARD(E192,"","買気配数量7")+[1]!BOARD(E192,"","買気配数量8")+[1]!BOARD(E192,"","買気配数量9")+[1]!BOARD(E192,"","買気配数量10")+[1]!BOARD(E192,"","買気配数量11")+[1]!BOARD(E192,"","買気配数量12")+[1]!BOARD(E192,"","買気配数量13")+[1]!BOARD(E192,"","買気配数量14"))</f>
        <v>619100</v>
      </c>
      <c r="I192" s="29">
        <f t="shared" si="6"/>
        <v>1.2132079169116206</v>
      </c>
      <c r="J192" s="30">
        <f t="shared" si="5"/>
        <v>132</v>
      </c>
      <c r="Q192" s="2"/>
    </row>
    <row r="193" spans="5:17" x14ac:dyDescent="0.15">
      <c r="E193">
        <f>+ユニバース設定!B193</f>
        <v>6473</v>
      </c>
      <c r="F193" t="str">
        <f>+ユニバース設定!C193</f>
        <v>ジェイテクト</v>
      </c>
      <c r="G193" s="31">
        <f>IF(E193=0,"",[1]!BOARD(E193,"","売気配数量-3")+[1]!BOARD(E193,"","売気配数量-2")+[1]!BOARD(E193,"","売気配数量-1")+[1]!BOARD(E193,"","売気配数量0")+[1]!BOARD(E193,"","売気配数量1")+[1]!BOARD(E193,"","売気配数量2")+[1]!BOARD(E193,"","売気配数量3")+[1]!BOARD(E193,"","売気配数量4")+[1]!BOARD(E193,"","売気配数量5")+[1]!BOARD(E193,"","売気配数量6")+[1]!BOARD(E193,"","売気配数量7")+[1]!BOARD(E193,"","売気配数量8")+[1]!BOARD(E193,"","売気配数量9")+[1]!BOARD(E193,"","売気配数量10")+[1]!BOARD(E193,"","売気配数量11")+[1]!BOARD(E193,"","売気配数量12")+[1]!BOARD(E193,"","売気配数量13")+[1]!BOARD(E193,"","売気配数量14"))</f>
        <v>92400</v>
      </c>
      <c r="H193" s="30">
        <f>IF(E193=0,"",[1]!BOARD(E193,"","買気配数量-3")+[1]!BOARD(E193,"","買気配数量-2")+[1]!BOARD(E193,"","買気配数量-1")+[1]!BOARD(E193,"","買気配数量0")+[1]!BOARD(E193,"","買気配数量1")+[1]!BOARD(E193,"","買気配数量2")+[1]!BOARD(E193,"","買気配数量3")+[1]!BOARD(E193,"","買気配数量4")+[1]!BOARD(E193,"","買気配数量5")+[1]!BOARD(E193,"","買気配数量6")+[1]!BOARD(E193,"","買気配数量7")+[1]!BOARD(E193,"","買気配数量8")+[1]!BOARD(E193,"","買気配数量9")+[1]!BOARD(E193,"","買気配数量10")+[1]!BOARD(E193,"","買気配数量11")+[1]!BOARD(E193,"","買気配数量12")+[1]!BOARD(E193,"","買気配数量13")+[1]!BOARD(E193,"","買気配数量14"))</f>
        <v>131000</v>
      </c>
      <c r="I193" s="29">
        <f t="shared" si="6"/>
        <v>1.4177489177489178</v>
      </c>
      <c r="J193" s="30">
        <f t="shared" si="5"/>
        <v>86</v>
      </c>
      <c r="Q193" s="2"/>
    </row>
    <row r="194" spans="5:17" x14ac:dyDescent="0.15">
      <c r="E194">
        <f>+ユニバース設定!B194</f>
        <v>6474</v>
      </c>
      <c r="F194" t="str">
        <f>+ユニバース設定!C194</f>
        <v>不二越</v>
      </c>
      <c r="G194" s="31">
        <f>IF(E194=0,"",[1]!BOARD(E194,"","売気配数量-3")+[1]!BOARD(E194,"","売気配数量-2")+[1]!BOARD(E194,"","売気配数量-1")+[1]!BOARD(E194,"","売気配数量0")+[1]!BOARD(E194,"","売気配数量1")+[1]!BOARD(E194,"","売気配数量2")+[1]!BOARD(E194,"","売気配数量3")+[1]!BOARD(E194,"","売気配数量4")+[1]!BOARD(E194,"","売気配数量5")+[1]!BOARD(E194,"","売気配数量6")+[1]!BOARD(E194,"","売気配数量7")+[1]!BOARD(E194,"","売気配数量8")+[1]!BOARD(E194,"","売気配数量9")+[1]!BOARD(E194,"","売気配数量10")+[1]!BOARD(E194,"","売気配数量11")+[1]!BOARD(E194,"","売気配数量12")+[1]!BOARD(E194,"","売気配数量13")+[1]!BOARD(E194,"","売気配数量14"))</f>
        <v>222000</v>
      </c>
      <c r="H194" s="30">
        <f>IF(E194=0,"",[1]!BOARD(E194,"","買気配数量-3")+[1]!BOARD(E194,"","買気配数量-2")+[1]!BOARD(E194,"","買気配数量-1")+[1]!BOARD(E194,"","買気配数量0")+[1]!BOARD(E194,"","買気配数量1")+[1]!BOARD(E194,"","買気配数量2")+[1]!BOARD(E194,"","買気配数量3")+[1]!BOARD(E194,"","買気配数量4")+[1]!BOARD(E194,"","買気配数量5")+[1]!BOARD(E194,"","買気配数量6")+[1]!BOARD(E194,"","買気配数量7")+[1]!BOARD(E194,"","買気配数量8")+[1]!BOARD(E194,"","買気配数量9")+[1]!BOARD(E194,"","買気配数量10")+[1]!BOARD(E194,"","買気配数量11")+[1]!BOARD(E194,"","買気配数量12")+[1]!BOARD(E194,"","買気配数量13")+[1]!BOARD(E194,"","買気配数量14"))</f>
        <v>331000</v>
      </c>
      <c r="I194" s="29">
        <f t="shared" si="6"/>
        <v>1.4909909909909911</v>
      </c>
      <c r="J194" s="30">
        <f t="shared" si="5"/>
        <v>74</v>
      </c>
      <c r="Q194" s="2"/>
    </row>
    <row r="195" spans="5:17" x14ac:dyDescent="0.15">
      <c r="E195">
        <f>+ユニバース設定!B195</f>
        <v>6479</v>
      </c>
      <c r="F195" t="str">
        <f>+ユニバース設定!C195</f>
        <v>ミネベア</v>
      </c>
      <c r="G195" s="31">
        <f>IF(E195=0,"",[1]!BOARD(E195,"","売気配数量-3")+[1]!BOARD(E195,"","売気配数量-2")+[1]!BOARD(E195,"","売気配数量-1")+[1]!BOARD(E195,"","売気配数量0")+[1]!BOARD(E195,"","売気配数量1")+[1]!BOARD(E195,"","売気配数量2")+[1]!BOARD(E195,"","売気配数量3")+[1]!BOARD(E195,"","売気配数量4")+[1]!BOARD(E195,"","売気配数量5")+[1]!BOARD(E195,"","売気配数量6")+[1]!BOARD(E195,"","売気配数量7")+[1]!BOARD(E195,"","売気配数量8")+[1]!BOARD(E195,"","売気配数量9")+[1]!BOARD(E195,"","売気配数量10")+[1]!BOARD(E195,"","売気配数量11")+[1]!BOARD(E195,"","売気配数量12")+[1]!BOARD(E195,"","売気配数量13")+[1]!BOARD(E195,"","売気配数量14"))</f>
        <v>130600</v>
      </c>
      <c r="H195" s="30">
        <f>IF(E195=0,"",[1]!BOARD(E195,"","買気配数量-3")+[1]!BOARD(E195,"","買気配数量-2")+[1]!BOARD(E195,"","買気配数量-1")+[1]!BOARD(E195,"","買気配数量0")+[1]!BOARD(E195,"","買気配数量1")+[1]!BOARD(E195,"","買気配数量2")+[1]!BOARD(E195,"","買気配数量3")+[1]!BOARD(E195,"","買気配数量4")+[1]!BOARD(E195,"","買気配数量5")+[1]!BOARD(E195,"","買気配数量6")+[1]!BOARD(E195,"","買気配数量7")+[1]!BOARD(E195,"","買気配数量8")+[1]!BOARD(E195,"","買気配数量9")+[1]!BOARD(E195,"","買気配数量10")+[1]!BOARD(E195,"","買気配数量11")+[1]!BOARD(E195,"","買気配数量12")+[1]!BOARD(E195,"","買気配数量13")+[1]!BOARD(E195,"","買気配数量14"))</f>
        <v>99900</v>
      </c>
      <c r="I195" s="29">
        <f t="shared" si="6"/>
        <v>0.76493108728943338</v>
      </c>
      <c r="J195" s="30">
        <f t="shared" ref="J195:J258" si="7">IF(E195=0,"",RANK(I195,$I$2:$I$401,0)*1)</f>
        <v>271</v>
      </c>
      <c r="Q195" s="2"/>
    </row>
    <row r="196" spans="5:17" x14ac:dyDescent="0.15">
      <c r="E196">
        <f>+ユニバース設定!B196</f>
        <v>6481</v>
      </c>
      <c r="F196" t="str">
        <f>+ユニバース設定!C196</f>
        <v>ＴＨＫ</v>
      </c>
      <c r="G196" s="31">
        <f>IF(E196=0,"",[1]!BOARD(E196,"","売気配数量-3")+[1]!BOARD(E196,"","売気配数量-2")+[1]!BOARD(E196,"","売気配数量-1")+[1]!BOARD(E196,"","売気配数量0")+[1]!BOARD(E196,"","売気配数量1")+[1]!BOARD(E196,"","売気配数量2")+[1]!BOARD(E196,"","売気配数量3")+[1]!BOARD(E196,"","売気配数量4")+[1]!BOARD(E196,"","売気配数量5")+[1]!BOARD(E196,"","売気配数量6")+[1]!BOARD(E196,"","売気配数量7")+[1]!BOARD(E196,"","売気配数量8")+[1]!BOARD(E196,"","売気配数量9")+[1]!BOARD(E196,"","売気配数量10")+[1]!BOARD(E196,"","売気配数量11")+[1]!BOARD(E196,"","売気配数量12")+[1]!BOARD(E196,"","売気配数量13")+[1]!BOARD(E196,"","売気配数量14"))</f>
        <v>140000</v>
      </c>
      <c r="H196" s="30">
        <f>IF(E196=0,"",[1]!BOARD(E196,"","買気配数量-3")+[1]!BOARD(E196,"","買気配数量-2")+[1]!BOARD(E196,"","買気配数量-1")+[1]!BOARD(E196,"","買気配数量0")+[1]!BOARD(E196,"","買気配数量1")+[1]!BOARD(E196,"","買気配数量2")+[1]!BOARD(E196,"","買気配数量3")+[1]!BOARD(E196,"","買気配数量4")+[1]!BOARD(E196,"","買気配数量5")+[1]!BOARD(E196,"","買気配数量6")+[1]!BOARD(E196,"","買気配数量7")+[1]!BOARD(E196,"","買気配数量8")+[1]!BOARD(E196,"","買気配数量9")+[1]!BOARD(E196,"","買気配数量10")+[1]!BOARD(E196,"","買気配数量11")+[1]!BOARD(E196,"","買気配数量12")+[1]!BOARD(E196,"","買気配数量13")+[1]!BOARD(E196,"","買気配数量14"))</f>
        <v>133800</v>
      </c>
      <c r="I196" s="29">
        <f t="shared" si="6"/>
        <v>0.95571428571428574</v>
      </c>
      <c r="J196" s="30">
        <f t="shared" si="7"/>
        <v>223</v>
      </c>
      <c r="Q196" s="2"/>
    </row>
    <row r="197" spans="5:17" x14ac:dyDescent="0.15">
      <c r="E197">
        <f>+ユニバース設定!B197</f>
        <v>6504</v>
      </c>
      <c r="F197" t="str">
        <f>+ユニバース設定!C197</f>
        <v>富士電機</v>
      </c>
      <c r="G197" s="31">
        <f>IF(E197=0,"",[1]!BOARD(E197,"","売気配数量-3")+[1]!BOARD(E197,"","売気配数量-2")+[1]!BOARD(E197,"","売気配数量-1")+[1]!BOARD(E197,"","売気配数量0")+[1]!BOARD(E197,"","売気配数量1")+[1]!BOARD(E197,"","売気配数量2")+[1]!BOARD(E197,"","売気配数量3")+[1]!BOARD(E197,"","売気配数量4")+[1]!BOARD(E197,"","売気配数量5")+[1]!BOARD(E197,"","売気配数量6")+[1]!BOARD(E197,"","売気配数量7")+[1]!BOARD(E197,"","売気配数量8")+[1]!BOARD(E197,"","売気配数量9")+[1]!BOARD(E197,"","売気配数量10")+[1]!BOARD(E197,"","売気配数量11")+[1]!BOARD(E197,"","売気配数量12")+[1]!BOARD(E197,"","売気配数量13")+[1]!BOARD(E197,"","売気配数量14"))</f>
        <v>400000</v>
      </c>
      <c r="H197" s="30">
        <f>IF(E197=0,"",[1]!BOARD(E197,"","買気配数量-3")+[1]!BOARD(E197,"","買気配数量-2")+[1]!BOARD(E197,"","買気配数量-1")+[1]!BOARD(E197,"","買気配数量0")+[1]!BOARD(E197,"","買気配数量1")+[1]!BOARD(E197,"","買気配数量2")+[1]!BOARD(E197,"","買気配数量3")+[1]!BOARD(E197,"","買気配数量4")+[1]!BOARD(E197,"","買気配数量5")+[1]!BOARD(E197,"","買気配数量6")+[1]!BOARD(E197,"","買気配数量7")+[1]!BOARD(E197,"","買気配数量8")+[1]!BOARD(E197,"","買気配数量9")+[1]!BOARD(E197,"","買気配数量10")+[1]!BOARD(E197,"","買気配数量11")+[1]!BOARD(E197,"","買気配数量12")+[1]!BOARD(E197,"","買気配数量13")+[1]!BOARD(E197,"","買気配数量14"))</f>
        <v>615000</v>
      </c>
      <c r="I197" s="29">
        <f t="shared" si="6"/>
        <v>1.5375000000000001</v>
      </c>
      <c r="J197" s="30">
        <f t="shared" si="7"/>
        <v>68</v>
      </c>
      <c r="Q197" s="2"/>
    </row>
    <row r="198" spans="5:17" x14ac:dyDescent="0.15">
      <c r="E198">
        <f>+ユニバース設定!B198</f>
        <v>6506</v>
      </c>
      <c r="F198" t="str">
        <f>+ユニバース設定!C198</f>
        <v>安川電機</v>
      </c>
      <c r="G198" s="31">
        <f>IF(E198=0,"",[1]!BOARD(E198,"","売気配数量-3")+[1]!BOARD(E198,"","売気配数量-2")+[1]!BOARD(E198,"","売気配数量-1")+[1]!BOARD(E198,"","売気配数量0")+[1]!BOARD(E198,"","売気配数量1")+[1]!BOARD(E198,"","売気配数量2")+[1]!BOARD(E198,"","売気配数量3")+[1]!BOARD(E198,"","売気配数量4")+[1]!BOARD(E198,"","売気配数量5")+[1]!BOARD(E198,"","売気配数量6")+[1]!BOARD(E198,"","売気配数量7")+[1]!BOARD(E198,"","売気配数量8")+[1]!BOARD(E198,"","売気配数量9")+[1]!BOARD(E198,"","売気配数量10")+[1]!BOARD(E198,"","売気配数量11")+[1]!BOARD(E198,"","売気配数量12")+[1]!BOARD(E198,"","売気配数量13")+[1]!BOARD(E198,"","売気配数量14"))</f>
        <v>261000</v>
      </c>
      <c r="H198" s="30">
        <f>IF(E198=0,"",[1]!BOARD(E198,"","買気配数量-3")+[1]!BOARD(E198,"","買気配数量-2")+[1]!BOARD(E198,"","買気配数量-1")+[1]!BOARD(E198,"","買気配数量0")+[1]!BOARD(E198,"","買気配数量1")+[1]!BOARD(E198,"","買気配数量2")+[1]!BOARD(E198,"","買気配数量3")+[1]!BOARD(E198,"","買気配数量4")+[1]!BOARD(E198,"","買気配数量5")+[1]!BOARD(E198,"","買気配数量6")+[1]!BOARD(E198,"","買気配数量7")+[1]!BOARD(E198,"","買気配数量8")+[1]!BOARD(E198,"","買気配数量9")+[1]!BOARD(E198,"","買気配数量10")+[1]!BOARD(E198,"","買気配数量11")+[1]!BOARD(E198,"","買気配数量12")+[1]!BOARD(E198,"","買気配数量13")+[1]!BOARD(E198,"","買気配数量14"))</f>
        <v>338100</v>
      </c>
      <c r="I198" s="29">
        <f t="shared" si="6"/>
        <v>1.2954022988505747</v>
      </c>
      <c r="J198" s="30">
        <f t="shared" si="7"/>
        <v>112</v>
      </c>
      <c r="Q198" s="2"/>
    </row>
    <row r="199" spans="5:17" x14ac:dyDescent="0.15">
      <c r="E199">
        <f>+ユニバース設定!B199</f>
        <v>6508</v>
      </c>
      <c r="F199" t="str">
        <f>+ユニバース設定!C199</f>
        <v>明電舎</v>
      </c>
      <c r="G199" s="31">
        <f>IF(E199=0,"",[1]!BOARD(E199,"","売気配数量-3")+[1]!BOARD(E199,"","売気配数量-2")+[1]!BOARD(E199,"","売気配数量-1")+[1]!BOARD(E199,"","売気配数量0")+[1]!BOARD(E199,"","売気配数量1")+[1]!BOARD(E199,"","売気配数量2")+[1]!BOARD(E199,"","売気配数量3")+[1]!BOARD(E199,"","売気配数量4")+[1]!BOARD(E199,"","売気配数量5")+[1]!BOARD(E199,"","売気配数量6")+[1]!BOARD(E199,"","売気配数量7")+[1]!BOARD(E199,"","売気配数量8")+[1]!BOARD(E199,"","売気配数量9")+[1]!BOARD(E199,"","売気配数量10")+[1]!BOARD(E199,"","売気配数量11")+[1]!BOARD(E199,"","売気配数量12")+[1]!BOARD(E199,"","売気配数量13")+[1]!BOARD(E199,"","売気配数量14"))</f>
        <v>190000</v>
      </c>
      <c r="H199" s="30">
        <f>IF(E199=0,"",[1]!BOARD(E199,"","買気配数量-3")+[1]!BOARD(E199,"","買気配数量-2")+[1]!BOARD(E199,"","買気配数量-1")+[1]!BOARD(E199,"","買気配数量0")+[1]!BOARD(E199,"","買気配数量1")+[1]!BOARD(E199,"","買気配数量2")+[1]!BOARD(E199,"","買気配数量3")+[1]!BOARD(E199,"","買気配数量4")+[1]!BOARD(E199,"","買気配数量5")+[1]!BOARD(E199,"","買気配数量6")+[1]!BOARD(E199,"","買気配数量7")+[1]!BOARD(E199,"","買気配数量8")+[1]!BOARD(E199,"","買気配数量9")+[1]!BOARD(E199,"","買気配数量10")+[1]!BOARD(E199,"","買気配数量11")+[1]!BOARD(E199,"","買気配数量12")+[1]!BOARD(E199,"","買気配数量13")+[1]!BOARD(E199,"","買気配数量14"))</f>
        <v>322000</v>
      </c>
      <c r="I199" s="29">
        <f t="shared" si="6"/>
        <v>1.6947368421052631</v>
      </c>
      <c r="J199" s="30">
        <f t="shared" si="7"/>
        <v>41</v>
      </c>
      <c r="Q199" s="2"/>
    </row>
    <row r="200" spans="5:17" x14ac:dyDescent="0.15">
      <c r="E200">
        <f>+ユニバース設定!B200</f>
        <v>6586</v>
      </c>
      <c r="F200" t="str">
        <f>+ユニバース設定!C200</f>
        <v>マキタ</v>
      </c>
      <c r="G200" s="31">
        <f>IF(E200=0,"",[1]!BOARD(E200,"","売気配数量-3")+[1]!BOARD(E200,"","売気配数量-2")+[1]!BOARD(E200,"","売気配数量-1")+[1]!BOARD(E200,"","売気配数量0")+[1]!BOARD(E200,"","売気配数量1")+[1]!BOARD(E200,"","売気配数量2")+[1]!BOARD(E200,"","売気配数量3")+[1]!BOARD(E200,"","売気配数量4")+[1]!BOARD(E200,"","売気配数量5")+[1]!BOARD(E200,"","売気配数量6")+[1]!BOARD(E200,"","売気配数量7")+[1]!BOARD(E200,"","売気配数量8")+[1]!BOARD(E200,"","売気配数量9")+[1]!BOARD(E200,"","売気配数量10")+[1]!BOARD(E200,"","売気配数量11")+[1]!BOARD(E200,"","売気配数量12")+[1]!BOARD(E200,"","売気配数量13")+[1]!BOARD(E200,"","売気配数量14"))</f>
        <v>51400</v>
      </c>
      <c r="H200" s="30">
        <f>IF(E200=0,"",[1]!BOARD(E200,"","買気配数量-3")+[1]!BOARD(E200,"","買気配数量-2")+[1]!BOARD(E200,"","買気配数量-1")+[1]!BOARD(E200,"","買気配数量0")+[1]!BOARD(E200,"","買気配数量1")+[1]!BOARD(E200,"","買気配数量2")+[1]!BOARD(E200,"","買気配数量3")+[1]!BOARD(E200,"","買気配数量4")+[1]!BOARD(E200,"","買気配数量5")+[1]!BOARD(E200,"","買気配数量6")+[1]!BOARD(E200,"","買気配数量7")+[1]!BOARD(E200,"","買気配数量8")+[1]!BOARD(E200,"","買気配数量9")+[1]!BOARD(E200,"","買気配数量10")+[1]!BOARD(E200,"","買気配数量11")+[1]!BOARD(E200,"","買気配数量12")+[1]!BOARD(E200,"","買気配数量13")+[1]!BOARD(E200,"","買気配数量14"))</f>
        <v>72800</v>
      </c>
      <c r="I200" s="29">
        <f t="shared" si="6"/>
        <v>1.4163424124513619</v>
      </c>
      <c r="J200" s="30">
        <f t="shared" si="7"/>
        <v>87</v>
      </c>
      <c r="Q200" s="2"/>
    </row>
    <row r="201" spans="5:17" x14ac:dyDescent="0.15">
      <c r="E201">
        <f>+ユニバース設定!B201</f>
        <v>6588</v>
      </c>
      <c r="F201" t="str">
        <f>+ユニバース設定!C201</f>
        <v>東芝テック</v>
      </c>
      <c r="G201" s="31">
        <f>IF(E201=0,"",[1]!BOARD(E201,"","売気配数量-3")+[1]!BOARD(E201,"","売気配数量-2")+[1]!BOARD(E201,"","売気配数量-1")+[1]!BOARD(E201,"","売気配数量0")+[1]!BOARD(E201,"","売気配数量1")+[1]!BOARD(E201,"","売気配数量2")+[1]!BOARD(E201,"","売気配数量3")+[1]!BOARD(E201,"","売気配数量4")+[1]!BOARD(E201,"","売気配数量5")+[1]!BOARD(E201,"","売気配数量6")+[1]!BOARD(E201,"","売気配数量7")+[1]!BOARD(E201,"","売気配数量8")+[1]!BOARD(E201,"","売気配数量9")+[1]!BOARD(E201,"","売気配数量10")+[1]!BOARD(E201,"","売気配数量11")+[1]!BOARD(E201,"","売気配数量12")+[1]!BOARD(E201,"","売気配数量13")+[1]!BOARD(E201,"","売気配数量14"))</f>
        <v>180000</v>
      </c>
      <c r="H201" s="30">
        <f>IF(E201=0,"",[1]!BOARD(E201,"","買気配数量-3")+[1]!BOARD(E201,"","買気配数量-2")+[1]!BOARD(E201,"","買気配数量-1")+[1]!BOARD(E201,"","買気配数量0")+[1]!BOARD(E201,"","買気配数量1")+[1]!BOARD(E201,"","買気配数量2")+[1]!BOARD(E201,"","買気配数量3")+[1]!BOARD(E201,"","買気配数量4")+[1]!BOARD(E201,"","買気配数量5")+[1]!BOARD(E201,"","買気配数量6")+[1]!BOARD(E201,"","買気配数量7")+[1]!BOARD(E201,"","買気配数量8")+[1]!BOARD(E201,"","買気配数量9")+[1]!BOARD(E201,"","買気配数量10")+[1]!BOARD(E201,"","買気配数量11")+[1]!BOARD(E201,"","買気配数量12")+[1]!BOARD(E201,"","買気配数量13")+[1]!BOARD(E201,"","買気配数量14"))</f>
        <v>265000</v>
      </c>
      <c r="I201" s="29">
        <f t="shared" si="6"/>
        <v>1.4722222222222223</v>
      </c>
      <c r="J201" s="30">
        <f t="shared" si="7"/>
        <v>77</v>
      </c>
      <c r="Q201" s="2"/>
    </row>
    <row r="202" spans="5:17" x14ac:dyDescent="0.15">
      <c r="E202">
        <f>+ユニバース設定!B202</f>
        <v>6592</v>
      </c>
      <c r="F202" t="str">
        <f>+ユニバース設定!C202</f>
        <v>マブチモーター</v>
      </c>
      <c r="G202" s="31">
        <f>IF(E202=0,"",[1]!BOARD(E202,"","売気配数量-3")+[1]!BOARD(E202,"","売気配数量-2")+[1]!BOARD(E202,"","売気配数量-1")+[1]!BOARD(E202,"","売気配数量0")+[1]!BOARD(E202,"","売気配数量1")+[1]!BOARD(E202,"","売気配数量2")+[1]!BOARD(E202,"","売気配数量3")+[1]!BOARD(E202,"","売気配数量4")+[1]!BOARD(E202,"","売気配数量5")+[1]!BOARD(E202,"","売気配数量6")+[1]!BOARD(E202,"","売気配数量7")+[1]!BOARD(E202,"","売気配数量8")+[1]!BOARD(E202,"","売気配数量9")+[1]!BOARD(E202,"","売気配数量10")+[1]!BOARD(E202,"","売気配数量11")+[1]!BOARD(E202,"","売気配数量12")+[1]!BOARD(E202,"","売気配数量13")+[1]!BOARD(E202,"","売気配数量14"))</f>
        <v>75000</v>
      </c>
      <c r="H202" s="30">
        <f>IF(E202=0,"",[1]!BOARD(E202,"","買気配数量-3")+[1]!BOARD(E202,"","買気配数量-2")+[1]!BOARD(E202,"","買気配数量-1")+[1]!BOARD(E202,"","買気配数量0")+[1]!BOARD(E202,"","買気配数量1")+[1]!BOARD(E202,"","買気配数量2")+[1]!BOARD(E202,"","買気配数量3")+[1]!BOARD(E202,"","買気配数量4")+[1]!BOARD(E202,"","買気配数量5")+[1]!BOARD(E202,"","買気配数量6")+[1]!BOARD(E202,"","買気配数量7")+[1]!BOARD(E202,"","買気配数量8")+[1]!BOARD(E202,"","買気配数量9")+[1]!BOARD(E202,"","買気配数量10")+[1]!BOARD(E202,"","買気配数量11")+[1]!BOARD(E202,"","買気配数量12")+[1]!BOARD(E202,"","買気配数量13")+[1]!BOARD(E202,"","買気配数量14"))</f>
        <v>50000</v>
      </c>
      <c r="I202" s="29">
        <f t="shared" si="6"/>
        <v>0.66666666666666663</v>
      </c>
      <c r="J202" s="30">
        <f t="shared" si="7"/>
        <v>282</v>
      </c>
      <c r="Q202" s="2"/>
    </row>
    <row r="203" spans="5:17" x14ac:dyDescent="0.15">
      <c r="E203">
        <f>+ユニバース設定!B203</f>
        <v>6645</v>
      </c>
      <c r="F203" t="str">
        <f>+ユニバース設定!C203</f>
        <v>オムロン</v>
      </c>
      <c r="G203" s="31">
        <f>IF(E203=0,"",[1]!BOARD(E203,"","売気配数量-3")+[1]!BOARD(E203,"","売気配数量-2")+[1]!BOARD(E203,"","売気配数量-1")+[1]!BOARD(E203,"","売気配数量0")+[1]!BOARD(E203,"","売気配数量1")+[1]!BOARD(E203,"","売気配数量2")+[1]!BOARD(E203,"","売気配数量3")+[1]!BOARD(E203,"","売気配数量4")+[1]!BOARD(E203,"","売気配数量5")+[1]!BOARD(E203,"","売気配数量6")+[1]!BOARD(E203,"","売気配数量7")+[1]!BOARD(E203,"","売気配数量8")+[1]!BOARD(E203,"","売気配数量9")+[1]!BOARD(E203,"","売気配数量10")+[1]!BOARD(E203,"","売気配数量11")+[1]!BOARD(E203,"","売気配数量12")+[1]!BOARD(E203,"","売気配数量13")+[1]!BOARD(E203,"","売気配数量14"))</f>
        <v>109300</v>
      </c>
      <c r="H203" s="30">
        <f>IF(E203=0,"",[1]!BOARD(E203,"","買気配数量-3")+[1]!BOARD(E203,"","買気配数量-2")+[1]!BOARD(E203,"","買気配数量-1")+[1]!BOARD(E203,"","買気配数量0")+[1]!BOARD(E203,"","買気配数量1")+[1]!BOARD(E203,"","買気配数量2")+[1]!BOARD(E203,"","買気配数量3")+[1]!BOARD(E203,"","買気配数量4")+[1]!BOARD(E203,"","買気配数量5")+[1]!BOARD(E203,"","買気配数量6")+[1]!BOARD(E203,"","買気配数量7")+[1]!BOARD(E203,"","買気配数量8")+[1]!BOARD(E203,"","買気配数量9")+[1]!BOARD(E203,"","買気配数量10")+[1]!BOARD(E203,"","買気配数量11")+[1]!BOARD(E203,"","買気配数量12")+[1]!BOARD(E203,"","買気配数量13")+[1]!BOARD(E203,"","買気配数量14"))</f>
        <v>136300</v>
      </c>
      <c r="I203" s="29">
        <f t="shared" si="6"/>
        <v>1.2470265324794145</v>
      </c>
      <c r="J203" s="30">
        <f t="shared" si="7"/>
        <v>120</v>
      </c>
      <c r="Q203" s="2"/>
    </row>
    <row r="204" spans="5:17" x14ac:dyDescent="0.15">
      <c r="E204">
        <f>+ユニバース設定!B204</f>
        <v>6674</v>
      </c>
      <c r="F204" t="str">
        <f>+ユニバース設定!C204</f>
        <v>ジーエス・ユアサ　コーポレーション</v>
      </c>
      <c r="G204" s="31">
        <f>IF(E204=0,"",[1]!BOARD(E204,"","売気配数量-3")+[1]!BOARD(E204,"","売気配数量-2")+[1]!BOARD(E204,"","売気配数量-1")+[1]!BOARD(E204,"","売気配数量0")+[1]!BOARD(E204,"","売気配数量1")+[1]!BOARD(E204,"","売気配数量2")+[1]!BOARD(E204,"","売気配数量3")+[1]!BOARD(E204,"","売気配数量4")+[1]!BOARD(E204,"","売気配数量5")+[1]!BOARD(E204,"","売気配数量6")+[1]!BOARD(E204,"","売気配数量7")+[1]!BOARD(E204,"","売気配数量8")+[1]!BOARD(E204,"","売気配数量9")+[1]!BOARD(E204,"","売気配数量10")+[1]!BOARD(E204,"","売気配数量11")+[1]!BOARD(E204,"","売気配数量12")+[1]!BOARD(E204,"","売気配数量13")+[1]!BOARD(E204,"","売気配数量14"))</f>
        <v>1017000</v>
      </c>
      <c r="H204" s="30">
        <f>IF(E204=0,"",[1]!BOARD(E204,"","買気配数量-3")+[1]!BOARD(E204,"","買気配数量-2")+[1]!BOARD(E204,"","買気配数量-1")+[1]!BOARD(E204,"","買気配数量0")+[1]!BOARD(E204,"","買気配数量1")+[1]!BOARD(E204,"","買気配数量2")+[1]!BOARD(E204,"","買気配数量3")+[1]!BOARD(E204,"","買気配数量4")+[1]!BOARD(E204,"","買気配数量5")+[1]!BOARD(E204,"","買気配数量6")+[1]!BOARD(E204,"","買気配数量7")+[1]!BOARD(E204,"","買気配数量8")+[1]!BOARD(E204,"","買気配数量9")+[1]!BOARD(E204,"","買気配数量10")+[1]!BOARD(E204,"","買気配数量11")+[1]!BOARD(E204,"","買気配数量12")+[1]!BOARD(E204,"","買気配数量13")+[1]!BOARD(E204,"","買気配数量14"))</f>
        <v>665000</v>
      </c>
      <c r="I204" s="29">
        <f t="shared" si="6"/>
        <v>0.65388397246804331</v>
      </c>
      <c r="J204" s="30">
        <f t="shared" si="7"/>
        <v>284</v>
      </c>
      <c r="Q204" s="2"/>
    </row>
    <row r="205" spans="5:17" x14ac:dyDescent="0.15">
      <c r="E205">
        <f>+ユニバース設定!B205</f>
        <v>6703</v>
      </c>
      <c r="F205" t="str">
        <f>+ユニバース設定!C205</f>
        <v>沖電気工業</v>
      </c>
      <c r="G205" s="31">
        <f>IF(E205=0,"",[1]!BOARD(E205,"","売気配数量-3")+[1]!BOARD(E205,"","売気配数量-2")+[1]!BOARD(E205,"","売気配数量-1")+[1]!BOARD(E205,"","売気配数量0")+[1]!BOARD(E205,"","売気配数量1")+[1]!BOARD(E205,"","売気配数量2")+[1]!BOARD(E205,"","売気配数量3")+[1]!BOARD(E205,"","売気配数量4")+[1]!BOARD(E205,"","売気配数量5")+[1]!BOARD(E205,"","売気配数量6")+[1]!BOARD(E205,"","売気配数量7")+[1]!BOARD(E205,"","売気配数量8")+[1]!BOARD(E205,"","売気配数量9")+[1]!BOARD(E205,"","売気配数量10")+[1]!BOARD(E205,"","売気配数量11")+[1]!BOARD(E205,"","売気配数量12")+[1]!BOARD(E205,"","売気配数量13")+[1]!BOARD(E205,"","売気配数量14"))</f>
        <v>73400</v>
      </c>
      <c r="H205" s="30">
        <f>IF(E205=0,"",[1]!BOARD(E205,"","買気配数量-3")+[1]!BOARD(E205,"","買気配数量-2")+[1]!BOARD(E205,"","買気配数量-1")+[1]!BOARD(E205,"","買気配数量0")+[1]!BOARD(E205,"","買気配数量1")+[1]!BOARD(E205,"","買気配数量2")+[1]!BOARD(E205,"","買気配数量3")+[1]!BOARD(E205,"","買気配数量4")+[1]!BOARD(E205,"","買気配数量5")+[1]!BOARD(E205,"","買気配数量6")+[1]!BOARD(E205,"","買気配数量7")+[1]!BOARD(E205,"","買気配数量8")+[1]!BOARD(E205,"","買気配数量9")+[1]!BOARD(E205,"","買気配数量10")+[1]!BOARD(E205,"","買気配数量11")+[1]!BOARD(E205,"","買気配数量12")+[1]!BOARD(E205,"","買気配数量13")+[1]!BOARD(E205,"","買気配数量14"))</f>
        <v>78700</v>
      </c>
      <c r="I205" s="29">
        <f t="shared" si="6"/>
        <v>1.0722070844686649</v>
      </c>
      <c r="J205" s="30">
        <f t="shared" si="7"/>
        <v>184</v>
      </c>
      <c r="Q205" s="2"/>
    </row>
    <row r="206" spans="5:17" x14ac:dyDescent="0.15">
      <c r="E206">
        <f>+ユニバース設定!B206</f>
        <v>6724</v>
      </c>
      <c r="F206" t="str">
        <f>+ユニバース設定!C206</f>
        <v>セイコーエプソン</v>
      </c>
      <c r="G206" s="31">
        <f>IF(E206=0,"",[1]!BOARD(E206,"","売気配数量-3")+[1]!BOARD(E206,"","売気配数量-2")+[1]!BOARD(E206,"","売気配数量-1")+[1]!BOARD(E206,"","売気配数量0")+[1]!BOARD(E206,"","売気配数量1")+[1]!BOARD(E206,"","売気配数量2")+[1]!BOARD(E206,"","売気配数量3")+[1]!BOARD(E206,"","売気配数量4")+[1]!BOARD(E206,"","売気配数量5")+[1]!BOARD(E206,"","売気配数量6")+[1]!BOARD(E206,"","売気配数量7")+[1]!BOARD(E206,"","売気配数量8")+[1]!BOARD(E206,"","売気配数量9")+[1]!BOARD(E206,"","売気配数量10")+[1]!BOARD(E206,"","売気配数量11")+[1]!BOARD(E206,"","売気配数量12")+[1]!BOARD(E206,"","売気配数量13")+[1]!BOARD(E206,"","売気配数量14"))</f>
        <v>97300</v>
      </c>
      <c r="H206" s="30">
        <f>IF(E206=0,"",[1]!BOARD(E206,"","買気配数量-3")+[1]!BOARD(E206,"","買気配数量-2")+[1]!BOARD(E206,"","買気配数量-1")+[1]!BOARD(E206,"","買気配数量0")+[1]!BOARD(E206,"","買気配数量1")+[1]!BOARD(E206,"","買気配数量2")+[1]!BOARD(E206,"","買気配数量3")+[1]!BOARD(E206,"","買気配数量4")+[1]!BOARD(E206,"","買気配数量5")+[1]!BOARD(E206,"","買気配数量6")+[1]!BOARD(E206,"","買気配数量7")+[1]!BOARD(E206,"","買気配数量8")+[1]!BOARD(E206,"","買気配数量9")+[1]!BOARD(E206,"","買気配数量10")+[1]!BOARD(E206,"","買気配数量11")+[1]!BOARD(E206,"","買気配数量12")+[1]!BOARD(E206,"","買気配数量13")+[1]!BOARD(E206,"","買気配数量14"))</f>
        <v>81600</v>
      </c>
      <c r="I206" s="29">
        <f t="shared" si="6"/>
        <v>0.83864337101747177</v>
      </c>
      <c r="J206" s="30">
        <f t="shared" si="7"/>
        <v>256</v>
      </c>
      <c r="Q206" s="2"/>
    </row>
    <row r="207" spans="5:17" x14ac:dyDescent="0.15">
      <c r="E207">
        <f>+ユニバース設定!B207</f>
        <v>6728</v>
      </c>
      <c r="F207" t="str">
        <f>+ユニバース設定!C207</f>
        <v>アルバック</v>
      </c>
      <c r="G207" s="31">
        <f>IF(E207=0,"",[1]!BOARD(E207,"","売気配数量-3")+[1]!BOARD(E207,"","売気配数量-2")+[1]!BOARD(E207,"","売気配数量-1")+[1]!BOARD(E207,"","売気配数量0")+[1]!BOARD(E207,"","売気配数量1")+[1]!BOARD(E207,"","売気配数量2")+[1]!BOARD(E207,"","売気配数量3")+[1]!BOARD(E207,"","売気配数量4")+[1]!BOARD(E207,"","売気配数量5")+[1]!BOARD(E207,"","売気配数量6")+[1]!BOARD(E207,"","売気配数量7")+[1]!BOARD(E207,"","売気配数量8")+[1]!BOARD(E207,"","売気配数量9")+[1]!BOARD(E207,"","売気配数量10")+[1]!BOARD(E207,"","売気配数量11")+[1]!BOARD(E207,"","売気配数量12")+[1]!BOARD(E207,"","売気配数量13")+[1]!BOARD(E207,"","売気配数量14"))</f>
        <v>51400</v>
      </c>
      <c r="H207" s="30">
        <f>IF(E207=0,"",[1]!BOARD(E207,"","買気配数量-3")+[1]!BOARD(E207,"","買気配数量-2")+[1]!BOARD(E207,"","買気配数量-1")+[1]!BOARD(E207,"","買気配数量0")+[1]!BOARD(E207,"","買気配数量1")+[1]!BOARD(E207,"","買気配数量2")+[1]!BOARD(E207,"","買気配数量3")+[1]!BOARD(E207,"","買気配数量4")+[1]!BOARD(E207,"","買気配数量5")+[1]!BOARD(E207,"","買気配数量6")+[1]!BOARD(E207,"","買気配数量7")+[1]!BOARD(E207,"","買気配数量8")+[1]!BOARD(E207,"","買気配数量9")+[1]!BOARD(E207,"","買気配数量10")+[1]!BOARD(E207,"","買気配数量11")+[1]!BOARD(E207,"","買気配数量12")+[1]!BOARD(E207,"","買気配数量13")+[1]!BOARD(E207,"","買気配数量14"))</f>
        <v>85100</v>
      </c>
      <c r="I207" s="29">
        <f t="shared" si="6"/>
        <v>1.6556420233463034</v>
      </c>
      <c r="J207" s="30">
        <f t="shared" si="7"/>
        <v>48</v>
      </c>
      <c r="Q207" s="2"/>
    </row>
    <row r="208" spans="5:17" x14ac:dyDescent="0.15">
      <c r="E208">
        <f>+ユニバース設定!B208</f>
        <v>6754</v>
      </c>
      <c r="F208" t="str">
        <f>+ユニバース設定!C208</f>
        <v>アンリツ</v>
      </c>
      <c r="G208" s="31">
        <f>IF(E208=0,"",[1]!BOARD(E208,"","売気配数量-3")+[1]!BOARD(E208,"","売気配数量-2")+[1]!BOARD(E208,"","売気配数量-1")+[1]!BOARD(E208,"","売気配数量0")+[1]!BOARD(E208,"","売気配数量1")+[1]!BOARD(E208,"","売気配数量2")+[1]!BOARD(E208,"","売気配数量3")+[1]!BOARD(E208,"","売気配数量4")+[1]!BOARD(E208,"","売気配数量5")+[1]!BOARD(E208,"","売気配数量6")+[1]!BOARD(E208,"","売気配数量7")+[1]!BOARD(E208,"","売気配数量8")+[1]!BOARD(E208,"","売気配数量9")+[1]!BOARD(E208,"","売気配数量10")+[1]!BOARD(E208,"","売気配数量11")+[1]!BOARD(E208,"","売気配数量12")+[1]!BOARD(E208,"","売気配数量13")+[1]!BOARD(E208,"","売気配数量14"))</f>
        <v>134800</v>
      </c>
      <c r="H208" s="30">
        <f>IF(E208=0,"",[1]!BOARD(E208,"","買気配数量-3")+[1]!BOARD(E208,"","買気配数量-2")+[1]!BOARD(E208,"","買気配数量-1")+[1]!BOARD(E208,"","買気配数量0")+[1]!BOARD(E208,"","買気配数量1")+[1]!BOARD(E208,"","買気配数量2")+[1]!BOARD(E208,"","買気配数量3")+[1]!BOARD(E208,"","買気配数量4")+[1]!BOARD(E208,"","買気配数量5")+[1]!BOARD(E208,"","買気配数量6")+[1]!BOARD(E208,"","買気配数量7")+[1]!BOARD(E208,"","買気配数量8")+[1]!BOARD(E208,"","買気配数量9")+[1]!BOARD(E208,"","買気配数量10")+[1]!BOARD(E208,"","買気配数量11")+[1]!BOARD(E208,"","買気配数量12")+[1]!BOARD(E208,"","買気配数量13")+[1]!BOARD(E208,"","買気配数量14"))</f>
        <v>120000</v>
      </c>
      <c r="I208" s="29">
        <f t="shared" si="6"/>
        <v>0.89020771513353114</v>
      </c>
      <c r="J208" s="30">
        <f t="shared" si="7"/>
        <v>243</v>
      </c>
      <c r="Q208" s="2"/>
    </row>
    <row r="209" spans="5:10" x14ac:dyDescent="0.15">
      <c r="E209">
        <f>+ユニバース設定!B209</f>
        <v>6770</v>
      </c>
      <c r="F209" t="str">
        <f>+ユニバース設定!C209</f>
        <v>アルプス電気</v>
      </c>
      <c r="G209" s="31">
        <f>IF(E209=0,"",[1]!BOARD(E209,"","売気配数量-3")+[1]!BOARD(E209,"","売気配数量-2")+[1]!BOARD(E209,"","売気配数量-1")+[1]!BOARD(E209,"","売気配数量0")+[1]!BOARD(E209,"","売気配数量1")+[1]!BOARD(E209,"","売気配数量2")+[1]!BOARD(E209,"","売気配数量3")+[1]!BOARD(E209,"","売気配数量4")+[1]!BOARD(E209,"","売気配数量5")+[1]!BOARD(E209,"","売気配数量6")+[1]!BOARD(E209,"","売気配数量7")+[1]!BOARD(E209,"","売気配数量8")+[1]!BOARD(E209,"","売気配数量9")+[1]!BOARD(E209,"","売気配数量10")+[1]!BOARD(E209,"","売気配数量11")+[1]!BOARD(E209,"","売気配数量12")+[1]!BOARD(E209,"","売気配数量13")+[1]!BOARD(E209,"","売気配数量14"))</f>
        <v>228200</v>
      </c>
      <c r="H209" s="30">
        <f>IF(E209=0,"",[1]!BOARD(E209,"","買気配数量-3")+[1]!BOARD(E209,"","買気配数量-2")+[1]!BOARD(E209,"","買気配数量-1")+[1]!BOARD(E209,"","買気配数量0")+[1]!BOARD(E209,"","買気配数量1")+[1]!BOARD(E209,"","買気配数量2")+[1]!BOARD(E209,"","買気配数量3")+[1]!BOARD(E209,"","買気配数量4")+[1]!BOARD(E209,"","買気配数量5")+[1]!BOARD(E209,"","買気配数量6")+[1]!BOARD(E209,"","買気配数量7")+[1]!BOARD(E209,"","買気配数量8")+[1]!BOARD(E209,"","買気配数量9")+[1]!BOARD(E209,"","買気配数量10")+[1]!BOARD(E209,"","買気配数量11")+[1]!BOARD(E209,"","買気配数量12")+[1]!BOARD(E209,"","買気配数量13")+[1]!BOARD(E209,"","買気配数量14"))</f>
        <v>376400</v>
      </c>
      <c r="I209" s="29">
        <f t="shared" si="6"/>
        <v>1.6494303242769501</v>
      </c>
      <c r="J209" s="30">
        <f t="shared" si="7"/>
        <v>49</v>
      </c>
    </row>
    <row r="210" spans="5:10" x14ac:dyDescent="0.15">
      <c r="E210">
        <f>+ユニバース設定!B210</f>
        <v>6773</v>
      </c>
      <c r="F210" t="str">
        <f>+ユニバース設定!C210</f>
        <v>パイオニア</v>
      </c>
      <c r="G210" s="31">
        <f>IF(E210=0,"",[1]!BOARD(E210,"","売気配数量-3")+[1]!BOARD(E210,"","売気配数量-2")+[1]!BOARD(E210,"","売気配数量-1")+[1]!BOARD(E210,"","売気配数量0")+[1]!BOARD(E210,"","売気配数量1")+[1]!BOARD(E210,"","売気配数量2")+[1]!BOARD(E210,"","売気配数量3")+[1]!BOARD(E210,"","売気配数量4")+[1]!BOARD(E210,"","売気配数量5")+[1]!BOARD(E210,"","売気配数量6")+[1]!BOARD(E210,"","売気配数量7")+[1]!BOARD(E210,"","売気配数量8")+[1]!BOARD(E210,"","売気配数量9")+[1]!BOARD(E210,"","売気配数量10")+[1]!BOARD(E210,"","売気配数量11")+[1]!BOARD(E210,"","売気配数量12")+[1]!BOARD(E210,"","売気配数量13")+[1]!BOARD(E210,"","売気配数量14"))</f>
        <v>1823200</v>
      </c>
      <c r="H210" s="30">
        <f>IF(E210=0,"",[1]!BOARD(E210,"","買気配数量-3")+[1]!BOARD(E210,"","買気配数量-2")+[1]!BOARD(E210,"","買気配数量-1")+[1]!BOARD(E210,"","買気配数量0")+[1]!BOARD(E210,"","買気配数量1")+[1]!BOARD(E210,"","買気配数量2")+[1]!BOARD(E210,"","買気配数量3")+[1]!BOARD(E210,"","買気配数量4")+[1]!BOARD(E210,"","買気配数量5")+[1]!BOARD(E210,"","買気配数量6")+[1]!BOARD(E210,"","買気配数量7")+[1]!BOARD(E210,"","買気配数量8")+[1]!BOARD(E210,"","買気配数量9")+[1]!BOARD(E210,"","買気配数量10")+[1]!BOARD(E210,"","買気配数量11")+[1]!BOARD(E210,"","買気配数量12")+[1]!BOARD(E210,"","買気配数量13")+[1]!BOARD(E210,"","買気配数量14"))</f>
        <v>2370200</v>
      </c>
      <c r="I210" s="29">
        <f t="shared" si="6"/>
        <v>1.300021939447126</v>
      </c>
      <c r="J210" s="30">
        <f t="shared" si="7"/>
        <v>110</v>
      </c>
    </row>
    <row r="211" spans="5:10" x14ac:dyDescent="0.15">
      <c r="E211">
        <f>+ユニバース設定!B211</f>
        <v>6806</v>
      </c>
      <c r="F211" t="str">
        <f>+ユニバース設定!C211</f>
        <v>ヒロセ電機</v>
      </c>
      <c r="G211" s="31">
        <f>IF(E211=0,"",[1]!BOARD(E211,"","売気配数量-3")+[1]!BOARD(E211,"","売気配数量-2")+[1]!BOARD(E211,"","売気配数量-1")+[1]!BOARD(E211,"","売気配数量0")+[1]!BOARD(E211,"","売気配数量1")+[1]!BOARD(E211,"","売気配数量2")+[1]!BOARD(E211,"","売気配数量3")+[1]!BOARD(E211,"","売気配数量4")+[1]!BOARD(E211,"","売気配数量5")+[1]!BOARD(E211,"","売気配数量6")+[1]!BOARD(E211,"","売気配数量7")+[1]!BOARD(E211,"","売気配数量8")+[1]!BOARD(E211,"","売気配数量9")+[1]!BOARD(E211,"","売気配数量10")+[1]!BOARD(E211,"","売気配数量11")+[1]!BOARD(E211,"","売気配数量12")+[1]!BOARD(E211,"","売気配数量13")+[1]!BOARD(E211,"","売気配数量14"))</f>
        <v>11100</v>
      </c>
      <c r="H211" s="30">
        <f>IF(E211=0,"",[1]!BOARD(E211,"","買気配数量-3")+[1]!BOARD(E211,"","買気配数量-2")+[1]!BOARD(E211,"","買気配数量-1")+[1]!BOARD(E211,"","買気配数量0")+[1]!BOARD(E211,"","買気配数量1")+[1]!BOARD(E211,"","買気配数量2")+[1]!BOARD(E211,"","買気配数量3")+[1]!BOARD(E211,"","買気配数量4")+[1]!BOARD(E211,"","買気配数量5")+[1]!BOARD(E211,"","買気配数量6")+[1]!BOARD(E211,"","買気配数量7")+[1]!BOARD(E211,"","買気配数量8")+[1]!BOARD(E211,"","買気配数量9")+[1]!BOARD(E211,"","買気配数量10")+[1]!BOARD(E211,"","買気配数量11")+[1]!BOARD(E211,"","買気配数量12")+[1]!BOARD(E211,"","買気配数量13")+[1]!BOARD(E211,"","買気配数量14"))</f>
        <v>11300</v>
      </c>
      <c r="I211" s="29">
        <f t="shared" si="6"/>
        <v>1.0180180180180181</v>
      </c>
      <c r="J211" s="30">
        <f t="shared" si="7"/>
        <v>201</v>
      </c>
    </row>
    <row r="212" spans="5:10" x14ac:dyDescent="0.15">
      <c r="E212">
        <f>+ユニバース設定!B212</f>
        <v>6841</v>
      </c>
      <c r="F212" t="str">
        <f>+ユニバース設定!C212</f>
        <v>横河電機</v>
      </c>
      <c r="G212" s="31">
        <f>IF(E212=0,"",[1]!BOARD(E212,"","売気配数量-3")+[1]!BOARD(E212,"","売気配数量-2")+[1]!BOARD(E212,"","売気配数量-1")+[1]!BOARD(E212,"","売気配数量0")+[1]!BOARD(E212,"","売気配数量1")+[1]!BOARD(E212,"","売気配数量2")+[1]!BOARD(E212,"","売気配数量3")+[1]!BOARD(E212,"","売気配数量4")+[1]!BOARD(E212,"","売気配数量5")+[1]!BOARD(E212,"","売気配数量6")+[1]!BOARD(E212,"","売気配数量7")+[1]!BOARD(E212,"","売気配数量8")+[1]!BOARD(E212,"","売気配数量9")+[1]!BOARD(E212,"","売気配数量10")+[1]!BOARD(E212,"","売気配数量11")+[1]!BOARD(E212,"","売気配数量12")+[1]!BOARD(E212,"","売気配数量13")+[1]!BOARD(E212,"","売気配数量14"))</f>
        <v>77200</v>
      </c>
      <c r="H212" s="30">
        <f>IF(E212=0,"",[1]!BOARD(E212,"","買気配数量-3")+[1]!BOARD(E212,"","買気配数量-2")+[1]!BOARD(E212,"","買気配数量-1")+[1]!BOARD(E212,"","買気配数量0")+[1]!BOARD(E212,"","買気配数量1")+[1]!BOARD(E212,"","買気配数量2")+[1]!BOARD(E212,"","買気配数量3")+[1]!BOARD(E212,"","買気配数量4")+[1]!BOARD(E212,"","買気配数量5")+[1]!BOARD(E212,"","買気配数量6")+[1]!BOARD(E212,"","買気配数量7")+[1]!BOARD(E212,"","買気配数量8")+[1]!BOARD(E212,"","買気配数量9")+[1]!BOARD(E212,"","買気配数量10")+[1]!BOARD(E212,"","買気配数量11")+[1]!BOARD(E212,"","買気配数量12")+[1]!BOARD(E212,"","買気配数量13")+[1]!BOARD(E212,"","買気配数量14"))</f>
        <v>61600</v>
      </c>
      <c r="I212" s="29">
        <f t="shared" si="6"/>
        <v>0.79792746113989632</v>
      </c>
      <c r="J212" s="30">
        <f t="shared" si="7"/>
        <v>263</v>
      </c>
    </row>
    <row r="213" spans="5:10" x14ac:dyDescent="0.15">
      <c r="E213">
        <f>+ユニバース設定!B213</f>
        <v>6845</v>
      </c>
      <c r="F213" t="str">
        <f>+ユニバース設定!C213</f>
        <v>山武</v>
      </c>
      <c r="G213" s="31">
        <f>IF(E213=0,"",[1]!BOARD(E213,"","売気配数量-3")+[1]!BOARD(E213,"","売気配数量-2")+[1]!BOARD(E213,"","売気配数量-1")+[1]!BOARD(E213,"","売気配数量0")+[1]!BOARD(E213,"","売気配数量1")+[1]!BOARD(E213,"","売気配数量2")+[1]!BOARD(E213,"","売気配数量3")+[1]!BOARD(E213,"","売気配数量4")+[1]!BOARD(E213,"","売気配数量5")+[1]!BOARD(E213,"","売気配数量6")+[1]!BOARD(E213,"","売気配数量7")+[1]!BOARD(E213,"","売気配数量8")+[1]!BOARD(E213,"","売気配数量9")+[1]!BOARD(E213,"","売気配数量10")+[1]!BOARD(E213,"","売気配数量11")+[1]!BOARD(E213,"","売気配数量12")+[1]!BOARD(E213,"","売気配数量13")+[1]!BOARD(E213,"","売気配数量14"))</f>
        <v>28500</v>
      </c>
      <c r="H213" s="30">
        <f>IF(E213=0,"",[1]!BOARD(E213,"","買気配数量-3")+[1]!BOARD(E213,"","買気配数量-2")+[1]!BOARD(E213,"","買気配数量-1")+[1]!BOARD(E213,"","買気配数量0")+[1]!BOARD(E213,"","買気配数量1")+[1]!BOARD(E213,"","買気配数量2")+[1]!BOARD(E213,"","買気配数量3")+[1]!BOARD(E213,"","買気配数量4")+[1]!BOARD(E213,"","買気配数量5")+[1]!BOARD(E213,"","買気配数量6")+[1]!BOARD(E213,"","買気配数量7")+[1]!BOARD(E213,"","買気配数量8")+[1]!BOARD(E213,"","買気配数量9")+[1]!BOARD(E213,"","買気配数量10")+[1]!BOARD(E213,"","買気配数量11")+[1]!BOARD(E213,"","買気配数量12")+[1]!BOARD(E213,"","買気配数量13")+[1]!BOARD(E213,"","買気配数量14"))</f>
        <v>32600</v>
      </c>
      <c r="I213" s="29">
        <f t="shared" si="6"/>
        <v>1.143859649122807</v>
      </c>
      <c r="J213" s="30">
        <f t="shared" si="7"/>
        <v>155</v>
      </c>
    </row>
    <row r="214" spans="5:10" x14ac:dyDescent="0.15">
      <c r="E214">
        <f>+ユニバース設定!B214</f>
        <v>6849</v>
      </c>
      <c r="F214" t="str">
        <f>+ユニバース設定!C214</f>
        <v>日本光電工業</v>
      </c>
      <c r="G214" s="31">
        <f>IF(E214=0,"",[1]!BOARD(E214,"","売気配数量-3")+[1]!BOARD(E214,"","売気配数量-2")+[1]!BOARD(E214,"","売気配数量-1")+[1]!BOARD(E214,"","売気配数量0")+[1]!BOARD(E214,"","売気配数量1")+[1]!BOARD(E214,"","売気配数量2")+[1]!BOARD(E214,"","売気配数量3")+[1]!BOARD(E214,"","売気配数量4")+[1]!BOARD(E214,"","売気配数量5")+[1]!BOARD(E214,"","売気配数量6")+[1]!BOARD(E214,"","売気配数量7")+[1]!BOARD(E214,"","売気配数量8")+[1]!BOARD(E214,"","売気配数量9")+[1]!BOARD(E214,"","売気配数量10")+[1]!BOARD(E214,"","売気配数量11")+[1]!BOARD(E214,"","売気配数量12")+[1]!BOARD(E214,"","売気配数量13")+[1]!BOARD(E214,"","売気配数量14"))</f>
        <v>13800</v>
      </c>
      <c r="H214" s="30">
        <f>IF(E214=0,"",[1]!BOARD(E214,"","買気配数量-3")+[1]!BOARD(E214,"","買気配数量-2")+[1]!BOARD(E214,"","買気配数量-1")+[1]!BOARD(E214,"","買気配数量0")+[1]!BOARD(E214,"","買気配数量1")+[1]!BOARD(E214,"","買気配数量2")+[1]!BOARD(E214,"","買気配数量3")+[1]!BOARD(E214,"","買気配数量4")+[1]!BOARD(E214,"","買気配数量5")+[1]!BOARD(E214,"","買気配数量6")+[1]!BOARD(E214,"","買気配数量7")+[1]!BOARD(E214,"","買気配数量8")+[1]!BOARD(E214,"","買気配数量9")+[1]!BOARD(E214,"","買気配数量10")+[1]!BOARD(E214,"","買気配数量11")+[1]!BOARD(E214,"","買気配数量12")+[1]!BOARD(E214,"","買気配数量13")+[1]!BOARD(E214,"","買気配数量14"))</f>
        <v>26600</v>
      </c>
      <c r="I214" s="29">
        <f t="shared" si="6"/>
        <v>1.9275362318840579</v>
      </c>
      <c r="J214" s="30">
        <f t="shared" si="7"/>
        <v>29</v>
      </c>
    </row>
    <row r="215" spans="5:10" x14ac:dyDescent="0.15">
      <c r="E215">
        <f>+ユニバース設定!B215</f>
        <v>6856</v>
      </c>
      <c r="F215" t="str">
        <f>+ユニバース設定!C215</f>
        <v>堀場製作所</v>
      </c>
      <c r="G215" s="31">
        <f>IF(E215=0,"",[1]!BOARD(E215,"","売気配数量-3")+[1]!BOARD(E215,"","売気配数量-2")+[1]!BOARD(E215,"","売気配数量-1")+[1]!BOARD(E215,"","売気配数量0")+[1]!BOARD(E215,"","売気配数量1")+[1]!BOARD(E215,"","売気配数量2")+[1]!BOARD(E215,"","売気配数量3")+[1]!BOARD(E215,"","売気配数量4")+[1]!BOARD(E215,"","売気配数量5")+[1]!BOARD(E215,"","売気配数量6")+[1]!BOARD(E215,"","売気配数量7")+[1]!BOARD(E215,"","売気配数量8")+[1]!BOARD(E215,"","売気配数量9")+[1]!BOARD(E215,"","売気配数量10")+[1]!BOARD(E215,"","売気配数量11")+[1]!BOARD(E215,"","売気配数量12")+[1]!BOARD(E215,"","売気配数量13")+[1]!BOARD(E215,"","売気配数量14"))</f>
        <v>42300</v>
      </c>
      <c r="H215" s="30">
        <f>IF(E215=0,"",[1]!BOARD(E215,"","買気配数量-3")+[1]!BOARD(E215,"","買気配数量-2")+[1]!BOARD(E215,"","買気配数量-1")+[1]!BOARD(E215,"","買気配数量0")+[1]!BOARD(E215,"","買気配数量1")+[1]!BOARD(E215,"","買気配数量2")+[1]!BOARD(E215,"","買気配数量3")+[1]!BOARD(E215,"","買気配数量4")+[1]!BOARD(E215,"","買気配数量5")+[1]!BOARD(E215,"","買気配数量6")+[1]!BOARD(E215,"","買気配数量7")+[1]!BOARD(E215,"","買気配数量8")+[1]!BOARD(E215,"","買気配数量9")+[1]!BOARD(E215,"","買気配数量10")+[1]!BOARD(E215,"","買気配数量11")+[1]!BOARD(E215,"","買気配数量12")+[1]!BOARD(E215,"","買気配数量13")+[1]!BOARD(E215,"","買気配数量14"))</f>
        <v>41400</v>
      </c>
      <c r="I215" s="29">
        <f t="shared" si="6"/>
        <v>0.97872340425531912</v>
      </c>
      <c r="J215" s="30">
        <f t="shared" si="7"/>
        <v>213</v>
      </c>
    </row>
    <row r="216" spans="5:10" x14ac:dyDescent="0.15">
      <c r="E216">
        <f>+ユニバース設定!B216</f>
        <v>6857</v>
      </c>
      <c r="F216" t="str">
        <f>+ユニバース設定!C216</f>
        <v>アドバンテスト</v>
      </c>
      <c r="G216" s="31">
        <f>IF(E216=0,"",[1]!BOARD(E216,"","売気配数量-3")+[1]!BOARD(E216,"","売気配数量-2")+[1]!BOARD(E216,"","売気配数量-1")+[1]!BOARD(E216,"","売気配数量0")+[1]!BOARD(E216,"","売気配数量1")+[1]!BOARD(E216,"","売気配数量2")+[1]!BOARD(E216,"","売気配数量3")+[1]!BOARD(E216,"","売気配数量4")+[1]!BOARD(E216,"","売気配数量5")+[1]!BOARD(E216,"","売気配数量6")+[1]!BOARD(E216,"","売気配数量7")+[1]!BOARD(E216,"","売気配数量8")+[1]!BOARD(E216,"","売気配数量9")+[1]!BOARD(E216,"","売気配数量10")+[1]!BOARD(E216,"","売気配数量11")+[1]!BOARD(E216,"","売気配数量12")+[1]!BOARD(E216,"","売気配数量13")+[1]!BOARD(E216,"","売気配数量14"))</f>
        <v>220700</v>
      </c>
      <c r="H216" s="30">
        <f>IF(E216=0,"",[1]!BOARD(E216,"","買気配数量-3")+[1]!BOARD(E216,"","買気配数量-2")+[1]!BOARD(E216,"","買気配数量-1")+[1]!BOARD(E216,"","買気配数量0")+[1]!BOARD(E216,"","買気配数量1")+[1]!BOARD(E216,"","買気配数量2")+[1]!BOARD(E216,"","買気配数量3")+[1]!BOARD(E216,"","買気配数量4")+[1]!BOARD(E216,"","買気配数量5")+[1]!BOARD(E216,"","買気配数量6")+[1]!BOARD(E216,"","買気配数量7")+[1]!BOARD(E216,"","買気配数量8")+[1]!BOARD(E216,"","買気配数量9")+[1]!BOARD(E216,"","買気配数量10")+[1]!BOARD(E216,"","買気配数量11")+[1]!BOARD(E216,"","買気配数量12")+[1]!BOARD(E216,"","買気配数量13")+[1]!BOARD(E216,"","買気配数量14"))</f>
        <v>77900</v>
      </c>
      <c r="I216" s="29">
        <f t="shared" si="6"/>
        <v>0.35296782963298595</v>
      </c>
      <c r="J216" s="30">
        <f t="shared" si="7"/>
        <v>299</v>
      </c>
    </row>
    <row r="217" spans="5:10" x14ac:dyDescent="0.15">
      <c r="E217">
        <f>+ユニバース設定!B217</f>
        <v>6869</v>
      </c>
      <c r="F217" t="str">
        <f>+ユニバース設定!C217</f>
        <v>シスメックス</v>
      </c>
      <c r="G217" s="31">
        <f>IF(E217=0,"",[1]!BOARD(E217,"","売気配数量-3")+[1]!BOARD(E217,"","売気配数量-2")+[1]!BOARD(E217,"","売気配数量-1")+[1]!BOARD(E217,"","売気配数量0")+[1]!BOARD(E217,"","売気配数量1")+[1]!BOARD(E217,"","売気配数量2")+[1]!BOARD(E217,"","売気配数量3")+[1]!BOARD(E217,"","売気配数量4")+[1]!BOARD(E217,"","売気配数量5")+[1]!BOARD(E217,"","売気配数量6")+[1]!BOARD(E217,"","売気配数量7")+[1]!BOARD(E217,"","売気配数量8")+[1]!BOARD(E217,"","売気配数量9")+[1]!BOARD(E217,"","売気配数量10")+[1]!BOARD(E217,"","売気配数量11")+[1]!BOARD(E217,"","売気配数量12")+[1]!BOARD(E217,"","売気配数量13")+[1]!BOARD(E217,"","売気配数量14"))</f>
        <v>47400</v>
      </c>
      <c r="H217" s="30">
        <f>IF(E217=0,"",[1]!BOARD(E217,"","買気配数量-3")+[1]!BOARD(E217,"","買気配数量-2")+[1]!BOARD(E217,"","買気配数量-1")+[1]!BOARD(E217,"","買気配数量0")+[1]!BOARD(E217,"","買気配数量1")+[1]!BOARD(E217,"","買気配数量2")+[1]!BOARD(E217,"","買気配数量3")+[1]!BOARD(E217,"","買気配数量4")+[1]!BOARD(E217,"","買気配数量5")+[1]!BOARD(E217,"","買気配数量6")+[1]!BOARD(E217,"","買気配数量7")+[1]!BOARD(E217,"","買気配数量8")+[1]!BOARD(E217,"","買気配数量9")+[1]!BOARD(E217,"","買気配数量10")+[1]!BOARD(E217,"","買気配数量11")+[1]!BOARD(E217,"","買気配数量12")+[1]!BOARD(E217,"","買気配数量13")+[1]!BOARD(E217,"","買気配数量14"))</f>
        <v>49500</v>
      </c>
      <c r="I217" s="29">
        <f t="shared" si="6"/>
        <v>1.0443037974683544</v>
      </c>
      <c r="J217" s="30">
        <f t="shared" si="7"/>
        <v>191</v>
      </c>
    </row>
    <row r="218" spans="5:10" x14ac:dyDescent="0.15">
      <c r="E218">
        <f>+ユニバース設定!B218</f>
        <v>6923</v>
      </c>
      <c r="F218" t="str">
        <f>+ユニバース設定!C218</f>
        <v>スタンレー電気</v>
      </c>
      <c r="G218" s="31">
        <f>IF(E218=0,"",[1]!BOARD(E218,"","売気配数量-3")+[1]!BOARD(E218,"","売気配数量-2")+[1]!BOARD(E218,"","売気配数量-1")+[1]!BOARD(E218,"","売気配数量0")+[1]!BOARD(E218,"","売気配数量1")+[1]!BOARD(E218,"","売気配数量2")+[1]!BOARD(E218,"","売気配数量3")+[1]!BOARD(E218,"","売気配数量4")+[1]!BOARD(E218,"","売気配数量5")+[1]!BOARD(E218,"","売気配数量6")+[1]!BOARD(E218,"","売気配数量7")+[1]!BOARD(E218,"","売気配数量8")+[1]!BOARD(E218,"","売気配数量9")+[1]!BOARD(E218,"","売気配数量10")+[1]!BOARD(E218,"","売気配数量11")+[1]!BOARD(E218,"","売気配数量12")+[1]!BOARD(E218,"","売気配数量13")+[1]!BOARD(E218,"","売気配数量14"))</f>
        <v>58400</v>
      </c>
      <c r="H218" s="30">
        <f>IF(E218=0,"",[1]!BOARD(E218,"","買気配数量-3")+[1]!BOARD(E218,"","買気配数量-2")+[1]!BOARD(E218,"","買気配数量-1")+[1]!BOARD(E218,"","買気配数量0")+[1]!BOARD(E218,"","買気配数量1")+[1]!BOARD(E218,"","買気配数量2")+[1]!BOARD(E218,"","買気配数量3")+[1]!BOARD(E218,"","買気配数量4")+[1]!BOARD(E218,"","買気配数量5")+[1]!BOARD(E218,"","買気配数量6")+[1]!BOARD(E218,"","買気配数量7")+[1]!BOARD(E218,"","買気配数量8")+[1]!BOARD(E218,"","買気配数量9")+[1]!BOARD(E218,"","買気配数量10")+[1]!BOARD(E218,"","買気配数量11")+[1]!BOARD(E218,"","買気配数量12")+[1]!BOARD(E218,"","買気配数量13")+[1]!BOARD(E218,"","買気配数量14"))</f>
        <v>56900</v>
      </c>
      <c r="I218" s="29">
        <f t="shared" si="6"/>
        <v>0.97431506849315064</v>
      </c>
      <c r="J218" s="30">
        <f t="shared" si="7"/>
        <v>215</v>
      </c>
    </row>
    <row r="219" spans="5:10" x14ac:dyDescent="0.15">
      <c r="E219">
        <f>+ユニバース設定!B219</f>
        <v>6925</v>
      </c>
      <c r="F219" t="str">
        <f>+ユニバース設定!C219</f>
        <v>ウシオ電機</v>
      </c>
      <c r="G219" s="31">
        <f>IF(E219=0,"",[1]!BOARD(E219,"","売気配数量-3")+[1]!BOARD(E219,"","売気配数量-2")+[1]!BOARD(E219,"","売気配数量-1")+[1]!BOARD(E219,"","売気配数量0")+[1]!BOARD(E219,"","売気配数量1")+[1]!BOARD(E219,"","売気配数量2")+[1]!BOARD(E219,"","売気配数量3")+[1]!BOARD(E219,"","売気配数量4")+[1]!BOARD(E219,"","売気配数量5")+[1]!BOARD(E219,"","売気配数量6")+[1]!BOARD(E219,"","売気配数量7")+[1]!BOARD(E219,"","売気配数量8")+[1]!BOARD(E219,"","売気配数量9")+[1]!BOARD(E219,"","売気配数量10")+[1]!BOARD(E219,"","売気配数量11")+[1]!BOARD(E219,"","売気配数量12")+[1]!BOARD(E219,"","売気配数量13")+[1]!BOARD(E219,"","売気配数量14"))</f>
        <v>29400</v>
      </c>
      <c r="H219" s="30">
        <f>IF(E219=0,"",[1]!BOARD(E219,"","買気配数量-3")+[1]!BOARD(E219,"","買気配数量-2")+[1]!BOARD(E219,"","買気配数量-1")+[1]!BOARD(E219,"","買気配数量0")+[1]!BOARD(E219,"","買気配数量1")+[1]!BOARD(E219,"","買気配数量2")+[1]!BOARD(E219,"","買気配数量3")+[1]!BOARD(E219,"","買気配数量4")+[1]!BOARD(E219,"","買気配数量5")+[1]!BOARD(E219,"","買気配数量6")+[1]!BOARD(E219,"","買気配数量7")+[1]!BOARD(E219,"","買気配数量8")+[1]!BOARD(E219,"","買気配数量9")+[1]!BOARD(E219,"","買気配数量10")+[1]!BOARD(E219,"","買気配数量11")+[1]!BOARD(E219,"","買気配数量12")+[1]!BOARD(E219,"","買気配数量13")+[1]!BOARD(E219,"","買気配数量14"))</f>
        <v>45000</v>
      </c>
      <c r="I219" s="29">
        <f t="shared" si="6"/>
        <v>1.5306122448979591</v>
      </c>
      <c r="J219" s="30">
        <f t="shared" si="7"/>
        <v>69</v>
      </c>
    </row>
    <row r="220" spans="5:10" x14ac:dyDescent="0.15">
      <c r="E220">
        <f>+ユニバース設定!B220</f>
        <v>6952</v>
      </c>
      <c r="F220" t="str">
        <f>+ユニバース設定!C220</f>
        <v>カシオ計算機</v>
      </c>
      <c r="G220" s="31">
        <f>IF(E220=0,"",[1]!BOARD(E220,"","売気配数量-3")+[1]!BOARD(E220,"","売気配数量-2")+[1]!BOARD(E220,"","売気配数量-1")+[1]!BOARD(E220,"","売気配数量0")+[1]!BOARD(E220,"","売気配数量1")+[1]!BOARD(E220,"","売気配数量2")+[1]!BOARD(E220,"","売気配数量3")+[1]!BOARD(E220,"","売気配数量4")+[1]!BOARD(E220,"","売気配数量5")+[1]!BOARD(E220,"","売気配数量6")+[1]!BOARD(E220,"","売気配数量7")+[1]!BOARD(E220,"","売気配数量8")+[1]!BOARD(E220,"","売気配数量9")+[1]!BOARD(E220,"","売気配数量10")+[1]!BOARD(E220,"","売気配数量11")+[1]!BOARD(E220,"","売気配数量12")+[1]!BOARD(E220,"","売気配数量13")+[1]!BOARD(E220,"","売気配数量14"))</f>
        <v>156500</v>
      </c>
      <c r="H220" s="30">
        <f>IF(E220=0,"",[1]!BOARD(E220,"","買気配数量-3")+[1]!BOARD(E220,"","買気配数量-2")+[1]!BOARD(E220,"","買気配数量-1")+[1]!BOARD(E220,"","買気配数量0")+[1]!BOARD(E220,"","買気配数量1")+[1]!BOARD(E220,"","買気配数量2")+[1]!BOARD(E220,"","買気配数量3")+[1]!BOARD(E220,"","買気配数量4")+[1]!BOARD(E220,"","買気配数量5")+[1]!BOARD(E220,"","買気配数量6")+[1]!BOARD(E220,"","買気配数量7")+[1]!BOARD(E220,"","買気配数量8")+[1]!BOARD(E220,"","買気配数量9")+[1]!BOARD(E220,"","買気配数量10")+[1]!BOARD(E220,"","買気配数量11")+[1]!BOARD(E220,"","買気配数量12")+[1]!BOARD(E220,"","買気配数量13")+[1]!BOARD(E220,"","買気配数量14"))</f>
        <v>151500</v>
      </c>
      <c r="I220" s="29">
        <f t="shared" si="6"/>
        <v>0.96805111821086265</v>
      </c>
      <c r="J220" s="30">
        <f t="shared" si="7"/>
        <v>218</v>
      </c>
    </row>
    <row r="221" spans="5:10" x14ac:dyDescent="0.15">
      <c r="E221">
        <f>+ユニバース設定!B221</f>
        <v>6965</v>
      </c>
      <c r="F221" t="str">
        <f>+ユニバース設定!C221</f>
        <v>浜松ホトニクス</v>
      </c>
      <c r="G221" s="31">
        <f>IF(E221=0,"",[1]!BOARD(E221,"","売気配数量-3")+[1]!BOARD(E221,"","売気配数量-2")+[1]!BOARD(E221,"","売気配数量-1")+[1]!BOARD(E221,"","売気配数量0")+[1]!BOARD(E221,"","売気配数量1")+[1]!BOARD(E221,"","売気配数量2")+[1]!BOARD(E221,"","売気配数量3")+[1]!BOARD(E221,"","売気配数量4")+[1]!BOARD(E221,"","売気配数量5")+[1]!BOARD(E221,"","売気配数量6")+[1]!BOARD(E221,"","売気配数量7")+[1]!BOARD(E221,"","売気配数量8")+[1]!BOARD(E221,"","売気配数量9")+[1]!BOARD(E221,"","売気配数量10")+[1]!BOARD(E221,"","売気配数量11")+[1]!BOARD(E221,"","売気配数量12")+[1]!BOARD(E221,"","売気配数量13")+[1]!BOARD(E221,"","売気配数量14"))</f>
        <v>54500</v>
      </c>
      <c r="H221" s="30">
        <f>IF(E221=0,"",[1]!BOARD(E221,"","買気配数量-3")+[1]!BOARD(E221,"","買気配数量-2")+[1]!BOARD(E221,"","買気配数量-1")+[1]!BOARD(E221,"","買気配数量0")+[1]!BOARD(E221,"","買気配数量1")+[1]!BOARD(E221,"","買気配数量2")+[1]!BOARD(E221,"","買気配数量3")+[1]!BOARD(E221,"","買気配数量4")+[1]!BOARD(E221,"","買気配数量5")+[1]!BOARD(E221,"","買気配数量6")+[1]!BOARD(E221,"","買気配数量7")+[1]!BOARD(E221,"","買気配数量8")+[1]!BOARD(E221,"","買気配数量9")+[1]!BOARD(E221,"","買気配数量10")+[1]!BOARD(E221,"","買気配数量11")+[1]!BOARD(E221,"","買気配数量12")+[1]!BOARD(E221,"","買気配数量13")+[1]!BOARD(E221,"","買気配数量14"))</f>
        <v>69500</v>
      </c>
      <c r="I221" s="29">
        <f t="shared" si="6"/>
        <v>1.275229357798165</v>
      </c>
      <c r="J221" s="30">
        <f t="shared" si="7"/>
        <v>116</v>
      </c>
    </row>
    <row r="222" spans="5:10" x14ac:dyDescent="0.15">
      <c r="E222">
        <f>+ユニバース設定!B222</f>
        <v>6976</v>
      </c>
      <c r="F222" t="str">
        <f>+ユニバース設定!C222</f>
        <v>太陽誘電</v>
      </c>
      <c r="G222" s="31">
        <f>IF(E222=0,"",[1]!BOARD(E222,"","売気配数量-3")+[1]!BOARD(E222,"","売気配数量-2")+[1]!BOARD(E222,"","売気配数量-1")+[1]!BOARD(E222,"","売気配数量0")+[1]!BOARD(E222,"","売気配数量1")+[1]!BOARD(E222,"","売気配数量2")+[1]!BOARD(E222,"","売気配数量3")+[1]!BOARD(E222,"","売気配数量4")+[1]!BOARD(E222,"","売気配数量5")+[1]!BOARD(E222,"","売気配数量6")+[1]!BOARD(E222,"","売気配数量7")+[1]!BOARD(E222,"","売気配数量8")+[1]!BOARD(E222,"","売気配数量9")+[1]!BOARD(E222,"","売気配数量10")+[1]!BOARD(E222,"","売気配数量11")+[1]!BOARD(E222,"","売気配数量12")+[1]!BOARD(E222,"","売気配数量13")+[1]!BOARD(E222,"","売気配数量14"))</f>
        <v>185300</v>
      </c>
      <c r="H222" s="30">
        <f>IF(E222=0,"",[1]!BOARD(E222,"","買気配数量-3")+[1]!BOARD(E222,"","買気配数量-2")+[1]!BOARD(E222,"","買気配数量-1")+[1]!BOARD(E222,"","買気配数量0")+[1]!BOARD(E222,"","買気配数量1")+[1]!BOARD(E222,"","買気配数量2")+[1]!BOARD(E222,"","買気配数量3")+[1]!BOARD(E222,"","買気配数量4")+[1]!BOARD(E222,"","買気配数量5")+[1]!BOARD(E222,"","買気配数量6")+[1]!BOARD(E222,"","買気配数量7")+[1]!BOARD(E222,"","買気配数量8")+[1]!BOARD(E222,"","買気配数量9")+[1]!BOARD(E222,"","買気配数量10")+[1]!BOARD(E222,"","買気配数量11")+[1]!BOARD(E222,"","買気配数量12")+[1]!BOARD(E222,"","買気配数量13")+[1]!BOARD(E222,"","買気配数量14"))</f>
        <v>144300</v>
      </c>
      <c r="I222" s="29">
        <f t="shared" si="6"/>
        <v>0.77873718294657313</v>
      </c>
      <c r="J222" s="30">
        <f t="shared" si="7"/>
        <v>266</v>
      </c>
    </row>
    <row r="223" spans="5:10" x14ac:dyDescent="0.15">
      <c r="E223">
        <f>+ユニバース設定!B223</f>
        <v>6986</v>
      </c>
      <c r="F223" t="str">
        <f>+ユニバース設定!C223</f>
        <v>双葉電子工業</v>
      </c>
      <c r="G223" s="31">
        <f>IF(E223=0,"",[1]!BOARD(E223,"","売気配数量-3")+[1]!BOARD(E223,"","売気配数量-2")+[1]!BOARD(E223,"","売気配数量-1")+[1]!BOARD(E223,"","売気配数量0")+[1]!BOARD(E223,"","売気配数量1")+[1]!BOARD(E223,"","売気配数量2")+[1]!BOARD(E223,"","売気配数量3")+[1]!BOARD(E223,"","売気配数量4")+[1]!BOARD(E223,"","売気配数量5")+[1]!BOARD(E223,"","売気配数量6")+[1]!BOARD(E223,"","売気配数量7")+[1]!BOARD(E223,"","売気配数量8")+[1]!BOARD(E223,"","売気配数量9")+[1]!BOARD(E223,"","売気配数量10")+[1]!BOARD(E223,"","売気配数量11")+[1]!BOARD(E223,"","売気配数量12")+[1]!BOARD(E223,"","売気配数量13")+[1]!BOARD(E223,"","売気配数量14"))</f>
        <v>14900</v>
      </c>
      <c r="H223" s="30">
        <f>IF(E223=0,"",[1]!BOARD(E223,"","買気配数量-3")+[1]!BOARD(E223,"","買気配数量-2")+[1]!BOARD(E223,"","買気配数量-1")+[1]!BOARD(E223,"","買気配数量0")+[1]!BOARD(E223,"","買気配数量1")+[1]!BOARD(E223,"","買気配数量2")+[1]!BOARD(E223,"","買気配数量3")+[1]!BOARD(E223,"","買気配数量4")+[1]!BOARD(E223,"","買気配数量5")+[1]!BOARD(E223,"","買気配数量6")+[1]!BOARD(E223,"","買気配数量7")+[1]!BOARD(E223,"","買気配数量8")+[1]!BOARD(E223,"","買気配数量9")+[1]!BOARD(E223,"","買気配数量10")+[1]!BOARD(E223,"","買気配数量11")+[1]!BOARD(E223,"","買気配数量12")+[1]!BOARD(E223,"","買気配数量13")+[1]!BOARD(E223,"","買気配数量14"))</f>
        <v>17100</v>
      </c>
      <c r="I223" s="29">
        <f t="shared" si="6"/>
        <v>1.1476510067114094</v>
      </c>
      <c r="J223" s="30">
        <f t="shared" si="7"/>
        <v>153</v>
      </c>
    </row>
    <row r="224" spans="5:10" x14ac:dyDescent="0.15">
      <c r="E224">
        <f>+ユニバース設定!B224</f>
        <v>6995</v>
      </c>
      <c r="F224" t="str">
        <f>+ユニバース設定!C224</f>
        <v>東海理化電機製作所</v>
      </c>
      <c r="G224" s="31">
        <f>IF(E224=0,"",[1]!BOARD(E224,"","売気配数量-3")+[1]!BOARD(E224,"","売気配数量-2")+[1]!BOARD(E224,"","売気配数量-1")+[1]!BOARD(E224,"","売気配数量0")+[1]!BOARD(E224,"","売気配数量1")+[1]!BOARD(E224,"","売気配数量2")+[1]!BOARD(E224,"","売気配数量3")+[1]!BOARD(E224,"","売気配数量4")+[1]!BOARD(E224,"","売気配数量5")+[1]!BOARD(E224,"","売気配数量6")+[1]!BOARD(E224,"","売気配数量7")+[1]!BOARD(E224,"","売気配数量8")+[1]!BOARD(E224,"","売気配数量9")+[1]!BOARD(E224,"","売気配数量10")+[1]!BOARD(E224,"","売気配数量11")+[1]!BOARD(E224,"","売気配数量12")+[1]!BOARD(E224,"","売気配数量13")+[1]!BOARD(E224,"","売気配数量14"))</f>
        <v>27900</v>
      </c>
      <c r="H224" s="30">
        <f>IF(E224=0,"",[1]!BOARD(E224,"","買気配数量-3")+[1]!BOARD(E224,"","買気配数量-2")+[1]!BOARD(E224,"","買気配数量-1")+[1]!BOARD(E224,"","買気配数量0")+[1]!BOARD(E224,"","買気配数量1")+[1]!BOARD(E224,"","買気配数量2")+[1]!BOARD(E224,"","買気配数量3")+[1]!BOARD(E224,"","買気配数量4")+[1]!BOARD(E224,"","買気配数量5")+[1]!BOARD(E224,"","買気配数量6")+[1]!BOARD(E224,"","買気配数量7")+[1]!BOARD(E224,"","買気配数量8")+[1]!BOARD(E224,"","買気配数量9")+[1]!BOARD(E224,"","買気配数量10")+[1]!BOARD(E224,"","買気配数量11")+[1]!BOARD(E224,"","買気配数量12")+[1]!BOARD(E224,"","買気配数量13")+[1]!BOARD(E224,"","買気配数量14"))</f>
        <v>25500</v>
      </c>
      <c r="I224" s="29">
        <f t="shared" si="6"/>
        <v>0.91397849462365588</v>
      </c>
      <c r="J224" s="30">
        <f t="shared" si="7"/>
        <v>236</v>
      </c>
    </row>
    <row r="225" spans="5:10" x14ac:dyDescent="0.15">
      <c r="E225">
        <f>+ユニバース設定!B225</f>
        <v>6996</v>
      </c>
      <c r="F225" t="str">
        <f>+ユニバース設定!C225</f>
        <v>ニチコン</v>
      </c>
      <c r="G225" s="31">
        <f>IF(E225=0,"",[1]!BOARD(E225,"","売気配数量-3")+[1]!BOARD(E225,"","売気配数量-2")+[1]!BOARD(E225,"","売気配数量-1")+[1]!BOARD(E225,"","売気配数量0")+[1]!BOARD(E225,"","売気配数量1")+[1]!BOARD(E225,"","売気配数量2")+[1]!BOARD(E225,"","売気配数量3")+[1]!BOARD(E225,"","売気配数量4")+[1]!BOARD(E225,"","売気配数量5")+[1]!BOARD(E225,"","売気配数量6")+[1]!BOARD(E225,"","売気配数量7")+[1]!BOARD(E225,"","売気配数量8")+[1]!BOARD(E225,"","売気配数量9")+[1]!BOARD(E225,"","売気配数量10")+[1]!BOARD(E225,"","売気配数量11")+[1]!BOARD(E225,"","売気配数量12")+[1]!BOARD(E225,"","売気配数量13")+[1]!BOARD(E225,"","売気配数量14"))</f>
        <v>46100</v>
      </c>
      <c r="H225" s="30">
        <f>IF(E225=0,"",[1]!BOARD(E225,"","買気配数量-3")+[1]!BOARD(E225,"","買気配数量-2")+[1]!BOARD(E225,"","買気配数量-1")+[1]!BOARD(E225,"","買気配数量0")+[1]!BOARD(E225,"","買気配数量1")+[1]!BOARD(E225,"","買気配数量2")+[1]!BOARD(E225,"","買気配数量3")+[1]!BOARD(E225,"","買気配数量4")+[1]!BOARD(E225,"","買気配数量5")+[1]!BOARD(E225,"","買気配数量6")+[1]!BOARD(E225,"","買気配数量7")+[1]!BOARD(E225,"","買気配数量8")+[1]!BOARD(E225,"","買気配数量9")+[1]!BOARD(E225,"","買気配数量10")+[1]!BOARD(E225,"","買気配数量11")+[1]!BOARD(E225,"","買気配数量12")+[1]!BOARD(E225,"","買気配数量13")+[1]!BOARD(E225,"","買気配数量14"))</f>
        <v>53100</v>
      </c>
      <c r="I225" s="29">
        <f t="shared" si="6"/>
        <v>1.1518438177874186</v>
      </c>
      <c r="J225" s="30">
        <f t="shared" si="7"/>
        <v>152</v>
      </c>
    </row>
    <row r="226" spans="5:10" x14ac:dyDescent="0.15">
      <c r="E226">
        <f>+ユニバース設定!B226</f>
        <v>7003</v>
      </c>
      <c r="F226" t="str">
        <f>+ユニバース設定!C226</f>
        <v>三井造船</v>
      </c>
      <c r="G226" s="31">
        <f>IF(E226=0,"",[1]!BOARD(E226,"","売気配数量-3")+[1]!BOARD(E226,"","売気配数量-2")+[1]!BOARD(E226,"","売気配数量-1")+[1]!BOARD(E226,"","売気配数量0")+[1]!BOARD(E226,"","売気配数量1")+[1]!BOARD(E226,"","売気配数量2")+[1]!BOARD(E226,"","売気配数量3")+[1]!BOARD(E226,"","売気配数量4")+[1]!BOARD(E226,"","売気配数量5")+[1]!BOARD(E226,"","売気配数量6")+[1]!BOARD(E226,"","売気配数量7")+[1]!BOARD(E226,"","売気配数量8")+[1]!BOARD(E226,"","売気配数量9")+[1]!BOARD(E226,"","売気配数量10")+[1]!BOARD(E226,"","売気配数量11")+[1]!BOARD(E226,"","売気配数量12")+[1]!BOARD(E226,"","売気配数量13")+[1]!BOARD(E226,"","売気配数量14"))</f>
        <v>59800</v>
      </c>
      <c r="H226" s="30">
        <f>IF(E226=0,"",[1]!BOARD(E226,"","買気配数量-3")+[1]!BOARD(E226,"","買気配数量-2")+[1]!BOARD(E226,"","買気配数量-1")+[1]!BOARD(E226,"","買気配数量0")+[1]!BOARD(E226,"","買気配数量1")+[1]!BOARD(E226,"","買気配数量2")+[1]!BOARD(E226,"","買気配数量3")+[1]!BOARD(E226,"","買気配数量4")+[1]!BOARD(E226,"","買気配数量5")+[1]!BOARD(E226,"","買気配数量6")+[1]!BOARD(E226,"","買気配数量7")+[1]!BOARD(E226,"","買気配数量8")+[1]!BOARD(E226,"","買気配数量9")+[1]!BOARD(E226,"","買気配数量10")+[1]!BOARD(E226,"","買気配数量11")+[1]!BOARD(E226,"","買気配数量12")+[1]!BOARD(E226,"","買気配数量13")+[1]!BOARD(E226,"","買気配数量14"))</f>
        <v>72100</v>
      </c>
      <c r="I226" s="29">
        <f t="shared" si="6"/>
        <v>1.205685618729097</v>
      </c>
      <c r="J226" s="30">
        <f t="shared" si="7"/>
        <v>134</v>
      </c>
    </row>
    <row r="227" spans="5:10" x14ac:dyDescent="0.15">
      <c r="E227">
        <f>+ユニバース設定!B227</f>
        <v>7004</v>
      </c>
      <c r="F227" t="str">
        <f>+ユニバース設定!C227</f>
        <v>日立造船</v>
      </c>
      <c r="G227" s="31">
        <f>IF(E227=0,"",[1]!BOARD(E227,"","売気配数量-3")+[1]!BOARD(E227,"","売気配数量-2")+[1]!BOARD(E227,"","売気配数量-1")+[1]!BOARD(E227,"","売気配数量0")+[1]!BOARD(E227,"","売気配数量1")+[1]!BOARD(E227,"","売気配数量2")+[1]!BOARD(E227,"","売気配数量3")+[1]!BOARD(E227,"","売気配数量4")+[1]!BOARD(E227,"","売気配数量5")+[1]!BOARD(E227,"","売気配数量6")+[1]!BOARD(E227,"","売気配数量7")+[1]!BOARD(E227,"","売気配数量8")+[1]!BOARD(E227,"","売気配数量9")+[1]!BOARD(E227,"","売気配数量10")+[1]!BOARD(E227,"","売気配数量11")+[1]!BOARD(E227,"","売気配数量12")+[1]!BOARD(E227,"","売気配数量13")+[1]!BOARD(E227,"","売気配数量14"))</f>
        <v>239800</v>
      </c>
      <c r="H227" s="30">
        <f>IF(E227=0,"",[1]!BOARD(E227,"","買気配数量-3")+[1]!BOARD(E227,"","買気配数量-2")+[1]!BOARD(E227,"","買気配数量-1")+[1]!BOARD(E227,"","買気配数量0")+[1]!BOARD(E227,"","買気配数量1")+[1]!BOARD(E227,"","買気配数量2")+[1]!BOARD(E227,"","買気配数量3")+[1]!BOARD(E227,"","買気配数量4")+[1]!BOARD(E227,"","買気配数量5")+[1]!BOARD(E227,"","買気配数量6")+[1]!BOARD(E227,"","買気配数量7")+[1]!BOARD(E227,"","買気配数量8")+[1]!BOARD(E227,"","買気配数量9")+[1]!BOARD(E227,"","買気配数量10")+[1]!BOARD(E227,"","買気配数量11")+[1]!BOARD(E227,"","買気配数量12")+[1]!BOARD(E227,"","買気配数量13")+[1]!BOARD(E227,"","買気配数量14"))</f>
        <v>391600</v>
      </c>
      <c r="I227" s="29">
        <f t="shared" si="6"/>
        <v>1.6330275229357798</v>
      </c>
      <c r="J227" s="30">
        <f t="shared" si="7"/>
        <v>52</v>
      </c>
    </row>
    <row r="228" spans="5:10" x14ac:dyDescent="0.15">
      <c r="E228">
        <f>+ユニバース設定!B228</f>
        <v>7012</v>
      </c>
      <c r="F228" t="str">
        <f>+ユニバース設定!C228</f>
        <v>川崎重工業</v>
      </c>
      <c r="G228" s="31">
        <f>IF(E228=0,"",[1]!BOARD(E228,"","売気配数量-3")+[1]!BOARD(E228,"","売気配数量-2")+[1]!BOARD(E228,"","売気配数量-1")+[1]!BOARD(E228,"","売気配数量0")+[1]!BOARD(E228,"","売気配数量1")+[1]!BOARD(E228,"","売気配数量2")+[1]!BOARD(E228,"","売気配数量3")+[1]!BOARD(E228,"","売気配数量4")+[1]!BOARD(E228,"","売気配数量5")+[1]!BOARD(E228,"","売気配数量6")+[1]!BOARD(E228,"","売気配数量7")+[1]!BOARD(E228,"","売気配数量8")+[1]!BOARD(E228,"","売気配数量9")+[1]!BOARD(E228,"","売気配数量10")+[1]!BOARD(E228,"","売気配数量11")+[1]!BOARD(E228,"","売気配数量12")+[1]!BOARD(E228,"","売気配数量13")+[1]!BOARD(E228,"","売気配数量14"))</f>
        <v>174500</v>
      </c>
      <c r="H228" s="30">
        <f>IF(E228=0,"",[1]!BOARD(E228,"","買気配数量-3")+[1]!BOARD(E228,"","買気配数量-2")+[1]!BOARD(E228,"","買気配数量-1")+[1]!BOARD(E228,"","買気配数量0")+[1]!BOARD(E228,"","買気配数量1")+[1]!BOARD(E228,"","買気配数量2")+[1]!BOARD(E228,"","買気配数量3")+[1]!BOARD(E228,"","買気配数量4")+[1]!BOARD(E228,"","買気配数量5")+[1]!BOARD(E228,"","買気配数量6")+[1]!BOARD(E228,"","買気配数量7")+[1]!BOARD(E228,"","買気配数量8")+[1]!BOARD(E228,"","買気配数量9")+[1]!BOARD(E228,"","買気配数量10")+[1]!BOARD(E228,"","買気配数量11")+[1]!BOARD(E228,"","買気配数量12")+[1]!BOARD(E228,"","買気配数量13")+[1]!BOARD(E228,"","買気配数量14"))</f>
        <v>220800</v>
      </c>
      <c r="I228" s="29">
        <f t="shared" si="6"/>
        <v>1.2653295128939828</v>
      </c>
      <c r="J228" s="30">
        <f t="shared" si="7"/>
        <v>118</v>
      </c>
    </row>
    <row r="229" spans="5:10" x14ac:dyDescent="0.15">
      <c r="E229">
        <f>+ユニバース設定!B229</f>
        <v>7013</v>
      </c>
      <c r="F229" t="str">
        <f>+ユニバース設定!C229</f>
        <v>ＩＨＩ　</v>
      </c>
      <c r="G229" s="31">
        <f>IF(E229=0,"",[1]!BOARD(E229,"","売気配数量-3")+[1]!BOARD(E229,"","売気配数量-2")+[1]!BOARD(E229,"","売気配数量-1")+[1]!BOARD(E229,"","売気配数量0")+[1]!BOARD(E229,"","売気配数量1")+[1]!BOARD(E229,"","売気配数量2")+[1]!BOARD(E229,"","売気配数量3")+[1]!BOARD(E229,"","売気配数量4")+[1]!BOARD(E229,"","売気配数量5")+[1]!BOARD(E229,"","売気配数量6")+[1]!BOARD(E229,"","売気配数量7")+[1]!BOARD(E229,"","売気配数量8")+[1]!BOARD(E229,"","売気配数量9")+[1]!BOARD(E229,"","売気配数量10")+[1]!BOARD(E229,"","売気配数量11")+[1]!BOARD(E229,"","売気配数量12")+[1]!BOARD(E229,"","売気配数量13")+[1]!BOARD(E229,"","売気配数量14"))</f>
        <v>146400</v>
      </c>
      <c r="H229" s="30">
        <f>IF(E229=0,"",[1]!BOARD(E229,"","買気配数量-3")+[1]!BOARD(E229,"","買気配数量-2")+[1]!BOARD(E229,"","買気配数量-1")+[1]!BOARD(E229,"","買気配数量0")+[1]!BOARD(E229,"","買気配数量1")+[1]!BOARD(E229,"","買気配数量2")+[1]!BOARD(E229,"","買気配数量3")+[1]!BOARD(E229,"","買気配数量4")+[1]!BOARD(E229,"","買気配数量5")+[1]!BOARD(E229,"","買気配数量6")+[1]!BOARD(E229,"","買気配数量7")+[1]!BOARD(E229,"","買気配数量8")+[1]!BOARD(E229,"","買気配数量9")+[1]!BOARD(E229,"","買気配数量10")+[1]!BOARD(E229,"","買気配数量11")+[1]!BOARD(E229,"","買気配数量12")+[1]!BOARD(E229,"","買気配数量13")+[1]!BOARD(E229,"","買気配数量14"))</f>
        <v>110300</v>
      </c>
      <c r="I229" s="29">
        <f t="shared" si="6"/>
        <v>0.75341530054644812</v>
      </c>
      <c r="J229" s="30">
        <f t="shared" si="7"/>
        <v>272</v>
      </c>
    </row>
    <row r="230" spans="5:10" x14ac:dyDescent="0.15">
      <c r="E230">
        <f>+ユニバース設定!B230</f>
        <v>7202</v>
      </c>
      <c r="F230" t="str">
        <f>+ユニバース設定!C230</f>
        <v>いすゞ自動車</v>
      </c>
      <c r="G230" s="31">
        <f>IF(E230=0,"",[1]!BOARD(E230,"","売気配数量-3")+[1]!BOARD(E230,"","売気配数量-2")+[1]!BOARD(E230,"","売気配数量-1")+[1]!BOARD(E230,"","売気配数量0")+[1]!BOARD(E230,"","売気配数量1")+[1]!BOARD(E230,"","売気配数量2")+[1]!BOARD(E230,"","売気配数量3")+[1]!BOARD(E230,"","売気配数量4")+[1]!BOARD(E230,"","売気配数量5")+[1]!BOARD(E230,"","売気配数量6")+[1]!BOARD(E230,"","売気配数量7")+[1]!BOARD(E230,"","売気配数量8")+[1]!BOARD(E230,"","売気配数量9")+[1]!BOARD(E230,"","売気配数量10")+[1]!BOARD(E230,"","売気配数量11")+[1]!BOARD(E230,"","売気配数量12")+[1]!BOARD(E230,"","売気配数量13")+[1]!BOARD(E230,"","売気配数量14"))</f>
        <v>73500</v>
      </c>
      <c r="H230" s="30">
        <f>IF(E230=0,"",[1]!BOARD(E230,"","買気配数量-3")+[1]!BOARD(E230,"","買気配数量-2")+[1]!BOARD(E230,"","買気配数量-1")+[1]!BOARD(E230,"","買気配数量0")+[1]!BOARD(E230,"","買気配数量1")+[1]!BOARD(E230,"","買気配数量2")+[1]!BOARD(E230,"","買気配数量3")+[1]!BOARD(E230,"","買気配数量4")+[1]!BOARD(E230,"","買気配数量5")+[1]!BOARD(E230,"","買気配数量6")+[1]!BOARD(E230,"","買気配数量7")+[1]!BOARD(E230,"","買気配数量8")+[1]!BOARD(E230,"","買気配数量9")+[1]!BOARD(E230,"","買気配数量10")+[1]!BOARD(E230,"","買気配数量11")+[1]!BOARD(E230,"","買気配数量12")+[1]!BOARD(E230,"","買気配数量13")+[1]!BOARD(E230,"","買気配数量14"))</f>
        <v>60400</v>
      </c>
      <c r="I230" s="29">
        <f t="shared" si="6"/>
        <v>0.82176870748299324</v>
      </c>
      <c r="J230" s="30">
        <f t="shared" si="7"/>
        <v>259</v>
      </c>
    </row>
    <row r="231" spans="5:10" x14ac:dyDescent="0.15">
      <c r="E231">
        <f>+ユニバース設定!B231</f>
        <v>7205</v>
      </c>
      <c r="F231" t="str">
        <f>+ユニバース設定!C231</f>
        <v>日野自動車</v>
      </c>
      <c r="G231" s="31">
        <f>IF(E231=0,"",[1]!BOARD(E231,"","売気配数量-3")+[1]!BOARD(E231,"","売気配数量-2")+[1]!BOARD(E231,"","売気配数量-1")+[1]!BOARD(E231,"","売気配数量0")+[1]!BOARD(E231,"","売気配数量1")+[1]!BOARD(E231,"","売気配数量2")+[1]!BOARD(E231,"","売気配数量3")+[1]!BOARD(E231,"","売気配数量4")+[1]!BOARD(E231,"","売気配数量5")+[1]!BOARD(E231,"","売気配数量6")+[1]!BOARD(E231,"","売気配数量7")+[1]!BOARD(E231,"","売気配数量8")+[1]!BOARD(E231,"","売気配数量9")+[1]!BOARD(E231,"","売気配数量10")+[1]!BOARD(E231,"","売気配数量11")+[1]!BOARD(E231,"","売気配数量12")+[1]!BOARD(E231,"","売気配数量13")+[1]!BOARD(E231,"","売気配数量14"))</f>
        <v>171900</v>
      </c>
      <c r="H231" s="30">
        <f>IF(E231=0,"",[1]!BOARD(E231,"","買気配数量-3")+[1]!BOARD(E231,"","買気配数量-2")+[1]!BOARD(E231,"","買気配数量-1")+[1]!BOARD(E231,"","買気配数量0")+[1]!BOARD(E231,"","買気配数量1")+[1]!BOARD(E231,"","買気配数量2")+[1]!BOARD(E231,"","買気配数量3")+[1]!BOARD(E231,"","買気配数量4")+[1]!BOARD(E231,"","買気配数量5")+[1]!BOARD(E231,"","買気配数量6")+[1]!BOARD(E231,"","買気配数量7")+[1]!BOARD(E231,"","買気配数量8")+[1]!BOARD(E231,"","買気配数量9")+[1]!BOARD(E231,"","買気配数量10")+[1]!BOARD(E231,"","買気配数量11")+[1]!BOARD(E231,"","買気配数量12")+[1]!BOARD(E231,"","買気配数量13")+[1]!BOARD(E231,"","買気配数量14"))</f>
        <v>178500</v>
      </c>
      <c r="I231" s="29">
        <f t="shared" ref="I231:I294" si="8">IF(F231=0,"",+H231/G231)</f>
        <v>1.0383944153577662</v>
      </c>
      <c r="J231" s="30">
        <f t="shared" si="7"/>
        <v>194</v>
      </c>
    </row>
    <row r="232" spans="5:10" x14ac:dyDescent="0.15">
      <c r="E232">
        <f>+ユニバース設定!B232</f>
        <v>7211</v>
      </c>
      <c r="F232" t="str">
        <f>+ユニバース設定!C232</f>
        <v>三菱自動車工業</v>
      </c>
      <c r="G232" s="31">
        <f>IF(E232=0,"",[1]!BOARD(E232,"","売気配数量-3")+[1]!BOARD(E232,"","売気配数量-2")+[1]!BOARD(E232,"","売気配数量-1")+[1]!BOARD(E232,"","売気配数量0")+[1]!BOARD(E232,"","売気配数量1")+[1]!BOARD(E232,"","売気配数量2")+[1]!BOARD(E232,"","売気配数量3")+[1]!BOARD(E232,"","売気配数量4")+[1]!BOARD(E232,"","売気配数量5")+[1]!BOARD(E232,"","売気配数量6")+[1]!BOARD(E232,"","売気配数量7")+[1]!BOARD(E232,"","売気配数量8")+[1]!BOARD(E232,"","売気配数量9")+[1]!BOARD(E232,"","売気配数量10")+[1]!BOARD(E232,"","売気配数量11")+[1]!BOARD(E232,"","売気配数量12")+[1]!BOARD(E232,"","売気配数量13")+[1]!BOARD(E232,"","売気配数量14"))</f>
        <v>722300</v>
      </c>
      <c r="H232" s="30">
        <f>IF(E232=0,"",[1]!BOARD(E232,"","買気配数量-3")+[1]!BOARD(E232,"","買気配数量-2")+[1]!BOARD(E232,"","買気配数量-1")+[1]!BOARD(E232,"","買気配数量0")+[1]!BOARD(E232,"","買気配数量1")+[1]!BOARD(E232,"","買気配数量2")+[1]!BOARD(E232,"","買気配数量3")+[1]!BOARD(E232,"","買気配数量4")+[1]!BOARD(E232,"","買気配数量5")+[1]!BOARD(E232,"","買気配数量6")+[1]!BOARD(E232,"","買気配数量7")+[1]!BOARD(E232,"","買気配数量8")+[1]!BOARD(E232,"","買気配数量9")+[1]!BOARD(E232,"","買気配数量10")+[1]!BOARD(E232,"","買気配数量11")+[1]!BOARD(E232,"","買気配数量12")+[1]!BOARD(E232,"","買気配数量13")+[1]!BOARD(E232,"","買気配数量14"))</f>
        <v>702100</v>
      </c>
      <c r="I232" s="29">
        <f t="shared" si="8"/>
        <v>0.9720337809774332</v>
      </c>
      <c r="J232" s="30">
        <f t="shared" si="7"/>
        <v>216</v>
      </c>
    </row>
    <row r="233" spans="5:10" x14ac:dyDescent="0.15">
      <c r="E233">
        <f>+ユニバース設定!B233</f>
        <v>7230</v>
      </c>
      <c r="F233" t="str">
        <f>+ユニバース設定!C233</f>
        <v>日信工業</v>
      </c>
      <c r="G233" s="31">
        <f>IF(E233=0,"",[1]!BOARD(E233,"","売気配数量-3")+[1]!BOARD(E233,"","売気配数量-2")+[1]!BOARD(E233,"","売気配数量-1")+[1]!BOARD(E233,"","売気配数量0")+[1]!BOARD(E233,"","売気配数量1")+[1]!BOARD(E233,"","売気配数量2")+[1]!BOARD(E233,"","売気配数量3")+[1]!BOARD(E233,"","売気配数量4")+[1]!BOARD(E233,"","売気配数量5")+[1]!BOARD(E233,"","売気配数量6")+[1]!BOARD(E233,"","売気配数量7")+[1]!BOARD(E233,"","売気配数量8")+[1]!BOARD(E233,"","売気配数量9")+[1]!BOARD(E233,"","売気配数量10")+[1]!BOARD(E233,"","売気配数量11")+[1]!BOARD(E233,"","売気配数量12")+[1]!BOARD(E233,"","売気配数量13")+[1]!BOARD(E233,"","売気配数量14"))</f>
        <v>16000</v>
      </c>
      <c r="H233" s="30">
        <f>IF(E233=0,"",[1]!BOARD(E233,"","買気配数量-3")+[1]!BOARD(E233,"","買気配数量-2")+[1]!BOARD(E233,"","買気配数量-1")+[1]!BOARD(E233,"","買気配数量0")+[1]!BOARD(E233,"","買気配数量1")+[1]!BOARD(E233,"","買気配数量2")+[1]!BOARD(E233,"","買気配数量3")+[1]!BOARD(E233,"","買気配数量4")+[1]!BOARD(E233,"","買気配数量5")+[1]!BOARD(E233,"","買気配数量6")+[1]!BOARD(E233,"","買気配数量7")+[1]!BOARD(E233,"","買気配数量8")+[1]!BOARD(E233,"","買気配数量9")+[1]!BOARD(E233,"","買気配数量10")+[1]!BOARD(E233,"","買気配数量11")+[1]!BOARD(E233,"","買気配数量12")+[1]!BOARD(E233,"","買気配数量13")+[1]!BOARD(E233,"","買気配数量14"))</f>
        <v>11700</v>
      </c>
      <c r="I233" s="29">
        <f t="shared" si="8"/>
        <v>0.73124999999999996</v>
      </c>
      <c r="J233" s="30">
        <f t="shared" si="7"/>
        <v>274</v>
      </c>
    </row>
    <row r="234" spans="5:10" x14ac:dyDescent="0.15">
      <c r="E234">
        <f>+ユニバース設定!B234</f>
        <v>7240</v>
      </c>
      <c r="F234" t="str">
        <f>+ユニバース設定!C234</f>
        <v>ＮＯＫ</v>
      </c>
      <c r="G234" s="31">
        <f>IF(E234=0,"",[1]!BOARD(E234,"","売気配数量-3")+[1]!BOARD(E234,"","売気配数量-2")+[1]!BOARD(E234,"","売気配数量-1")+[1]!BOARD(E234,"","売気配数量0")+[1]!BOARD(E234,"","売気配数量1")+[1]!BOARD(E234,"","売気配数量2")+[1]!BOARD(E234,"","売気配数量3")+[1]!BOARD(E234,"","売気配数量4")+[1]!BOARD(E234,"","売気配数量5")+[1]!BOARD(E234,"","売気配数量6")+[1]!BOARD(E234,"","売気配数量7")+[1]!BOARD(E234,"","売気配数量8")+[1]!BOARD(E234,"","売気配数量9")+[1]!BOARD(E234,"","売気配数量10")+[1]!BOARD(E234,"","売気配数量11")+[1]!BOARD(E234,"","売気配数量12")+[1]!BOARD(E234,"","売気配数量13")+[1]!BOARD(E234,"","売気配数量14"))</f>
        <v>22300</v>
      </c>
      <c r="H234" s="30">
        <f>IF(E234=0,"",[1]!BOARD(E234,"","買気配数量-3")+[1]!BOARD(E234,"","買気配数量-2")+[1]!BOARD(E234,"","買気配数量-1")+[1]!BOARD(E234,"","買気配数量0")+[1]!BOARD(E234,"","買気配数量1")+[1]!BOARD(E234,"","買気配数量2")+[1]!BOARD(E234,"","買気配数量3")+[1]!BOARD(E234,"","買気配数量4")+[1]!BOARD(E234,"","買気配数量5")+[1]!BOARD(E234,"","買気配数量6")+[1]!BOARD(E234,"","買気配数量7")+[1]!BOARD(E234,"","買気配数量8")+[1]!BOARD(E234,"","買気配数量9")+[1]!BOARD(E234,"","買気配数量10")+[1]!BOARD(E234,"","買気配数量11")+[1]!BOARD(E234,"","買気配数量12")+[1]!BOARD(E234,"","買気配数量13")+[1]!BOARD(E234,"","買気配数量14"))</f>
        <v>44900</v>
      </c>
      <c r="I234" s="29">
        <f t="shared" si="8"/>
        <v>2.0134529147982061</v>
      </c>
      <c r="J234" s="30">
        <f t="shared" si="7"/>
        <v>25</v>
      </c>
    </row>
    <row r="235" spans="5:10" x14ac:dyDescent="0.15">
      <c r="E235">
        <f>+ユニバース設定!B235</f>
        <v>7251</v>
      </c>
      <c r="F235" t="str">
        <f>+ユニバース設定!C235</f>
        <v>ケーヒン</v>
      </c>
      <c r="G235" s="31">
        <f>IF(E235=0,"",[1]!BOARD(E235,"","売気配数量-3")+[1]!BOARD(E235,"","売気配数量-2")+[1]!BOARD(E235,"","売気配数量-1")+[1]!BOARD(E235,"","売気配数量0")+[1]!BOARD(E235,"","売気配数量1")+[1]!BOARD(E235,"","売気配数量2")+[1]!BOARD(E235,"","売気配数量3")+[1]!BOARD(E235,"","売気配数量4")+[1]!BOARD(E235,"","売気配数量5")+[1]!BOARD(E235,"","売気配数量6")+[1]!BOARD(E235,"","売気配数量7")+[1]!BOARD(E235,"","売気配数量8")+[1]!BOARD(E235,"","売気配数量9")+[1]!BOARD(E235,"","売気配数量10")+[1]!BOARD(E235,"","売気配数量11")+[1]!BOARD(E235,"","売気配数量12")+[1]!BOARD(E235,"","売気配数量13")+[1]!BOARD(E235,"","売気配数量14"))</f>
        <v>25500</v>
      </c>
      <c r="H235" s="30">
        <f>IF(E235=0,"",[1]!BOARD(E235,"","買気配数量-3")+[1]!BOARD(E235,"","買気配数量-2")+[1]!BOARD(E235,"","買気配数量-1")+[1]!BOARD(E235,"","買気配数量0")+[1]!BOARD(E235,"","買気配数量1")+[1]!BOARD(E235,"","買気配数量2")+[1]!BOARD(E235,"","買気配数量3")+[1]!BOARD(E235,"","買気配数量4")+[1]!BOARD(E235,"","買気配数量5")+[1]!BOARD(E235,"","買気配数量6")+[1]!BOARD(E235,"","買気配数量7")+[1]!BOARD(E235,"","買気配数量8")+[1]!BOARD(E235,"","買気配数量9")+[1]!BOARD(E235,"","買気配数量10")+[1]!BOARD(E235,"","買気配数量11")+[1]!BOARD(E235,"","買気配数量12")+[1]!BOARD(E235,"","買気配数量13")+[1]!BOARD(E235,"","買気配数量14"))</f>
        <v>30700</v>
      </c>
      <c r="I235" s="29">
        <f t="shared" si="8"/>
        <v>1.2039215686274509</v>
      </c>
      <c r="J235" s="30">
        <f t="shared" si="7"/>
        <v>135</v>
      </c>
    </row>
    <row r="236" spans="5:10" x14ac:dyDescent="0.15">
      <c r="E236">
        <f>+ユニバース設定!B236</f>
        <v>7259</v>
      </c>
      <c r="F236" t="str">
        <f>+ユニバース設定!C236</f>
        <v>アイシン精機</v>
      </c>
      <c r="G236" s="31">
        <f>IF(E236=0,"",[1]!BOARD(E236,"","売気配数量-3")+[1]!BOARD(E236,"","売気配数量-2")+[1]!BOARD(E236,"","売気配数量-1")+[1]!BOARD(E236,"","売気配数量0")+[1]!BOARD(E236,"","売気配数量1")+[1]!BOARD(E236,"","売気配数量2")+[1]!BOARD(E236,"","売気配数量3")+[1]!BOARD(E236,"","売気配数量4")+[1]!BOARD(E236,"","売気配数量5")+[1]!BOARD(E236,"","売気配数量6")+[1]!BOARD(E236,"","売気配数量7")+[1]!BOARD(E236,"","売気配数量8")+[1]!BOARD(E236,"","売気配数量9")+[1]!BOARD(E236,"","売気配数量10")+[1]!BOARD(E236,"","売気配数量11")+[1]!BOARD(E236,"","売気配数量12")+[1]!BOARD(E236,"","売気配数量13")+[1]!BOARD(E236,"","売気配数量14"))</f>
        <v>57100</v>
      </c>
      <c r="H236" s="30">
        <f>IF(E236=0,"",[1]!BOARD(E236,"","買気配数量-3")+[1]!BOARD(E236,"","買気配数量-2")+[1]!BOARD(E236,"","買気配数量-1")+[1]!BOARD(E236,"","買気配数量0")+[1]!BOARD(E236,"","買気配数量1")+[1]!BOARD(E236,"","買気配数量2")+[1]!BOARD(E236,"","買気配数量3")+[1]!BOARD(E236,"","買気配数量4")+[1]!BOARD(E236,"","買気配数量5")+[1]!BOARD(E236,"","買気配数量6")+[1]!BOARD(E236,"","買気配数量7")+[1]!BOARD(E236,"","買気配数量8")+[1]!BOARD(E236,"","買気配数量9")+[1]!BOARD(E236,"","買気配数量10")+[1]!BOARD(E236,"","買気配数量11")+[1]!BOARD(E236,"","買気配数量12")+[1]!BOARD(E236,"","買気配数量13")+[1]!BOARD(E236,"","買気配数量14"))</f>
        <v>97300</v>
      </c>
      <c r="I236" s="29">
        <f t="shared" si="8"/>
        <v>1.7040280210157619</v>
      </c>
      <c r="J236" s="30">
        <f t="shared" si="7"/>
        <v>40</v>
      </c>
    </row>
    <row r="237" spans="5:10" x14ac:dyDescent="0.15">
      <c r="E237">
        <f>+ユニバース設定!B237</f>
        <v>7261</v>
      </c>
      <c r="F237" t="str">
        <f>+ユニバース設定!C237</f>
        <v>マツダ</v>
      </c>
      <c r="G237" s="31">
        <f>IF(E237=0,"",[1]!BOARD(E237,"","売気配数量-3")+[1]!BOARD(E237,"","売気配数量-2")+[1]!BOARD(E237,"","売気配数量-1")+[1]!BOARD(E237,"","売気配数量0")+[1]!BOARD(E237,"","売気配数量1")+[1]!BOARD(E237,"","売気配数量2")+[1]!BOARD(E237,"","売気配数量3")+[1]!BOARD(E237,"","売気配数量4")+[1]!BOARD(E237,"","売気配数量5")+[1]!BOARD(E237,"","売気配数量6")+[1]!BOARD(E237,"","売気配数量7")+[1]!BOARD(E237,"","売気配数量8")+[1]!BOARD(E237,"","売気配数量9")+[1]!BOARD(E237,"","売気配数量10")+[1]!BOARD(E237,"","売気配数量11")+[1]!BOARD(E237,"","売気配数量12")+[1]!BOARD(E237,"","売気配数量13")+[1]!BOARD(E237,"","売気配数量14"))</f>
        <v>250300</v>
      </c>
      <c r="H237" s="30">
        <f>IF(E237=0,"",[1]!BOARD(E237,"","買気配数量-3")+[1]!BOARD(E237,"","買気配数量-2")+[1]!BOARD(E237,"","買気配数量-1")+[1]!BOARD(E237,"","買気配数量0")+[1]!BOARD(E237,"","買気配数量1")+[1]!BOARD(E237,"","買気配数量2")+[1]!BOARD(E237,"","買気配数量3")+[1]!BOARD(E237,"","買気配数量4")+[1]!BOARD(E237,"","買気配数量5")+[1]!BOARD(E237,"","買気配数量6")+[1]!BOARD(E237,"","買気配数量7")+[1]!BOARD(E237,"","買気配数量8")+[1]!BOARD(E237,"","買気配数量9")+[1]!BOARD(E237,"","買気配数量10")+[1]!BOARD(E237,"","買気配数量11")+[1]!BOARD(E237,"","買気配数量12")+[1]!BOARD(E237,"","買気配数量13")+[1]!BOARD(E237,"","買気配数量14"))</f>
        <v>228000</v>
      </c>
      <c r="I237" s="29">
        <f t="shared" si="8"/>
        <v>0.91090691170595284</v>
      </c>
      <c r="J237" s="30">
        <f t="shared" si="7"/>
        <v>237</v>
      </c>
    </row>
    <row r="238" spans="5:10" x14ac:dyDescent="0.15">
      <c r="E238">
        <f>+ユニバース設定!B238</f>
        <v>7270</v>
      </c>
      <c r="F238" t="str">
        <f>+ユニバース設定!C238</f>
        <v>富士重工業</v>
      </c>
      <c r="G238" s="31">
        <f>IF(E238=0,"",[1]!BOARD(E238,"","売気配数量-3")+[1]!BOARD(E238,"","売気配数量-2")+[1]!BOARD(E238,"","売気配数量-1")+[1]!BOARD(E238,"","売気配数量0")+[1]!BOARD(E238,"","売気配数量1")+[1]!BOARD(E238,"","売気配数量2")+[1]!BOARD(E238,"","売気配数量3")+[1]!BOARD(E238,"","売気配数量4")+[1]!BOARD(E238,"","売気配数量5")+[1]!BOARD(E238,"","売気配数量6")+[1]!BOARD(E238,"","売気配数量7")+[1]!BOARD(E238,"","売気配数量8")+[1]!BOARD(E238,"","売気配数量9")+[1]!BOARD(E238,"","売気配数量10")+[1]!BOARD(E238,"","売気配数量11")+[1]!BOARD(E238,"","売気配数量12")+[1]!BOARD(E238,"","売気配数量13")+[1]!BOARD(E238,"","売気配数量14"))</f>
        <v>122500</v>
      </c>
      <c r="H238" s="30">
        <f>IF(E238=0,"",[1]!BOARD(E238,"","買気配数量-3")+[1]!BOARD(E238,"","買気配数量-2")+[1]!BOARD(E238,"","買気配数量-1")+[1]!BOARD(E238,"","買気配数量0")+[1]!BOARD(E238,"","買気配数量1")+[1]!BOARD(E238,"","買気配数量2")+[1]!BOARD(E238,"","買気配数量3")+[1]!BOARD(E238,"","買気配数量4")+[1]!BOARD(E238,"","買気配数量5")+[1]!BOARD(E238,"","買気配数量6")+[1]!BOARD(E238,"","買気配数量7")+[1]!BOARD(E238,"","買気配数量8")+[1]!BOARD(E238,"","買気配数量9")+[1]!BOARD(E238,"","買気配数量10")+[1]!BOARD(E238,"","買気配数量11")+[1]!BOARD(E238,"","買気配数量12")+[1]!BOARD(E238,"","買気配数量13")+[1]!BOARD(E238,"","買気配数量14"))</f>
        <v>297600</v>
      </c>
      <c r="I238" s="29">
        <f t="shared" si="8"/>
        <v>2.4293877551020406</v>
      </c>
      <c r="J238" s="30">
        <f t="shared" si="7"/>
        <v>12</v>
      </c>
    </row>
    <row r="239" spans="5:10" x14ac:dyDescent="0.15">
      <c r="E239">
        <f>+ユニバース設定!B239</f>
        <v>7272</v>
      </c>
      <c r="F239" t="str">
        <f>+ユニバース設定!C239</f>
        <v>ヤマハ発動機</v>
      </c>
      <c r="G239" s="31">
        <f>IF(E239=0,"",[1]!BOARD(E239,"","売気配数量-3")+[1]!BOARD(E239,"","売気配数量-2")+[1]!BOARD(E239,"","売気配数量-1")+[1]!BOARD(E239,"","売気配数量0")+[1]!BOARD(E239,"","売気配数量1")+[1]!BOARD(E239,"","売気配数量2")+[1]!BOARD(E239,"","売気配数量3")+[1]!BOARD(E239,"","売気配数量4")+[1]!BOARD(E239,"","売気配数量5")+[1]!BOARD(E239,"","売気配数量6")+[1]!BOARD(E239,"","売気配数量7")+[1]!BOARD(E239,"","売気配数量8")+[1]!BOARD(E239,"","売気配数量9")+[1]!BOARD(E239,"","売気配数量10")+[1]!BOARD(E239,"","売気配数量11")+[1]!BOARD(E239,"","売気配数量12")+[1]!BOARD(E239,"","売気配数量13")+[1]!BOARD(E239,"","売気配数量14"))</f>
        <v>128600</v>
      </c>
      <c r="H239" s="30">
        <f>IF(E239=0,"",[1]!BOARD(E239,"","買気配数量-3")+[1]!BOARD(E239,"","買気配数量-2")+[1]!BOARD(E239,"","買気配数量-1")+[1]!BOARD(E239,"","買気配数量0")+[1]!BOARD(E239,"","買気配数量1")+[1]!BOARD(E239,"","買気配数量2")+[1]!BOARD(E239,"","買気配数量3")+[1]!BOARD(E239,"","買気配数量4")+[1]!BOARD(E239,"","買気配数量5")+[1]!BOARD(E239,"","買気配数量6")+[1]!BOARD(E239,"","買気配数量7")+[1]!BOARD(E239,"","買気配数量8")+[1]!BOARD(E239,"","買気配数量9")+[1]!BOARD(E239,"","買気配数量10")+[1]!BOARD(E239,"","買気配数量11")+[1]!BOARD(E239,"","買気配数量12")+[1]!BOARD(E239,"","買気配数量13")+[1]!BOARD(E239,"","買気配数量14"))</f>
        <v>180600</v>
      </c>
      <c r="I239" s="29">
        <f t="shared" si="8"/>
        <v>1.4043545878693624</v>
      </c>
      <c r="J239" s="30">
        <f t="shared" si="7"/>
        <v>88</v>
      </c>
    </row>
    <row r="240" spans="5:10" x14ac:dyDescent="0.15">
      <c r="E240">
        <f>+ユニバース設定!B240</f>
        <v>7276</v>
      </c>
      <c r="F240" t="str">
        <f>+ユニバース設定!C240</f>
        <v>小糸製作所</v>
      </c>
      <c r="G240" s="31">
        <f>IF(E240=0,"",[1]!BOARD(E240,"","売気配数量-3")+[1]!BOARD(E240,"","売気配数量-2")+[1]!BOARD(E240,"","売気配数量-1")+[1]!BOARD(E240,"","売気配数量0")+[1]!BOARD(E240,"","売気配数量1")+[1]!BOARD(E240,"","売気配数量2")+[1]!BOARD(E240,"","売気配数量3")+[1]!BOARD(E240,"","売気配数量4")+[1]!BOARD(E240,"","売気配数量5")+[1]!BOARD(E240,"","売気配数量6")+[1]!BOARD(E240,"","売気配数量7")+[1]!BOARD(E240,"","売気配数量8")+[1]!BOARD(E240,"","売気配数量9")+[1]!BOARD(E240,"","売気配数量10")+[1]!BOARD(E240,"","売気配数量11")+[1]!BOARD(E240,"","売気配数量12")+[1]!BOARD(E240,"","売気配数量13")+[1]!BOARD(E240,"","売気配数量14"))</f>
        <v>23000</v>
      </c>
      <c r="H240" s="30">
        <f>IF(E240=0,"",[1]!BOARD(E240,"","買気配数量-3")+[1]!BOARD(E240,"","買気配数量-2")+[1]!BOARD(E240,"","買気配数量-1")+[1]!BOARD(E240,"","買気配数量0")+[1]!BOARD(E240,"","買気配数量1")+[1]!BOARD(E240,"","買気配数量2")+[1]!BOARD(E240,"","買気配数量3")+[1]!BOARD(E240,"","買気配数量4")+[1]!BOARD(E240,"","買気配数量5")+[1]!BOARD(E240,"","買気配数量6")+[1]!BOARD(E240,"","買気配数量7")+[1]!BOARD(E240,"","買気配数量8")+[1]!BOARD(E240,"","買気配数量9")+[1]!BOARD(E240,"","買気配数量10")+[1]!BOARD(E240,"","買気配数量11")+[1]!BOARD(E240,"","買気配数量12")+[1]!BOARD(E240,"","買気配数量13")+[1]!BOARD(E240,"","買気配数量14"))</f>
        <v>30800</v>
      </c>
      <c r="I240" s="29">
        <f t="shared" si="8"/>
        <v>1.3391304347826087</v>
      </c>
      <c r="J240" s="30">
        <f t="shared" si="7"/>
        <v>100</v>
      </c>
    </row>
    <row r="241" spans="5:10" x14ac:dyDescent="0.15">
      <c r="E241">
        <f>+ユニバース設定!B241</f>
        <v>7278</v>
      </c>
      <c r="F241" t="str">
        <f>+ユニバース設定!C241</f>
        <v>エクセディ</v>
      </c>
      <c r="G241" s="31">
        <f>IF(E241=0,"",[1]!BOARD(E241,"","売気配数量-3")+[1]!BOARD(E241,"","売気配数量-2")+[1]!BOARD(E241,"","売気配数量-1")+[1]!BOARD(E241,"","売気配数量0")+[1]!BOARD(E241,"","売気配数量1")+[1]!BOARD(E241,"","売気配数量2")+[1]!BOARD(E241,"","売気配数量3")+[1]!BOARD(E241,"","売気配数量4")+[1]!BOARD(E241,"","売気配数量5")+[1]!BOARD(E241,"","売気配数量6")+[1]!BOARD(E241,"","売気配数量7")+[1]!BOARD(E241,"","売気配数量8")+[1]!BOARD(E241,"","売気配数量9")+[1]!BOARD(E241,"","売気配数量10")+[1]!BOARD(E241,"","売気配数量11")+[1]!BOARD(E241,"","売気配数量12")+[1]!BOARD(E241,"","売気配数量13")+[1]!BOARD(E241,"","売気配数量14"))</f>
        <v>15700</v>
      </c>
      <c r="H241" s="30">
        <f>IF(E241=0,"",[1]!BOARD(E241,"","買気配数量-3")+[1]!BOARD(E241,"","買気配数量-2")+[1]!BOARD(E241,"","買気配数量-1")+[1]!BOARD(E241,"","買気配数量0")+[1]!BOARD(E241,"","買気配数量1")+[1]!BOARD(E241,"","買気配数量2")+[1]!BOARD(E241,"","買気配数量3")+[1]!BOARD(E241,"","買気配数量4")+[1]!BOARD(E241,"","買気配数量5")+[1]!BOARD(E241,"","買気配数量6")+[1]!BOARD(E241,"","買気配数量7")+[1]!BOARD(E241,"","買気配数量8")+[1]!BOARD(E241,"","買気配数量9")+[1]!BOARD(E241,"","買気配数量10")+[1]!BOARD(E241,"","買気配数量11")+[1]!BOARD(E241,"","買気配数量12")+[1]!BOARD(E241,"","買気配数量13")+[1]!BOARD(E241,"","買気配数量14"))</f>
        <v>21900</v>
      </c>
      <c r="I241" s="29">
        <f t="shared" si="8"/>
        <v>1.394904458598726</v>
      </c>
      <c r="J241" s="30">
        <f t="shared" si="7"/>
        <v>93</v>
      </c>
    </row>
    <row r="242" spans="5:10" x14ac:dyDescent="0.15">
      <c r="E242">
        <f>+ユニバース設定!B242</f>
        <v>7282</v>
      </c>
      <c r="F242" t="str">
        <f>+ユニバース設定!C242</f>
        <v>豊田合成</v>
      </c>
      <c r="G242" s="31">
        <f>IF(E242=0,"",[1]!BOARD(E242,"","売気配数量-3")+[1]!BOARD(E242,"","売気配数量-2")+[1]!BOARD(E242,"","売気配数量-1")+[1]!BOARD(E242,"","売気配数量0")+[1]!BOARD(E242,"","売気配数量1")+[1]!BOARD(E242,"","売気配数量2")+[1]!BOARD(E242,"","売気配数量3")+[1]!BOARD(E242,"","売気配数量4")+[1]!BOARD(E242,"","売気配数量5")+[1]!BOARD(E242,"","売気配数量6")+[1]!BOARD(E242,"","売気配数量7")+[1]!BOARD(E242,"","売気配数量8")+[1]!BOARD(E242,"","売気配数量9")+[1]!BOARD(E242,"","売気配数量10")+[1]!BOARD(E242,"","売気配数量11")+[1]!BOARD(E242,"","売気配数量12")+[1]!BOARD(E242,"","売気配数量13")+[1]!BOARD(E242,"","売気配数量14"))</f>
        <v>24300</v>
      </c>
      <c r="H242" s="30">
        <f>IF(E242=0,"",[1]!BOARD(E242,"","買気配数量-3")+[1]!BOARD(E242,"","買気配数量-2")+[1]!BOARD(E242,"","買気配数量-1")+[1]!BOARD(E242,"","買気配数量0")+[1]!BOARD(E242,"","買気配数量1")+[1]!BOARD(E242,"","買気配数量2")+[1]!BOARD(E242,"","買気配数量3")+[1]!BOARD(E242,"","買気配数量4")+[1]!BOARD(E242,"","買気配数量5")+[1]!BOARD(E242,"","買気配数量6")+[1]!BOARD(E242,"","買気配数量7")+[1]!BOARD(E242,"","買気配数量8")+[1]!BOARD(E242,"","買気配数量9")+[1]!BOARD(E242,"","買気配数量10")+[1]!BOARD(E242,"","買気配数量11")+[1]!BOARD(E242,"","買気配数量12")+[1]!BOARD(E242,"","買気配数量13")+[1]!BOARD(E242,"","買気配数量14"))</f>
        <v>19100</v>
      </c>
      <c r="I242" s="29">
        <f t="shared" si="8"/>
        <v>0.78600823045267487</v>
      </c>
      <c r="J242" s="30">
        <f t="shared" si="7"/>
        <v>265</v>
      </c>
    </row>
    <row r="243" spans="5:10" x14ac:dyDescent="0.15">
      <c r="E243">
        <f>+ユニバース設定!B243</f>
        <v>7309</v>
      </c>
      <c r="F243" t="str">
        <f>+ユニバース設定!C243</f>
        <v>シマノ</v>
      </c>
      <c r="G243" s="31">
        <f>IF(E243=0,"",[1]!BOARD(E243,"","売気配数量-3")+[1]!BOARD(E243,"","売気配数量-2")+[1]!BOARD(E243,"","売気配数量-1")+[1]!BOARD(E243,"","売気配数量0")+[1]!BOARD(E243,"","売気配数量1")+[1]!BOARD(E243,"","売気配数量2")+[1]!BOARD(E243,"","売気配数量3")+[1]!BOARD(E243,"","売気配数量4")+[1]!BOARD(E243,"","売気配数量5")+[1]!BOARD(E243,"","売気配数量6")+[1]!BOARD(E243,"","売気配数量7")+[1]!BOARD(E243,"","売気配数量8")+[1]!BOARD(E243,"","売気配数量9")+[1]!BOARD(E243,"","売気配数量10")+[1]!BOARD(E243,"","売気配数量11")+[1]!BOARD(E243,"","売気配数量12")+[1]!BOARD(E243,"","売気配数量13")+[1]!BOARD(E243,"","売気配数量14"))</f>
        <v>18700</v>
      </c>
      <c r="H243" s="30">
        <f>IF(E243=0,"",[1]!BOARD(E243,"","買気配数量-3")+[1]!BOARD(E243,"","買気配数量-2")+[1]!BOARD(E243,"","買気配数量-1")+[1]!BOARD(E243,"","買気配数量0")+[1]!BOARD(E243,"","買気配数量1")+[1]!BOARD(E243,"","買気配数量2")+[1]!BOARD(E243,"","買気配数量3")+[1]!BOARD(E243,"","買気配数量4")+[1]!BOARD(E243,"","買気配数量5")+[1]!BOARD(E243,"","買気配数量6")+[1]!BOARD(E243,"","買気配数量7")+[1]!BOARD(E243,"","買気配数量8")+[1]!BOARD(E243,"","買気配数量9")+[1]!BOARD(E243,"","買気配数量10")+[1]!BOARD(E243,"","買気配数量11")+[1]!BOARD(E243,"","買気配数量12")+[1]!BOARD(E243,"","買気配数量13")+[1]!BOARD(E243,"","買気配数量14"))</f>
        <v>20900</v>
      </c>
      <c r="I243" s="29">
        <f t="shared" si="8"/>
        <v>1.1176470588235294</v>
      </c>
      <c r="J243" s="30">
        <f t="shared" si="7"/>
        <v>165</v>
      </c>
    </row>
    <row r="244" spans="5:10" x14ac:dyDescent="0.15">
      <c r="E244">
        <f>+ユニバース設定!B244</f>
        <v>7453</v>
      </c>
      <c r="F244" t="str">
        <f>+ユニバース設定!C244</f>
        <v>良品計画</v>
      </c>
      <c r="G244" s="31">
        <f>IF(E244=0,"",[1]!BOARD(E244,"","売気配数量-3")+[1]!BOARD(E244,"","売気配数量-2")+[1]!BOARD(E244,"","売気配数量-1")+[1]!BOARD(E244,"","売気配数量0")+[1]!BOARD(E244,"","売気配数量1")+[1]!BOARD(E244,"","売気配数量2")+[1]!BOARD(E244,"","売気配数量3")+[1]!BOARD(E244,"","売気配数量4")+[1]!BOARD(E244,"","売気配数量5")+[1]!BOARD(E244,"","売気配数量6")+[1]!BOARD(E244,"","売気配数量7")+[1]!BOARD(E244,"","売気配数量8")+[1]!BOARD(E244,"","売気配数量9")+[1]!BOARD(E244,"","売気配数量10")+[1]!BOARD(E244,"","売気配数量11")+[1]!BOARD(E244,"","売気配数量12")+[1]!BOARD(E244,"","売気配数量13")+[1]!BOARD(E244,"","売気配数量14"))</f>
        <v>23200</v>
      </c>
      <c r="H244" s="30">
        <f>IF(E244=0,"",[1]!BOARD(E244,"","買気配数量-3")+[1]!BOARD(E244,"","買気配数量-2")+[1]!BOARD(E244,"","買気配数量-1")+[1]!BOARD(E244,"","買気配数量0")+[1]!BOARD(E244,"","買気配数量1")+[1]!BOARD(E244,"","買気配数量2")+[1]!BOARD(E244,"","買気配数量3")+[1]!BOARD(E244,"","買気配数量4")+[1]!BOARD(E244,"","買気配数量5")+[1]!BOARD(E244,"","買気配数量6")+[1]!BOARD(E244,"","買気配数量7")+[1]!BOARD(E244,"","買気配数量8")+[1]!BOARD(E244,"","買気配数量9")+[1]!BOARD(E244,"","買気配数量10")+[1]!BOARD(E244,"","買気配数量11")+[1]!BOARD(E244,"","買気配数量12")+[1]!BOARD(E244,"","買気配数量13")+[1]!BOARD(E244,"","買気配数量14"))</f>
        <v>23000</v>
      </c>
      <c r="I244" s="29">
        <f t="shared" si="8"/>
        <v>0.99137931034482762</v>
      </c>
      <c r="J244" s="30">
        <f t="shared" si="7"/>
        <v>207</v>
      </c>
    </row>
    <row r="245" spans="5:10" x14ac:dyDescent="0.15">
      <c r="E245">
        <f>+ユニバース設定!B245</f>
        <v>7459</v>
      </c>
      <c r="F245" t="str">
        <f>+ユニバース設定!C245</f>
        <v>メディパルホールディングス</v>
      </c>
      <c r="G245" s="31">
        <f>IF(E245=0,"",[1]!BOARD(E245,"","売気配数量-3")+[1]!BOARD(E245,"","売気配数量-2")+[1]!BOARD(E245,"","売気配数量-1")+[1]!BOARD(E245,"","売気配数量0")+[1]!BOARD(E245,"","売気配数量1")+[1]!BOARD(E245,"","売気配数量2")+[1]!BOARD(E245,"","売気配数量3")+[1]!BOARD(E245,"","売気配数量4")+[1]!BOARD(E245,"","売気配数量5")+[1]!BOARD(E245,"","売気配数量6")+[1]!BOARD(E245,"","売気配数量7")+[1]!BOARD(E245,"","売気配数量8")+[1]!BOARD(E245,"","売気配数量9")+[1]!BOARD(E245,"","売気配数量10")+[1]!BOARD(E245,"","売気配数量11")+[1]!BOARD(E245,"","売気配数量12")+[1]!BOARD(E245,"","売気配数量13")+[1]!BOARD(E245,"","売気配数量14"))</f>
        <v>35200</v>
      </c>
      <c r="H245" s="30">
        <f>IF(E245=0,"",[1]!BOARD(E245,"","買気配数量-3")+[1]!BOARD(E245,"","買気配数量-2")+[1]!BOARD(E245,"","買気配数量-1")+[1]!BOARD(E245,"","買気配数量0")+[1]!BOARD(E245,"","買気配数量1")+[1]!BOARD(E245,"","買気配数量2")+[1]!BOARD(E245,"","買気配数量3")+[1]!BOARD(E245,"","買気配数量4")+[1]!BOARD(E245,"","買気配数量5")+[1]!BOARD(E245,"","買気配数量6")+[1]!BOARD(E245,"","買気配数量7")+[1]!BOARD(E245,"","買気配数量8")+[1]!BOARD(E245,"","買気配数量9")+[1]!BOARD(E245,"","買気配数量10")+[1]!BOARD(E245,"","買気配数量11")+[1]!BOARD(E245,"","買気配数量12")+[1]!BOARD(E245,"","買気配数量13")+[1]!BOARD(E245,"","買気配数量14"))</f>
        <v>54900</v>
      </c>
      <c r="I245" s="29">
        <f t="shared" si="8"/>
        <v>1.5596590909090908</v>
      </c>
      <c r="J245" s="30">
        <f t="shared" si="7"/>
        <v>62</v>
      </c>
    </row>
    <row r="246" spans="5:10" x14ac:dyDescent="0.15">
      <c r="E246">
        <f>+ユニバース設定!B246</f>
        <v>7518</v>
      </c>
      <c r="F246" t="str">
        <f>+ユニバース設定!C246</f>
        <v>ネットワンシステムズ</v>
      </c>
      <c r="G246" s="31">
        <f>IF(E246=0,"",[1]!BOARD(E246,"","売気配数量-3")+[1]!BOARD(E246,"","売気配数量-2")+[1]!BOARD(E246,"","売気配数量-1")+[1]!BOARD(E246,"","売気配数量0")+[1]!BOARD(E246,"","売気配数量1")+[1]!BOARD(E246,"","売気配数量2")+[1]!BOARD(E246,"","売気配数量3")+[1]!BOARD(E246,"","売気配数量4")+[1]!BOARD(E246,"","売気配数量5")+[1]!BOARD(E246,"","売気配数量6")+[1]!BOARD(E246,"","売気配数量7")+[1]!BOARD(E246,"","売気配数量8")+[1]!BOARD(E246,"","売気配数量9")+[1]!BOARD(E246,"","売気配数量10")+[1]!BOARD(E246,"","売気配数量11")+[1]!BOARD(E246,"","売気配数量12")+[1]!BOARD(E246,"","売気配数量13")+[1]!BOARD(E246,"","売気配数量14"))</f>
        <v>78500</v>
      </c>
      <c r="H246" s="30">
        <f>IF(E246=0,"",[1]!BOARD(E246,"","買気配数量-3")+[1]!BOARD(E246,"","買気配数量-2")+[1]!BOARD(E246,"","買気配数量-1")+[1]!BOARD(E246,"","買気配数量0")+[1]!BOARD(E246,"","買気配数量1")+[1]!BOARD(E246,"","買気配数量2")+[1]!BOARD(E246,"","買気配数量3")+[1]!BOARD(E246,"","買気配数量4")+[1]!BOARD(E246,"","買気配数量5")+[1]!BOARD(E246,"","買気配数量6")+[1]!BOARD(E246,"","買気配数量7")+[1]!BOARD(E246,"","買気配数量8")+[1]!BOARD(E246,"","買気配数量9")+[1]!BOARD(E246,"","買気配数量10")+[1]!BOARD(E246,"","買気配数量11")+[1]!BOARD(E246,"","買気配数量12")+[1]!BOARD(E246,"","買気配数量13")+[1]!BOARD(E246,"","買気配数量14"))</f>
        <v>86400</v>
      </c>
      <c r="I246" s="29">
        <f t="shared" si="8"/>
        <v>1.1006369426751592</v>
      </c>
      <c r="J246" s="30">
        <f t="shared" si="7"/>
        <v>171</v>
      </c>
    </row>
    <row r="247" spans="5:10" x14ac:dyDescent="0.15">
      <c r="E247">
        <f>+ユニバース設定!B247</f>
        <v>7532</v>
      </c>
      <c r="F247" t="str">
        <f>+ユニバース設定!C247</f>
        <v>ドン・キホーテ</v>
      </c>
      <c r="G247" s="31">
        <f>IF(E247=0,"",[1]!BOARD(E247,"","売気配数量-3")+[1]!BOARD(E247,"","売気配数量-2")+[1]!BOARD(E247,"","売気配数量-1")+[1]!BOARD(E247,"","売気配数量0")+[1]!BOARD(E247,"","売気配数量1")+[1]!BOARD(E247,"","売気配数量2")+[1]!BOARD(E247,"","売気配数量3")+[1]!BOARD(E247,"","売気配数量4")+[1]!BOARD(E247,"","売気配数量5")+[1]!BOARD(E247,"","売気配数量6")+[1]!BOARD(E247,"","売気配数量7")+[1]!BOARD(E247,"","売気配数量8")+[1]!BOARD(E247,"","売気配数量9")+[1]!BOARD(E247,"","売気配数量10")+[1]!BOARD(E247,"","売気配数量11")+[1]!BOARD(E247,"","売気配数量12")+[1]!BOARD(E247,"","売気配数量13")+[1]!BOARD(E247,"","売気配数量14"))</f>
        <v>57000</v>
      </c>
      <c r="H247" s="30">
        <f>IF(E247=0,"",[1]!BOARD(E247,"","買気配数量-3")+[1]!BOARD(E247,"","買気配数量-2")+[1]!BOARD(E247,"","買気配数量-1")+[1]!BOARD(E247,"","買気配数量0")+[1]!BOARD(E247,"","買気配数量1")+[1]!BOARD(E247,"","買気配数量2")+[1]!BOARD(E247,"","買気配数量3")+[1]!BOARD(E247,"","買気配数量4")+[1]!BOARD(E247,"","買気配数量5")+[1]!BOARD(E247,"","買気配数量6")+[1]!BOARD(E247,"","買気配数量7")+[1]!BOARD(E247,"","買気配数量8")+[1]!BOARD(E247,"","買気配数量9")+[1]!BOARD(E247,"","買気配数量10")+[1]!BOARD(E247,"","買気配数量11")+[1]!BOARD(E247,"","買気配数量12")+[1]!BOARD(E247,"","買気配数量13")+[1]!BOARD(E247,"","買気配数量14"))</f>
        <v>67100</v>
      </c>
      <c r="I247" s="29">
        <f t="shared" si="8"/>
        <v>1.1771929824561405</v>
      </c>
      <c r="J247" s="30">
        <f t="shared" si="7"/>
        <v>144</v>
      </c>
    </row>
    <row r="248" spans="5:10" x14ac:dyDescent="0.15">
      <c r="E248">
        <f>+ユニバース設定!B248</f>
        <v>7550</v>
      </c>
      <c r="F248" t="str">
        <f>+ユニバース設定!C248</f>
        <v>ゼンショーホールディングス</v>
      </c>
      <c r="G248" s="31">
        <f>IF(E248=0,"",[1]!BOARD(E248,"","売気配数量-3")+[1]!BOARD(E248,"","売気配数量-2")+[1]!BOARD(E248,"","売気配数量-1")+[1]!BOARD(E248,"","売気配数量0")+[1]!BOARD(E248,"","売気配数量1")+[1]!BOARD(E248,"","売気配数量2")+[1]!BOARD(E248,"","売気配数量3")+[1]!BOARD(E248,"","売気配数量4")+[1]!BOARD(E248,"","売気配数量5")+[1]!BOARD(E248,"","売気配数量6")+[1]!BOARD(E248,"","売気配数量7")+[1]!BOARD(E248,"","売気配数量8")+[1]!BOARD(E248,"","売気配数量9")+[1]!BOARD(E248,"","売気配数量10")+[1]!BOARD(E248,"","売気配数量11")+[1]!BOARD(E248,"","売気配数量12")+[1]!BOARD(E248,"","売気配数量13")+[1]!BOARD(E248,"","売気配数量14"))</f>
        <v>39600</v>
      </c>
      <c r="H248" s="30">
        <f>IF(E248=0,"",[1]!BOARD(E248,"","買気配数量-3")+[1]!BOARD(E248,"","買気配数量-2")+[1]!BOARD(E248,"","買気配数量-1")+[1]!BOARD(E248,"","買気配数量0")+[1]!BOARD(E248,"","買気配数量1")+[1]!BOARD(E248,"","買気配数量2")+[1]!BOARD(E248,"","買気配数量3")+[1]!BOARD(E248,"","買気配数量4")+[1]!BOARD(E248,"","買気配数量5")+[1]!BOARD(E248,"","買気配数量6")+[1]!BOARD(E248,"","買気配数量7")+[1]!BOARD(E248,"","買気配数量8")+[1]!BOARD(E248,"","買気配数量9")+[1]!BOARD(E248,"","買気配数量10")+[1]!BOARD(E248,"","買気配数量11")+[1]!BOARD(E248,"","買気配数量12")+[1]!BOARD(E248,"","買気配数量13")+[1]!BOARD(E248,"","買気配数量14"))</f>
        <v>61200</v>
      </c>
      <c r="I248" s="29">
        <f t="shared" si="8"/>
        <v>1.5454545454545454</v>
      </c>
      <c r="J248" s="30">
        <f t="shared" si="7"/>
        <v>66</v>
      </c>
    </row>
    <row r="249" spans="5:10" x14ac:dyDescent="0.15">
      <c r="E249">
        <f>+ユニバース設定!B249</f>
        <v>7649</v>
      </c>
      <c r="F249" t="str">
        <f>+ユニバース設定!C249</f>
        <v>スギホールディングス</v>
      </c>
      <c r="G249" s="31">
        <f>IF(E249=0,"",[1]!BOARD(E249,"","売気配数量-3")+[1]!BOARD(E249,"","売気配数量-2")+[1]!BOARD(E249,"","売気配数量-1")+[1]!BOARD(E249,"","売気配数量0")+[1]!BOARD(E249,"","売気配数量1")+[1]!BOARD(E249,"","売気配数量2")+[1]!BOARD(E249,"","売気配数量3")+[1]!BOARD(E249,"","売気配数量4")+[1]!BOARD(E249,"","売気配数量5")+[1]!BOARD(E249,"","売気配数量6")+[1]!BOARD(E249,"","売気配数量7")+[1]!BOARD(E249,"","売気配数量8")+[1]!BOARD(E249,"","売気配数量9")+[1]!BOARD(E249,"","売気配数量10")+[1]!BOARD(E249,"","売気配数量11")+[1]!BOARD(E249,"","売気配数量12")+[1]!BOARD(E249,"","売気配数量13")+[1]!BOARD(E249,"","売気配数量14"))</f>
        <v>74700</v>
      </c>
      <c r="H249" s="30">
        <f>IF(E249=0,"",[1]!BOARD(E249,"","買気配数量-3")+[1]!BOARD(E249,"","買気配数量-2")+[1]!BOARD(E249,"","買気配数量-1")+[1]!BOARD(E249,"","買気配数量0")+[1]!BOARD(E249,"","買気配数量1")+[1]!BOARD(E249,"","買気配数量2")+[1]!BOARD(E249,"","買気配数量3")+[1]!BOARD(E249,"","買気配数量4")+[1]!BOARD(E249,"","買気配数量5")+[1]!BOARD(E249,"","買気配数量6")+[1]!BOARD(E249,"","買気配数量7")+[1]!BOARD(E249,"","買気配数量8")+[1]!BOARD(E249,"","買気配数量9")+[1]!BOARD(E249,"","買気配数量10")+[1]!BOARD(E249,"","買気配数量11")+[1]!BOARD(E249,"","買気配数量12")+[1]!BOARD(E249,"","買気配数量13")+[1]!BOARD(E249,"","買気配数量14"))</f>
        <v>39500</v>
      </c>
      <c r="I249" s="29">
        <f t="shared" si="8"/>
        <v>0.52878179384203483</v>
      </c>
      <c r="J249" s="30">
        <f t="shared" si="7"/>
        <v>293</v>
      </c>
    </row>
    <row r="250" spans="5:10" x14ac:dyDescent="0.15">
      <c r="E250">
        <f>+ユニバース設定!B250</f>
        <v>7701</v>
      </c>
      <c r="F250" t="str">
        <f>+ユニバース設定!C250</f>
        <v>島津製作所</v>
      </c>
      <c r="G250" s="31">
        <f>IF(E250=0,"",[1]!BOARD(E250,"","売気配数量-3")+[1]!BOARD(E250,"","売気配数量-2")+[1]!BOARD(E250,"","売気配数量-1")+[1]!BOARD(E250,"","売気配数量0")+[1]!BOARD(E250,"","売気配数量1")+[1]!BOARD(E250,"","売気配数量2")+[1]!BOARD(E250,"","売気配数量3")+[1]!BOARD(E250,"","売気配数量4")+[1]!BOARD(E250,"","売気配数量5")+[1]!BOARD(E250,"","売気配数量6")+[1]!BOARD(E250,"","売気配数量7")+[1]!BOARD(E250,"","売気配数量8")+[1]!BOARD(E250,"","売気配数量9")+[1]!BOARD(E250,"","売気配数量10")+[1]!BOARD(E250,"","売気配数量11")+[1]!BOARD(E250,"","売気配数量12")+[1]!BOARD(E250,"","売気配数量13")+[1]!BOARD(E250,"","売気配数量14"))</f>
        <v>51000</v>
      </c>
      <c r="H250" s="30">
        <f>IF(E250=0,"",[1]!BOARD(E250,"","買気配数量-3")+[1]!BOARD(E250,"","買気配数量-2")+[1]!BOARD(E250,"","買気配数量-1")+[1]!BOARD(E250,"","買気配数量0")+[1]!BOARD(E250,"","買気配数量1")+[1]!BOARD(E250,"","買気配数量2")+[1]!BOARD(E250,"","買気配数量3")+[1]!BOARD(E250,"","買気配数量4")+[1]!BOARD(E250,"","買気配数量5")+[1]!BOARD(E250,"","買気配数量6")+[1]!BOARD(E250,"","買気配数量7")+[1]!BOARD(E250,"","買気配数量8")+[1]!BOARD(E250,"","買気配数量9")+[1]!BOARD(E250,"","買気配数量10")+[1]!BOARD(E250,"","買気配数量11")+[1]!BOARD(E250,"","買気配数量12")+[1]!BOARD(E250,"","買気配数量13")+[1]!BOARD(E250,"","買気配数量14"))</f>
        <v>62000</v>
      </c>
      <c r="I250" s="29">
        <f t="shared" si="8"/>
        <v>1.2156862745098038</v>
      </c>
      <c r="J250" s="30">
        <f t="shared" si="7"/>
        <v>130</v>
      </c>
    </row>
    <row r="251" spans="5:10" x14ac:dyDescent="0.15">
      <c r="E251">
        <f>+ユニバース設定!B251</f>
        <v>7729</v>
      </c>
      <c r="F251" t="str">
        <f>+ユニバース設定!C251</f>
        <v>東京精密</v>
      </c>
      <c r="G251" s="31">
        <f>IF(E251=0,"",[1]!BOARD(E251,"","売気配数量-3")+[1]!BOARD(E251,"","売気配数量-2")+[1]!BOARD(E251,"","売気配数量-1")+[1]!BOARD(E251,"","売気配数量0")+[1]!BOARD(E251,"","売気配数量1")+[1]!BOARD(E251,"","売気配数量2")+[1]!BOARD(E251,"","売気配数量3")+[1]!BOARD(E251,"","売気配数量4")+[1]!BOARD(E251,"","売気配数量5")+[1]!BOARD(E251,"","売気配数量6")+[1]!BOARD(E251,"","売気配数量7")+[1]!BOARD(E251,"","売気配数量8")+[1]!BOARD(E251,"","売気配数量9")+[1]!BOARD(E251,"","売気配数量10")+[1]!BOARD(E251,"","売気配数量11")+[1]!BOARD(E251,"","売気配数量12")+[1]!BOARD(E251,"","売気配数量13")+[1]!BOARD(E251,"","売気配数量14"))</f>
        <v>27600</v>
      </c>
      <c r="H251" s="30">
        <f>IF(E251=0,"",[1]!BOARD(E251,"","買気配数量-3")+[1]!BOARD(E251,"","買気配数量-2")+[1]!BOARD(E251,"","買気配数量-1")+[1]!BOARD(E251,"","買気配数量0")+[1]!BOARD(E251,"","買気配数量1")+[1]!BOARD(E251,"","買気配数量2")+[1]!BOARD(E251,"","買気配数量3")+[1]!BOARD(E251,"","買気配数量4")+[1]!BOARD(E251,"","買気配数量5")+[1]!BOARD(E251,"","買気配数量6")+[1]!BOARD(E251,"","買気配数量7")+[1]!BOARD(E251,"","買気配数量8")+[1]!BOARD(E251,"","買気配数量9")+[1]!BOARD(E251,"","買気配数量10")+[1]!BOARD(E251,"","買気配数量11")+[1]!BOARD(E251,"","買気配数量12")+[1]!BOARD(E251,"","買気配数量13")+[1]!BOARD(E251,"","買気配数量14"))</f>
        <v>56300</v>
      </c>
      <c r="I251" s="29">
        <f t="shared" si="8"/>
        <v>2.0398550724637681</v>
      </c>
      <c r="J251" s="30">
        <f t="shared" si="7"/>
        <v>23</v>
      </c>
    </row>
    <row r="252" spans="5:10" x14ac:dyDescent="0.15">
      <c r="E252">
        <f>+ユニバース設定!B252</f>
        <v>7733</v>
      </c>
      <c r="F252" t="str">
        <f>+ユニバース設定!C252</f>
        <v>オリンパス</v>
      </c>
      <c r="G252" s="31">
        <f>IF(E252=0,"",[1]!BOARD(E252,"","売気配数量-3")+[1]!BOARD(E252,"","売気配数量-2")+[1]!BOARD(E252,"","売気配数量-1")+[1]!BOARD(E252,"","売気配数量0")+[1]!BOARD(E252,"","売気配数量1")+[1]!BOARD(E252,"","売気配数量2")+[1]!BOARD(E252,"","売気配数量3")+[1]!BOARD(E252,"","売気配数量4")+[1]!BOARD(E252,"","売気配数量5")+[1]!BOARD(E252,"","売気配数量6")+[1]!BOARD(E252,"","売気配数量7")+[1]!BOARD(E252,"","売気配数量8")+[1]!BOARD(E252,"","売気配数量9")+[1]!BOARD(E252,"","売気配数量10")+[1]!BOARD(E252,"","売気配数量11")+[1]!BOARD(E252,"","売気配数量12")+[1]!BOARD(E252,"","売気配数量13")+[1]!BOARD(E252,"","売気配数量14"))</f>
        <v>120000</v>
      </c>
      <c r="H252" s="30">
        <f>IF(E252=0,"",[1]!BOARD(E252,"","買気配数量-3")+[1]!BOARD(E252,"","買気配数量-2")+[1]!BOARD(E252,"","買気配数量-1")+[1]!BOARD(E252,"","買気配数量0")+[1]!BOARD(E252,"","買気配数量1")+[1]!BOARD(E252,"","買気配数量2")+[1]!BOARD(E252,"","買気配数量3")+[1]!BOARD(E252,"","買気配数量4")+[1]!BOARD(E252,"","買気配数量5")+[1]!BOARD(E252,"","買気配数量6")+[1]!BOARD(E252,"","買気配数量7")+[1]!BOARD(E252,"","買気配数量8")+[1]!BOARD(E252,"","買気配数量9")+[1]!BOARD(E252,"","買気配数量10")+[1]!BOARD(E252,"","買気配数量11")+[1]!BOARD(E252,"","買気配数量12")+[1]!BOARD(E252,"","買気配数量13")+[1]!BOARD(E252,"","買気配数量14"))</f>
        <v>141900</v>
      </c>
      <c r="I252" s="29">
        <f t="shared" si="8"/>
        <v>1.1825000000000001</v>
      </c>
      <c r="J252" s="30">
        <f t="shared" si="7"/>
        <v>142</v>
      </c>
    </row>
    <row r="253" spans="5:10" x14ac:dyDescent="0.15">
      <c r="E253">
        <f>+ユニバース設定!B253</f>
        <v>7735</v>
      </c>
      <c r="F253" t="str">
        <f>+ユニバース設定!C253</f>
        <v>大日本スクリーン製造</v>
      </c>
      <c r="G253" s="31">
        <f>IF(E253=0,"",[1]!BOARD(E253,"","売気配数量-3")+[1]!BOARD(E253,"","売気配数量-2")+[1]!BOARD(E253,"","売気配数量-1")+[1]!BOARD(E253,"","売気配数量0")+[1]!BOARD(E253,"","売気配数量1")+[1]!BOARD(E253,"","売気配数量2")+[1]!BOARD(E253,"","売気配数量3")+[1]!BOARD(E253,"","売気配数量4")+[1]!BOARD(E253,"","売気配数量5")+[1]!BOARD(E253,"","売気配数量6")+[1]!BOARD(E253,"","売気配数量7")+[1]!BOARD(E253,"","売気配数量8")+[1]!BOARD(E253,"","売気配数量9")+[1]!BOARD(E253,"","売気配数量10")+[1]!BOARD(E253,"","売気配数量11")+[1]!BOARD(E253,"","売気配数量12")+[1]!BOARD(E253,"","売気配数量13")+[1]!BOARD(E253,"","売気配数量14"))</f>
        <v>43900</v>
      </c>
      <c r="H253" s="30">
        <f>IF(E253=0,"",[1]!BOARD(E253,"","買気配数量-3")+[1]!BOARD(E253,"","買気配数量-2")+[1]!BOARD(E253,"","買気配数量-1")+[1]!BOARD(E253,"","買気配数量0")+[1]!BOARD(E253,"","買気配数量1")+[1]!BOARD(E253,"","買気配数量2")+[1]!BOARD(E253,"","買気配数量3")+[1]!BOARD(E253,"","買気配数量4")+[1]!BOARD(E253,"","買気配数量5")+[1]!BOARD(E253,"","買気配数量6")+[1]!BOARD(E253,"","買気配数量7")+[1]!BOARD(E253,"","買気配数量8")+[1]!BOARD(E253,"","買気配数量9")+[1]!BOARD(E253,"","買気配数量10")+[1]!BOARD(E253,"","買気配数量11")+[1]!BOARD(E253,"","買気配数量12")+[1]!BOARD(E253,"","買気配数量13")+[1]!BOARD(E253,"","買気配数量14"))</f>
        <v>42500</v>
      </c>
      <c r="I253" s="29">
        <f t="shared" si="8"/>
        <v>0.96810933940774491</v>
      </c>
      <c r="J253" s="30">
        <f t="shared" si="7"/>
        <v>217</v>
      </c>
    </row>
    <row r="254" spans="5:10" x14ac:dyDescent="0.15">
      <c r="E254">
        <f>+ユニバース設定!B254</f>
        <v>7762</v>
      </c>
      <c r="F254" t="str">
        <f>+ユニバース設定!C254</f>
        <v>シチズンホールディングス</v>
      </c>
      <c r="G254" s="31">
        <f>IF(E254=0,"",[1]!BOARD(E254,"","売気配数量-3")+[1]!BOARD(E254,"","売気配数量-2")+[1]!BOARD(E254,"","売気配数量-1")+[1]!BOARD(E254,"","売気配数量0")+[1]!BOARD(E254,"","売気配数量1")+[1]!BOARD(E254,"","売気配数量2")+[1]!BOARD(E254,"","売気配数量3")+[1]!BOARD(E254,"","売気配数量4")+[1]!BOARD(E254,"","売気配数量5")+[1]!BOARD(E254,"","売気配数量6")+[1]!BOARD(E254,"","売気配数量7")+[1]!BOARD(E254,"","売気配数量8")+[1]!BOARD(E254,"","売気配数量9")+[1]!BOARD(E254,"","売気配数量10")+[1]!BOARD(E254,"","売気配数量11")+[1]!BOARD(E254,"","売気配数量12")+[1]!BOARD(E254,"","売気配数量13")+[1]!BOARD(E254,"","売気配数量14"))</f>
        <v>220200</v>
      </c>
      <c r="H254" s="30">
        <f>IF(E254=0,"",[1]!BOARD(E254,"","買気配数量-3")+[1]!BOARD(E254,"","買気配数量-2")+[1]!BOARD(E254,"","買気配数量-1")+[1]!BOARD(E254,"","買気配数量0")+[1]!BOARD(E254,"","買気配数量1")+[1]!BOARD(E254,"","買気配数量2")+[1]!BOARD(E254,"","買気配数量3")+[1]!BOARD(E254,"","買気配数量4")+[1]!BOARD(E254,"","買気配数量5")+[1]!BOARD(E254,"","買気配数量6")+[1]!BOARD(E254,"","買気配数量7")+[1]!BOARD(E254,"","買気配数量8")+[1]!BOARD(E254,"","買気配数量9")+[1]!BOARD(E254,"","買気配数量10")+[1]!BOARD(E254,"","買気配数量11")+[1]!BOARD(E254,"","買気配数量12")+[1]!BOARD(E254,"","買気配数量13")+[1]!BOARD(E254,"","買気配数量14"))</f>
        <v>240700</v>
      </c>
      <c r="I254" s="29">
        <f t="shared" si="8"/>
        <v>1.0930971843778383</v>
      </c>
      <c r="J254" s="30">
        <f t="shared" si="7"/>
        <v>175</v>
      </c>
    </row>
    <row r="255" spans="5:10" x14ac:dyDescent="0.15">
      <c r="E255">
        <f>+ユニバース設定!B255</f>
        <v>7832</v>
      </c>
      <c r="F255" t="str">
        <f>+ユニバース設定!C255</f>
        <v>バンダイナムコホールディングス</v>
      </c>
      <c r="G255" s="31">
        <f>IF(E255=0,"",[1]!BOARD(E255,"","売気配数量-3")+[1]!BOARD(E255,"","売気配数量-2")+[1]!BOARD(E255,"","売気配数量-1")+[1]!BOARD(E255,"","売気配数量0")+[1]!BOARD(E255,"","売気配数量1")+[1]!BOARD(E255,"","売気配数量2")+[1]!BOARD(E255,"","売気配数量3")+[1]!BOARD(E255,"","売気配数量4")+[1]!BOARD(E255,"","売気配数量5")+[1]!BOARD(E255,"","売気配数量6")+[1]!BOARD(E255,"","売気配数量7")+[1]!BOARD(E255,"","売気配数量8")+[1]!BOARD(E255,"","売気配数量9")+[1]!BOARD(E255,"","売気配数量10")+[1]!BOARD(E255,"","売気配数量11")+[1]!BOARD(E255,"","売気配数量12")+[1]!BOARD(E255,"","売気配数量13")+[1]!BOARD(E255,"","売気配数量14"))</f>
        <v>107200</v>
      </c>
      <c r="H255" s="30">
        <f>IF(E255=0,"",[1]!BOARD(E255,"","買気配数量-3")+[1]!BOARD(E255,"","買気配数量-2")+[1]!BOARD(E255,"","買気配数量-1")+[1]!BOARD(E255,"","買気配数量0")+[1]!BOARD(E255,"","買気配数量1")+[1]!BOARD(E255,"","買気配数量2")+[1]!BOARD(E255,"","買気配数量3")+[1]!BOARD(E255,"","買気配数量4")+[1]!BOARD(E255,"","買気配数量5")+[1]!BOARD(E255,"","買気配数量6")+[1]!BOARD(E255,"","買気配数量7")+[1]!BOARD(E255,"","買気配数量8")+[1]!BOARD(E255,"","買気配数量9")+[1]!BOARD(E255,"","買気配数量10")+[1]!BOARD(E255,"","買気配数量11")+[1]!BOARD(E255,"","買気配数量12")+[1]!BOARD(E255,"","買気配数量13")+[1]!BOARD(E255,"","買気配数量14"))</f>
        <v>132400</v>
      </c>
      <c r="I255" s="29">
        <f t="shared" si="8"/>
        <v>1.2350746268656716</v>
      </c>
      <c r="J255" s="30">
        <f t="shared" si="7"/>
        <v>125</v>
      </c>
    </row>
    <row r="256" spans="5:10" x14ac:dyDescent="0.15">
      <c r="E256">
        <f>+ユニバース設定!B256</f>
        <v>7911</v>
      </c>
      <c r="F256" t="str">
        <f>+ユニバース設定!C256</f>
        <v>凸版印刷</v>
      </c>
      <c r="G256" s="31">
        <f>IF(E256=0,"",[1]!BOARD(E256,"","売気配数量-3")+[1]!BOARD(E256,"","売気配数量-2")+[1]!BOARD(E256,"","売気配数量-1")+[1]!BOARD(E256,"","売気配数量0")+[1]!BOARD(E256,"","売気配数量1")+[1]!BOARD(E256,"","売気配数量2")+[1]!BOARD(E256,"","売気配数量3")+[1]!BOARD(E256,"","売気配数量4")+[1]!BOARD(E256,"","売気配数量5")+[1]!BOARD(E256,"","売気配数量6")+[1]!BOARD(E256,"","売気配数量7")+[1]!BOARD(E256,"","売気配数量8")+[1]!BOARD(E256,"","売気配数量9")+[1]!BOARD(E256,"","売気配数量10")+[1]!BOARD(E256,"","売気配数量11")+[1]!BOARD(E256,"","売気配数量12")+[1]!BOARD(E256,"","売気配数量13")+[1]!BOARD(E256,"","売気配数量14"))</f>
        <v>347000</v>
      </c>
      <c r="H256" s="30">
        <f>IF(E256=0,"",[1]!BOARD(E256,"","買気配数量-3")+[1]!BOARD(E256,"","買気配数量-2")+[1]!BOARD(E256,"","買気配数量-1")+[1]!BOARD(E256,"","買気配数量0")+[1]!BOARD(E256,"","買気配数量1")+[1]!BOARD(E256,"","買気配数量2")+[1]!BOARD(E256,"","買気配数量3")+[1]!BOARD(E256,"","買気配数量4")+[1]!BOARD(E256,"","買気配数量5")+[1]!BOARD(E256,"","買気配数量6")+[1]!BOARD(E256,"","買気配数量7")+[1]!BOARD(E256,"","買気配数量8")+[1]!BOARD(E256,"","買気配数量9")+[1]!BOARD(E256,"","買気配数量10")+[1]!BOARD(E256,"","買気配数量11")+[1]!BOARD(E256,"","買気配数量12")+[1]!BOARD(E256,"","買気配数量13")+[1]!BOARD(E256,"","買気配数量14"))</f>
        <v>339000</v>
      </c>
      <c r="I256" s="29">
        <f t="shared" si="8"/>
        <v>0.97694524495677237</v>
      </c>
      <c r="J256" s="30">
        <f t="shared" si="7"/>
        <v>214</v>
      </c>
    </row>
    <row r="257" spans="5:10" x14ac:dyDescent="0.15">
      <c r="E257">
        <f>+ユニバース設定!B257</f>
        <v>7915</v>
      </c>
      <c r="F257" t="str">
        <f>+ユニバース設定!C257</f>
        <v>日本写真印刷</v>
      </c>
      <c r="G257" s="31">
        <f>IF(E257=0,"",[1]!BOARD(E257,"","売気配数量-3")+[1]!BOARD(E257,"","売気配数量-2")+[1]!BOARD(E257,"","売気配数量-1")+[1]!BOARD(E257,"","売気配数量0")+[1]!BOARD(E257,"","売気配数量1")+[1]!BOARD(E257,"","売気配数量2")+[1]!BOARD(E257,"","売気配数量3")+[1]!BOARD(E257,"","売気配数量4")+[1]!BOARD(E257,"","売気配数量5")+[1]!BOARD(E257,"","売気配数量6")+[1]!BOARD(E257,"","売気配数量7")+[1]!BOARD(E257,"","売気配数量8")+[1]!BOARD(E257,"","売気配数量9")+[1]!BOARD(E257,"","売気配数量10")+[1]!BOARD(E257,"","売気配数量11")+[1]!BOARD(E257,"","売気配数量12")+[1]!BOARD(E257,"","売気配数量13")+[1]!BOARD(E257,"","売気配数量14"))</f>
        <v>32300</v>
      </c>
      <c r="H257" s="30">
        <f>IF(E257=0,"",[1]!BOARD(E257,"","買気配数量-3")+[1]!BOARD(E257,"","買気配数量-2")+[1]!BOARD(E257,"","買気配数量-1")+[1]!BOARD(E257,"","買気配数量0")+[1]!BOARD(E257,"","買気配数量1")+[1]!BOARD(E257,"","買気配数量2")+[1]!BOARD(E257,"","買気配数量3")+[1]!BOARD(E257,"","買気配数量4")+[1]!BOARD(E257,"","買気配数量5")+[1]!BOARD(E257,"","買気配数量6")+[1]!BOARD(E257,"","買気配数量7")+[1]!BOARD(E257,"","買気配数量8")+[1]!BOARD(E257,"","買気配数量9")+[1]!BOARD(E257,"","買気配数量10")+[1]!BOARD(E257,"","買気配数量11")+[1]!BOARD(E257,"","買気配数量12")+[1]!BOARD(E257,"","買気配数量13")+[1]!BOARD(E257,"","買気配数量14"))</f>
        <v>8900</v>
      </c>
      <c r="I257" s="29">
        <f t="shared" si="8"/>
        <v>0.27554179566563469</v>
      </c>
      <c r="J257" s="30">
        <f t="shared" si="7"/>
        <v>300</v>
      </c>
    </row>
    <row r="258" spans="5:10" x14ac:dyDescent="0.15">
      <c r="E258">
        <f>+ユニバース設定!B258</f>
        <v>7936</v>
      </c>
      <c r="F258" t="str">
        <f>+ユニバース設定!C258</f>
        <v>アシックス</v>
      </c>
      <c r="G258" s="31">
        <f>IF(E258=0,"",[1]!BOARD(E258,"","売気配数量-3")+[1]!BOARD(E258,"","売気配数量-2")+[1]!BOARD(E258,"","売気配数量-1")+[1]!BOARD(E258,"","売気配数量0")+[1]!BOARD(E258,"","売気配数量1")+[1]!BOARD(E258,"","売気配数量2")+[1]!BOARD(E258,"","売気配数量3")+[1]!BOARD(E258,"","売気配数量4")+[1]!BOARD(E258,"","売気配数量5")+[1]!BOARD(E258,"","売気配数量6")+[1]!BOARD(E258,"","売気配数量7")+[1]!BOARD(E258,"","売気配数量8")+[1]!BOARD(E258,"","売気配数量9")+[1]!BOARD(E258,"","売気配数量10")+[1]!BOARD(E258,"","売気配数量11")+[1]!BOARD(E258,"","売気配数量12")+[1]!BOARD(E258,"","売気配数量13")+[1]!BOARD(E258,"","売気配数量14"))</f>
        <v>71800</v>
      </c>
      <c r="H258" s="30">
        <f>IF(E258=0,"",[1]!BOARD(E258,"","買気配数量-3")+[1]!BOARD(E258,"","買気配数量-2")+[1]!BOARD(E258,"","買気配数量-1")+[1]!BOARD(E258,"","買気配数量0")+[1]!BOARD(E258,"","買気配数量1")+[1]!BOARD(E258,"","買気配数量2")+[1]!BOARD(E258,"","買気配数量3")+[1]!BOARD(E258,"","買気配数量4")+[1]!BOARD(E258,"","買気配数量5")+[1]!BOARD(E258,"","買気配数量6")+[1]!BOARD(E258,"","買気配数量7")+[1]!BOARD(E258,"","買気配数量8")+[1]!BOARD(E258,"","買気配数量9")+[1]!BOARD(E258,"","買気配数量10")+[1]!BOARD(E258,"","買気配数量11")+[1]!BOARD(E258,"","買気配数量12")+[1]!BOARD(E258,"","買気配数量13")+[1]!BOARD(E258,"","買気配数量14"))</f>
        <v>126800</v>
      </c>
      <c r="I258" s="29">
        <f t="shared" si="8"/>
        <v>1.766016713091922</v>
      </c>
      <c r="J258" s="30">
        <f t="shared" si="7"/>
        <v>37</v>
      </c>
    </row>
    <row r="259" spans="5:10" x14ac:dyDescent="0.15">
      <c r="E259">
        <f>+ユニバース設定!B259</f>
        <v>7951</v>
      </c>
      <c r="F259" t="str">
        <f>+ユニバース設定!C259</f>
        <v>ヤマハ</v>
      </c>
      <c r="G259" s="31">
        <f>IF(E259=0,"",[1]!BOARD(E259,"","売気配数量-3")+[1]!BOARD(E259,"","売気配数量-2")+[1]!BOARD(E259,"","売気配数量-1")+[1]!BOARD(E259,"","売気配数量0")+[1]!BOARD(E259,"","売気配数量1")+[1]!BOARD(E259,"","売気配数量2")+[1]!BOARD(E259,"","売気配数量3")+[1]!BOARD(E259,"","売気配数量4")+[1]!BOARD(E259,"","売気配数量5")+[1]!BOARD(E259,"","売気配数量6")+[1]!BOARD(E259,"","売気配数量7")+[1]!BOARD(E259,"","売気配数量8")+[1]!BOARD(E259,"","売気配数量9")+[1]!BOARD(E259,"","売気配数量10")+[1]!BOARD(E259,"","売気配数量11")+[1]!BOARD(E259,"","売気配数量12")+[1]!BOARD(E259,"","売気配数量13")+[1]!BOARD(E259,"","売気配数量14"))</f>
        <v>88300</v>
      </c>
      <c r="H259" s="30">
        <f>IF(E259=0,"",[1]!BOARD(E259,"","買気配数量-3")+[1]!BOARD(E259,"","買気配数量-2")+[1]!BOARD(E259,"","買気配数量-1")+[1]!BOARD(E259,"","買気配数量0")+[1]!BOARD(E259,"","買気配数量1")+[1]!BOARD(E259,"","買気配数量2")+[1]!BOARD(E259,"","買気配数量3")+[1]!BOARD(E259,"","買気配数量4")+[1]!BOARD(E259,"","買気配数量5")+[1]!BOARD(E259,"","買気配数量6")+[1]!BOARD(E259,"","買気配数量7")+[1]!BOARD(E259,"","買気配数量8")+[1]!BOARD(E259,"","買気配数量9")+[1]!BOARD(E259,"","買気配数量10")+[1]!BOARD(E259,"","買気配数量11")+[1]!BOARD(E259,"","買気配数量12")+[1]!BOARD(E259,"","買気配数量13")+[1]!BOARD(E259,"","買気配数量14"))</f>
        <v>90000</v>
      </c>
      <c r="I259" s="29">
        <f t="shared" si="8"/>
        <v>1.0192525481313703</v>
      </c>
      <c r="J259" s="30">
        <f t="shared" ref="J259:J322" si="9">IF(E259=0,"",RANK(I259,$I$2:$I$401,0)*1)</f>
        <v>200</v>
      </c>
    </row>
    <row r="260" spans="5:10" x14ac:dyDescent="0.15">
      <c r="E260">
        <f>+ユニバース設定!B260</f>
        <v>7966</v>
      </c>
      <c r="F260" t="str">
        <f>+ユニバース設定!C260</f>
        <v>リンテック</v>
      </c>
      <c r="G260" s="31">
        <f>IF(E260=0,"",[1]!BOARD(E260,"","売気配数量-3")+[1]!BOARD(E260,"","売気配数量-2")+[1]!BOARD(E260,"","売気配数量-1")+[1]!BOARD(E260,"","売気配数量0")+[1]!BOARD(E260,"","売気配数量1")+[1]!BOARD(E260,"","売気配数量2")+[1]!BOARD(E260,"","売気配数量3")+[1]!BOARD(E260,"","売気配数量4")+[1]!BOARD(E260,"","売気配数量5")+[1]!BOARD(E260,"","売気配数量6")+[1]!BOARD(E260,"","売気配数量7")+[1]!BOARD(E260,"","売気配数量8")+[1]!BOARD(E260,"","売気配数量9")+[1]!BOARD(E260,"","売気配数量10")+[1]!BOARD(E260,"","売気配数量11")+[1]!BOARD(E260,"","売気配数量12")+[1]!BOARD(E260,"","売気配数量13")+[1]!BOARD(E260,"","売気配数量14"))</f>
        <v>33800</v>
      </c>
      <c r="H260" s="30">
        <f>IF(E260=0,"",[1]!BOARD(E260,"","買気配数量-3")+[1]!BOARD(E260,"","買気配数量-2")+[1]!BOARD(E260,"","買気配数量-1")+[1]!BOARD(E260,"","買気配数量0")+[1]!BOARD(E260,"","買気配数量1")+[1]!BOARD(E260,"","買気配数量2")+[1]!BOARD(E260,"","買気配数量3")+[1]!BOARD(E260,"","買気配数量4")+[1]!BOARD(E260,"","買気配数量5")+[1]!BOARD(E260,"","買気配数量6")+[1]!BOARD(E260,"","買気配数量7")+[1]!BOARD(E260,"","買気配数量8")+[1]!BOARD(E260,"","買気配数量9")+[1]!BOARD(E260,"","買気配数量10")+[1]!BOARD(E260,"","買気配数量11")+[1]!BOARD(E260,"","買気配数量12")+[1]!BOARD(E260,"","買気配数量13")+[1]!BOARD(E260,"","買気配数量14"))</f>
        <v>29500</v>
      </c>
      <c r="I260" s="29">
        <f t="shared" si="8"/>
        <v>0.87278106508875741</v>
      </c>
      <c r="J260" s="30">
        <f t="shared" si="9"/>
        <v>247</v>
      </c>
    </row>
    <row r="261" spans="5:10" x14ac:dyDescent="0.15">
      <c r="E261">
        <f>+ユニバース設定!B261</f>
        <v>7984</v>
      </c>
      <c r="F261" t="str">
        <f>+ユニバース設定!C261</f>
        <v>コクヨ</v>
      </c>
      <c r="G261" s="31">
        <f>IF(E261=0,"",[1]!BOARD(E261,"","売気配数量-3")+[1]!BOARD(E261,"","売気配数量-2")+[1]!BOARD(E261,"","売気配数量-1")+[1]!BOARD(E261,"","売気配数量0")+[1]!BOARD(E261,"","売気配数量1")+[1]!BOARD(E261,"","売気配数量2")+[1]!BOARD(E261,"","売気配数量3")+[1]!BOARD(E261,"","売気配数量4")+[1]!BOARD(E261,"","売気配数量5")+[1]!BOARD(E261,"","売気配数量6")+[1]!BOARD(E261,"","売気配数量7")+[1]!BOARD(E261,"","売気配数量8")+[1]!BOARD(E261,"","売気配数量9")+[1]!BOARD(E261,"","売気配数量10")+[1]!BOARD(E261,"","売気配数量11")+[1]!BOARD(E261,"","売気配数量12")+[1]!BOARD(E261,"","売気配数量13")+[1]!BOARD(E261,"","売気配数量14"))</f>
        <v>33900</v>
      </c>
      <c r="H261" s="30">
        <f>IF(E261=0,"",[1]!BOARD(E261,"","買気配数量-3")+[1]!BOARD(E261,"","買気配数量-2")+[1]!BOARD(E261,"","買気配数量-1")+[1]!BOARD(E261,"","買気配数量0")+[1]!BOARD(E261,"","買気配数量1")+[1]!BOARD(E261,"","買気配数量2")+[1]!BOARD(E261,"","買気配数量3")+[1]!BOARD(E261,"","買気配数量4")+[1]!BOARD(E261,"","買気配数量5")+[1]!BOARD(E261,"","買気配数量6")+[1]!BOARD(E261,"","買気配数量7")+[1]!BOARD(E261,"","買気配数量8")+[1]!BOARD(E261,"","買気配数量9")+[1]!BOARD(E261,"","買気配数量10")+[1]!BOARD(E261,"","買気配数量11")+[1]!BOARD(E261,"","買気配数量12")+[1]!BOARD(E261,"","買気配数量13")+[1]!BOARD(E261,"","買気配数量14"))</f>
        <v>28700</v>
      </c>
      <c r="I261" s="29">
        <f t="shared" si="8"/>
        <v>0.84660766961651912</v>
      </c>
      <c r="J261" s="30">
        <f t="shared" si="9"/>
        <v>254</v>
      </c>
    </row>
    <row r="262" spans="5:10" x14ac:dyDescent="0.15">
      <c r="E262">
        <f>+ユニバース設定!B262</f>
        <v>7988</v>
      </c>
      <c r="F262" t="str">
        <f>+ユニバース設定!C262</f>
        <v>ニフコ</v>
      </c>
      <c r="G262" s="31">
        <f>IF(E262=0,"",[1]!BOARD(E262,"","売気配数量-3")+[1]!BOARD(E262,"","売気配数量-2")+[1]!BOARD(E262,"","売気配数量-1")+[1]!BOARD(E262,"","売気配数量0")+[1]!BOARD(E262,"","売気配数量1")+[1]!BOARD(E262,"","売気配数量2")+[1]!BOARD(E262,"","売気配数量3")+[1]!BOARD(E262,"","売気配数量4")+[1]!BOARD(E262,"","売気配数量5")+[1]!BOARD(E262,"","売気配数量6")+[1]!BOARD(E262,"","売気配数量7")+[1]!BOARD(E262,"","売気配数量8")+[1]!BOARD(E262,"","売気配数量9")+[1]!BOARD(E262,"","売気配数量10")+[1]!BOARD(E262,"","売気配数量11")+[1]!BOARD(E262,"","売気配数量12")+[1]!BOARD(E262,"","売気配数量13")+[1]!BOARD(E262,"","売気配数量14"))</f>
        <v>32000</v>
      </c>
      <c r="H262" s="30">
        <f>IF(E262=0,"",[1]!BOARD(E262,"","買気配数量-3")+[1]!BOARD(E262,"","買気配数量-2")+[1]!BOARD(E262,"","買気配数量-1")+[1]!BOARD(E262,"","買気配数量0")+[1]!BOARD(E262,"","買気配数量1")+[1]!BOARD(E262,"","買気配数量2")+[1]!BOARD(E262,"","買気配数量3")+[1]!BOARD(E262,"","買気配数量4")+[1]!BOARD(E262,"","買気配数量5")+[1]!BOARD(E262,"","買気配数量6")+[1]!BOARD(E262,"","買気配数量7")+[1]!BOARD(E262,"","買気配数量8")+[1]!BOARD(E262,"","買気配数量9")+[1]!BOARD(E262,"","買気配数量10")+[1]!BOARD(E262,"","買気配数量11")+[1]!BOARD(E262,"","買気配数量12")+[1]!BOARD(E262,"","買気配数量13")+[1]!BOARD(E262,"","買気配数量14"))</f>
        <v>35500</v>
      </c>
      <c r="I262" s="29">
        <f t="shared" si="8"/>
        <v>1.109375</v>
      </c>
      <c r="J262" s="30">
        <f t="shared" si="9"/>
        <v>168</v>
      </c>
    </row>
    <row r="263" spans="5:10" x14ac:dyDescent="0.15">
      <c r="E263">
        <f>+ユニバース設定!B263</f>
        <v>8012</v>
      </c>
      <c r="F263" t="str">
        <f>+ユニバース設定!C263</f>
        <v>長瀬産業</v>
      </c>
      <c r="G263" s="31">
        <f>IF(E263=0,"",[1]!BOARD(E263,"","売気配数量-3")+[1]!BOARD(E263,"","売気配数量-2")+[1]!BOARD(E263,"","売気配数量-1")+[1]!BOARD(E263,"","売気配数量0")+[1]!BOARD(E263,"","売気配数量1")+[1]!BOARD(E263,"","売気配数量2")+[1]!BOARD(E263,"","売気配数量3")+[1]!BOARD(E263,"","売気配数量4")+[1]!BOARD(E263,"","売気配数量5")+[1]!BOARD(E263,"","売気配数量6")+[1]!BOARD(E263,"","売気配数量7")+[1]!BOARD(E263,"","売気配数量8")+[1]!BOARD(E263,"","売気配数量9")+[1]!BOARD(E263,"","売気配数量10")+[1]!BOARD(E263,"","売気配数量11")+[1]!BOARD(E263,"","売気配数量12")+[1]!BOARD(E263,"","売気配数量13")+[1]!BOARD(E263,"","売気配数量14"))</f>
        <v>32400</v>
      </c>
      <c r="H263" s="30">
        <f>IF(E263=0,"",[1]!BOARD(E263,"","買気配数量-3")+[1]!BOARD(E263,"","買気配数量-2")+[1]!BOARD(E263,"","買気配数量-1")+[1]!BOARD(E263,"","買気配数量0")+[1]!BOARD(E263,"","買気配数量1")+[1]!BOARD(E263,"","買気配数量2")+[1]!BOARD(E263,"","買気配数量3")+[1]!BOARD(E263,"","買気配数量4")+[1]!BOARD(E263,"","買気配数量5")+[1]!BOARD(E263,"","買気配数量6")+[1]!BOARD(E263,"","買気配数量7")+[1]!BOARD(E263,"","買気配数量8")+[1]!BOARD(E263,"","買気配数量9")+[1]!BOARD(E263,"","買気配数量10")+[1]!BOARD(E263,"","買気配数量11")+[1]!BOARD(E263,"","買気配数量12")+[1]!BOARD(E263,"","買気配数量13")+[1]!BOARD(E263,"","買気配数量14"))</f>
        <v>27700</v>
      </c>
      <c r="I263" s="29">
        <f t="shared" si="8"/>
        <v>0.85493827160493829</v>
      </c>
      <c r="J263" s="30">
        <f t="shared" si="9"/>
        <v>251</v>
      </c>
    </row>
    <row r="264" spans="5:10" x14ac:dyDescent="0.15">
      <c r="E264">
        <f>+ユニバース設定!B264</f>
        <v>8015</v>
      </c>
      <c r="F264" t="str">
        <f>+ユニバース設定!C264</f>
        <v>豊田通商</v>
      </c>
      <c r="G264" s="31">
        <f>IF(E264=0,"",[1]!BOARD(E264,"","売気配数量-3")+[1]!BOARD(E264,"","売気配数量-2")+[1]!BOARD(E264,"","売気配数量-1")+[1]!BOARD(E264,"","売気配数量0")+[1]!BOARD(E264,"","売気配数量1")+[1]!BOARD(E264,"","売気配数量2")+[1]!BOARD(E264,"","売気配数量3")+[1]!BOARD(E264,"","売気配数量4")+[1]!BOARD(E264,"","売気配数量5")+[1]!BOARD(E264,"","売気配数量6")+[1]!BOARD(E264,"","売気配数量7")+[1]!BOARD(E264,"","売気配数量8")+[1]!BOARD(E264,"","売気配数量9")+[1]!BOARD(E264,"","売気配数量10")+[1]!BOARD(E264,"","売気配数量11")+[1]!BOARD(E264,"","売気配数量12")+[1]!BOARD(E264,"","売気配数量13")+[1]!BOARD(E264,"","売気配数量14"))</f>
        <v>86000</v>
      </c>
      <c r="H264" s="30">
        <f>IF(E264=0,"",[1]!BOARD(E264,"","買気配数量-3")+[1]!BOARD(E264,"","買気配数量-2")+[1]!BOARD(E264,"","買気配数量-1")+[1]!BOARD(E264,"","買気配数量0")+[1]!BOARD(E264,"","買気配数量1")+[1]!BOARD(E264,"","買気配数量2")+[1]!BOARD(E264,"","買気配数量3")+[1]!BOARD(E264,"","買気配数量4")+[1]!BOARD(E264,"","買気配数量5")+[1]!BOARD(E264,"","買気配数量6")+[1]!BOARD(E264,"","買気配数量7")+[1]!BOARD(E264,"","買気配数量8")+[1]!BOARD(E264,"","買気配数量9")+[1]!BOARD(E264,"","買気配数量10")+[1]!BOARD(E264,"","買気配数量11")+[1]!BOARD(E264,"","買気配数量12")+[1]!BOARD(E264,"","買気配数量13")+[1]!BOARD(E264,"","買気配数量14"))</f>
        <v>82800</v>
      </c>
      <c r="I264" s="29">
        <f t="shared" si="8"/>
        <v>0.96279069767441861</v>
      </c>
      <c r="J264" s="30">
        <f t="shared" si="9"/>
        <v>221</v>
      </c>
    </row>
    <row r="265" spans="5:10" x14ac:dyDescent="0.15">
      <c r="E265">
        <f>+ユニバース設定!B265</f>
        <v>8016</v>
      </c>
      <c r="F265" t="str">
        <f>+ユニバース設定!C265</f>
        <v>オンワードホールディングス</v>
      </c>
      <c r="G265" s="31">
        <f>IF(E265=0,"",[1]!BOARD(E265,"","売気配数量-3")+[1]!BOARD(E265,"","売気配数量-2")+[1]!BOARD(E265,"","売気配数量-1")+[1]!BOARD(E265,"","売気配数量0")+[1]!BOARD(E265,"","売気配数量1")+[1]!BOARD(E265,"","売気配数量2")+[1]!BOARD(E265,"","売気配数量3")+[1]!BOARD(E265,"","売気配数量4")+[1]!BOARD(E265,"","売気配数量5")+[1]!BOARD(E265,"","売気配数量6")+[1]!BOARD(E265,"","売気配数量7")+[1]!BOARD(E265,"","売気配数量8")+[1]!BOARD(E265,"","売気配数量9")+[1]!BOARD(E265,"","売気配数量10")+[1]!BOARD(E265,"","売気配数量11")+[1]!BOARD(E265,"","売気配数量12")+[1]!BOARD(E265,"","売気配数量13")+[1]!BOARD(E265,"","売気配数量14"))</f>
        <v>138300</v>
      </c>
      <c r="H265" s="30">
        <f>IF(E265=0,"",[1]!BOARD(E265,"","買気配数量-3")+[1]!BOARD(E265,"","買気配数量-2")+[1]!BOARD(E265,"","買気配数量-1")+[1]!BOARD(E265,"","買気配数量0")+[1]!BOARD(E265,"","買気配数量1")+[1]!BOARD(E265,"","買気配数量2")+[1]!BOARD(E265,"","買気配数量3")+[1]!BOARD(E265,"","買気配数量4")+[1]!BOARD(E265,"","買気配数量5")+[1]!BOARD(E265,"","買気配数量6")+[1]!BOARD(E265,"","買気配数量7")+[1]!BOARD(E265,"","買気配数量8")+[1]!BOARD(E265,"","買気配数量9")+[1]!BOARD(E265,"","買気配数量10")+[1]!BOARD(E265,"","買気配数量11")+[1]!BOARD(E265,"","買気配数量12")+[1]!BOARD(E265,"","買気配数量13")+[1]!BOARD(E265,"","買気配数量14"))</f>
        <v>142700</v>
      </c>
      <c r="I265" s="29">
        <f t="shared" si="8"/>
        <v>1.0318148951554591</v>
      </c>
      <c r="J265" s="30">
        <f t="shared" si="9"/>
        <v>196</v>
      </c>
    </row>
    <row r="266" spans="5:10" x14ac:dyDescent="0.15">
      <c r="E266">
        <f>+ユニバース設定!B266</f>
        <v>8028</v>
      </c>
      <c r="F266" t="str">
        <f>+ユニバース設定!C266</f>
        <v>ファミリーマート</v>
      </c>
      <c r="G266" s="31">
        <f>IF(E266=0,"",[1]!BOARD(E266,"","売気配数量-3")+[1]!BOARD(E266,"","売気配数量-2")+[1]!BOARD(E266,"","売気配数量-1")+[1]!BOARD(E266,"","売気配数量0")+[1]!BOARD(E266,"","売気配数量1")+[1]!BOARD(E266,"","売気配数量2")+[1]!BOARD(E266,"","売気配数量3")+[1]!BOARD(E266,"","売気配数量4")+[1]!BOARD(E266,"","売気配数量5")+[1]!BOARD(E266,"","売気配数量6")+[1]!BOARD(E266,"","売気配数量7")+[1]!BOARD(E266,"","売気配数量8")+[1]!BOARD(E266,"","売気配数量9")+[1]!BOARD(E266,"","売気配数量10")+[1]!BOARD(E266,"","売気配数量11")+[1]!BOARD(E266,"","売気配数量12")+[1]!BOARD(E266,"","売気配数量13")+[1]!BOARD(E266,"","売気配数量14"))</f>
        <v>52000</v>
      </c>
      <c r="H266" s="30">
        <f>IF(E266=0,"",[1]!BOARD(E266,"","買気配数量-3")+[1]!BOARD(E266,"","買気配数量-2")+[1]!BOARD(E266,"","買気配数量-1")+[1]!BOARD(E266,"","買気配数量0")+[1]!BOARD(E266,"","買気配数量1")+[1]!BOARD(E266,"","買気配数量2")+[1]!BOARD(E266,"","買気配数量3")+[1]!BOARD(E266,"","買気配数量4")+[1]!BOARD(E266,"","買気配数量5")+[1]!BOARD(E266,"","買気配数量6")+[1]!BOARD(E266,"","買気配数量7")+[1]!BOARD(E266,"","買気配数量8")+[1]!BOARD(E266,"","買気配数量9")+[1]!BOARD(E266,"","買気配数量10")+[1]!BOARD(E266,"","買気配数量11")+[1]!BOARD(E266,"","買気配数量12")+[1]!BOARD(E266,"","買気配数量13")+[1]!BOARD(E266,"","買気配数量14"))</f>
        <v>49100</v>
      </c>
      <c r="I266" s="29">
        <f t="shared" si="8"/>
        <v>0.94423076923076921</v>
      </c>
      <c r="J266" s="30">
        <f t="shared" si="9"/>
        <v>226</v>
      </c>
    </row>
    <row r="267" spans="5:10" x14ac:dyDescent="0.15">
      <c r="E267">
        <f>+ユニバース設定!B267</f>
        <v>8036</v>
      </c>
      <c r="F267" t="str">
        <f>+ユニバース設定!C267</f>
        <v>日立ハイテクノロジーズ</v>
      </c>
      <c r="G267" s="31">
        <f>IF(E267=0,"",[1]!BOARD(E267,"","売気配数量-3")+[1]!BOARD(E267,"","売気配数量-2")+[1]!BOARD(E267,"","売気配数量-1")+[1]!BOARD(E267,"","売気配数量0")+[1]!BOARD(E267,"","売気配数量1")+[1]!BOARD(E267,"","売気配数量2")+[1]!BOARD(E267,"","売気配数量3")+[1]!BOARD(E267,"","売気配数量4")+[1]!BOARD(E267,"","売気配数量5")+[1]!BOARD(E267,"","売気配数量6")+[1]!BOARD(E267,"","売気配数量7")+[1]!BOARD(E267,"","売気配数量8")+[1]!BOARD(E267,"","売気配数量9")+[1]!BOARD(E267,"","売気配数量10")+[1]!BOARD(E267,"","売気配数量11")+[1]!BOARD(E267,"","売気配数量12")+[1]!BOARD(E267,"","売気配数量13")+[1]!BOARD(E267,"","売気配数量14"))</f>
        <v>31300</v>
      </c>
      <c r="H267" s="30">
        <f>IF(E267=0,"",[1]!BOARD(E267,"","買気配数量-3")+[1]!BOARD(E267,"","買気配数量-2")+[1]!BOARD(E267,"","買気配数量-1")+[1]!BOARD(E267,"","買気配数量0")+[1]!BOARD(E267,"","買気配数量1")+[1]!BOARD(E267,"","買気配数量2")+[1]!BOARD(E267,"","買気配数量3")+[1]!BOARD(E267,"","買気配数量4")+[1]!BOARD(E267,"","買気配数量5")+[1]!BOARD(E267,"","買気配数量6")+[1]!BOARD(E267,"","買気配数量7")+[1]!BOARD(E267,"","買気配数量8")+[1]!BOARD(E267,"","買気配数量9")+[1]!BOARD(E267,"","買気配数量10")+[1]!BOARD(E267,"","買気配数量11")+[1]!BOARD(E267,"","買気配数量12")+[1]!BOARD(E267,"","買気配数量13")+[1]!BOARD(E267,"","買気配数量14"))</f>
        <v>58000</v>
      </c>
      <c r="I267" s="29">
        <f t="shared" si="8"/>
        <v>1.8530351437699681</v>
      </c>
      <c r="J267" s="30">
        <f t="shared" si="9"/>
        <v>34</v>
      </c>
    </row>
    <row r="268" spans="5:10" x14ac:dyDescent="0.15">
      <c r="E268">
        <f>+ユニバース設定!B268</f>
        <v>8060</v>
      </c>
      <c r="F268" t="str">
        <f>+ユニバース設定!C268</f>
        <v>キヤノンマーケティングジャパン</v>
      </c>
      <c r="G268" s="31">
        <f>IF(E268=0,"",[1]!BOARD(E268,"","売気配数量-3")+[1]!BOARD(E268,"","売気配数量-2")+[1]!BOARD(E268,"","売気配数量-1")+[1]!BOARD(E268,"","売気配数量0")+[1]!BOARD(E268,"","売気配数量1")+[1]!BOARD(E268,"","売気配数量2")+[1]!BOARD(E268,"","売気配数量3")+[1]!BOARD(E268,"","売気配数量4")+[1]!BOARD(E268,"","売気配数量5")+[1]!BOARD(E268,"","売気配数量6")+[1]!BOARD(E268,"","売気配数量7")+[1]!BOARD(E268,"","売気配数量8")+[1]!BOARD(E268,"","売気配数量9")+[1]!BOARD(E268,"","売気配数量10")+[1]!BOARD(E268,"","売気配数量11")+[1]!BOARD(E268,"","売気配数量12")+[1]!BOARD(E268,"","売気配数量13")+[1]!BOARD(E268,"","売気配数量14"))</f>
        <v>13800</v>
      </c>
      <c r="H268" s="30">
        <f>IF(E268=0,"",[1]!BOARD(E268,"","買気配数量-3")+[1]!BOARD(E268,"","買気配数量-2")+[1]!BOARD(E268,"","買気配数量-1")+[1]!BOARD(E268,"","買気配数量0")+[1]!BOARD(E268,"","買気配数量1")+[1]!BOARD(E268,"","買気配数量2")+[1]!BOARD(E268,"","買気配数量3")+[1]!BOARD(E268,"","買気配数量4")+[1]!BOARD(E268,"","買気配数量5")+[1]!BOARD(E268,"","買気配数量6")+[1]!BOARD(E268,"","買気配数量7")+[1]!BOARD(E268,"","買気配数量8")+[1]!BOARD(E268,"","買気配数量9")+[1]!BOARD(E268,"","買気配数量10")+[1]!BOARD(E268,"","買気配数量11")+[1]!BOARD(E268,"","買気配数量12")+[1]!BOARD(E268,"","買気配数量13")+[1]!BOARD(E268,"","買気配数量14"))</f>
        <v>16000</v>
      </c>
      <c r="I268" s="29">
        <f t="shared" si="8"/>
        <v>1.1594202898550725</v>
      </c>
      <c r="J268" s="30">
        <f t="shared" si="9"/>
        <v>149</v>
      </c>
    </row>
    <row r="269" spans="5:10" x14ac:dyDescent="0.15">
      <c r="E269">
        <f>+ユニバース設定!B269</f>
        <v>8078</v>
      </c>
      <c r="F269" t="str">
        <f>+ユニバース設定!C269</f>
        <v>阪和興業</v>
      </c>
      <c r="G269" s="31">
        <f>IF(E269=0,"",[1]!BOARD(E269,"","売気配数量-3")+[1]!BOARD(E269,"","売気配数量-2")+[1]!BOARD(E269,"","売気配数量-1")+[1]!BOARD(E269,"","売気配数量0")+[1]!BOARD(E269,"","売気配数量1")+[1]!BOARD(E269,"","売気配数量2")+[1]!BOARD(E269,"","売気配数量3")+[1]!BOARD(E269,"","売気配数量4")+[1]!BOARD(E269,"","売気配数量5")+[1]!BOARD(E269,"","売気配数量6")+[1]!BOARD(E269,"","売気配数量7")+[1]!BOARD(E269,"","売気配数量8")+[1]!BOARD(E269,"","売気配数量9")+[1]!BOARD(E269,"","売気配数量10")+[1]!BOARD(E269,"","売気配数量11")+[1]!BOARD(E269,"","売気配数量12")+[1]!BOARD(E269,"","売気配数量13")+[1]!BOARD(E269,"","売気配数量14"))</f>
        <v>25700</v>
      </c>
      <c r="H269" s="30">
        <f>IF(E269=0,"",[1]!BOARD(E269,"","買気配数量-3")+[1]!BOARD(E269,"","買気配数量-2")+[1]!BOARD(E269,"","買気配数量-1")+[1]!BOARD(E269,"","買気配数量0")+[1]!BOARD(E269,"","買気配数量1")+[1]!BOARD(E269,"","買気配数量2")+[1]!BOARD(E269,"","買気配数量3")+[1]!BOARD(E269,"","買気配数量4")+[1]!BOARD(E269,"","買気配数量5")+[1]!BOARD(E269,"","買気配数量6")+[1]!BOARD(E269,"","買気配数量7")+[1]!BOARD(E269,"","買気配数量8")+[1]!BOARD(E269,"","買気配数量9")+[1]!BOARD(E269,"","買気配数量10")+[1]!BOARD(E269,"","買気配数量11")+[1]!BOARD(E269,"","買気配数量12")+[1]!BOARD(E269,"","買気配数量13")+[1]!BOARD(E269,"","買気配数量14"))</f>
        <v>37400</v>
      </c>
      <c r="I269" s="29">
        <f t="shared" si="8"/>
        <v>1.4552529182879377</v>
      </c>
      <c r="J269" s="30">
        <f t="shared" si="9"/>
        <v>80</v>
      </c>
    </row>
    <row r="270" spans="5:10" x14ac:dyDescent="0.15">
      <c r="E270">
        <f>+ユニバース設定!B270</f>
        <v>8086</v>
      </c>
      <c r="F270" t="str">
        <f>+ユニバース設定!C270</f>
        <v>ニプロ</v>
      </c>
      <c r="G270" s="31">
        <f>IF(E270=0,"",[1]!BOARD(E270,"","売気配数量-3")+[1]!BOARD(E270,"","売気配数量-2")+[1]!BOARD(E270,"","売気配数量-1")+[1]!BOARD(E270,"","売気配数量0")+[1]!BOARD(E270,"","売気配数量1")+[1]!BOARD(E270,"","売気配数量2")+[1]!BOARD(E270,"","売気配数量3")+[1]!BOARD(E270,"","売気配数量4")+[1]!BOARD(E270,"","売気配数量5")+[1]!BOARD(E270,"","売気配数量6")+[1]!BOARD(E270,"","売気配数量7")+[1]!BOARD(E270,"","売気配数量8")+[1]!BOARD(E270,"","売気配数量9")+[1]!BOARD(E270,"","売気配数量10")+[1]!BOARD(E270,"","売気配数量11")+[1]!BOARD(E270,"","売気配数量12")+[1]!BOARD(E270,"","売気配数量13")+[1]!BOARD(E270,"","売気配数量14"))</f>
        <v>89600</v>
      </c>
      <c r="H270" s="30">
        <f>IF(E270=0,"",[1]!BOARD(E270,"","買気配数量-3")+[1]!BOARD(E270,"","買気配数量-2")+[1]!BOARD(E270,"","買気配数量-1")+[1]!BOARD(E270,"","買気配数量0")+[1]!BOARD(E270,"","買気配数量1")+[1]!BOARD(E270,"","買気配数量2")+[1]!BOARD(E270,"","買気配数量3")+[1]!BOARD(E270,"","買気配数量4")+[1]!BOARD(E270,"","買気配数量5")+[1]!BOARD(E270,"","買気配数量6")+[1]!BOARD(E270,"","買気配数量7")+[1]!BOARD(E270,"","買気配数量8")+[1]!BOARD(E270,"","買気配数量9")+[1]!BOARD(E270,"","買気配数量10")+[1]!BOARD(E270,"","買気配数量11")+[1]!BOARD(E270,"","買気配数量12")+[1]!BOARD(E270,"","買気配数量13")+[1]!BOARD(E270,"","買気配数量14"))</f>
        <v>133300</v>
      </c>
      <c r="I270" s="29">
        <f t="shared" si="8"/>
        <v>1.4877232142857142</v>
      </c>
      <c r="J270" s="30">
        <f t="shared" si="9"/>
        <v>75</v>
      </c>
    </row>
    <row r="271" spans="5:10" x14ac:dyDescent="0.15">
      <c r="E271">
        <f>+ユニバース設定!B271</f>
        <v>8113</v>
      </c>
      <c r="F271" t="str">
        <f>+ユニバース設定!C271</f>
        <v>ユニ・チャーム</v>
      </c>
      <c r="G271" s="31">
        <f>IF(E271=0,"",[1]!BOARD(E271,"","売気配数量-3")+[1]!BOARD(E271,"","売気配数量-2")+[1]!BOARD(E271,"","売気配数量-1")+[1]!BOARD(E271,"","売気配数量0")+[1]!BOARD(E271,"","売気配数量1")+[1]!BOARD(E271,"","売気配数量2")+[1]!BOARD(E271,"","売気配数量3")+[1]!BOARD(E271,"","売気配数量4")+[1]!BOARD(E271,"","売気配数量5")+[1]!BOARD(E271,"","売気配数量6")+[1]!BOARD(E271,"","売気配数量7")+[1]!BOARD(E271,"","売気配数量8")+[1]!BOARD(E271,"","売気配数量9")+[1]!BOARD(E271,"","売気配数量10")+[1]!BOARD(E271,"","売気配数量11")+[1]!BOARD(E271,"","売気配数量12")+[1]!BOARD(E271,"","売気配数量13")+[1]!BOARD(E271,"","売気配数量14"))</f>
        <v>42100</v>
      </c>
      <c r="H271" s="30">
        <f>IF(E271=0,"",[1]!BOARD(E271,"","買気配数量-3")+[1]!BOARD(E271,"","買気配数量-2")+[1]!BOARD(E271,"","買気配数量-1")+[1]!BOARD(E271,"","買気配数量0")+[1]!BOARD(E271,"","買気配数量1")+[1]!BOARD(E271,"","買気配数量2")+[1]!BOARD(E271,"","買気配数量3")+[1]!BOARD(E271,"","買気配数量4")+[1]!BOARD(E271,"","買気配数量5")+[1]!BOARD(E271,"","買気配数量6")+[1]!BOARD(E271,"","買気配数量7")+[1]!BOARD(E271,"","買気配数量8")+[1]!BOARD(E271,"","買気配数量9")+[1]!BOARD(E271,"","買気配数量10")+[1]!BOARD(E271,"","買気配数量11")+[1]!BOARD(E271,"","買気配数量12")+[1]!BOARD(E271,"","買気配数量13")+[1]!BOARD(E271,"","買気配数量14"))</f>
        <v>70600</v>
      </c>
      <c r="I271" s="29">
        <f t="shared" si="8"/>
        <v>1.6769596199524941</v>
      </c>
      <c r="J271" s="30">
        <f t="shared" si="9"/>
        <v>44</v>
      </c>
    </row>
    <row r="272" spans="5:10" x14ac:dyDescent="0.15">
      <c r="E272">
        <f>+ユニバース設定!B272</f>
        <v>8129</v>
      </c>
      <c r="F272" t="str">
        <f>+ユニバース設定!C272</f>
        <v>東邦ホールディングス</v>
      </c>
      <c r="G272" s="31">
        <f>IF(E272=0,"",[1]!BOARD(E272,"","売気配数量-3")+[1]!BOARD(E272,"","売気配数量-2")+[1]!BOARD(E272,"","売気配数量-1")+[1]!BOARD(E272,"","売気配数量0")+[1]!BOARD(E272,"","売気配数量1")+[1]!BOARD(E272,"","売気配数量2")+[1]!BOARD(E272,"","売気配数量3")+[1]!BOARD(E272,"","売気配数量4")+[1]!BOARD(E272,"","売気配数量5")+[1]!BOARD(E272,"","売気配数量6")+[1]!BOARD(E272,"","売気配数量7")+[1]!BOARD(E272,"","売気配数量8")+[1]!BOARD(E272,"","売気配数量9")+[1]!BOARD(E272,"","売気配数量10")+[1]!BOARD(E272,"","売気配数量11")+[1]!BOARD(E272,"","売気配数量12")+[1]!BOARD(E272,"","売気配数量13")+[1]!BOARD(E272,"","売気配数量14"))</f>
        <v>13700</v>
      </c>
      <c r="H272" s="30">
        <f>IF(E272=0,"",[1]!BOARD(E272,"","買気配数量-3")+[1]!BOARD(E272,"","買気配数量-2")+[1]!BOARD(E272,"","買気配数量-1")+[1]!BOARD(E272,"","買気配数量0")+[1]!BOARD(E272,"","買気配数量1")+[1]!BOARD(E272,"","買気配数量2")+[1]!BOARD(E272,"","買気配数量3")+[1]!BOARD(E272,"","買気配数量4")+[1]!BOARD(E272,"","買気配数量5")+[1]!BOARD(E272,"","買気配数量6")+[1]!BOARD(E272,"","買気配数量7")+[1]!BOARD(E272,"","買気配数量8")+[1]!BOARD(E272,"","買気配数量9")+[1]!BOARD(E272,"","買気配数量10")+[1]!BOARD(E272,"","買気配数量11")+[1]!BOARD(E272,"","買気配数量12")+[1]!BOARD(E272,"","買気配数量13")+[1]!BOARD(E272,"","買気配数量14"))</f>
        <v>12900</v>
      </c>
      <c r="I272" s="29">
        <f t="shared" si="8"/>
        <v>0.94160583941605835</v>
      </c>
      <c r="J272" s="30">
        <f t="shared" si="9"/>
        <v>228</v>
      </c>
    </row>
    <row r="273" spans="5:10" x14ac:dyDescent="0.15">
      <c r="E273">
        <f>+ユニバース設定!B273</f>
        <v>8130</v>
      </c>
      <c r="F273" t="str">
        <f>+ユニバース設定!C273</f>
        <v>サンゲツ</v>
      </c>
      <c r="G273" s="31">
        <f>IF(E273=0,"",[1]!BOARD(E273,"","売気配数量-3")+[1]!BOARD(E273,"","売気配数量-2")+[1]!BOARD(E273,"","売気配数量-1")+[1]!BOARD(E273,"","売気配数量0")+[1]!BOARD(E273,"","売気配数量1")+[1]!BOARD(E273,"","売気配数量2")+[1]!BOARD(E273,"","売気配数量3")+[1]!BOARD(E273,"","売気配数量4")+[1]!BOARD(E273,"","売気配数量5")+[1]!BOARD(E273,"","売気配数量6")+[1]!BOARD(E273,"","売気配数量7")+[1]!BOARD(E273,"","売気配数量8")+[1]!BOARD(E273,"","売気配数量9")+[1]!BOARD(E273,"","売気配数量10")+[1]!BOARD(E273,"","売気配数量11")+[1]!BOARD(E273,"","売気配数量12")+[1]!BOARD(E273,"","売気配数量13")+[1]!BOARD(E273,"","売気配数量14"))</f>
        <v>11800</v>
      </c>
      <c r="H273" s="30">
        <f>IF(E273=0,"",[1]!BOARD(E273,"","買気配数量-3")+[1]!BOARD(E273,"","買気配数量-2")+[1]!BOARD(E273,"","買気配数量-1")+[1]!BOARD(E273,"","買気配数量0")+[1]!BOARD(E273,"","買気配数量1")+[1]!BOARD(E273,"","買気配数量2")+[1]!BOARD(E273,"","買気配数量3")+[1]!BOARD(E273,"","買気配数量4")+[1]!BOARD(E273,"","買気配数量5")+[1]!BOARD(E273,"","買気配数量6")+[1]!BOARD(E273,"","買気配数量7")+[1]!BOARD(E273,"","買気配数量8")+[1]!BOARD(E273,"","買気配数量9")+[1]!BOARD(E273,"","買気配数量10")+[1]!BOARD(E273,"","買気配数量11")+[1]!BOARD(E273,"","買気配数量12")+[1]!BOARD(E273,"","買気配数量13")+[1]!BOARD(E273,"","買気配数量14"))</f>
        <v>19600</v>
      </c>
      <c r="I273" s="29">
        <f t="shared" si="8"/>
        <v>1.6610169491525424</v>
      </c>
      <c r="J273" s="30">
        <f t="shared" si="9"/>
        <v>46</v>
      </c>
    </row>
    <row r="274" spans="5:10" x14ac:dyDescent="0.15">
      <c r="E274">
        <f>+ユニバース設定!B274</f>
        <v>8136</v>
      </c>
      <c r="F274" t="str">
        <f>+ユニバース設定!C274</f>
        <v>サンリオ</v>
      </c>
      <c r="G274" s="31">
        <f>IF(E274=0,"",[1]!BOARD(E274,"","売気配数量-3")+[1]!BOARD(E274,"","売気配数量-2")+[1]!BOARD(E274,"","売気配数量-1")+[1]!BOARD(E274,"","売気配数量0")+[1]!BOARD(E274,"","売気配数量1")+[1]!BOARD(E274,"","売気配数量2")+[1]!BOARD(E274,"","売気配数量3")+[1]!BOARD(E274,"","売気配数量4")+[1]!BOARD(E274,"","売気配数量5")+[1]!BOARD(E274,"","売気配数量6")+[1]!BOARD(E274,"","売気配数量7")+[1]!BOARD(E274,"","売気配数量8")+[1]!BOARD(E274,"","売気配数量9")+[1]!BOARD(E274,"","売気配数量10")+[1]!BOARD(E274,"","売気配数量11")+[1]!BOARD(E274,"","売気配数量12")+[1]!BOARD(E274,"","売気配数量13")+[1]!BOARD(E274,"","売気配数量14"))</f>
        <v>15900</v>
      </c>
      <c r="H274" s="30">
        <f>IF(E274=0,"",[1]!BOARD(E274,"","買気配数量-3")+[1]!BOARD(E274,"","買気配数量-2")+[1]!BOARD(E274,"","買気配数量-1")+[1]!BOARD(E274,"","買気配数量0")+[1]!BOARD(E274,"","買気配数量1")+[1]!BOARD(E274,"","買気配数量2")+[1]!BOARD(E274,"","買気配数量3")+[1]!BOARD(E274,"","買気配数量4")+[1]!BOARD(E274,"","買気配数量5")+[1]!BOARD(E274,"","買気配数量6")+[1]!BOARD(E274,"","買気配数量7")+[1]!BOARD(E274,"","買気配数量8")+[1]!BOARD(E274,"","買気配数量9")+[1]!BOARD(E274,"","買気配数量10")+[1]!BOARD(E274,"","買気配数量11")+[1]!BOARD(E274,"","買気配数量12")+[1]!BOARD(E274,"","買気配数量13")+[1]!BOARD(E274,"","買気配数量14"))</f>
        <v>65900</v>
      </c>
      <c r="I274" s="29">
        <f t="shared" si="8"/>
        <v>4.1446540880503147</v>
      </c>
      <c r="J274" s="30">
        <f t="shared" si="9"/>
        <v>2</v>
      </c>
    </row>
    <row r="275" spans="5:10" x14ac:dyDescent="0.15">
      <c r="E275">
        <f>+ユニバース設定!B275</f>
        <v>8140</v>
      </c>
      <c r="F275" t="str">
        <f>+ユニバース設定!C275</f>
        <v>リョーサン</v>
      </c>
      <c r="G275" s="31">
        <f>IF(E275=0,"",[1]!BOARD(E275,"","売気配数量-3")+[1]!BOARD(E275,"","売気配数量-2")+[1]!BOARD(E275,"","売気配数量-1")+[1]!BOARD(E275,"","売気配数量0")+[1]!BOARD(E275,"","売気配数量1")+[1]!BOARD(E275,"","売気配数量2")+[1]!BOARD(E275,"","売気配数量3")+[1]!BOARD(E275,"","売気配数量4")+[1]!BOARD(E275,"","売気配数量5")+[1]!BOARD(E275,"","売気配数量6")+[1]!BOARD(E275,"","売気配数量7")+[1]!BOARD(E275,"","売気配数量8")+[1]!BOARD(E275,"","売気配数量9")+[1]!BOARD(E275,"","売気配数量10")+[1]!BOARD(E275,"","売気配数量11")+[1]!BOARD(E275,"","売気配数量12")+[1]!BOARD(E275,"","売気配数量13")+[1]!BOARD(E275,"","売気配数量14"))</f>
        <v>8500</v>
      </c>
      <c r="H275" s="30">
        <f>IF(E275=0,"",[1]!BOARD(E275,"","買気配数量-3")+[1]!BOARD(E275,"","買気配数量-2")+[1]!BOARD(E275,"","買気配数量-1")+[1]!BOARD(E275,"","買気配数量0")+[1]!BOARD(E275,"","買気配数量1")+[1]!BOARD(E275,"","買気配数量2")+[1]!BOARD(E275,"","買気配数量3")+[1]!BOARD(E275,"","買気配数量4")+[1]!BOARD(E275,"","買気配数量5")+[1]!BOARD(E275,"","買気配数量6")+[1]!BOARD(E275,"","買気配数量7")+[1]!BOARD(E275,"","買気配数量8")+[1]!BOARD(E275,"","買気配数量9")+[1]!BOARD(E275,"","買気配数量10")+[1]!BOARD(E275,"","買気配数量11")+[1]!BOARD(E275,"","買気配数量12")+[1]!BOARD(E275,"","買気配数量13")+[1]!BOARD(E275,"","買気配数量14"))</f>
        <v>18900</v>
      </c>
      <c r="I275" s="29">
        <f t="shared" si="8"/>
        <v>2.223529411764706</v>
      </c>
      <c r="J275" s="30">
        <f t="shared" si="9"/>
        <v>16</v>
      </c>
    </row>
    <row r="276" spans="5:10" x14ac:dyDescent="0.15">
      <c r="E276">
        <f>+ユニバース設定!B276</f>
        <v>8184</v>
      </c>
      <c r="F276" t="str">
        <f>+ユニバース設定!C276</f>
        <v>島忠</v>
      </c>
      <c r="G276" s="31">
        <f>IF(E276=0,"",[1]!BOARD(E276,"","売気配数量-3")+[1]!BOARD(E276,"","売気配数量-2")+[1]!BOARD(E276,"","売気配数量-1")+[1]!BOARD(E276,"","売気配数量0")+[1]!BOARD(E276,"","売気配数量1")+[1]!BOARD(E276,"","売気配数量2")+[1]!BOARD(E276,"","売気配数量3")+[1]!BOARD(E276,"","売気配数量4")+[1]!BOARD(E276,"","売気配数量5")+[1]!BOARD(E276,"","売気配数量6")+[1]!BOARD(E276,"","売気配数量7")+[1]!BOARD(E276,"","売気配数量8")+[1]!BOARD(E276,"","売気配数量9")+[1]!BOARD(E276,"","売気配数量10")+[1]!BOARD(E276,"","売気配数量11")+[1]!BOARD(E276,"","売気配数量12")+[1]!BOARD(E276,"","売気配数量13")+[1]!BOARD(E276,"","売気配数量14"))</f>
        <v>43600</v>
      </c>
      <c r="H276" s="30">
        <f>IF(E276=0,"",[1]!BOARD(E276,"","買気配数量-3")+[1]!BOARD(E276,"","買気配数量-2")+[1]!BOARD(E276,"","買気配数量-1")+[1]!BOARD(E276,"","買気配数量0")+[1]!BOARD(E276,"","買気配数量1")+[1]!BOARD(E276,"","買気配数量2")+[1]!BOARD(E276,"","買気配数量3")+[1]!BOARD(E276,"","買気配数量4")+[1]!BOARD(E276,"","買気配数量5")+[1]!BOARD(E276,"","買気配数量6")+[1]!BOARD(E276,"","買気配数量7")+[1]!BOARD(E276,"","買気配数量8")+[1]!BOARD(E276,"","買気配数量9")+[1]!BOARD(E276,"","買気配数量10")+[1]!BOARD(E276,"","買気配数量11")+[1]!BOARD(E276,"","買気配数量12")+[1]!BOARD(E276,"","買気配数量13")+[1]!BOARD(E276,"","買気配数量14"))</f>
        <v>53500</v>
      </c>
      <c r="I276" s="29">
        <f t="shared" si="8"/>
        <v>1.2270642201834863</v>
      </c>
      <c r="J276" s="30">
        <f t="shared" si="9"/>
        <v>126</v>
      </c>
    </row>
    <row r="277" spans="5:10" x14ac:dyDescent="0.15">
      <c r="E277">
        <f>+ユニバース設定!B277</f>
        <v>8218</v>
      </c>
      <c r="F277" t="str">
        <f>+ユニバース設定!C277</f>
        <v>コメリ</v>
      </c>
      <c r="G277" s="31">
        <f>IF(E277=0,"",[1]!BOARD(E277,"","売気配数量-3")+[1]!BOARD(E277,"","売気配数量-2")+[1]!BOARD(E277,"","売気配数量-1")+[1]!BOARD(E277,"","売気配数量0")+[1]!BOARD(E277,"","売気配数量1")+[1]!BOARD(E277,"","売気配数量2")+[1]!BOARD(E277,"","売気配数量3")+[1]!BOARD(E277,"","売気配数量4")+[1]!BOARD(E277,"","売気配数量5")+[1]!BOARD(E277,"","売気配数量6")+[1]!BOARD(E277,"","売気配数量7")+[1]!BOARD(E277,"","売気配数量8")+[1]!BOARD(E277,"","売気配数量9")+[1]!BOARD(E277,"","売気配数量10")+[1]!BOARD(E277,"","売気配数量11")+[1]!BOARD(E277,"","売気配数量12")+[1]!BOARD(E277,"","売気配数量13")+[1]!BOARD(E277,"","売気配数量14"))</f>
        <v>27700</v>
      </c>
      <c r="H277" s="30">
        <f>IF(E277=0,"",[1]!BOARD(E277,"","買気配数量-3")+[1]!BOARD(E277,"","買気配数量-2")+[1]!BOARD(E277,"","買気配数量-1")+[1]!BOARD(E277,"","買気配数量0")+[1]!BOARD(E277,"","買気配数量1")+[1]!BOARD(E277,"","買気配数量2")+[1]!BOARD(E277,"","買気配数量3")+[1]!BOARD(E277,"","買気配数量4")+[1]!BOARD(E277,"","買気配数量5")+[1]!BOARD(E277,"","買気配数量6")+[1]!BOARD(E277,"","買気配数量7")+[1]!BOARD(E277,"","買気配数量8")+[1]!BOARD(E277,"","買気配数量9")+[1]!BOARD(E277,"","買気配数量10")+[1]!BOARD(E277,"","買気配数量11")+[1]!BOARD(E277,"","買気配数量12")+[1]!BOARD(E277,"","買気配数量13")+[1]!BOARD(E277,"","買気配数量14"))</f>
        <v>21300</v>
      </c>
      <c r="I277" s="29">
        <f t="shared" si="8"/>
        <v>0.76895306859205781</v>
      </c>
      <c r="J277" s="30">
        <f t="shared" si="9"/>
        <v>267</v>
      </c>
    </row>
    <row r="278" spans="5:10" x14ac:dyDescent="0.15">
      <c r="E278">
        <f>+ユニバース設定!B278</f>
        <v>8219</v>
      </c>
      <c r="F278" t="str">
        <f>+ユニバース設定!C278</f>
        <v>青山商事</v>
      </c>
      <c r="G278" s="31">
        <f>IF(E278=0,"",[1]!BOARD(E278,"","売気配数量-3")+[1]!BOARD(E278,"","売気配数量-2")+[1]!BOARD(E278,"","売気配数量-1")+[1]!BOARD(E278,"","売気配数量0")+[1]!BOARD(E278,"","売気配数量1")+[1]!BOARD(E278,"","売気配数量2")+[1]!BOARD(E278,"","売気配数量3")+[1]!BOARD(E278,"","売気配数量4")+[1]!BOARD(E278,"","売気配数量5")+[1]!BOARD(E278,"","売気配数量6")+[1]!BOARD(E278,"","売気配数量7")+[1]!BOARD(E278,"","売気配数量8")+[1]!BOARD(E278,"","売気配数量9")+[1]!BOARD(E278,"","売気配数量10")+[1]!BOARD(E278,"","売気配数量11")+[1]!BOARD(E278,"","売気配数量12")+[1]!BOARD(E278,"","売気配数量13")+[1]!BOARD(E278,"","売気配数量14"))</f>
        <v>34200</v>
      </c>
      <c r="H278" s="30">
        <f>IF(E278=0,"",[1]!BOARD(E278,"","買気配数量-3")+[1]!BOARD(E278,"","買気配数量-2")+[1]!BOARD(E278,"","買気配数量-1")+[1]!BOARD(E278,"","買気配数量0")+[1]!BOARD(E278,"","買気配数量1")+[1]!BOARD(E278,"","買気配数量2")+[1]!BOARD(E278,"","買気配数量3")+[1]!BOARD(E278,"","買気配数量4")+[1]!BOARD(E278,"","買気配数量5")+[1]!BOARD(E278,"","買気配数量6")+[1]!BOARD(E278,"","買気配数量7")+[1]!BOARD(E278,"","買気配数量8")+[1]!BOARD(E278,"","買気配数量9")+[1]!BOARD(E278,"","買気配数量10")+[1]!BOARD(E278,"","買気配数量11")+[1]!BOARD(E278,"","買気配数量12")+[1]!BOARD(E278,"","買気配数量13")+[1]!BOARD(E278,"","買気配数量14"))</f>
        <v>36900</v>
      </c>
      <c r="I278" s="29">
        <f t="shared" si="8"/>
        <v>1.0789473684210527</v>
      </c>
      <c r="J278" s="30">
        <f t="shared" si="9"/>
        <v>182</v>
      </c>
    </row>
    <row r="279" spans="5:10" x14ac:dyDescent="0.15">
      <c r="E279">
        <f>+ユニバース設定!B279</f>
        <v>8227</v>
      </c>
      <c r="F279" t="str">
        <f>+ユニバース設定!C279</f>
        <v>しまむら</v>
      </c>
      <c r="G279" s="31">
        <f>IF(E279=0,"",[1]!BOARD(E279,"","売気配数量-3")+[1]!BOARD(E279,"","売気配数量-2")+[1]!BOARD(E279,"","売気配数量-1")+[1]!BOARD(E279,"","売気配数量0")+[1]!BOARD(E279,"","売気配数量1")+[1]!BOARD(E279,"","売気配数量2")+[1]!BOARD(E279,"","売気配数量3")+[1]!BOARD(E279,"","売気配数量4")+[1]!BOARD(E279,"","売気配数量5")+[1]!BOARD(E279,"","売気配数量6")+[1]!BOARD(E279,"","売気配数量7")+[1]!BOARD(E279,"","売気配数量8")+[1]!BOARD(E279,"","売気配数量9")+[1]!BOARD(E279,"","売気配数量10")+[1]!BOARD(E279,"","売気配数量11")+[1]!BOARD(E279,"","売気配数量12")+[1]!BOARD(E279,"","売気配数量13")+[1]!BOARD(E279,"","売気配数量14"))</f>
        <v>27700</v>
      </c>
      <c r="H279" s="30">
        <f>IF(E279=0,"",[1]!BOARD(E279,"","買気配数量-3")+[1]!BOARD(E279,"","買気配数量-2")+[1]!BOARD(E279,"","買気配数量-1")+[1]!BOARD(E279,"","買気配数量0")+[1]!BOARD(E279,"","買気配数量1")+[1]!BOARD(E279,"","買気配数量2")+[1]!BOARD(E279,"","買気配数量3")+[1]!BOARD(E279,"","買気配数量4")+[1]!BOARD(E279,"","買気配数量5")+[1]!BOARD(E279,"","買気配数量6")+[1]!BOARD(E279,"","買気配数量7")+[1]!BOARD(E279,"","買気配数量8")+[1]!BOARD(E279,"","買気配数量9")+[1]!BOARD(E279,"","買気配数量10")+[1]!BOARD(E279,"","買気配数量11")+[1]!BOARD(E279,"","買気配数量12")+[1]!BOARD(E279,"","買気配数量13")+[1]!BOARD(E279,"","買気配数量14"))</f>
        <v>25500</v>
      </c>
      <c r="I279" s="29">
        <f t="shared" si="8"/>
        <v>0.92057761732851984</v>
      </c>
      <c r="J279" s="30">
        <f t="shared" si="9"/>
        <v>234</v>
      </c>
    </row>
    <row r="280" spans="5:10" x14ac:dyDescent="0.15">
      <c r="E280">
        <f>+ユニバース設定!B280</f>
        <v>8233</v>
      </c>
      <c r="F280" t="str">
        <f>+ユニバース設定!C280</f>
        <v>高島屋</v>
      </c>
      <c r="G280" s="31">
        <f>IF(E280=0,"",[1]!BOARD(E280,"","売気配数量-3")+[1]!BOARD(E280,"","売気配数量-2")+[1]!BOARD(E280,"","売気配数量-1")+[1]!BOARD(E280,"","売気配数量0")+[1]!BOARD(E280,"","売気配数量1")+[1]!BOARD(E280,"","売気配数量2")+[1]!BOARD(E280,"","売気配数量3")+[1]!BOARD(E280,"","売気配数量4")+[1]!BOARD(E280,"","売気配数量5")+[1]!BOARD(E280,"","売気配数量6")+[1]!BOARD(E280,"","売気配数量7")+[1]!BOARD(E280,"","売気配数量8")+[1]!BOARD(E280,"","売気配数量9")+[1]!BOARD(E280,"","売気配数量10")+[1]!BOARD(E280,"","売気配数量11")+[1]!BOARD(E280,"","売気配数量12")+[1]!BOARD(E280,"","売気配数量13")+[1]!BOARD(E280,"","売気配数量14"))</f>
        <v>174000</v>
      </c>
      <c r="H280" s="30">
        <f>IF(E280=0,"",[1]!BOARD(E280,"","買気配数量-3")+[1]!BOARD(E280,"","買気配数量-2")+[1]!BOARD(E280,"","買気配数量-1")+[1]!BOARD(E280,"","買気配数量0")+[1]!BOARD(E280,"","買気配数量1")+[1]!BOARD(E280,"","買気配数量2")+[1]!BOARD(E280,"","買気配数量3")+[1]!BOARD(E280,"","買気配数量4")+[1]!BOARD(E280,"","買気配数量5")+[1]!BOARD(E280,"","買気配数量6")+[1]!BOARD(E280,"","買気配数量7")+[1]!BOARD(E280,"","買気配数量8")+[1]!BOARD(E280,"","買気配数量9")+[1]!BOARD(E280,"","買気配数量10")+[1]!BOARD(E280,"","買気配数量11")+[1]!BOARD(E280,"","買気配数量12")+[1]!BOARD(E280,"","買気配数量13")+[1]!BOARD(E280,"","買気配数量14"))</f>
        <v>180000</v>
      </c>
      <c r="I280" s="29">
        <f t="shared" si="8"/>
        <v>1.0344827586206897</v>
      </c>
      <c r="J280" s="30">
        <f t="shared" si="9"/>
        <v>195</v>
      </c>
    </row>
    <row r="281" spans="5:10" x14ac:dyDescent="0.15">
      <c r="E281">
        <f>+ユニバース設定!B281</f>
        <v>8242</v>
      </c>
      <c r="F281" t="str">
        <f>+ユニバース設定!C281</f>
        <v>エイチ・ツー・オーリテイリング</v>
      </c>
      <c r="G281" s="31">
        <f>IF(E281=0,"",[1]!BOARD(E281,"","売気配数量-3")+[1]!BOARD(E281,"","売気配数量-2")+[1]!BOARD(E281,"","売気配数量-1")+[1]!BOARD(E281,"","売気配数量0")+[1]!BOARD(E281,"","売気配数量1")+[1]!BOARD(E281,"","売気配数量2")+[1]!BOARD(E281,"","売気配数量3")+[1]!BOARD(E281,"","売気配数量4")+[1]!BOARD(E281,"","売気配数量5")+[1]!BOARD(E281,"","売気配数量6")+[1]!BOARD(E281,"","売気配数量7")+[1]!BOARD(E281,"","売気配数量8")+[1]!BOARD(E281,"","売気配数量9")+[1]!BOARD(E281,"","売気配数量10")+[1]!BOARD(E281,"","売気配数量11")+[1]!BOARD(E281,"","売気配数量12")+[1]!BOARD(E281,"","売気配数量13")+[1]!BOARD(E281,"","売気配数量14"))</f>
        <v>10300</v>
      </c>
      <c r="H281" s="30">
        <f>IF(E281=0,"",[1]!BOARD(E281,"","買気配数量-3")+[1]!BOARD(E281,"","買気配数量-2")+[1]!BOARD(E281,"","買気配数量-1")+[1]!BOARD(E281,"","買気配数量0")+[1]!BOARD(E281,"","買気配数量1")+[1]!BOARD(E281,"","買気配数量2")+[1]!BOARD(E281,"","買気配数量3")+[1]!BOARD(E281,"","買気配数量4")+[1]!BOARD(E281,"","買気配数量5")+[1]!BOARD(E281,"","買気配数量6")+[1]!BOARD(E281,"","買気配数量7")+[1]!BOARD(E281,"","買気配数量8")+[1]!BOARD(E281,"","買気配数量9")+[1]!BOARD(E281,"","買気配数量10")+[1]!BOARD(E281,"","買気配数量11")+[1]!BOARD(E281,"","買気配数量12")+[1]!BOARD(E281,"","買気配数量13")+[1]!BOARD(E281,"","買気配数量14"))</f>
        <v>33700</v>
      </c>
      <c r="I281" s="29">
        <f t="shared" si="8"/>
        <v>3.2718446601941746</v>
      </c>
      <c r="J281" s="30">
        <f t="shared" si="9"/>
        <v>6</v>
      </c>
    </row>
    <row r="282" spans="5:10" x14ac:dyDescent="0.15">
      <c r="E282">
        <f>+ユニバース設定!B282</f>
        <v>8252</v>
      </c>
      <c r="F282" t="str">
        <f>+ユニバース設定!C282</f>
        <v>丸井グループ</v>
      </c>
      <c r="G282" s="31">
        <f>IF(E282=0,"",[1]!BOARD(E282,"","売気配数量-3")+[1]!BOARD(E282,"","売気配数量-2")+[1]!BOARD(E282,"","売気配数量-1")+[1]!BOARD(E282,"","売気配数量0")+[1]!BOARD(E282,"","売気配数量1")+[1]!BOARD(E282,"","売気配数量2")+[1]!BOARD(E282,"","売気配数量3")+[1]!BOARD(E282,"","売気配数量4")+[1]!BOARD(E282,"","売気配数量5")+[1]!BOARD(E282,"","売気配数量6")+[1]!BOARD(E282,"","売気配数量7")+[1]!BOARD(E282,"","売気配数量8")+[1]!BOARD(E282,"","売気配数量9")+[1]!BOARD(E282,"","売気配数量10")+[1]!BOARD(E282,"","売気配数量11")+[1]!BOARD(E282,"","売気配数量12")+[1]!BOARD(E282,"","売気配数量13")+[1]!BOARD(E282,"","売気配数量14"))</f>
        <v>42000</v>
      </c>
      <c r="H282" s="30">
        <f>IF(E282=0,"",[1]!BOARD(E282,"","買気配数量-3")+[1]!BOARD(E282,"","買気配数量-2")+[1]!BOARD(E282,"","買気配数量-1")+[1]!BOARD(E282,"","買気配数量0")+[1]!BOARD(E282,"","買気配数量1")+[1]!BOARD(E282,"","買気配数量2")+[1]!BOARD(E282,"","買気配数量3")+[1]!BOARD(E282,"","買気配数量4")+[1]!BOARD(E282,"","買気配数量5")+[1]!BOARD(E282,"","買気配数量6")+[1]!BOARD(E282,"","買気配数量7")+[1]!BOARD(E282,"","買気配数量8")+[1]!BOARD(E282,"","買気配数量9")+[1]!BOARD(E282,"","買気配数量10")+[1]!BOARD(E282,"","買気配数量11")+[1]!BOARD(E282,"","買気配数量12")+[1]!BOARD(E282,"","買気配数量13")+[1]!BOARD(E282,"","買気配数量14"))</f>
        <v>67900</v>
      </c>
      <c r="I282" s="29">
        <f t="shared" si="8"/>
        <v>1.6166666666666667</v>
      </c>
      <c r="J282" s="30">
        <f t="shared" si="9"/>
        <v>56</v>
      </c>
    </row>
    <row r="283" spans="5:10" x14ac:dyDescent="0.15">
      <c r="E283">
        <f>+ユニバース設定!B283</f>
        <v>8253</v>
      </c>
      <c r="F283" t="str">
        <f>+ユニバース設定!C283</f>
        <v>クレディセゾン</v>
      </c>
      <c r="G283" s="31">
        <f>IF(E283=0,"",[1]!BOARD(E283,"","売気配数量-3")+[1]!BOARD(E283,"","売気配数量-2")+[1]!BOARD(E283,"","売気配数量-1")+[1]!BOARD(E283,"","売気配数量0")+[1]!BOARD(E283,"","売気配数量1")+[1]!BOARD(E283,"","売気配数量2")+[1]!BOARD(E283,"","売気配数量3")+[1]!BOARD(E283,"","売気配数量4")+[1]!BOARD(E283,"","売気配数量5")+[1]!BOARD(E283,"","売気配数量6")+[1]!BOARD(E283,"","売気配数量7")+[1]!BOARD(E283,"","売気配数量8")+[1]!BOARD(E283,"","売気配数量9")+[1]!BOARD(E283,"","売気配数量10")+[1]!BOARD(E283,"","売気配数量11")+[1]!BOARD(E283,"","売気配数量12")+[1]!BOARD(E283,"","売気配数量13")+[1]!BOARD(E283,"","売気配数量14"))</f>
        <v>104300</v>
      </c>
      <c r="H283" s="30">
        <f>IF(E283=0,"",[1]!BOARD(E283,"","買気配数量-3")+[1]!BOARD(E283,"","買気配数量-2")+[1]!BOARD(E283,"","買気配数量-1")+[1]!BOARD(E283,"","買気配数量0")+[1]!BOARD(E283,"","買気配数量1")+[1]!BOARD(E283,"","買気配数量2")+[1]!BOARD(E283,"","買気配数量3")+[1]!BOARD(E283,"","買気配数量4")+[1]!BOARD(E283,"","買気配数量5")+[1]!BOARD(E283,"","買気配数量6")+[1]!BOARD(E283,"","買気配数量7")+[1]!BOARD(E283,"","買気配数量8")+[1]!BOARD(E283,"","買気配数量9")+[1]!BOARD(E283,"","買気配数量10")+[1]!BOARD(E283,"","買気配数量11")+[1]!BOARD(E283,"","買気配数量12")+[1]!BOARD(E283,"","買気配数量13")+[1]!BOARD(E283,"","買気配数量14"))</f>
        <v>89000</v>
      </c>
      <c r="I283" s="29">
        <f t="shared" si="8"/>
        <v>0.85330776605944392</v>
      </c>
      <c r="J283" s="30">
        <f t="shared" si="9"/>
        <v>252</v>
      </c>
    </row>
    <row r="284" spans="5:10" x14ac:dyDescent="0.15">
      <c r="E284">
        <f>+ユニバース設定!B284</f>
        <v>8273</v>
      </c>
      <c r="F284" t="str">
        <f>+ユニバース設定!C284</f>
        <v>イズミ</v>
      </c>
      <c r="G284" s="31">
        <f>IF(E284=0,"",[1]!BOARD(E284,"","売気配数量-3")+[1]!BOARD(E284,"","売気配数量-2")+[1]!BOARD(E284,"","売気配数量-1")+[1]!BOARD(E284,"","売気配数量0")+[1]!BOARD(E284,"","売気配数量1")+[1]!BOARD(E284,"","売気配数量2")+[1]!BOARD(E284,"","売気配数量3")+[1]!BOARD(E284,"","売気配数量4")+[1]!BOARD(E284,"","売気配数量5")+[1]!BOARD(E284,"","売気配数量6")+[1]!BOARD(E284,"","売気配数量7")+[1]!BOARD(E284,"","売気配数量8")+[1]!BOARD(E284,"","売気配数量9")+[1]!BOARD(E284,"","売気配数量10")+[1]!BOARD(E284,"","売気配数量11")+[1]!BOARD(E284,"","売気配数量12")+[1]!BOARD(E284,"","売気配数量13")+[1]!BOARD(E284,"","売気配数量14"))</f>
        <v>27000</v>
      </c>
      <c r="H284" s="30">
        <f>IF(E284=0,"",[1]!BOARD(E284,"","買気配数量-3")+[1]!BOARD(E284,"","買気配数量-2")+[1]!BOARD(E284,"","買気配数量-1")+[1]!BOARD(E284,"","買気配数量0")+[1]!BOARD(E284,"","買気配数量1")+[1]!BOARD(E284,"","買気配数量2")+[1]!BOARD(E284,"","買気配数量3")+[1]!BOARD(E284,"","買気配数量4")+[1]!BOARD(E284,"","買気配数量5")+[1]!BOARD(E284,"","買気配数量6")+[1]!BOARD(E284,"","買気配数量7")+[1]!BOARD(E284,"","買気配数量8")+[1]!BOARD(E284,"","買気配数量9")+[1]!BOARD(E284,"","買気配数量10")+[1]!BOARD(E284,"","買気配数量11")+[1]!BOARD(E284,"","買気配数量12")+[1]!BOARD(E284,"","買気配数量13")+[1]!BOARD(E284,"","買気配数量14"))</f>
        <v>28400</v>
      </c>
      <c r="I284" s="29">
        <f t="shared" si="8"/>
        <v>1.0518518518518518</v>
      </c>
      <c r="J284" s="30">
        <f t="shared" si="9"/>
        <v>188</v>
      </c>
    </row>
    <row r="285" spans="5:10" x14ac:dyDescent="0.15">
      <c r="E285">
        <f>+ユニバース設定!B285</f>
        <v>8282</v>
      </c>
      <c r="F285" t="str">
        <f>+ユニバース設定!C285</f>
        <v>ケーズホールディングス</v>
      </c>
      <c r="G285" s="31">
        <f>IF(E285=0,"",[1]!BOARD(E285,"","売気配数量-3")+[1]!BOARD(E285,"","売気配数量-2")+[1]!BOARD(E285,"","売気配数量-1")+[1]!BOARD(E285,"","売気配数量0")+[1]!BOARD(E285,"","売気配数量1")+[1]!BOARD(E285,"","売気配数量2")+[1]!BOARD(E285,"","売気配数量3")+[1]!BOARD(E285,"","売気配数量4")+[1]!BOARD(E285,"","売気配数量5")+[1]!BOARD(E285,"","売気配数量6")+[1]!BOARD(E285,"","売気配数量7")+[1]!BOARD(E285,"","売気配数量8")+[1]!BOARD(E285,"","売気配数量9")+[1]!BOARD(E285,"","売気配数量10")+[1]!BOARD(E285,"","売気配数量11")+[1]!BOARD(E285,"","売気配数量12")+[1]!BOARD(E285,"","売気配数量13")+[1]!BOARD(E285,"","売気配数量14"))</f>
        <v>71200</v>
      </c>
      <c r="H285" s="30">
        <f>IF(E285=0,"",[1]!BOARD(E285,"","買気配数量-3")+[1]!BOARD(E285,"","買気配数量-2")+[1]!BOARD(E285,"","買気配数量-1")+[1]!BOARD(E285,"","買気配数量0")+[1]!BOARD(E285,"","買気配数量1")+[1]!BOARD(E285,"","買気配数量2")+[1]!BOARD(E285,"","買気配数量3")+[1]!BOARD(E285,"","買気配数量4")+[1]!BOARD(E285,"","買気配数量5")+[1]!BOARD(E285,"","買気配数量6")+[1]!BOARD(E285,"","買気配数量7")+[1]!BOARD(E285,"","買気配数量8")+[1]!BOARD(E285,"","買気配数量9")+[1]!BOARD(E285,"","買気配数量10")+[1]!BOARD(E285,"","買気配数量11")+[1]!BOARD(E285,"","買気配数量12")+[1]!BOARD(E285,"","買気配数量13")+[1]!BOARD(E285,"","買気配数量14"))</f>
        <v>62600</v>
      </c>
      <c r="I285" s="29">
        <f t="shared" si="8"/>
        <v>0.8792134831460674</v>
      </c>
      <c r="J285" s="30">
        <f t="shared" si="9"/>
        <v>245</v>
      </c>
    </row>
    <row r="286" spans="5:10" x14ac:dyDescent="0.15">
      <c r="E286">
        <f>+ユニバース設定!B286</f>
        <v>8303</v>
      </c>
      <c r="F286" t="str">
        <f>+ユニバース設定!C286</f>
        <v>新生銀行</v>
      </c>
      <c r="G286" s="31">
        <f>IF(E286=0,"",[1]!BOARD(E286,"","売気配数量-3")+[1]!BOARD(E286,"","売気配数量-2")+[1]!BOARD(E286,"","売気配数量-1")+[1]!BOARD(E286,"","売気配数量0")+[1]!BOARD(E286,"","売気配数量1")+[1]!BOARD(E286,"","売気配数量2")+[1]!BOARD(E286,"","売気配数量3")+[1]!BOARD(E286,"","売気配数量4")+[1]!BOARD(E286,"","売気配数量5")+[1]!BOARD(E286,"","売気配数量6")+[1]!BOARD(E286,"","売気配数量7")+[1]!BOARD(E286,"","売気配数量8")+[1]!BOARD(E286,"","売気配数量9")+[1]!BOARD(E286,"","売気配数量10")+[1]!BOARD(E286,"","売気配数量11")+[1]!BOARD(E286,"","売気配数量12")+[1]!BOARD(E286,"","売気配数量13")+[1]!BOARD(E286,"","売気配数量14"))</f>
        <v>154800</v>
      </c>
      <c r="H286" s="30">
        <f>IF(E286=0,"",[1]!BOARD(E286,"","買気配数量-3")+[1]!BOARD(E286,"","買気配数量-2")+[1]!BOARD(E286,"","買気配数量-1")+[1]!BOARD(E286,"","買気配数量0")+[1]!BOARD(E286,"","買気配数量1")+[1]!BOARD(E286,"","買気配数量2")+[1]!BOARD(E286,"","買気配数量3")+[1]!BOARD(E286,"","買気配数量4")+[1]!BOARD(E286,"","買気配数量5")+[1]!BOARD(E286,"","買気配数量6")+[1]!BOARD(E286,"","買気配数量7")+[1]!BOARD(E286,"","買気配数量8")+[1]!BOARD(E286,"","買気配数量9")+[1]!BOARD(E286,"","買気配数量10")+[1]!BOARD(E286,"","買気配数量11")+[1]!BOARD(E286,"","買気配数量12")+[1]!BOARD(E286,"","買気配数量13")+[1]!BOARD(E286,"","買気配数量14"))</f>
        <v>95700</v>
      </c>
      <c r="I286" s="29">
        <f t="shared" si="8"/>
        <v>0.61821705426356588</v>
      </c>
      <c r="J286" s="30">
        <f t="shared" si="9"/>
        <v>288</v>
      </c>
    </row>
    <row r="287" spans="5:10" x14ac:dyDescent="0.15">
      <c r="E287">
        <f>+ユニバース設定!B287</f>
        <v>8304</v>
      </c>
      <c r="F287" t="str">
        <f>+ユニバース設定!C287</f>
        <v>あおぞら銀行</v>
      </c>
      <c r="G287" s="31">
        <f>IF(E287=0,"",[1]!BOARD(E287,"","売気配数量-3")+[1]!BOARD(E287,"","売気配数量-2")+[1]!BOARD(E287,"","売気配数量-1")+[1]!BOARD(E287,"","売気配数量0")+[1]!BOARD(E287,"","売気配数量1")+[1]!BOARD(E287,"","売気配数量2")+[1]!BOARD(E287,"","売気配数量3")+[1]!BOARD(E287,"","売気配数量4")+[1]!BOARD(E287,"","売気配数量5")+[1]!BOARD(E287,"","売気配数量6")+[1]!BOARD(E287,"","売気配数量7")+[1]!BOARD(E287,"","売気配数量8")+[1]!BOARD(E287,"","売気配数量9")+[1]!BOARD(E287,"","売気配数量10")+[1]!BOARD(E287,"","売気配数量11")+[1]!BOARD(E287,"","売気配数量12")+[1]!BOARD(E287,"","売気配数量13")+[1]!BOARD(E287,"","売気配数量14"))</f>
        <v>93100</v>
      </c>
      <c r="H287" s="30">
        <f>IF(E287=0,"",[1]!BOARD(E287,"","買気配数量-3")+[1]!BOARD(E287,"","買気配数量-2")+[1]!BOARD(E287,"","買気配数量-1")+[1]!BOARD(E287,"","買気配数量0")+[1]!BOARD(E287,"","買気配数量1")+[1]!BOARD(E287,"","買気配数量2")+[1]!BOARD(E287,"","買気配数量3")+[1]!BOARD(E287,"","買気配数量4")+[1]!BOARD(E287,"","買気配数量5")+[1]!BOARD(E287,"","買気配数量6")+[1]!BOARD(E287,"","買気配数量7")+[1]!BOARD(E287,"","買気配数量8")+[1]!BOARD(E287,"","買気配数量9")+[1]!BOARD(E287,"","買気配数量10")+[1]!BOARD(E287,"","買気配数量11")+[1]!BOARD(E287,"","買気配数量12")+[1]!BOARD(E287,"","買気配数量13")+[1]!BOARD(E287,"","買気配数量14"))</f>
        <v>85300</v>
      </c>
      <c r="I287" s="29">
        <f t="shared" si="8"/>
        <v>0.91621911922663801</v>
      </c>
      <c r="J287" s="30">
        <f t="shared" si="9"/>
        <v>235</v>
      </c>
    </row>
    <row r="288" spans="5:10" x14ac:dyDescent="0.15">
      <c r="E288">
        <f>+ユニバース設定!B288</f>
        <v>8324</v>
      </c>
      <c r="F288" t="str">
        <f>+ユニバース設定!C288</f>
        <v>第四銀行</v>
      </c>
      <c r="G288" s="31">
        <f>IF(E288=0,"",[1]!BOARD(E288,"","売気配数量-3")+[1]!BOARD(E288,"","売気配数量-2")+[1]!BOARD(E288,"","売気配数量-1")+[1]!BOARD(E288,"","売気配数量0")+[1]!BOARD(E288,"","売気配数量1")+[1]!BOARD(E288,"","売気配数量2")+[1]!BOARD(E288,"","売気配数量3")+[1]!BOARD(E288,"","売気配数量4")+[1]!BOARD(E288,"","売気配数量5")+[1]!BOARD(E288,"","売気配数量6")+[1]!BOARD(E288,"","売気配数量7")+[1]!BOARD(E288,"","売気配数量8")+[1]!BOARD(E288,"","売気配数量9")+[1]!BOARD(E288,"","売気配数量10")+[1]!BOARD(E288,"","売気配数量11")+[1]!BOARD(E288,"","売気配数量12")+[1]!BOARD(E288,"","売気配数量13")+[1]!BOARD(E288,"","売気配数量14"))</f>
        <v>7500</v>
      </c>
      <c r="H288" s="30">
        <f>IF(E288=0,"",[1]!BOARD(E288,"","買気配数量-3")+[1]!BOARD(E288,"","買気配数量-2")+[1]!BOARD(E288,"","買気配数量-1")+[1]!BOARD(E288,"","買気配数量0")+[1]!BOARD(E288,"","買気配数量1")+[1]!BOARD(E288,"","買気配数量2")+[1]!BOARD(E288,"","買気配数量3")+[1]!BOARD(E288,"","買気配数量4")+[1]!BOARD(E288,"","買気配数量5")+[1]!BOARD(E288,"","買気配数量6")+[1]!BOARD(E288,"","買気配数量7")+[1]!BOARD(E288,"","買気配数量8")+[1]!BOARD(E288,"","買気配数量9")+[1]!BOARD(E288,"","買気配数量10")+[1]!BOARD(E288,"","買気配数量11")+[1]!BOARD(E288,"","買気配数量12")+[1]!BOARD(E288,"","買気配数量13")+[1]!BOARD(E288,"","買気配数量14"))</f>
        <v>20800</v>
      </c>
      <c r="I288" s="29">
        <f t="shared" si="8"/>
        <v>2.7733333333333334</v>
      </c>
      <c r="J288" s="30">
        <f t="shared" si="9"/>
        <v>7</v>
      </c>
    </row>
    <row r="289" spans="5:10" x14ac:dyDescent="0.15">
      <c r="E289">
        <f>+ユニバース設定!B289</f>
        <v>8331</v>
      </c>
      <c r="F289" t="str">
        <f>+ユニバース設定!C289</f>
        <v>千葉銀行</v>
      </c>
      <c r="G289" s="31">
        <f>IF(E289=0,"",[1]!BOARD(E289,"","売気配数量-3")+[1]!BOARD(E289,"","売気配数量-2")+[1]!BOARD(E289,"","売気配数量-1")+[1]!BOARD(E289,"","売気配数量0")+[1]!BOARD(E289,"","売気配数量1")+[1]!BOARD(E289,"","売気配数量2")+[1]!BOARD(E289,"","売気配数量3")+[1]!BOARD(E289,"","売気配数量4")+[1]!BOARD(E289,"","売気配数量5")+[1]!BOARD(E289,"","売気配数量6")+[1]!BOARD(E289,"","売気配数量7")+[1]!BOARD(E289,"","売気配数量8")+[1]!BOARD(E289,"","売気配数量9")+[1]!BOARD(E289,"","売気配数量10")+[1]!BOARD(E289,"","売気配数量11")+[1]!BOARD(E289,"","売気配数量12")+[1]!BOARD(E289,"","売気配数量13")+[1]!BOARD(E289,"","売気配数量14"))</f>
        <v>364000</v>
      </c>
      <c r="H289" s="30">
        <f>IF(E289=0,"",[1]!BOARD(E289,"","買気配数量-3")+[1]!BOARD(E289,"","買気配数量-2")+[1]!BOARD(E289,"","買気配数量-1")+[1]!BOARD(E289,"","買気配数量0")+[1]!BOARD(E289,"","買気配数量1")+[1]!BOARD(E289,"","買気配数量2")+[1]!BOARD(E289,"","買気配数量3")+[1]!BOARD(E289,"","買気配数量4")+[1]!BOARD(E289,"","買気配数量5")+[1]!BOARD(E289,"","買気配数量6")+[1]!BOARD(E289,"","買気配数量7")+[1]!BOARD(E289,"","買気配数量8")+[1]!BOARD(E289,"","買気配数量9")+[1]!BOARD(E289,"","買気配数量10")+[1]!BOARD(E289,"","買気配数量11")+[1]!BOARD(E289,"","買気配数量12")+[1]!BOARD(E289,"","買気配数量13")+[1]!BOARD(E289,"","買気配数量14"))</f>
        <v>396000</v>
      </c>
      <c r="I289" s="29">
        <f t="shared" si="8"/>
        <v>1.0879120879120878</v>
      </c>
      <c r="J289" s="30">
        <f t="shared" si="9"/>
        <v>178</v>
      </c>
    </row>
    <row r="290" spans="5:10" x14ac:dyDescent="0.15">
      <c r="E290">
        <f>+ユニバース設定!B290</f>
        <v>8334</v>
      </c>
      <c r="F290" t="str">
        <f>+ユニバース設定!C290</f>
        <v>群馬銀行</v>
      </c>
      <c r="G290" s="31">
        <f>IF(E290=0,"",[1]!BOARD(E290,"","売気配数量-3")+[1]!BOARD(E290,"","売気配数量-2")+[1]!BOARD(E290,"","売気配数量-1")+[1]!BOARD(E290,"","売気配数量0")+[1]!BOARD(E290,"","売気配数量1")+[1]!BOARD(E290,"","売気配数量2")+[1]!BOARD(E290,"","売気配数量3")+[1]!BOARD(E290,"","売気配数量4")+[1]!BOARD(E290,"","売気配数量5")+[1]!BOARD(E290,"","売気配数量6")+[1]!BOARD(E290,"","売気配数量7")+[1]!BOARD(E290,"","売気配数量8")+[1]!BOARD(E290,"","売気配数量9")+[1]!BOARD(E290,"","売気配数量10")+[1]!BOARD(E290,"","売気配数量11")+[1]!BOARD(E290,"","売気配数量12")+[1]!BOARD(E290,"","売気配数量13")+[1]!BOARD(E290,"","売気配数量14"))</f>
        <v>443800</v>
      </c>
      <c r="H290" s="30">
        <f>IF(E290=0,"",[1]!BOARD(E290,"","買気配数量-3")+[1]!BOARD(E290,"","買気配数量-2")+[1]!BOARD(E290,"","買気配数量-1")+[1]!BOARD(E290,"","買気配数量0")+[1]!BOARD(E290,"","買気配数量1")+[1]!BOARD(E290,"","買気配数量2")+[1]!BOARD(E290,"","買気配数量3")+[1]!BOARD(E290,"","買気配数量4")+[1]!BOARD(E290,"","買気配数量5")+[1]!BOARD(E290,"","買気配数量6")+[1]!BOARD(E290,"","買気配数量7")+[1]!BOARD(E290,"","買気配数量8")+[1]!BOARD(E290,"","買気配数量9")+[1]!BOARD(E290,"","買気配数量10")+[1]!BOARD(E290,"","買気配数量11")+[1]!BOARD(E290,"","買気配数量12")+[1]!BOARD(E290,"","買気配数量13")+[1]!BOARD(E290,"","買気配数量14"))</f>
        <v>276900</v>
      </c>
      <c r="I290" s="29">
        <f t="shared" si="8"/>
        <v>0.62392969806219023</v>
      </c>
      <c r="J290" s="30">
        <f t="shared" si="9"/>
        <v>287</v>
      </c>
    </row>
    <row r="291" spans="5:10" x14ac:dyDescent="0.15">
      <c r="E291">
        <f>+ユニバース設定!B291</f>
        <v>8336</v>
      </c>
      <c r="F291" t="str">
        <f>+ユニバース設定!C291</f>
        <v>武蔵野銀行</v>
      </c>
      <c r="G291" s="31">
        <f>IF(E291=0,"",[1]!BOARD(E291,"","売気配数量-3")+[1]!BOARD(E291,"","売気配数量-2")+[1]!BOARD(E291,"","売気配数量-1")+[1]!BOARD(E291,"","売気配数量0")+[1]!BOARD(E291,"","売気配数量1")+[1]!BOARD(E291,"","売気配数量2")+[1]!BOARD(E291,"","売気配数量3")+[1]!BOARD(E291,"","売気配数量4")+[1]!BOARD(E291,"","売気配数量5")+[1]!BOARD(E291,"","売気配数量6")+[1]!BOARD(E291,"","売気配数量7")+[1]!BOARD(E291,"","売気配数量8")+[1]!BOARD(E291,"","売気配数量9")+[1]!BOARD(E291,"","売気配数量10")+[1]!BOARD(E291,"","売気配数量11")+[1]!BOARD(E291,"","売気配数量12")+[1]!BOARD(E291,"","売気配数量13")+[1]!BOARD(E291,"","売気配数量14"))</f>
        <v>12100</v>
      </c>
      <c r="H291" s="30">
        <f>IF(E291=0,"",[1]!BOARD(E291,"","買気配数量-3")+[1]!BOARD(E291,"","買気配数量-2")+[1]!BOARD(E291,"","買気配数量-1")+[1]!BOARD(E291,"","買気配数量0")+[1]!BOARD(E291,"","買気配数量1")+[1]!BOARD(E291,"","買気配数量2")+[1]!BOARD(E291,"","買気配数量3")+[1]!BOARD(E291,"","買気配数量4")+[1]!BOARD(E291,"","買気配数量5")+[1]!BOARD(E291,"","買気配数量6")+[1]!BOARD(E291,"","買気配数量7")+[1]!BOARD(E291,"","買気配数量8")+[1]!BOARD(E291,"","買気配数量9")+[1]!BOARD(E291,"","買気配数量10")+[1]!BOARD(E291,"","買気配数量11")+[1]!BOARD(E291,"","買気配数量12")+[1]!BOARD(E291,"","買気配数量13")+[1]!BOARD(E291,"","買気配数量14"))</f>
        <v>17800</v>
      </c>
      <c r="I291" s="29">
        <f t="shared" si="8"/>
        <v>1.4710743801652892</v>
      </c>
      <c r="J291" s="30">
        <f t="shared" si="9"/>
        <v>78</v>
      </c>
    </row>
    <row r="292" spans="5:10" x14ac:dyDescent="0.15">
      <c r="E292">
        <f>+ユニバース設定!B292</f>
        <v>8341</v>
      </c>
      <c r="F292" t="str">
        <f>+ユニバース設定!C292</f>
        <v>七十七銀行</v>
      </c>
      <c r="G292" s="31">
        <f>IF(E292=0,"",[1]!BOARD(E292,"","売気配数量-3")+[1]!BOARD(E292,"","売気配数量-2")+[1]!BOARD(E292,"","売気配数量-1")+[1]!BOARD(E292,"","売気配数量0")+[1]!BOARD(E292,"","売気配数量1")+[1]!BOARD(E292,"","売気配数量2")+[1]!BOARD(E292,"","売気配数量3")+[1]!BOARD(E292,"","売気配数量4")+[1]!BOARD(E292,"","売気配数量5")+[1]!BOARD(E292,"","売気配数量6")+[1]!BOARD(E292,"","売気配数量7")+[1]!BOARD(E292,"","売気配数量8")+[1]!BOARD(E292,"","売気配数量9")+[1]!BOARD(E292,"","売気配数量10")+[1]!BOARD(E292,"","売気配数量11")+[1]!BOARD(E292,"","売気配数量12")+[1]!BOARD(E292,"","売気配数量13")+[1]!BOARD(E292,"","売気配数量14"))</f>
        <v>7800</v>
      </c>
      <c r="H292" s="30">
        <f>IF(E292=0,"",[1]!BOARD(E292,"","買気配数量-3")+[1]!BOARD(E292,"","買気配数量-2")+[1]!BOARD(E292,"","買気配数量-1")+[1]!BOARD(E292,"","買気配数量0")+[1]!BOARD(E292,"","買気配数量1")+[1]!BOARD(E292,"","買気配数量2")+[1]!BOARD(E292,"","買気配数量3")+[1]!BOARD(E292,"","買気配数量4")+[1]!BOARD(E292,"","買気配数量5")+[1]!BOARD(E292,"","買気配数量6")+[1]!BOARD(E292,"","買気配数量7")+[1]!BOARD(E292,"","買気配数量8")+[1]!BOARD(E292,"","買気配数量9")+[1]!BOARD(E292,"","買気配数量10")+[1]!BOARD(E292,"","買気配数量11")+[1]!BOARD(E292,"","買気配数量12")+[1]!BOARD(E292,"","買気配数量13")+[1]!BOARD(E292,"","買気配数量14"))</f>
        <v>16800</v>
      </c>
      <c r="I292" s="29">
        <f t="shared" si="8"/>
        <v>2.1538461538461537</v>
      </c>
      <c r="J292" s="30">
        <f t="shared" si="9"/>
        <v>17</v>
      </c>
    </row>
    <row r="293" spans="5:10" x14ac:dyDescent="0.15">
      <c r="E293">
        <f>+ユニバース設定!B293</f>
        <v>8354</v>
      </c>
      <c r="F293" t="str">
        <f>+ユニバース設定!C293</f>
        <v>ふくおかフィナンシャルグループ</v>
      </c>
      <c r="G293" s="31">
        <f>IF(E293=0,"",[1]!BOARD(E293,"","売気配数量-3")+[1]!BOARD(E293,"","売気配数量-2")+[1]!BOARD(E293,"","売気配数量-1")+[1]!BOARD(E293,"","売気配数量0")+[1]!BOARD(E293,"","売気配数量1")+[1]!BOARD(E293,"","売気配数量2")+[1]!BOARD(E293,"","売気配数量3")+[1]!BOARD(E293,"","売気配数量4")+[1]!BOARD(E293,"","売気配数量5")+[1]!BOARD(E293,"","売気配数量6")+[1]!BOARD(E293,"","売気配数量7")+[1]!BOARD(E293,"","売気配数量8")+[1]!BOARD(E293,"","売気配数量9")+[1]!BOARD(E293,"","売気配数量10")+[1]!BOARD(E293,"","売気配数量11")+[1]!BOARD(E293,"","売気配数量12")+[1]!BOARD(E293,"","売気配数量13")+[1]!BOARD(E293,"","売気配数量14"))</f>
        <v>477000</v>
      </c>
      <c r="H293" s="30">
        <f>IF(E293=0,"",[1]!BOARD(E293,"","買気配数量-3")+[1]!BOARD(E293,"","買気配数量-2")+[1]!BOARD(E293,"","買気配数量-1")+[1]!BOARD(E293,"","買気配数量0")+[1]!BOARD(E293,"","買気配数量1")+[1]!BOARD(E293,"","買気配数量2")+[1]!BOARD(E293,"","買気配数量3")+[1]!BOARD(E293,"","買気配数量4")+[1]!BOARD(E293,"","買気配数量5")+[1]!BOARD(E293,"","買気配数量6")+[1]!BOARD(E293,"","買気配数量7")+[1]!BOARD(E293,"","買気配数量8")+[1]!BOARD(E293,"","買気配数量9")+[1]!BOARD(E293,"","買気配数量10")+[1]!BOARD(E293,"","買気配数量11")+[1]!BOARD(E293,"","買気配数量12")+[1]!BOARD(E293,"","買気配数量13")+[1]!BOARD(E293,"","買気配数量14"))</f>
        <v>591000</v>
      </c>
      <c r="I293" s="29">
        <f t="shared" si="8"/>
        <v>1.2389937106918238</v>
      </c>
      <c r="J293" s="30">
        <f t="shared" si="9"/>
        <v>124</v>
      </c>
    </row>
    <row r="294" spans="5:10" x14ac:dyDescent="0.15">
      <c r="E294">
        <f>+ユニバース設定!B294</f>
        <v>8355</v>
      </c>
      <c r="F294" t="str">
        <f>+ユニバース設定!C294</f>
        <v>静岡銀行</v>
      </c>
      <c r="G294" s="31">
        <f>IF(E294=0,"",[1]!BOARD(E294,"","売気配数量-3")+[1]!BOARD(E294,"","売気配数量-2")+[1]!BOARD(E294,"","売気配数量-1")+[1]!BOARD(E294,"","売気配数量0")+[1]!BOARD(E294,"","売気配数量1")+[1]!BOARD(E294,"","売気配数量2")+[1]!BOARD(E294,"","売気配数量3")+[1]!BOARD(E294,"","売気配数量4")+[1]!BOARD(E294,"","売気配数量5")+[1]!BOARD(E294,"","売気配数量6")+[1]!BOARD(E294,"","売気配数量7")+[1]!BOARD(E294,"","売気配数量8")+[1]!BOARD(E294,"","売気配数量9")+[1]!BOARD(E294,"","売気配数量10")+[1]!BOARD(E294,"","売気配数量11")+[1]!BOARD(E294,"","売気配数量12")+[1]!BOARD(E294,"","売気配数量13")+[1]!BOARD(E294,"","売気配数量14"))</f>
        <v>287000</v>
      </c>
      <c r="H294" s="30">
        <f>IF(E294=0,"",[1]!BOARD(E294,"","買気配数量-3")+[1]!BOARD(E294,"","買気配数量-2")+[1]!BOARD(E294,"","買気配数量-1")+[1]!BOARD(E294,"","買気配数量0")+[1]!BOARD(E294,"","買気配数量1")+[1]!BOARD(E294,"","買気配数量2")+[1]!BOARD(E294,"","買気配数量3")+[1]!BOARD(E294,"","買気配数量4")+[1]!BOARD(E294,"","買気配数量5")+[1]!BOARD(E294,"","買気配数量6")+[1]!BOARD(E294,"","買気配数量7")+[1]!BOARD(E294,"","買気配数量8")+[1]!BOARD(E294,"","買気配数量9")+[1]!BOARD(E294,"","買気配数量10")+[1]!BOARD(E294,"","買気配数量11")+[1]!BOARD(E294,"","買気配数量12")+[1]!BOARD(E294,"","買気配数量13")+[1]!BOARD(E294,"","買気配数量14"))</f>
        <v>271000</v>
      </c>
      <c r="I294" s="29">
        <f t="shared" si="8"/>
        <v>0.94425087108013939</v>
      </c>
      <c r="J294" s="30">
        <f t="shared" si="9"/>
        <v>225</v>
      </c>
    </row>
    <row r="295" spans="5:10" x14ac:dyDescent="0.15">
      <c r="E295">
        <f>+ユニバース設定!B295</f>
        <v>8356</v>
      </c>
      <c r="F295" t="str">
        <f>+ユニバース設定!C295</f>
        <v>十六銀行</v>
      </c>
      <c r="G295" s="31">
        <f>IF(E295=0,"",[1]!BOARD(E295,"","売気配数量-3")+[1]!BOARD(E295,"","売気配数量-2")+[1]!BOARD(E295,"","売気配数量-1")+[1]!BOARD(E295,"","売気配数量0")+[1]!BOARD(E295,"","売気配数量1")+[1]!BOARD(E295,"","売気配数量2")+[1]!BOARD(E295,"","売気配数量3")+[1]!BOARD(E295,"","売気配数量4")+[1]!BOARD(E295,"","売気配数量5")+[1]!BOARD(E295,"","売気配数量6")+[1]!BOARD(E295,"","売気配数量7")+[1]!BOARD(E295,"","売気配数量8")+[1]!BOARD(E295,"","売気配数量9")+[1]!BOARD(E295,"","売気配数量10")+[1]!BOARD(E295,"","売気配数量11")+[1]!BOARD(E295,"","売気配数量12")+[1]!BOARD(E295,"","売気配数量13")+[1]!BOARD(E295,"","売気配数量14"))</f>
        <v>19700</v>
      </c>
      <c r="H295" s="30">
        <f>IF(E295=0,"",[1]!BOARD(E295,"","買気配数量-3")+[1]!BOARD(E295,"","買気配数量-2")+[1]!BOARD(E295,"","買気配数量-1")+[1]!BOARD(E295,"","買気配数量0")+[1]!BOARD(E295,"","買気配数量1")+[1]!BOARD(E295,"","買気配数量2")+[1]!BOARD(E295,"","買気配数量3")+[1]!BOARD(E295,"","買気配数量4")+[1]!BOARD(E295,"","買気配数量5")+[1]!BOARD(E295,"","買気配数量6")+[1]!BOARD(E295,"","買気配数量7")+[1]!BOARD(E295,"","買気配数量8")+[1]!BOARD(E295,"","買気配数量9")+[1]!BOARD(E295,"","買気配数量10")+[1]!BOARD(E295,"","買気配数量11")+[1]!BOARD(E295,"","買気配数量12")+[1]!BOARD(E295,"","買気配数量13")+[1]!BOARD(E295,"","買気配数量14"))</f>
        <v>41100</v>
      </c>
      <c r="I295" s="29">
        <f t="shared" ref="I295:I358" si="10">IF(F295=0,"",+H295/G295)</f>
        <v>2.0862944162436547</v>
      </c>
      <c r="J295" s="30">
        <f t="shared" si="9"/>
        <v>20</v>
      </c>
    </row>
    <row r="296" spans="5:10" x14ac:dyDescent="0.15">
      <c r="E296">
        <f>+ユニバース設定!B296</f>
        <v>8358</v>
      </c>
      <c r="F296" t="str">
        <f>+ユニバース設定!C296</f>
        <v>スルガ銀行</v>
      </c>
      <c r="G296" s="31">
        <f>IF(E296=0,"",[1]!BOARD(E296,"","売気配数量-3")+[1]!BOARD(E296,"","売気配数量-2")+[1]!BOARD(E296,"","売気配数量-1")+[1]!BOARD(E296,"","売気配数量0")+[1]!BOARD(E296,"","売気配数量1")+[1]!BOARD(E296,"","売気配数量2")+[1]!BOARD(E296,"","売気配数量3")+[1]!BOARD(E296,"","売気配数量4")+[1]!BOARD(E296,"","売気配数量5")+[1]!BOARD(E296,"","売気配数量6")+[1]!BOARD(E296,"","売気配数量7")+[1]!BOARD(E296,"","売気配数量8")+[1]!BOARD(E296,"","売気配数量9")+[1]!BOARD(E296,"","売気配数量10")+[1]!BOARD(E296,"","売気配数量11")+[1]!BOARD(E296,"","売気配数量12")+[1]!BOARD(E296,"","売気配数量13")+[1]!BOARD(E296,"","売気配数量14"))</f>
        <v>77700</v>
      </c>
      <c r="H296" s="30">
        <f>IF(E296=0,"",[1]!BOARD(E296,"","買気配数量-3")+[1]!BOARD(E296,"","買気配数量-2")+[1]!BOARD(E296,"","買気配数量-1")+[1]!BOARD(E296,"","買気配数量0")+[1]!BOARD(E296,"","買気配数量1")+[1]!BOARD(E296,"","買気配数量2")+[1]!BOARD(E296,"","買気配数量3")+[1]!BOARD(E296,"","買気配数量4")+[1]!BOARD(E296,"","買気配数量5")+[1]!BOARD(E296,"","買気配数量6")+[1]!BOARD(E296,"","買気配数量7")+[1]!BOARD(E296,"","買気配数量8")+[1]!BOARD(E296,"","買気配数量9")+[1]!BOARD(E296,"","買気配数量10")+[1]!BOARD(E296,"","買気配数量11")+[1]!BOARD(E296,"","買気配数量12")+[1]!BOARD(E296,"","買気配数量13")+[1]!BOARD(E296,"","買気配数量14"))</f>
        <v>88500</v>
      </c>
      <c r="I296" s="29">
        <f t="shared" si="10"/>
        <v>1.1389961389961389</v>
      </c>
      <c r="J296" s="30">
        <f t="shared" si="9"/>
        <v>158</v>
      </c>
    </row>
    <row r="297" spans="5:10" x14ac:dyDescent="0.15">
      <c r="E297">
        <f>+ユニバース設定!B297</f>
        <v>8359</v>
      </c>
      <c r="F297" t="str">
        <f>+ユニバース設定!C297</f>
        <v>八十二銀行</v>
      </c>
      <c r="G297" s="31">
        <f>IF(E297=0,"",[1]!BOARD(E297,"","売気配数量-3")+[1]!BOARD(E297,"","売気配数量-2")+[1]!BOARD(E297,"","売気配数量-1")+[1]!BOARD(E297,"","売気配数量0")+[1]!BOARD(E297,"","売気配数量1")+[1]!BOARD(E297,"","売気配数量2")+[1]!BOARD(E297,"","売気配数量3")+[1]!BOARD(E297,"","売気配数量4")+[1]!BOARD(E297,"","売気配数量5")+[1]!BOARD(E297,"","売気配数量6")+[1]!BOARD(E297,"","売気配数量7")+[1]!BOARD(E297,"","売気配数量8")+[1]!BOARD(E297,"","売気配数量9")+[1]!BOARD(E297,"","売気配数量10")+[1]!BOARD(E297,"","売気配数量11")+[1]!BOARD(E297,"","売気配数量12")+[1]!BOARD(E297,"","売気配数量13")+[1]!BOARD(E297,"","売気配数量14"))</f>
        <v>208900</v>
      </c>
      <c r="H297" s="30">
        <f>IF(E297=0,"",[1]!BOARD(E297,"","買気配数量-3")+[1]!BOARD(E297,"","買気配数量-2")+[1]!BOARD(E297,"","買気配数量-1")+[1]!BOARD(E297,"","買気配数量0")+[1]!BOARD(E297,"","買気配数量1")+[1]!BOARD(E297,"","買気配数量2")+[1]!BOARD(E297,"","買気配数量3")+[1]!BOARD(E297,"","買気配数量4")+[1]!BOARD(E297,"","買気配数量5")+[1]!BOARD(E297,"","買気配数量6")+[1]!BOARD(E297,"","買気配数量7")+[1]!BOARD(E297,"","買気配数量8")+[1]!BOARD(E297,"","買気配数量9")+[1]!BOARD(E297,"","買気配数量10")+[1]!BOARD(E297,"","買気配数量11")+[1]!BOARD(E297,"","買気配数量12")+[1]!BOARD(E297,"","買気配数量13")+[1]!BOARD(E297,"","買気配数量14"))</f>
        <v>231900</v>
      </c>
      <c r="I297" s="29">
        <f t="shared" si="10"/>
        <v>1.1101005265677357</v>
      </c>
      <c r="J297" s="30">
        <f t="shared" si="9"/>
        <v>167</v>
      </c>
    </row>
    <row r="298" spans="5:10" x14ac:dyDescent="0.15">
      <c r="E298">
        <f>+ユニバース設定!B298</f>
        <v>8361</v>
      </c>
      <c r="F298" t="str">
        <f>+ユニバース設定!C298</f>
        <v>大垣共立銀行</v>
      </c>
      <c r="G298" s="31">
        <f>IF(E298=0,"",[1]!BOARD(E298,"","売気配数量-3")+[1]!BOARD(E298,"","売気配数量-2")+[1]!BOARD(E298,"","売気配数量-1")+[1]!BOARD(E298,"","売気配数量0")+[1]!BOARD(E298,"","売気配数量1")+[1]!BOARD(E298,"","売気配数量2")+[1]!BOARD(E298,"","売気配数量3")+[1]!BOARD(E298,"","売気配数量4")+[1]!BOARD(E298,"","売気配数量5")+[1]!BOARD(E298,"","売気配数量6")+[1]!BOARD(E298,"","売気配数量7")+[1]!BOARD(E298,"","売気配数量8")+[1]!BOARD(E298,"","売気配数量9")+[1]!BOARD(E298,"","売気配数量10")+[1]!BOARD(E298,"","売気配数量11")+[1]!BOARD(E298,"","売気配数量12")+[1]!BOARD(E298,"","売気配数量13")+[1]!BOARD(E298,"","売気配数量14"))</f>
        <v>19000</v>
      </c>
      <c r="H298" s="30">
        <f>IF(E298=0,"",[1]!BOARD(E298,"","買気配数量-3")+[1]!BOARD(E298,"","買気配数量-2")+[1]!BOARD(E298,"","買気配数量-1")+[1]!BOARD(E298,"","買気配数量0")+[1]!BOARD(E298,"","買気配数量1")+[1]!BOARD(E298,"","買気配数量2")+[1]!BOARD(E298,"","買気配数量3")+[1]!BOARD(E298,"","買気配数量4")+[1]!BOARD(E298,"","買気配数量5")+[1]!BOARD(E298,"","買気配数量6")+[1]!BOARD(E298,"","買気配数量7")+[1]!BOARD(E298,"","買気配数量8")+[1]!BOARD(E298,"","買気配数量9")+[1]!BOARD(E298,"","買気配数量10")+[1]!BOARD(E298,"","買気配数量11")+[1]!BOARD(E298,"","買気配数量12")+[1]!BOARD(E298,"","買気配数量13")+[1]!BOARD(E298,"","買気配数量14"))</f>
        <v>35200</v>
      </c>
      <c r="I298" s="29">
        <f t="shared" si="10"/>
        <v>1.8526315789473684</v>
      </c>
      <c r="J298" s="30">
        <f t="shared" si="9"/>
        <v>35</v>
      </c>
    </row>
    <row r="299" spans="5:10" x14ac:dyDescent="0.15">
      <c r="E299">
        <f>+ユニバース設定!B299</f>
        <v>8363</v>
      </c>
      <c r="F299" t="str">
        <f>+ユニバース設定!C299</f>
        <v>北國銀行</v>
      </c>
      <c r="G299" s="31">
        <f>IF(E299=0,"",[1]!BOARD(E299,"","売気配数量-3")+[1]!BOARD(E299,"","売気配数量-2")+[1]!BOARD(E299,"","売気配数量-1")+[1]!BOARD(E299,"","売気配数量0")+[1]!BOARD(E299,"","売気配数量1")+[1]!BOARD(E299,"","売気配数量2")+[1]!BOARD(E299,"","売気配数量3")+[1]!BOARD(E299,"","売気配数量4")+[1]!BOARD(E299,"","売気配数量5")+[1]!BOARD(E299,"","売気配数量6")+[1]!BOARD(E299,"","売気配数量7")+[1]!BOARD(E299,"","売気配数量8")+[1]!BOARD(E299,"","売気配数量9")+[1]!BOARD(E299,"","売気配数量10")+[1]!BOARD(E299,"","売気配数量11")+[1]!BOARD(E299,"","売気配数量12")+[1]!BOARD(E299,"","売気配数量13")+[1]!BOARD(E299,"","売気配数量14"))</f>
        <v>10300</v>
      </c>
      <c r="H299" s="30">
        <f>IF(E299=0,"",[1]!BOARD(E299,"","買気配数量-3")+[1]!BOARD(E299,"","買気配数量-2")+[1]!BOARD(E299,"","買気配数量-1")+[1]!BOARD(E299,"","買気配数量0")+[1]!BOARD(E299,"","買気配数量1")+[1]!BOARD(E299,"","買気配数量2")+[1]!BOARD(E299,"","買気配数量3")+[1]!BOARD(E299,"","買気配数量4")+[1]!BOARD(E299,"","買気配数量5")+[1]!BOARD(E299,"","買気配数量6")+[1]!BOARD(E299,"","買気配数量7")+[1]!BOARD(E299,"","買気配数量8")+[1]!BOARD(E299,"","買気配数量9")+[1]!BOARD(E299,"","買気配数量10")+[1]!BOARD(E299,"","買気配数量11")+[1]!BOARD(E299,"","買気配数量12")+[1]!BOARD(E299,"","買気配数量13")+[1]!BOARD(E299,"","買気配数量14"))</f>
        <v>13600</v>
      </c>
      <c r="I299" s="29">
        <f t="shared" si="10"/>
        <v>1.3203883495145632</v>
      </c>
      <c r="J299" s="30">
        <f t="shared" si="9"/>
        <v>106</v>
      </c>
    </row>
    <row r="300" spans="5:10" x14ac:dyDescent="0.15">
      <c r="E300">
        <f>+ユニバース設定!B300</f>
        <v>8366</v>
      </c>
      <c r="F300" t="str">
        <f>+ユニバース設定!C300</f>
        <v>滋賀銀行</v>
      </c>
      <c r="G300" s="31">
        <f>IF(E300=0,"",[1]!BOARD(E300,"","売気配数量-3")+[1]!BOARD(E300,"","売気配数量-2")+[1]!BOARD(E300,"","売気配数量-1")+[1]!BOARD(E300,"","売気配数量0")+[1]!BOARD(E300,"","売気配数量1")+[1]!BOARD(E300,"","売気配数量2")+[1]!BOARD(E300,"","売気配数量3")+[1]!BOARD(E300,"","売気配数量4")+[1]!BOARD(E300,"","売気配数量5")+[1]!BOARD(E300,"","売気配数量6")+[1]!BOARD(E300,"","売気配数量7")+[1]!BOARD(E300,"","売気配数量8")+[1]!BOARD(E300,"","売気配数量9")+[1]!BOARD(E300,"","売気配数量10")+[1]!BOARD(E300,"","売気配数量11")+[1]!BOARD(E300,"","売気配数量12")+[1]!BOARD(E300,"","売気配数量13")+[1]!BOARD(E300,"","売気配数量14"))</f>
        <v>118000</v>
      </c>
      <c r="H300" s="30">
        <f>IF(E300=0,"",[1]!BOARD(E300,"","買気配数量-3")+[1]!BOARD(E300,"","買気配数量-2")+[1]!BOARD(E300,"","買気配数量-1")+[1]!BOARD(E300,"","買気配数量0")+[1]!BOARD(E300,"","買気配数量1")+[1]!BOARD(E300,"","買気配数量2")+[1]!BOARD(E300,"","買気配数量3")+[1]!BOARD(E300,"","買気配数量4")+[1]!BOARD(E300,"","買気配数量5")+[1]!BOARD(E300,"","買気配数量6")+[1]!BOARD(E300,"","買気配数量7")+[1]!BOARD(E300,"","買気配数量8")+[1]!BOARD(E300,"","買気配数量9")+[1]!BOARD(E300,"","買気配数量10")+[1]!BOARD(E300,"","買気配数量11")+[1]!BOARD(E300,"","買気配数量12")+[1]!BOARD(E300,"","買気配数量13")+[1]!BOARD(E300,"","買気配数量14"))</f>
        <v>144000</v>
      </c>
      <c r="I300" s="29">
        <f t="shared" si="10"/>
        <v>1.2203389830508475</v>
      </c>
      <c r="J300" s="30">
        <f t="shared" si="9"/>
        <v>128</v>
      </c>
    </row>
    <row r="301" spans="5:10" x14ac:dyDescent="0.15">
      <c r="E301">
        <f>+ユニバース設定!B301</f>
        <v>8367</v>
      </c>
      <c r="F301" t="str">
        <f>+ユニバース設定!C301</f>
        <v>南都銀行</v>
      </c>
      <c r="G301" s="31">
        <f>IF(E301=0,"",[1]!BOARD(E301,"","売気配数量-3")+[1]!BOARD(E301,"","売気配数量-2")+[1]!BOARD(E301,"","売気配数量-1")+[1]!BOARD(E301,"","売気配数量0")+[1]!BOARD(E301,"","売気配数量1")+[1]!BOARD(E301,"","売気配数量2")+[1]!BOARD(E301,"","売気配数量3")+[1]!BOARD(E301,"","売気配数量4")+[1]!BOARD(E301,"","売気配数量5")+[1]!BOARD(E301,"","売気配数量6")+[1]!BOARD(E301,"","売気配数量7")+[1]!BOARD(E301,"","売気配数量8")+[1]!BOARD(E301,"","売気配数量9")+[1]!BOARD(E301,"","売気配数量10")+[1]!BOARD(E301,"","売気配数量11")+[1]!BOARD(E301,"","売気配数量12")+[1]!BOARD(E301,"","売気配数量13")+[1]!BOARD(E301,"","売気配数量14"))</f>
        <v>18000</v>
      </c>
      <c r="H301" s="30">
        <f>IF(E301=0,"",[1]!BOARD(E301,"","買気配数量-3")+[1]!BOARD(E301,"","買気配数量-2")+[1]!BOARD(E301,"","買気配数量-1")+[1]!BOARD(E301,"","買気配数量0")+[1]!BOARD(E301,"","買気配数量1")+[1]!BOARD(E301,"","買気配数量2")+[1]!BOARD(E301,"","買気配数量3")+[1]!BOARD(E301,"","買気配数量4")+[1]!BOARD(E301,"","買気配数量5")+[1]!BOARD(E301,"","買気配数量6")+[1]!BOARD(E301,"","買気配数量7")+[1]!BOARD(E301,"","買気配数量8")+[1]!BOARD(E301,"","買気配数量9")+[1]!BOARD(E301,"","買気配数量10")+[1]!BOARD(E301,"","買気配数量11")+[1]!BOARD(E301,"","買気配数量12")+[1]!BOARD(E301,"","買気配数量13")+[1]!BOARD(E301,"","買気配数量14"))</f>
        <v>24000</v>
      </c>
      <c r="I301" s="29">
        <f t="shared" si="10"/>
        <v>1.3333333333333333</v>
      </c>
      <c r="J301" s="30">
        <f t="shared" si="9"/>
        <v>102</v>
      </c>
    </row>
    <row r="302" spans="5:10" x14ac:dyDescent="0.15">
      <c r="E302">
        <f>+ユニバース設定!B302</f>
        <v>0</v>
      </c>
      <c r="F302">
        <f>+ユニバース設定!C302</f>
        <v>0</v>
      </c>
      <c r="G302" s="31" t="str">
        <f>IF(E302=0,"",[1]!BOARD(E302,"","売気配数量-3")+[1]!BOARD(E302,"","売気配数量-2")+[1]!BOARD(E302,"","売気配数量-1")+[1]!BOARD(E302,"","売気配数量0")+[1]!BOARD(E302,"","売気配数量1")+[1]!BOARD(E302,"","売気配数量2")+[1]!BOARD(E302,"","売気配数量3")+[1]!BOARD(E302,"","売気配数量4")+[1]!BOARD(E302,"","売気配数量5")+[1]!BOARD(E302,"","売気配数量6")+[1]!BOARD(E302,"","売気配数量7")+[1]!BOARD(E302,"","売気配数量8")+[1]!BOARD(E302,"","売気配数量9")+[1]!BOARD(E302,"","売気配数量10")+[1]!BOARD(E302,"","売気配数量11")+[1]!BOARD(E302,"","売気配数量12")+[1]!BOARD(E302,"","売気配数量13")+[1]!BOARD(E302,"","売気配数量14"))</f>
        <v/>
      </c>
      <c r="H302" s="30" t="str">
        <f>IF(E302=0,"",[1]!BOARD(E302,"","買気配数量-3")+[1]!BOARD(E302,"","買気配数量-2")+[1]!BOARD(E302,"","買気配数量-1")+[1]!BOARD(E302,"","買気配数量0")+[1]!BOARD(E302,"","買気配数量1")+[1]!BOARD(E302,"","買気配数量2")+[1]!BOARD(E302,"","買気配数量3")+[1]!BOARD(E302,"","買気配数量4")+[1]!BOARD(E302,"","買気配数量5")+[1]!BOARD(E302,"","買気配数量6")+[1]!BOARD(E302,"","買気配数量7")+[1]!BOARD(E302,"","買気配数量8")+[1]!BOARD(E302,"","買気配数量9")+[1]!BOARD(E302,"","買気配数量10")+[1]!BOARD(E302,"","買気配数量11")+[1]!BOARD(E302,"","買気配数量12")+[1]!BOARD(E302,"","買気配数量13")+[1]!BOARD(E302,"","買気配数量14"))</f>
        <v/>
      </c>
      <c r="I302" s="29" t="str">
        <f t="shared" si="10"/>
        <v/>
      </c>
      <c r="J302" s="30" t="str">
        <f t="shared" si="9"/>
        <v/>
      </c>
    </row>
    <row r="303" spans="5:10" x14ac:dyDescent="0.15">
      <c r="E303">
        <f>+ユニバース設定!B303</f>
        <v>0</v>
      </c>
      <c r="F303">
        <f>+ユニバース設定!C303</f>
        <v>0</v>
      </c>
      <c r="G303" s="31" t="str">
        <f>IF(E303=0,"",[1]!BOARD(E303,"","売気配数量-3")+[1]!BOARD(E303,"","売気配数量-2")+[1]!BOARD(E303,"","売気配数量-1")+[1]!BOARD(E303,"","売気配数量0")+[1]!BOARD(E303,"","売気配数量1")+[1]!BOARD(E303,"","売気配数量2")+[1]!BOARD(E303,"","売気配数量3")+[1]!BOARD(E303,"","売気配数量4")+[1]!BOARD(E303,"","売気配数量5")+[1]!BOARD(E303,"","売気配数量6")+[1]!BOARD(E303,"","売気配数量7")+[1]!BOARD(E303,"","売気配数量8")+[1]!BOARD(E303,"","売気配数量9")+[1]!BOARD(E303,"","売気配数量10")+[1]!BOARD(E303,"","売気配数量11")+[1]!BOARD(E303,"","売気配数量12")+[1]!BOARD(E303,"","売気配数量13")+[1]!BOARD(E303,"","売気配数量14"))</f>
        <v/>
      </c>
      <c r="H303" s="30" t="str">
        <f>IF(E303=0,"",[1]!BOARD(E303,"","買気配数量-3")+[1]!BOARD(E303,"","買気配数量-2")+[1]!BOARD(E303,"","買気配数量-1")+[1]!BOARD(E303,"","買気配数量0")+[1]!BOARD(E303,"","買気配数量1")+[1]!BOARD(E303,"","買気配数量2")+[1]!BOARD(E303,"","買気配数量3")+[1]!BOARD(E303,"","買気配数量4")+[1]!BOARD(E303,"","買気配数量5")+[1]!BOARD(E303,"","買気配数量6")+[1]!BOARD(E303,"","買気配数量7")+[1]!BOARD(E303,"","買気配数量8")+[1]!BOARD(E303,"","買気配数量9")+[1]!BOARD(E303,"","買気配数量10")+[1]!BOARD(E303,"","買気配数量11")+[1]!BOARD(E303,"","買気配数量12")+[1]!BOARD(E303,"","買気配数量13")+[1]!BOARD(E303,"","買気配数量14"))</f>
        <v/>
      </c>
      <c r="I303" s="29" t="str">
        <f t="shared" si="10"/>
        <v/>
      </c>
      <c r="J303" s="30" t="str">
        <f t="shared" si="9"/>
        <v/>
      </c>
    </row>
    <row r="304" spans="5:10" x14ac:dyDescent="0.15">
      <c r="E304">
        <f>+ユニバース設定!B304</f>
        <v>0</v>
      </c>
      <c r="F304">
        <f>+ユニバース設定!C304</f>
        <v>0</v>
      </c>
      <c r="G304" s="31" t="str">
        <f>IF(E304=0,"",[1]!BOARD(E304,"","売気配数量-3")+[1]!BOARD(E304,"","売気配数量-2")+[1]!BOARD(E304,"","売気配数量-1")+[1]!BOARD(E304,"","売気配数量0")+[1]!BOARD(E304,"","売気配数量1")+[1]!BOARD(E304,"","売気配数量2")+[1]!BOARD(E304,"","売気配数量3")+[1]!BOARD(E304,"","売気配数量4")+[1]!BOARD(E304,"","売気配数量5")+[1]!BOARD(E304,"","売気配数量6")+[1]!BOARD(E304,"","売気配数量7")+[1]!BOARD(E304,"","売気配数量8")+[1]!BOARD(E304,"","売気配数量9")+[1]!BOARD(E304,"","売気配数量10")+[1]!BOARD(E304,"","売気配数量11")+[1]!BOARD(E304,"","売気配数量12")+[1]!BOARD(E304,"","売気配数量13")+[1]!BOARD(E304,"","売気配数量14"))</f>
        <v/>
      </c>
      <c r="H304" s="30" t="str">
        <f>IF(E304=0,"",[1]!BOARD(E304,"","買気配数量-3")+[1]!BOARD(E304,"","買気配数量-2")+[1]!BOARD(E304,"","買気配数量-1")+[1]!BOARD(E304,"","買気配数量0")+[1]!BOARD(E304,"","買気配数量1")+[1]!BOARD(E304,"","買気配数量2")+[1]!BOARD(E304,"","買気配数量3")+[1]!BOARD(E304,"","買気配数量4")+[1]!BOARD(E304,"","買気配数量5")+[1]!BOARD(E304,"","買気配数量6")+[1]!BOARD(E304,"","買気配数量7")+[1]!BOARD(E304,"","買気配数量8")+[1]!BOARD(E304,"","買気配数量9")+[1]!BOARD(E304,"","買気配数量10")+[1]!BOARD(E304,"","買気配数量11")+[1]!BOARD(E304,"","買気配数量12")+[1]!BOARD(E304,"","買気配数量13")+[1]!BOARD(E304,"","買気配数量14"))</f>
        <v/>
      </c>
      <c r="I304" s="29" t="str">
        <f t="shared" si="10"/>
        <v/>
      </c>
      <c r="J304" s="30" t="str">
        <f t="shared" si="9"/>
        <v/>
      </c>
    </row>
    <row r="305" spans="5:10" x14ac:dyDescent="0.15">
      <c r="E305">
        <f>+ユニバース設定!B305</f>
        <v>0</v>
      </c>
      <c r="F305">
        <f>+ユニバース設定!C305</f>
        <v>0</v>
      </c>
      <c r="G305" s="31" t="str">
        <f>IF(E305=0,"",[1]!BOARD(E305,"","売気配数量-3")+[1]!BOARD(E305,"","売気配数量-2")+[1]!BOARD(E305,"","売気配数量-1")+[1]!BOARD(E305,"","売気配数量0")+[1]!BOARD(E305,"","売気配数量1")+[1]!BOARD(E305,"","売気配数量2")+[1]!BOARD(E305,"","売気配数量3")+[1]!BOARD(E305,"","売気配数量4")+[1]!BOARD(E305,"","売気配数量5")+[1]!BOARD(E305,"","売気配数量6")+[1]!BOARD(E305,"","売気配数量7")+[1]!BOARD(E305,"","売気配数量8")+[1]!BOARD(E305,"","売気配数量9")+[1]!BOARD(E305,"","売気配数量10")+[1]!BOARD(E305,"","売気配数量11")+[1]!BOARD(E305,"","売気配数量12")+[1]!BOARD(E305,"","売気配数量13")+[1]!BOARD(E305,"","売気配数量14"))</f>
        <v/>
      </c>
      <c r="H305" s="30" t="str">
        <f>IF(E305=0,"",[1]!BOARD(E305,"","買気配数量-3")+[1]!BOARD(E305,"","買気配数量-2")+[1]!BOARD(E305,"","買気配数量-1")+[1]!BOARD(E305,"","買気配数量0")+[1]!BOARD(E305,"","買気配数量1")+[1]!BOARD(E305,"","買気配数量2")+[1]!BOARD(E305,"","買気配数量3")+[1]!BOARD(E305,"","買気配数量4")+[1]!BOARD(E305,"","買気配数量5")+[1]!BOARD(E305,"","買気配数量6")+[1]!BOARD(E305,"","買気配数量7")+[1]!BOARD(E305,"","買気配数量8")+[1]!BOARD(E305,"","買気配数量9")+[1]!BOARD(E305,"","買気配数量10")+[1]!BOARD(E305,"","買気配数量11")+[1]!BOARD(E305,"","買気配数量12")+[1]!BOARD(E305,"","買気配数量13")+[1]!BOARD(E305,"","買気配数量14"))</f>
        <v/>
      </c>
      <c r="I305" s="29" t="str">
        <f t="shared" si="10"/>
        <v/>
      </c>
      <c r="J305" s="30" t="str">
        <f t="shared" si="9"/>
        <v/>
      </c>
    </row>
    <row r="306" spans="5:10" x14ac:dyDescent="0.15">
      <c r="E306">
        <f>+ユニバース設定!B306</f>
        <v>0</v>
      </c>
      <c r="F306">
        <f>+ユニバース設定!C306</f>
        <v>0</v>
      </c>
      <c r="G306" s="31" t="str">
        <f>IF(E306=0,"",[1]!BOARD(E306,"","売気配数量-3")+[1]!BOARD(E306,"","売気配数量-2")+[1]!BOARD(E306,"","売気配数量-1")+[1]!BOARD(E306,"","売気配数量0")+[1]!BOARD(E306,"","売気配数量1")+[1]!BOARD(E306,"","売気配数量2")+[1]!BOARD(E306,"","売気配数量3")+[1]!BOARD(E306,"","売気配数量4")+[1]!BOARD(E306,"","売気配数量5")+[1]!BOARD(E306,"","売気配数量6")+[1]!BOARD(E306,"","売気配数量7")+[1]!BOARD(E306,"","売気配数量8")+[1]!BOARD(E306,"","売気配数量9")+[1]!BOARD(E306,"","売気配数量10")+[1]!BOARD(E306,"","売気配数量11")+[1]!BOARD(E306,"","売気配数量12")+[1]!BOARD(E306,"","売気配数量13")+[1]!BOARD(E306,"","売気配数量14"))</f>
        <v/>
      </c>
      <c r="H306" s="30" t="str">
        <f>IF(E306=0,"",[1]!BOARD(E306,"","買気配数量-3")+[1]!BOARD(E306,"","買気配数量-2")+[1]!BOARD(E306,"","買気配数量-1")+[1]!BOARD(E306,"","買気配数量0")+[1]!BOARD(E306,"","買気配数量1")+[1]!BOARD(E306,"","買気配数量2")+[1]!BOARD(E306,"","買気配数量3")+[1]!BOARD(E306,"","買気配数量4")+[1]!BOARD(E306,"","買気配数量5")+[1]!BOARD(E306,"","買気配数量6")+[1]!BOARD(E306,"","買気配数量7")+[1]!BOARD(E306,"","買気配数量8")+[1]!BOARD(E306,"","買気配数量9")+[1]!BOARD(E306,"","買気配数量10")+[1]!BOARD(E306,"","買気配数量11")+[1]!BOARD(E306,"","買気配数量12")+[1]!BOARD(E306,"","買気配数量13")+[1]!BOARD(E306,"","買気配数量14"))</f>
        <v/>
      </c>
      <c r="I306" s="29" t="str">
        <f t="shared" si="10"/>
        <v/>
      </c>
      <c r="J306" s="30" t="str">
        <f t="shared" si="9"/>
        <v/>
      </c>
    </row>
    <row r="307" spans="5:10" x14ac:dyDescent="0.15">
      <c r="E307">
        <f>+ユニバース設定!B307</f>
        <v>0</v>
      </c>
      <c r="F307">
        <f>+ユニバース設定!C307</f>
        <v>0</v>
      </c>
      <c r="G307" s="31" t="str">
        <f>IF(E307=0,"",[1]!BOARD(E307,"","売気配数量-3")+[1]!BOARD(E307,"","売気配数量-2")+[1]!BOARD(E307,"","売気配数量-1")+[1]!BOARD(E307,"","売気配数量0")+[1]!BOARD(E307,"","売気配数量1")+[1]!BOARD(E307,"","売気配数量2")+[1]!BOARD(E307,"","売気配数量3")+[1]!BOARD(E307,"","売気配数量4")+[1]!BOARD(E307,"","売気配数量5")+[1]!BOARD(E307,"","売気配数量6")+[1]!BOARD(E307,"","売気配数量7")+[1]!BOARD(E307,"","売気配数量8")+[1]!BOARD(E307,"","売気配数量9")+[1]!BOARD(E307,"","売気配数量10")+[1]!BOARD(E307,"","売気配数量11")+[1]!BOARD(E307,"","売気配数量12")+[1]!BOARD(E307,"","売気配数量13")+[1]!BOARD(E307,"","売気配数量14"))</f>
        <v/>
      </c>
      <c r="H307" s="30" t="str">
        <f>IF(E307=0,"",[1]!BOARD(E307,"","買気配数量-3")+[1]!BOARD(E307,"","買気配数量-2")+[1]!BOARD(E307,"","買気配数量-1")+[1]!BOARD(E307,"","買気配数量0")+[1]!BOARD(E307,"","買気配数量1")+[1]!BOARD(E307,"","買気配数量2")+[1]!BOARD(E307,"","買気配数量3")+[1]!BOARD(E307,"","買気配数量4")+[1]!BOARD(E307,"","買気配数量5")+[1]!BOARD(E307,"","買気配数量6")+[1]!BOARD(E307,"","買気配数量7")+[1]!BOARD(E307,"","買気配数量8")+[1]!BOARD(E307,"","買気配数量9")+[1]!BOARD(E307,"","買気配数量10")+[1]!BOARD(E307,"","買気配数量11")+[1]!BOARD(E307,"","買気配数量12")+[1]!BOARD(E307,"","買気配数量13")+[1]!BOARD(E307,"","買気配数量14"))</f>
        <v/>
      </c>
      <c r="I307" s="29" t="str">
        <f t="shared" si="10"/>
        <v/>
      </c>
      <c r="J307" s="30" t="str">
        <f t="shared" si="9"/>
        <v/>
      </c>
    </row>
    <row r="308" spans="5:10" x14ac:dyDescent="0.15">
      <c r="E308">
        <f>+ユニバース設定!B308</f>
        <v>0</v>
      </c>
      <c r="F308">
        <f>+ユニバース設定!C308</f>
        <v>0</v>
      </c>
      <c r="G308" s="31" t="str">
        <f>IF(E308=0,"",[1]!BOARD(E308,"","売気配数量-3")+[1]!BOARD(E308,"","売気配数量-2")+[1]!BOARD(E308,"","売気配数量-1")+[1]!BOARD(E308,"","売気配数量0")+[1]!BOARD(E308,"","売気配数量1")+[1]!BOARD(E308,"","売気配数量2")+[1]!BOARD(E308,"","売気配数量3")+[1]!BOARD(E308,"","売気配数量4")+[1]!BOARD(E308,"","売気配数量5")+[1]!BOARD(E308,"","売気配数量6")+[1]!BOARD(E308,"","売気配数量7")+[1]!BOARD(E308,"","売気配数量8")+[1]!BOARD(E308,"","売気配数量9")+[1]!BOARD(E308,"","売気配数量10")+[1]!BOARD(E308,"","売気配数量11")+[1]!BOARD(E308,"","売気配数量12")+[1]!BOARD(E308,"","売気配数量13")+[1]!BOARD(E308,"","売気配数量14"))</f>
        <v/>
      </c>
      <c r="H308" s="30" t="str">
        <f>IF(E308=0,"",[1]!BOARD(E308,"","買気配数量-3")+[1]!BOARD(E308,"","買気配数量-2")+[1]!BOARD(E308,"","買気配数量-1")+[1]!BOARD(E308,"","買気配数量0")+[1]!BOARD(E308,"","買気配数量1")+[1]!BOARD(E308,"","買気配数量2")+[1]!BOARD(E308,"","買気配数量3")+[1]!BOARD(E308,"","買気配数量4")+[1]!BOARD(E308,"","買気配数量5")+[1]!BOARD(E308,"","買気配数量6")+[1]!BOARD(E308,"","買気配数量7")+[1]!BOARD(E308,"","買気配数量8")+[1]!BOARD(E308,"","買気配数量9")+[1]!BOARD(E308,"","買気配数量10")+[1]!BOARD(E308,"","買気配数量11")+[1]!BOARD(E308,"","買気配数量12")+[1]!BOARD(E308,"","買気配数量13")+[1]!BOARD(E308,"","買気配数量14"))</f>
        <v/>
      </c>
      <c r="I308" s="29" t="str">
        <f t="shared" si="10"/>
        <v/>
      </c>
      <c r="J308" s="30" t="str">
        <f t="shared" si="9"/>
        <v/>
      </c>
    </row>
    <row r="309" spans="5:10" x14ac:dyDescent="0.15">
      <c r="E309">
        <f>+ユニバース設定!B309</f>
        <v>0</v>
      </c>
      <c r="F309">
        <f>+ユニバース設定!C309</f>
        <v>0</v>
      </c>
      <c r="G309" s="31" t="str">
        <f>IF(E309=0,"",[1]!BOARD(E309,"","売気配数量-3")+[1]!BOARD(E309,"","売気配数量-2")+[1]!BOARD(E309,"","売気配数量-1")+[1]!BOARD(E309,"","売気配数量0")+[1]!BOARD(E309,"","売気配数量1")+[1]!BOARD(E309,"","売気配数量2")+[1]!BOARD(E309,"","売気配数量3")+[1]!BOARD(E309,"","売気配数量4")+[1]!BOARD(E309,"","売気配数量5")+[1]!BOARD(E309,"","売気配数量6")+[1]!BOARD(E309,"","売気配数量7")+[1]!BOARD(E309,"","売気配数量8")+[1]!BOARD(E309,"","売気配数量9")+[1]!BOARD(E309,"","売気配数量10")+[1]!BOARD(E309,"","売気配数量11")+[1]!BOARD(E309,"","売気配数量12")+[1]!BOARD(E309,"","売気配数量13")+[1]!BOARD(E309,"","売気配数量14"))</f>
        <v/>
      </c>
      <c r="H309" s="30" t="str">
        <f>IF(E309=0,"",[1]!BOARD(E309,"","買気配数量-3")+[1]!BOARD(E309,"","買気配数量-2")+[1]!BOARD(E309,"","買気配数量-1")+[1]!BOARD(E309,"","買気配数量0")+[1]!BOARD(E309,"","買気配数量1")+[1]!BOARD(E309,"","買気配数量2")+[1]!BOARD(E309,"","買気配数量3")+[1]!BOARD(E309,"","買気配数量4")+[1]!BOARD(E309,"","買気配数量5")+[1]!BOARD(E309,"","買気配数量6")+[1]!BOARD(E309,"","買気配数量7")+[1]!BOARD(E309,"","買気配数量8")+[1]!BOARD(E309,"","買気配数量9")+[1]!BOARD(E309,"","買気配数量10")+[1]!BOARD(E309,"","買気配数量11")+[1]!BOARD(E309,"","買気配数量12")+[1]!BOARD(E309,"","買気配数量13")+[1]!BOARD(E309,"","買気配数量14"))</f>
        <v/>
      </c>
      <c r="I309" s="29" t="str">
        <f t="shared" si="10"/>
        <v/>
      </c>
      <c r="J309" s="30" t="str">
        <f t="shared" si="9"/>
        <v/>
      </c>
    </row>
    <row r="310" spans="5:10" x14ac:dyDescent="0.15">
      <c r="E310">
        <f>+ユニバース設定!B310</f>
        <v>0</v>
      </c>
      <c r="F310">
        <f>+ユニバース設定!C310</f>
        <v>0</v>
      </c>
      <c r="G310" s="31" t="str">
        <f>IF(E310=0,"",[1]!BOARD(E310,"","売気配数量-3")+[1]!BOARD(E310,"","売気配数量-2")+[1]!BOARD(E310,"","売気配数量-1")+[1]!BOARD(E310,"","売気配数量0")+[1]!BOARD(E310,"","売気配数量1")+[1]!BOARD(E310,"","売気配数量2")+[1]!BOARD(E310,"","売気配数量3")+[1]!BOARD(E310,"","売気配数量4")+[1]!BOARD(E310,"","売気配数量5")+[1]!BOARD(E310,"","売気配数量6")+[1]!BOARD(E310,"","売気配数量7")+[1]!BOARD(E310,"","売気配数量8")+[1]!BOARD(E310,"","売気配数量9")+[1]!BOARD(E310,"","売気配数量10")+[1]!BOARD(E310,"","売気配数量11")+[1]!BOARD(E310,"","売気配数量12")+[1]!BOARD(E310,"","売気配数量13")+[1]!BOARD(E310,"","売気配数量14"))</f>
        <v/>
      </c>
      <c r="H310" s="30" t="str">
        <f>IF(E310=0,"",[1]!BOARD(E310,"","買気配数量-3")+[1]!BOARD(E310,"","買気配数量-2")+[1]!BOARD(E310,"","買気配数量-1")+[1]!BOARD(E310,"","買気配数量0")+[1]!BOARD(E310,"","買気配数量1")+[1]!BOARD(E310,"","買気配数量2")+[1]!BOARD(E310,"","買気配数量3")+[1]!BOARD(E310,"","買気配数量4")+[1]!BOARD(E310,"","買気配数量5")+[1]!BOARD(E310,"","買気配数量6")+[1]!BOARD(E310,"","買気配数量7")+[1]!BOARD(E310,"","買気配数量8")+[1]!BOARD(E310,"","買気配数量9")+[1]!BOARD(E310,"","買気配数量10")+[1]!BOARD(E310,"","買気配数量11")+[1]!BOARD(E310,"","買気配数量12")+[1]!BOARD(E310,"","買気配数量13")+[1]!BOARD(E310,"","買気配数量14"))</f>
        <v/>
      </c>
      <c r="I310" s="29" t="str">
        <f t="shared" si="10"/>
        <v/>
      </c>
      <c r="J310" s="30" t="str">
        <f t="shared" si="9"/>
        <v/>
      </c>
    </row>
    <row r="311" spans="5:10" x14ac:dyDescent="0.15">
      <c r="E311">
        <f>+ユニバース設定!B311</f>
        <v>0</v>
      </c>
      <c r="F311">
        <f>+ユニバース設定!C311</f>
        <v>0</v>
      </c>
      <c r="G311" s="31" t="str">
        <f>IF(E311=0,"",[1]!BOARD(E311,"","売気配数量-3")+[1]!BOARD(E311,"","売気配数量-2")+[1]!BOARD(E311,"","売気配数量-1")+[1]!BOARD(E311,"","売気配数量0")+[1]!BOARD(E311,"","売気配数量1")+[1]!BOARD(E311,"","売気配数量2")+[1]!BOARD(E311,"","売気配数量3")+[1]!BOARD(E311,"","売気配数量4")+[1]!BOARD(E311,"","売気配数量5")+[1]!BOARD(E311,"","売気配数量6")+[1]!BOARD(E311,"","売気配数量7")+[1]!BOARD(E311,"","売気配数量8")+[1]!BOARD(E311,"","売気配数量9")+[1]!BOARD(E311,"","売気配数量10")+[1]!BOARD(E311,"","売気配数量11")+[1]!BOARD(E311,"","売気配数量12")+[1]!BOARD(E311,"","売気配数量13")+[1]!BOARD(E311,"","売気配数量14"))</f>
        <v/>
      </c>
      <c r="H311" s="30" t="str">
        <f>IF(E311=0,"",[1]!BOARD(E311,"","買気配数量-3")+[1]!BOARD(E311,"","買気配数量-2")+[1]!BOARD(E311,"","買気配数量-1")+[1]!BOARD(E311,"","買気配数量0")+[1]!BOARD(E311,"","買気配数量1")+[1]!BOARD(E311,"","買気配数量2")+[1]!BOARD(E311,"","買気配数量3")+[1]!BOARD(E311,"","買気配数量4")+[1]!BOARD(E311,"","買気配数量5")+[1]!BOARD(E311,"","買気配数量6")+[1]!BOARD(E311,"","買気配数量7")+[1]!BOARD(E311,"","買気配数量8")+[1]!BOARD(E311,"","買気配数量9")+[1]!BOARD(E311,"","買気配数量10")+[1]!BOARD(E311,"","買気配数量11")+[1]!BOARD(E311,"","買気配数量12")+[1]!BOARD(E311,"","買気配数量13")+[1]!BOARD(E311,"","買気配数量14"))</f>
        <v/>
      </c>
      <c r="I311" s="29" t="str">
        <f t="shared" si="10"/>
        <v/>
      </c>
      <c r="J311" s="30" t="str">
        <f t="shared" si="9"/>
        <v/>
      </c>
    </row>
    <row r="312" spans="5:10" x14ac:dyDescent="0.15">
      <c r="E312">
        <f>+ユニバース設定!B312</f>
        <v>0</v>
      </c>
      <c r="F312">
        <f>+ユニバース設定!C312</f>
        <v>0</v>
      </c>
      <c r="G312" s="31" t="str">
        <f>IF(E312=0,"",[1]!BOARD(E312,"","売気配数量-3")+[1]!BOARD(E312,"","売気配数量-2")+[1]!BOARD(E312,"","売気配数量-1")+[1]!BOARD(E312,"","売気配数量0")+[1]!BOARD(E312,"","売気配数量1")+[1]!BOARD(E312,"","売気配数量2")+[1]!BOARD(E312,"","売気配数量3")+[1]!BOARD(E312,"","売気配数量4")+[1]!BOARD(E312,"","売気配数量5")+[1]!BOARD(E312,"","売気配数量6")+[1]!BOARD(E312,"","売気配数量7")+[1]!BOARD(E312,"","売気配数量8")+[1]!BOARD(E312,"","売気配数量9")+[1]!BOARD(E312,"","売気配数量10")+[1]!BOARD(E312,"","売気配数量11")+[1]!BOARD(E312,"","売気配数量12")+[1]!BOARD(E312,"","売気配数量13")+[1]!BOARD(E312,"","売気配数量14"))</f>
        <v/>
      </c>
      <c r="H312" s="30" t="str">
        <f>IF(E312=0,"",[1]!BOARD(E312,"","買気配数量-3")+[1]!BOARD(E312,"","買気配数量-2")+[1]!BOARD(E312,"","買気配数量-1")+[1]!BOARD(E312,"","買気配数量0")+[1]!BOARD(E312,"","買気配数量1")+[1]!BOARD(E312,"","買気配数量2")+[1]!BOARD(E312,"","買気配数量3")+[1]!BOARD(E312,"","買気配数量4")+[1]!BOARD(E312,"","買気配数量5")+[1]!BOARD(E312,"","買気配数量6")+[1]!BOARD(E312,"","買気配数量7")+[1]!BOARD(E312,"","買気配数量8")+[1]!BOARD(E312,"","買気配数量9")+[1]!BOARD(E312,"","買気配数量10")+[1]!BOARD(E312,"","買気配数量11")+[1]!BOARD(E312,"","買気配数量12")+[1]!BOARD(E312,"","買気配数量13")+[1]!BOARD(E312,"","買気配数量14"))</f>
        <v/>
      </c>
      <c r="I312" s="29" t="str">
        <f t="shared" si="10"/>
        <v/>
      </c>
      <c r="J312" s="30" t="str">
        <f t="shared" si="9"/>
        <v/>
      </c>
    </row>
    <row r="313" spans="5:10" x14ac:dyDescent="0.15">
      <c r="E313">
        <f>+ユニバース設定!B313</f>
        <v>0</v>
      </c>
      <c r="F313">
        <f>+ユニバース設定!C313</f>
        <v>0</v>
      </c>
      <c r="G313" s="31" t="str">
        <f>IF(E313=0,"",[1]!BOARD(E313,"","売気配数量-3")+[1]!BOARD(E313,"","売気配数量-2")+[1]!BOARD(E313,"","売気配数量-1")+[1]!BOARD(E313,"","売気配数量0")+[1]!BOARD(E313,"","売気配数量1")+[1]!BOARD(E313,"","売気配数量2")+[1]!BOARD(E313,"","売気配数量3")+[1]!BOARD(E313,"","売気配数量4")+[1]!BOARD(E313,"","売気配数量5")+[1]!BOARD(E313,"","売気配数量6")+[1]!BOARD(E313,"","売気配数量7")+[1]!BOARD(E313,"","売気配数量8")+[1]!BOARD(E313,"","売気配数量9")+[1]!BOARD(E313,"","売気配数量10")+[1]!BOARD(E313,"","売気配数量11")+[1]!BOARD(E313,"","売気配数量12")+[1]!BOARD(E313,"","売気配数量13")+[1]!BOARD(E313,"","売気配数量14"))</f>
        <v/>
      </c>
      <c r="H313" s="30" t="str">
        <f>IF(E313=0,"",[1]!BOARD(E313,"","買気配数量-3")+[1]!BOARD(E313,"","買気配数量-2")+[1]!BOARD(E313,"","買気配数量-1")+[1]!BOARD(E313,"","買気配数量0")+[1]!BOARD(E313,"","買気配数量1")+[1]!BOARD(E313,"","買気配数量2")+[1]!BOARD(E313,"","買気配数量3")+[1]!BOARD(E313,"","買気配数量4")+[1]!BOARD(E313,"","買気配数量5")+[1]!BOARD(E313,"","買気配数量6")+[1]!BOARD(E313,"","買気配数量7")+[1]!BOARD(E313,"","買気配数量8")+[1]!BOARD(E313,"","買気配数量9")+[1]!BOARD(E313,"","買気配数量10")+[1]!BOARD(E313,"","買気配数量11")+[1]!BOARD(E313,"","買気配数量12")+[1]!BOARD(E313,"","買気配数量13")+[1]!BOARD(E313,"","買気配数量14"))</f>
        <v/>
      </c>
      <c r="I313" s="29" t="str">
        <f t="shared" si="10"/>
        <v/>
      </c>
      <c r="J313" s="30" t="str">
        <f t="shared" si="9"/>
        <v/>
      </c>
    </row>
    <row r="314" spans="5:10" x14ac:dyDescent="0.15">
      <c r="E314">
        <f>+ユニバース設定!B314</f>
        <v>0</v>
      </c>
      <c r="F314">
        <f>+ユニバース設定!C314</f>
        <v>0</v>
      </c>
      <c r="G314" s="31" t="str">
        <f>IF(E314=0,"",[1]!BOARD(E314,"","売気配数量-3")+[1]!BOARD(E314,"","売気配数量-2")+[1]!BOARD(E314,"","売気配数量-1")+[1]!BOARD(E314,"","売気配数量0")+[1]!BOARD(E314,"","売気配数量1")+[1]!BOARD(E314,"","売気配数量2")+[1]!BOARD(E314,"","売気配数量3")+[1]!BOARD(E314,"","売気配数量4")+[1]!BOARD(E314,"","売気配数量5")+[1]!BOARD(E314,"","売気配数量6")+[1]!BOARD(E314,"","売気配数量7")+[1]!BOARD(E314,"","売気配数量8")+[1]!BOARD(E314,"","売気配数量9")+[1]!BOARD(E314,"","売気配数量10")+[1]!BOARD(E314,"","売気配数量11")+[1]!BOARD(E314,"","売気配数量12")+[1]!BOARD(E314,"","売気配数量13")+[1]!BOARD(E314,"","売気配数量14"))</f>
        <v/>
      </c>
      <c r="H314" s="30" t="str">
        <f>IF(E314=0,"",[1]!BOARD(E314,"","買気配数量-3")+[1]!BOARD(E314,"","買気配数量-2")+[1]!BOARD(E314,"","買気配数量-1")+[1]!BOARD(E314,"","買気配数量0")+[1]!BOARD(E314,"","買気配数量1")+[1]!BOARD(E314,"","買気配数量2")+[1]!BOARD(E314,"","買気配数量3")+[1]!BOARD(E314,"","買気配数量4")+[1]!BOARD(E314,"","買気配数量5")+[1]!BOARD(E314,"","買気配数量6")+[1]!BOARD(E314,"","買気配数量7")+[1]!BOARD(E314,"","買気配数量8")+[1]!BOARD(E314,"","買気配数量9")+[1]!BOARD(E314,"","買気配数量10")+[1]!BOARD(E314,"","買気配数量11")+[1]!BOARD(E314,"","買気配数量12")+[1]!BOARD(E314,"","買気配数量13")+[1]!BOARD(E314,"","買気配数量14"))</f>
        <v/>
      </c>
      <c r="I314" s="29" t="str">
        <f t="shared" si="10"/>
        <v/>
      </c>
      <c r="J314" s="30" t="str">
        <f t="shared" si="9"/>
        <v/>
      </c>
    </row>
    <row r="315" spans="5:10" x14ac:dyDescent="0.15">
      <c r="E315">
        <f>+ユニバース設定!B315</f>
        <v>0</v>
      </c>
      <c r="F315">
        <f>+ユニバース設定!C315</f>
        <v>0</v>
      </c>
      <c r="G315" s="31" t="str">
        <f>IF(E315=0,"",[1]!BOARD(E315,"","売気配数量-3")+[1]!BOARD(E315,"","売気配数量-2")+[1]!BOARD(E315,"","売気配数量-1")+[1]!BOARD(E315,"","売気配数量0")+[1]!BOARD(E315,"","売気配数量1")+[1]!BOARD(E315,"","売気配数量2")+[1]!BOARD(E315,"","売気配数量3")+[1]!BOARD(E315,"","売気配数量4")+[1]!BOARD(E315,"","売気配数量5")+[1]!BOARD(E315,"","売気配数量6")+[1]!BOARD(E315,"","売気配数量7")+[1]!BOARD(E315,"","売気配数量8")+[1]!BOARD(E315,"","売気配数量9")+[1]!BOARD(E315,"","売気配数量10")+[1]!BOARD(E315,"","売気配数量11")+[1]!BOARD(E315,"","売気配数量12")+[1]!BOARD(E315,"","売気配数量13")+[1]!BOARD(E315,"","売気配数量14"))</f>
        <v/>
      </c>
      <c r="H315" s="30" t="str">
        <f>IF(E315=0,"",[1]!BOARD(E315,"","買気配数量-3")+[1]!BOARD(E315,"","買気配数量-2")+[1]!BOARD(E315,"","買気配数量-1")+[1]!BOARD(E315,"","買気配数量0")+[1]!BOARD(E315,"","買気配数量1")+[1]!BOARD(E315,"","買気配数量2")+[1]!BOARD(E315,"","買気配数量3")+[1]!BOARD(E315,"","買気配数量4")+[1]!BOARD(E315,"","買気配数量5")+[1]!BOARD(E315,"","買気配数量6")+[1]!BOARD(E315,"","買気配数量7")+[1]!BOARD(E315,"","買気配数量8")+[1]!BOARD(E315,"","買気配数量9")+[1]!BOARD(E315,"","買気配数量10")+[1]!BOARD(E315,"","買気配数量11")+[1]!BOARD(E315,"","買気配数量12")+[1]!BOARD(E315,"","買気配数量13")+[1]!BOARD(E315,"","買気配数量14"))</f>
        <v/>
      </c>
      <c r="I315" s="29" t="str">
        <f t="shared" si="10"/>
        <v/>
      </c>
      <c r="J315" s="30" t="str">
        <f t="shared" si="9"/>
        <v/>
      </c>
    </row>
    <row r="316" spans="5:10" x14ac:dyDescent="0.15">
      <c r="E316">
        <f>+ユニバース設定!B316</f>
        <v>0</v>
      </c>
      <c r="F316">
        <f>+ユニバース設定!C316</f>
        <v>0</v>
      </c>
      <c r="G316" s="31" t="str">
        <f>IF(E316=0,"",[1]!BOARD(E316,"","売気配数量-3")+[1]!BOARD(E316,"","売気配数量-2")+[1]!BOARD(E316,"","売気配数量-1")+[1]!BOARD(E316,"","売気配数量0")+[1]!BOARD(E316,"","売気配数量1")+[1]!BOARD(E316,"","売気配数量2")+[1]!BOARD(E316,"","売気配数量3")+[1]!BOARD(E316,"","売気配数量4")+[1]!BOARD(E316,"","売気配数量5")+[1]!BOARD(E316,"","売気配数量6")+[1]!BOARD(E316,"","売気配数量7")+[1]!BOARD(E316,"","売気配数量8")+[1]!BOARD(E316,"","売気配数量9")+[1]!BOARD(E316,"","売気配数量10")+[1]!BOARD(E316,"","売気配数量11")+[1]!BOARD(E316,"","売気配数量12")+[1]!BOARD(E316,"","売気配数量13")+[1]!BOARD(E316,"","売気配数量14"))</f>
        <v/>
      </c>
      <c r="H316" s="30" t="str">
        <f>IF(E316=0,"",[1]!BOARD(E316,"","買気配数量-3")+[1]!BOARD(E316,"","買気配数量-2")+[1]!BOARD(E316,"","買気配数量-1")+[1]!BOARD(E316,"","買気配数量0")+[1]!BOARD(E316,"","買気配数量1")+[1]!BOARD(E316,"","買気配数量2")+[1]!BOARD(E316,"","買気配数量3")+[1]!BOARD(E316,"","買気配数量4")+[1]!BOARD(E316,"","買気配数量5")+[1]!BOARD(E316,"","買気配数量6")+[1]!BOARD(E316,"","買気配数量7")+[1]!BOARD(E316,"","買気配数量8")+[1]!BOARD(E316,"","買気配数量9")+[1]!BOARD(E316,"","買気配数量10")+[1]!BOARD(E316,"","買気配数量11")+[1]!BOARD(E316,"","買気配数量12")+[1]!BOARD(E316,"","買気配数量13")+[1]!BOARD(E316,"","買気配数量14"))</f>
        <v/>
      </c>
      <c r="I316" s="29" t="str">
        <f t="shared" si="10"/>
        <v/>
      </c>
      <c r="J316" s="30" t="str">
        <f t="shared" si="9"/>
        <v/>
      </c>
    </row>
    <row r="317" spans="5:10" x14ac:dyDescent="0.15">
      <c r="E317">
        <f>+ユニバース設定!B317</f>
        <v>0</v>
      </c>
      <c r="F317">
        <f>+ユニバース設定!C317</f>
        <v>0</v>
      </c>
      <c r="G317" s="31" t="str">
        <f>IF(E317=0,"",[1]!BOARD(E317,"","売気配数量-3")+[1]!BOARD(E317,"","売気配数量-2")+[1]!BOARD(E317,"","売気配数量-1")+[1]!BOARD(E317,"","売気配数量0")+[1]!BOARD(E317,"","売気配数量1")+[1]!BOARD(E317,"","売気配数量2")+[1]!BOARD(E317,"","売気配数量3")+[1]!BOARD(E317,"","売気配数量4")+[1]!BOARD(E317,"","売気配数量5")+[1]!BOARD(E317,"","売気配数量6")+[1]!BOARD(E317,"","売気配数量7")+[1]!BOARD(E317,"","売気配数量8")+[1]!BOARD(E317,"","売気配数量9")+[1]!BOARD(E317,"","売気配数量10")+[1]!BOARD(E317,"","売気配数量11")+[1]!BOARD(E317,"","売気配数量12")+[1]!BOARD(E317,"","売気配数量13")+[1]!BOARD(E317,"","売気配数量14"))</f>
        <v/>
      </c>
      <c r="H317" s="30" t="str">
        <f>IF(E317=0,"",[1]!BOARD(E317,"","買気配数量-3")+[1]!BOARD(E317,"","買気配数量-2")+[1]!BOARD(E317,"","買気配数量-1")+[1]!BOARD(E317,"","買気配数量0")+[1]!BOARD(E317,"","買気配数量1")+[1]!BOARD(E317,"","買気配数量2")+[1]!BOARD(E317,"","買気配数量3")+[1]!BOARD(E317,"","買気配数量4")+[1]!BOARD(E317,"","買気配数量5")+[1]!BOARD(E317,"","買気配数量6")+[1]!BOARD(E317,"","買気配数量7")+[1]!BOARD(E317,"","買気配数量8")+[1]!BOARD(E317,"","買気配数量9")+[1]!BOARD(E317,"","買気配数量10")+[1]!BOARD(E317,"","買気配数量11")+[1]!BOARD(E317,"","買気配数量12")+[1]!BOARD(E317,"","買気配数量13")+[1]!BOARD(E317,"","買気配数量14"))</f>
        <v/>
      </c>
      <c r="I317" s="29" t="str">
        <f t="shared" si="10"/>
        <v/>
      </c>
      <c r="J317" s="30" t="str">
        <f t="shared" si="9"/>
        <v/>
      </c>
    </row>
    <row r="318" spans="5:10" x14ac:dyDescent="0.15">
      <c r="E318">
        <f>+ユニバース設定!B318</f>
        <v>0</v>
      </c>
      <c r="F318">
        <f>+ユニバース設定!C318</f>
        <v>0</v>
      </c>
      <c r="G318" s="31" t="str">
        <f>IF(E318=0,"",[1]!BOARD(E318,"","売気配数量-3")+[1]!BOARD(E318,"","売気配数量-2")+[1]!BOARD(E318,"","売気配数量-1")+[1]!BOARD(E318,"","売気配数量0")+[1]!BOARD(E318,"","売気配数量1")+[1]!BOARD(E318,"","売気配数量2")+[1]!BOARD(E318,"","売気配数量3")+[1]!BOARD(E318,"","売気配数量4")+[1]!BOARD(E318,"","売気配数量5")+[1]!BOARD(E318,"","売気配数量6")+[1]!BOARD(E318,"","売気配数量7")+[1]!BOARD(E318,"","売気配数量8")+[1]!BOARD(E318,"","売気配数量9")+[1]!BOARD(E318,"","売気配数量10")+[1]!BOARD(E318,"","売気配数量11")+[1]!BOARD(E318,"","売気配数量12")+[1]!BOARD(E318,"","売気配数量13")+[1]!BOARD(E318,"","売気配数量14"))</f>
        <v/>
      </c>
      <c r="H318" s="30" t="str">
        <f>IF(E318=0,"",[1]!BOARD(E318,"","買気配数量-3")+[1]!BOARD(E318,"","買気配数量-2")+[1]!BOARD(E318,"","買気配数量-1")+[1]!BOARD(E318,"","買気配数量0")+[1]!BOARD(E318,"","買気配数量1")+[1]!BOARD(E318,"","買気配数量2")+[1]!BOARD(E318,"","買気配数量3")+[1]!BOARD(E318,"","買気配数量4")+[1]!BOARD(E318,"","買気配数量5")+[1]!BOARD(E318,"","買気配数量6")+[1]!BOARD(E318,"","買気配数量7")+[1]!BOARD(E318,"","買気配数量8")+[1]!BOARD(E318,"","買気配数量9")+[1]!BOARD(E318,"","買気配数量10")+[1]!BOARD(E318,"","買気配数量11")+[1]!BOARD(E318,"","買気配数量12")+[1]!BOARD(E318,"","買気配数量13")+[1]!BOARD(E318,"","買気配数量14"))</f>
        <v/>
      </c>
      <c r="I318" s="29" t="str">
        <f t="shared" si="10"/>
        <v/>
      </c>
      <c r="J318" s="30" t="str">
        <f t="shared" si="9"/>
        <v/>
      </c>
    </row>
    <row r="319" spans="5:10" x14ac:dyDescent="0.15">
      <c r="E319">
        <f>+ユニバース設定!B319</f>
        <v>0</v>
      </c>
      <c r="F319">
        <f>+ユニバース設定!C319</f>
        <v>0</v>
      </c>
      <c r="G319" s="31" t="str">
        <f>IF(E319=0,"",[1]!BOARD(E319,"","売気配数量-3")+[1]!BOARD(E319,"","売気配数量-2")+[1]!BOARD(E319,"","売気配数量-1")+[1]!BOARD(E319,"","売気配数量0")+[1]!BOARD(E319,"","売気配数量1")+[1]!BOARD(E319,"","売気配数量2")+[1]!BOARD(E319,"","売気配数量3")+[1]!BOARD(E319,"","売気配数量4")+[1]!BOARD(E319,"","売気配数量5")+[1]!BOARD(E319,"","売気配数量6")+[1]!BOARD(E319,"","売気配数量7")+[1]!BOARD(E319,"","売気配数量8")+[1]!BOARD(E319,"","売気配数量9")+[1]!BOARD(E319,"","売気配数量10")+[1]!BOARD(E319,"","売気配数量11")+[1]!BOARD(E319,"","売気配数量12")+[1]!BOARD(E319,"","売気配数量13")+[1]!BOARD(E319,"","売気配数量14"))</f>
        <v/>
      </c>
      <c r="H319" s="30" t="str">
        <f>IF(E319=0,"",[1]!BOARD(E319,"","買気配数量-3")+[1]!BOARD(E319,"","買気配数量-2")+[1]!BOARD(E319,"","買気配数量-1")+[1]!BOARD(E319,"","買気配数量0")+[1]!BOARD(E319,"","買気配数量1")+[1]!BOARD(E319,"","買気配数量2")+[1]!BOARD(E319,"","買気配数量3")+[1]!BOARD(E319,"","買気配数量4")+[1]!BOARD(E319,"","買気配数量5")+[1]!BOARD(E319,"","買気配数量6")+[1]!BOARD(E319,"","買気配数量7")+[1]!BOARD(E319,"","買気配数量8")+[1]!BOARD(E319,"","買気配数量9")+[1]!BOARD(E319,"","買気配数量10")+[1]!BOARD(E319,"","買気配数量11")+[1]!BOARD(E319,"","買気配数量12")+[1]!BOARD(E319,"","買気配数量13")+[1]!BOARD(E319,"","買気配数量14"))</f>
        <v/>
      </c>
      <c r="I319" s="29" t="str">
        <f t="shared" si="10"/>
        <v/>
      </c>
      <c r="J319" s="30" t="str">
        <f t="shared" si="9"/>
        <v/>
      </c>
    </row>
    <row r="320" spans="5:10" x14ac:dyDescent="0.15">
      <c r="E320">
        <f>+ユニバース設定!B320</f>
        <v>0</v>
      </c>
      <c r="F320">
        <f>+ユニバース設定!C320</f>
        <v>0</v>
      </c>
      <c r="G320" s="31" t="str">
        <f>IF(E320=0,"",[1]!BOARD(E320,"","売気配数量-3")+[1]!BOARD(E320,"","売気配数量-2")+[1]!BOARD(E320,"","売気配数量-1")+[1]!BOARD(E320,"","売気配数量0")+[1]!BOARD(E320,"","売気配数量1")+[1]!BOARD(E320,"","売気配数量2")+[1]!BOARD(E320,"","売気配数量3")+[1]!BOARD(E320,"","売気配数量4")+[1]!BOARD(E320,"","売気配数量5")+[1]!BOARD(E320,"","売気配数量6")+[1]!BOARD(E320,"","売気配数量7")+[1]!BOARD(E320,"","売気配数量8")+[1]!BOARD(E320,"","売気配数量9")+[1]!BOARD(E320,"","売気配数量10")+[1]!BOARD(E320,"","売気配数量11")+[1]!BOARD(E320,"","売気配数量12")+[1]!BOARD(E320,"","売気配数量13")+[1]!BOARD(E320,"","売気配数量14"))</f>
        <v/>
      </c>
      <c r="H320" s="30" t="str">
        <f>IF(E320=0,"",[1]!BOARD(E320,"","買気配数量-3")+[1]!BOARD(E320,"","買気配数量-2")+[1]!BOARD(E320,"","買気配数量-1")+[1]!BOARD(E320,"","買気配数量0")+[1]!BOARD(E320,"","買気配数量1")+[1]!BOARD(E320,"","買気配数量2")+[1]!BOARD(E320,"","買気配数量3")+[1]!BOARD(E320,"","買気配数量4")+[1]!BOARD(E320,"","買気配数量5")+[1]!BOARD(E320,"","買気配数量6")+[1]!BOARD(E320,"","買気配数量7")+[1]!BOARD(E320,"","買気配数量8")+[1]!BOARD(E320,"","買気配数量9")+[1]!BOARD(E320,"","買気配数量10")+[1]!BOARD(E320,"","買気配数量11")+[1]!BOARD(E320,"","買気配数量12")+[1]!BOARD(E320,"","買気配数量13")+[1]!BOARD(E320,"","買気配数量14"))</f>
        <v/>
      </c>
      <c r="I320" s="29" t="str">
        <f t="shared" si="10"/>
        <v/>
      </c>
      <c r="J320" s="30" t="str">
        <f t="shared" si="9"/>
        <v/>
      </c>
    </row>
    <row r="321" spans="5:10" x14ac:dyDescent="0.15">
      <c r="E321">
        <f>+ユニバース設定!B321</f>
        <v>0</v>
      </c>
      <c r="F321">
        <f>+ユニバース設定!C321</f>
        <v>0</v>
      </c>
      <c r="G321" s="31" t="str">
        <f>IF(E321=0,"",[1]!BOARD(E321,"","売気配数量-3")+[1]!BOARD(E321,"","売気配数量-2")+[1]!BOARD(E321,"","売気配数量-1")+[1]!BOARD(E321,"","売気配数量0")+[1]!BOARD(E321,"","売気配数量1")+[1]!BOARD(E321,"","売気配数量2")+[1]!BOARD(E321,"","売気配数量3")+[1]!BOARD(E321,"","売気配数量4")+[1]!BOARD(E321,"","売気配数量5")+[1]!BOARD(E321,"","売気配数量6")+[1]!BOARD(E321,"","売気配数量7")+[1]!BOARD(E321,"","売気配数量8")+[1]!BOARD(E321,"","売気配数量9")+[1]!BOARD(E321,"","売気配数量10")+[1]!BOARD(E321,"","売気配数量11")+[1]!BOARD(E321,"","売気配数量12")+[1]!BOARD(E321,"","売気配数量13")+[1]!BOARD(E321,"","売気配数量14"))</f>
        <v/>
      </c>
      <c r="H321" s="30" t="str">
        <f>IF(E321=0,"",[1]!BOARD(E321,"","買気配数量-3")+[1]!BOARD(E321,"","買気配数量-2")+[1]!BOARD(E321,"","買気配数量-1")+[1]!BOARD(E321,"","買気配数量0")+[1]!BOARD(E321,"","買気配数量1")+[1]!BOARD(E321,"","買気配数量2")+[1]!BOARD(E321,"","買気配数量3")+[1]!BOARD(E321,"","買気配数量4")+[1]!BOARD(E321,"","買気配数量5")+[1]!BOARD(E321,"","買気配数量6")+[1]!BOARD(E321,"","買気配数量7")+[1]!BOARD(E321,"","買気配数量8")+[1]!BOARD(E321,"","買気配数量9")+[1]!BOARD(E321,"","買気配数量10")+[1]!BOARD(E321,"","買気配数量11")+[1]!BOARD(E321,"","買気配数量12")+[1]!BOARD(E321,"","買気配数量13")+[1]!BOARD(E321,"","買気配数量14"))</f>
        <v/>
      </c>
      <c r="I321" s="29" t="str">
        <f t="shared" si="10"/>
        <v/>
      </c>
      <c r="J321" s="30" t="str">
        <f t="shared" si="9"/>
        <v/>
      </c>
    </row>
    <row r="322" spans="5:10" x14ac:dyDescent="0.15">
      <c r="E322">
        <f>+ユニバース設定!B322</f>
        <v>0</v>
      </c>
      <c r="F322">
        <f>+ユニバース設定!C322</f>
        <v>0</v>
      </c>
      <c r="G322" s="31" t="str">
        <f>IF(E322=0,"",[1]!BOARD(E322,"","売気配数量-3")+[1]!BOARD(E322,"","売気配数量-2")+[1]!BOARD(E322,"","売気配数量-1")+[1]!BOARD(E322,"","売気配数量0")+[1]!BOARD(E322,"","売気配数量1")+[1]!BOARD(E322,"","売気配数量2")+[1]!BOARD(E322,"","売気配数量3")+[1]!BOARD(E322,"","売気配数量4")+[1]!BOARD(E322,"","売気配数量5")+[1]!BOARD(E322,"","売気配数量6")+[1]!BOARD(E322,"","売気配数量7")+[1]!BOARD(E322,"","売気配数量8")+[1]!BOARD(E322,"","売気配数量9")+[1]!BOARD(E322,"","売気配数量10")+[1]!BOARD(E322,"","売気配数量11")+[1]!BOARD(E322,"","売気配数量12")+[1]!BOARD(E322,"","売気配数量13")+[1]!BOARD(E322,"","売気配数量14"))</f>
        <v/>
      </c>
      <c r="H322" s="30" t="str">
        <f>IF(E322=0,"",[1]!BOARD(E322,"","買気配数量-3")+[1]!BOARD(E322,"","買気配数量-2")+[1]!BOARD(E322,"","買気配数量-1")+[1]!BOARD(E322,"","買気配数量0")+[1]!BOARD(E322,"","買気配数量1")+[1]!BOARD(E322,"","買気配数量2")+[1]!BOARD(E322,"","買気配数量3")+[1]!BOARD(E322,"","買気配数量4")+[1]!BOARD(E322,"","買気配数量5")+[1]!BOARD(E322,"","買気配数量6")+[1]!BOARD(E322,"","買気配数量7")+[1]!BOARD(E322,"","買気配数量8")+[1]!BOARD(E322,"","買気配数量9")+[1]!BOARD(E322,"","買気配数量10")+[1]!BOARD(E322,"","買気配数量11")+[1]!BOARD(E322,"","買気配数量12")+[1]!BOARD(E322,"","買気配数量13")+[1]!BOARD(E322,"","買気配数量14"))</f>
        <v/>
      </c>
      <c r="I322" s="29" t="str">
        <f t="shared" si="10"/>
        <v/>
      </c>
      <c r="J322" s="30" t="str">
        <f t="shared" si="9"/>
        <v/>
      </c>
    </row>
    <row r="323" spans="5:10" x14ac:dyDescent="0.15">
      <c r="E323">
        <f>+ユニバース設定!B323</f>
        <v>0</v>
      </c>
      <c r="F323">
        <f>+ユニバース設定!C323</f>
        <v>0</v>
      </c>
      <c r="G323" s="31" t="str">
        <f>IF(E323=0,"",[1]!BOARD(E323,"","売気配数量-3")+[1]!BOARD(E323,"","売気配数量-2")+[1]!BOARD(E323,"","売気配数量-1")+[1]!BOARD(E323,"","売気配数量0")+[1]!BOARD(E323,"","売気配数量1")+[1]!BOARD(E323,"","売気配数量2")+[1]!BOARD(E323,"","売気配数量3")+[1]!BOARD(E323,"","売気配数量4")+[1]!BOARD(E323,"","売気配数量5")+[1]!BOARD(E323,"","売気配数量6")+[1]!BOARD(E323,"","売気配数量7")+[1]!BOARD(E323,"","売気配数量8")+[1]!BOARD(E323,"","売気配数量9")+[1]!BOARD(E323,"","売気配数量10")+[1]!BOARD(E323,"","売気配数量11")+[1]!BOARD(E323,"","売気配数量12")+[1]!BOARD(E323,"","売気配数量13")+[1]!BOARD(E323,"","売気配数量14"))</f>
        <v/>
      </c>
      <c r="H323" s="30" t="str">
        <f>IF(E323=0,"",[1]!BOARD(E323,"","買気配数量-3")+[1]!BOARD(E323,"","買気配数量-2")+[1]!BOARD(E323,"","買気配数量-1")+[1]!BOARD(E323,"","買気配数量0")+[1]!BOARD(E323,"","買気配数量1")+[1]!BOARD(E323,"","買気配数量2")+[1]!BOARD(E323,"","買気配数量3")+[1]!BOARD(E323,"","買気配数量4")+[1]!BOARD(E323,"","買気配数量5")+[1]!BOARD(E323,"","買気配数量6")+[1]!BOARD(E323,"","買気配数量7")+[1]!BOARD(E323,"","買気配数量8")+[1]!BOARD(E323,"","買気配数量9")+[1]!BOARD(E323,"","買気配数量10")+[1]!BOARD(E323,"","買気配数量11")+[1]!BOARD(E323,"","買気配数量12")+[1]!BOARD(E323,"","買気配数量13")+[1]!BOARD(E323,"","買気配数量14"))</f>
        <v/>
      </c>
      <c r="I323" s="29" t="str">
        <f t="shared" si="10"/>
        <v/>
      </c>
      <c r="J323" s="30" t="str">
        <f t="shared" ref="J323:J386" si="11">IF(E323=0,"",RANK(I323,$I$2:$I$401,0)*1)</f>
        <v/>
      </c>
    </row>
    <row r="324" spans="5:10" x14ac:dyDescent="0.15">
      <c r="E324">
        <f>+ユニバース設定!B324</f>
        <v>0</v>
      </c>
      <c r="F324">
        <f>+ユニバース設定!C324</f>
        <v>0</v>
      </c>
      <c r="G324" s="31" t="str">
        <f>IF(E324=0,"",[1]!BOARD(E324,"","売気配数量-3")+[1]!BOARD(E324,"","売気配数量-2")+[1]!BOARD(E324,"","売気配数量-1")+[1]!BOARD(E324,"","売気配数量0")+[1]!BOARD(E324,"","売気配数量1")+[1]!BOARD(E324,"","売気配数量2")+[1]!BOARD(E324,"","売気配数量3")+[1]!BOARD(E324,"","売気配数量4")+[1]!BOARD(E324,"","売気配数量5")+[1]!BOARD(E324,"","売気配数量6")+[1]!BOARD(E324,"","売気配数量7")+[1]!BOARD(E324,"","売気配数量8")+[1]!BOARD(E324,"","売気配数量9")+[1]!BOARD(E324,"","売気配数量10")+[1]!BOARD(E324,"","売気配数量11")+[1]!BOARD(E324,"","売気配数量12")+[1]!BOARD(E324,"","売気配数量13")+[1]!BOARD(E324,"","売気配数量14"))</f>
        <v/>
      </c>
      <c r="H324" s="30" t="str">
        <f>IF(E324=0,"",[1]!BOARD(E324,"","買気配数量-3")+[1]!BOARD(E324,"","買気配数量-2")+[1]!BOARD(E324,"","買気配数量-1")+[1]!BOARD(E324,"","買気配数量0")+[1]!BOARD(E324,"","買気配数量1")+[1]!BOARD(E324,"","買気配数量2")+[1]!BOARD(E324,"","買気配数量3")+[1]!BOARD(E324,"","買気配数量4")+[1]!BOARD(E324,"","買気配数量5")+[1]!BOARD(E324,"","買気配数量6")+[1]!BOARD(E324,"","買気配数量7")+[1]!BOARD(E324,"","買気配数量8")+[1]!BOARD(E324,"","買気配数量9")+[1]!BOARD(E324,"","買気配数量10")+[1]!BOARD(E324,"","買気配数量11")+[1]!BOARD(E324,"","買気配数量12")+[1]!BOARD(E324,"","買気配数量13")+[1]!BOARD(E324,"","買気配数量14"))</f>
        <v/>
      </c>
      <c r="I324" s="29" t="str">
        <f t="shared" si="10"/>
        <v/>
      </c>
      <c r="J324" s="30" t="str">
        <f t="shared" si="11"/>
        <v/>
      </c>
    </row>
    <row r="325" spans="5:10" x14ac:dyDescent="0.15">
      <c r="E325">
        <f>+ユニバース設定!B325</f>
        <v>0</v>
      </c>
      <c r="F325">
        <f>+ユニバース設定!C325</f>
        <v>0</v>
      </c>
      <c r="G325" s="31" t="str">
        <f>IF(E325=0,"",[1]!BOARD(E325,"","売気配数量-3")+[1]!BOARD(E325,"","売気配数量-2")+[1]!BOARD(E325,"","売気配数量-1")+[1]!BOARD(E325,"","売気配数量0")+[1]!BOARD(E325,"","売気配数量1")+[1]!BOARD(E325,"","売気配数量2")+[1]!BOARD(E325,"","売気配数量3")+[1]!BOARD(E325,"","売気配数量4")+[1]!BOARD(E325,"","売気配数量5")+[1]!BOARD(E325,"","売気配数量6")+[1]!BOARD(E325,"","売気配数量7")+[1]!BOARD(E325,"","売気配数量8")+[1]!BOARD(E325,"","売気配数量9")+[1]!BOARD(E325,"","売気配数量10")+[1]!BOARD(E325,"","売気配数量11")+[1]!BOARD(E325,"","売気配数量12")+[1]!BOARD(E325,"","売気配数量13")+[1]!BOARD(E325,"","売気配数量14"))</f>
        <v/>
      </c>
      <c r="H325" s="30" t="str">
        <f>IF(E325=0,"",[1]!BOARD(E325,"","買気配数量-3")+[1]!BOARD(E325,"","買気配数量-2")+[1]!BOARD(E325,"","買気配数量-1")+[1]!BOARD(E325,"","買気配数量0")+[1]!BOARD(E325,"","買気配数量1")+[1]!BOARD(E325,"","買気配数量2")+[1]!BOARD(E325,"","買気配数量3")+[1]!BOARD(E325,"","買気配数量4")+[1]!BOARD(E325,"","買気配数量5")+[1]!BOARD(E325,"","買気配数量6")+[1]!BOARD(E325,"","買気配数量7")+[1]!BOARD(E325,"","買気配数量8")+[1]!BOARD(E325,"","買気配数量9")+[1]!BOARD(E325,"","買気配数量10")+[1]!BOARD(E325,"","買気配数量11")+[1]!BOARD(E325,"","買気配数量12")+[1]!BOARD(E325,"","買気配数量13")+[1]!BOARD(E325,"","買気配数量14"))</f>
        <v/>
      </c>
      <c r="I325" s="29" t="str">
        <f t="shared" si="10"/>
        <v/>
      </c>
      <c r="J325" s="30" t="str">
        <f t="shared" si="11"/>
        <v/>
      </c>
    </row>
    <row r="326" spans="5:10" x14ac:dyDescent="0.15">
      <c r="E326">
        <f>+ユニバース設定!B326</f>
        <v>0</v>
      </c>
      <c r="F326">
        <f>+ユニバース設定!C326</f>
        <v>0</v>
      </c>
      <c r="G326" s="31" t="str">
        <f>IF(E326=0,"",[1]!BOARD(E326,"","売気配数量-3")+[1]!BOARD(E326,"","売気配数量-2")+[1]!BOARD(E326,"","売気配数量-1")+[1]!BOARD(E326,"","売気配数量0")+[1]!BOARD(E326,"","売気配数量1")+[1]!BOARD(E326,"","売気配数量2")+[1]!BOARD(E326,"","売気配数量3")+[1]!BOARD(E326,"","売気配数量4")+[1]!BOARD(E326,"","売気配数量5")+[1]!BOARD(E326,"","売気配数量6")+[1]!BOARD(E326,"","売気配数量7")+[1]!BOARD(E326,"","売気配数量8")+[1]!BOARD(E326,"","売気配数量9")+[1]!BOARD(E326,"","売気配数量10")+[1]!BOARD(E326,"","売気配数量11")+[1]!BOARD(E326,"","売気配数量12")+[1]!BOARD(E326,"","売気配数量13")+[1]!BOARD(E326,"","売気配数量14"))</f>
        <v/>
      </c>
      <c r="H326" s="30" t="str">
        <f>IF(E326=0,"",[1]!BOARD(E326,"","買気配数量-3")+[1]!BOARD(E326,"","買気配数量-2")+[1]!BOARD(E326,"","買気配数量-1")+[1]!BOARD(E326,"","買気配数量0")+[1]!BOARD(E326,"","買気配数量1")+[1]!BOARD(E326,"","買気配数量2")+[1]!BOARD(E326,"","買気配数量3")+[1]!BOARD(E326,"","買気配数量4")+[1]!BOARD(E326,"","買気配数量5")+[1]!BOARD(E326,"","買気配数量6")+[1]!BOARD(E326,"","買気配数量7")+[1]!BOARD(E326,"","買気配数量8")+[1]!BOARD(E326,"","買気配数量9")+[1]!BOARD(E326,"","買気配数量10")+[1]!BOARD(E326,"","買気配数量11")+[1]!BOARD(E326,"","買気配数量12")+[1]!BOARD(E326,"","買気配数量13")+[1]!BOARD(E326,"","買気配数量14"))</f>
        <v/>
      </c>
      <c r="I326" s="29" t="str">
        <f t="shared" si="10"/>
        <v/>
      </c>
      <c r="J326" s="30" t="str">
        <f t="shared" si="11"/>
        <v/>
      </c>
    </row>
    <row r="327" spans="5:10" x14ac:dyDescent="0.15">
      <c r="E327">
        <f>+ユニバース設定!B327</f>
        <v>0</v>
      </c>
      <c r="F327">
        <f>+ユニバース設定!C327</f>
        <v>0</v>
      </c>
      <c r="G327" s="31" t="str">
        <f>IF(E327=0,"",[1]!BOARD(E327,"","売気配数量-3")+[1]!BOARD(E327,"","売気配数量-2")+[1]!BOARD(E327,"","売気配数量-1")+[1]!BOARD(E327,"","売気配数量0")+[1]!BOARD(E327,"","売気配数量1")+[1]!BOARD(E327,"","売気配数量2")+[1]!BOARD(E327,"","売気配数量3")+[1]!BOARD(E327,"","売気配数量4")+[1]!BOARD(E327,"","売気配数量5")+[1]!BOARD(E327,"","売気配数量6")+[1]!BOARD(E327,"","売気配数量7")+[1]!BOARD(E327,"","売気配数量8")+[1]!BOARD(E327,"","売気配数量9")+[1]!BOARD(E327,"","売気配数量10")+[1]!BOARD(E327,"","売気配数量11")+[1]!BOARD(E327,"","売気配数量12")+[1]!BOARD(E327,"","売気配数量13")+[1]!BOARD(E327,"","売気配数量14"))</f>
        <v/>
      </c>
      <c r="H327" s="30" t="str">
        <f>IF(E327=0,"",[1]!BOARD(E327,"","買気配数量-3")+[1]!BOARD(E327,"","買気配数量-2")+[1]!BOARD(E327,"","買気配数量-1")+[1]!BOARD(E327,"","買気配数量0")+[1]!BOARD(E327,"","買気配数量1")+[1]!BOARD(E327,"","買気配数量2")+[1]!BOARD(E327,"","買気配数量3")+[1]!BOARD(E327,"","買気配数量4")+[1]!BOARD(E327,"","買気配数量5")+[1]!BOARD(E327,"","買気配数量6")+[1]!BOARD(E327,"","買気配数量7")+[1]!BOARD(E327,"","買気配数量8")+[1]!BOARD(E327,"","買気配数量9")+[1]!BOARD(E327,"","買気配数量10")+[1]!BOARD(E327,"","買気配数量11")+[1]!BOARD(E327,"","買気配数量12")+[1]!BOARD(E327,"","買気配数量13")+[1]!BOARD(E327,"","買気配数量14"))</f>
        <v/>
      </c>
      <c r="I327" s="29" t="str">
        <f t="shared" si="10"/>
        <v/>
      </c>
      <c r="J327" s="30" t="str">
        <f t="shared" si="11"/>
        <v/>
      </c>
    </row>
    <row r="328" spans="5:10" x14ac:dyDescent="0.15">
      <c r="E328">
        <f>+ユニバース設定!B328</f>
        <v>0</v>
      </c>
      <c r="F328">
        <f>+ユニバース設定!C328</f>
        <v>0</v>
      </c>
      <c r="G328" s="31" t="str">
        <f>IF(E328=0,"",[1]!BOARD(E328,"","売気配数量-3")+[1]!BOARD(E328,"","売気配数量-2")+[1]!BOARD(E328,"","売気配数量-1")+[1]!BOARD(E328,"","売気配数量0")+[1]!BOARD(E328,"","売気配数量1")+[1]!BOARD(E328,"","売気配数量2")+[1]!BOARD(E328,"","売気配数量3")+[1]!BOARD(E328,"","売気配数量4")+[1]!BOARD(E328,"","売気配数量5")+[1]!BOARD(E328,"","売気配数量6")+[1]!BOARD(E328,"","売気配数量7")+[1]!BOARD(E328,"","売気配数量8")+[1]!BOARD(E328,"","売気配数量9")+[1]!BOARD(E328,"","売気配数量10")+[1]!BOARD(E328,"","売気配数量11")+[1]!BOARD(E328,"","売気配数量12")+[1]!BOARD(E328,"","売気配数量13")+[1]!BOARD(E328,"","売気配数量14"))</f>
        <v/>
      </c>
      <c r="H328" s="30" t="str">
        <f>IF(E328=0,"",[1]!BOARD(E328,"","買気配数量-3")+[1]!BOARD(E328,"","買気配数量-2")+[1]!BOARD(E328,"","買気配数量-1")+[1]!BOARD(E328,"","買気配数量0")+[1]!BOARD(E328,"","買気配数量1")+[1]!BOARD(E328,"","買気配数量2")+[1]!BOARD(E328,"","買気配数量3")+[1]!BOARD(E328,"","買気配数量4")+[1]!BOARD(E328,"","買気配数量5")+[1]!BOARD(E328,"","買気配数量6")+[1]!BOARD(E328,"","買気配数量7")+[1]!BOARD(E328,"","買気配数量8")+[1]!BOARD(E328,"","買気配数量9")+[1]!BOARD(E328,"","買気配数量10")+[1]!BOARD(E328,"","買気配数量11")+[1]!BOARD(E328,"","買気配数量12")+[1]!BOARD(E328,"","買気配数量13")+[1]!BOARD(E328,"","買気配数量14"))</f>
        <v/>
      </c>
      <c r="I328" s="29" t="str">
        <f t="shared" si="10"/>
        <v/>
      </c>
      <c r="J328" s="30" t="str">
        <f t="shared" si="11"/>
        <v/>
      </c>
    </row>
    <row r="329" spans="5:10" x14ac:dyDescent="0.15">
      <c r="E329">
        <f>+ユニバース設定!B329</f>
        <v>0</v>
      </c>
      <c r="F329">
        <f>+ユニバース設定!C329</f>
        <v>0</v>
      </c>
      <c r="G329" s="31" t="str">
        <f>IF(E329=0,"",[1]!BOARD(E329,"","売気配数量-3")+[1]!BOARD(E329,"","売気配数量-2")+[1]!BOARD(E329,"","売気配数量-1")+[1]!BOARD(E329,"","売気配数量0")+[1]!BOARD(E329,"","売気配数量1")+[1]!BOARD(E329,"","売気配数量2")+[1]!BOARD(E329,"","売気配数量3")+[1]!BOARD(E329,"","売気配数量4")+[1]!BOARD(E329,"","売気配数量5")+[1]!BOARD(E329,"","売気配数量6")+[1]!BOARD(E329,"","売気配数量7")+[1]!BOARD(E329,"","売気配数量8")+[1]!BOARD(E329,"","売気配数量9")+[1]!BOARD(E329,"","売気配数量10")+[1]!BOARD(E329,"","売気配数量11")+[1]!BOARD(E329,"","売気配数量12")+[1]!BOARD(E329,"","売気配数量13")+[1]!BOARD(E329,"","売気配数量14"))</f>
        <v/>
      </c>
      <c r="H329" s="30" t="str">
        <f>IF(E329=0,"",[1]!BOARD(E329,"","買気配数量-3")+[1]!BOARD(E329,"","買気配数量-2")+[1]!BOARD(E329,"","買気配数量-1")+[1]!BOARD(E329,"","買気配数量0")+[1]!BOARD(E329,"","買気配数量1")+[1]!BOARD(E329,"","買気配数量2")+[1]!BOARD(E329,"","買気配数量3")+[1]!BOARD(E329,"","買気配数量4")+[1]!BOARD(E329,"","買気配数量5")+[1]!BOARD(E329,"","買気配数量6")+[1]!BOARD(E329,"","買気配数量7")+[1]!BOARD(E329,"","買気配数量8")+[1]!BOARD(E329,"","買気配数量9")+[1]!BOARD(E329,"","買気配数量10")+[1]!BOARD(E329,"","買気配数量11")+[1]!BOARD(E329,"","買気配数量12")+[1]!BOARD(E329,"","買気配数量13")+[1]!BOARD(E329,"","買気配数量14"))</f>
        <v/>
      </c>
      <c r="I329" s="29" t="str">
        <f t="shared" si="10"/>
        <v/>
      </c>
      <c r="J329" s="30" t="str">
        <f t="shared" si="11"/>
        <v/>
      </c>
    </row>
    <row r="330" spans="5:10" x14ac:dyDescent="0.15">
      <c r="E330">
        <f>+ユニバース設定!B330</f>
        <v>0</v>
      </c>
      <c r="F330">
        <f>+ユニバース設定!C330</f>
        <v>0</v>
      </c>
      <c r="G330" s="31" t="str">
        <f>IF(E330=0,"",[1]!BOARD(E330,"","売気配数量-3")+[1]!BOARD(E330,"","売気配数量-2")+[1]!BOARD(E330,"","売気配数量-1")+[1]!BOARD(E330,"","売気配数量0")+[1]!BOARD(E330,"","売気配数量1")+[1]!BOARD(E330,"","売気配数量2")+[1]!BOARD(E330,"","売気配数量3")+[1]!BOARD(E330,"","売気配数量4")+[1]!BOARD(E330,"","売気配数量5")+[1]!BOARD(E330,"","売気配数量6")+[1]!BOARD(E330,"","売気配数量7")+[1]!BOARD(E330,"","売気配数量8")+[1]!BOARD(E330,"","売気配数量9")+[1]!BOARD(E330,"","売気配数量10")+[1]!BOARD(E330,"","売気配数量11")+[1]!BOARD(E330,"","売気配数量12")+[1]!BOARD(E330,"","売気配数量13")+[1]!BOARD(E330,"","売気配数量14"))</f>
        <v/>
      </c>
      <c r="H330" s="30" t="str">
        <f>IF(E330=0,"",[1]!BOARD(E330,"","買気配数量-3")+[1]!BOARD(E330,"","買気配数量-2")+[1]!BOARD(E330,"","買気配数量-1")+[1]!BOARD(E330,"","買気配数量0")+[1]!BOARD(E330,"","買気配数量1")+[1]!BOARD(E330,"","買気配数量2")+[1]!BOARD(E330,"","買気配数量3")+[1]!BOARD(E330,"","買気配数量4")+[1]!BOARD(E330,"","買気配数量5")+[1]!BOARD(E330,"","買気配数量6")+[1]!BOARD(E330,"","買気配数量7")+[1]!BOARD(E330,"","買気配数量8")+[1]!BOARD(E330,"","買気配数量9")+[1]!BOARD(E330,"","買気配数量10")+[1]!BOARD(E330,"","買気配数量11")+[1]!BOARD(E330,"","買気配数量12")+[1]!BOARD(E330,"","買気配数量13")+[1]!BOARD(E330,"","買気配数量14"))</f>
        <v/>
      </c>
      <c r="I330" s="29" t="str">
        <f t="shared" si="10"/>
        <v/>
      </c>
      <c r="J330" s="30" t="str">
        <f t="shared" si="11"/>
        <v/>
      </c>
    </row>
    <row r="331" spans="5:10" x14ac:dyDescent="0.15">
      <c r="E331">
        <f>+ユニバース設定!B331</f>
        <v>0</v>
      </c>
      <c r="F331">
        <f>+ユニバース設定!C331</f>
        <v>0</v>
      </c>
      <c r="G331" s="31" t="str">
        <f>IF(E331=0,"",[1]!BOARD(E331,"","売気配数量-3")+[1]!BOARD(E331,"","売気配数量-2")+[1]!BOARD(E331,"","売気配数量-1")+[1]!BOARD(E331,"","売気配数量0")+[1]!BOARD(E331,"","売気配数量1")+[1]!BOARD(E331,"","売気配数量2")+[1]!BOARD(E331,"","売気配数量3")+[1]!BOARD(E331,"","売気配数量4")+[1]!BOARD(E331,"","売気配数量5")+[1]!BOARD(E331,"","売気配数量6")+[1]!BOARD(E331,"","売気配数量7")+[1]!BOARD(E331,"","売気配数量8")+[1]!BOARD(E331,"","売気配数量9")+[1]!BOARD(E331,"","売気配数量10")+[1]!BOARD(E331,"","売気配数量11")+[1]!BOARD(E331,"","売気配数量12")+[1]!BOARD(E331,"","売気配数量13")+[1]!BOARD(E331,"","売気配数量14"))</f>
        <v/>
      </c>
      <c r="H331" s="30" t="str">
        <f>IF(E331=0,"",[1]!BOARD(E331,"","買気配数量-3")+[1]!BOARD(E331,"","買気配数量-2")+[1]!BOARD(E331,"","買気配数量-1")+[1]!BOARD(E331,"","買気配数量0")+[1]!BOARD(E331,"","買気配数量1")+[1]!BOARD(E331,"","買気配数量2")+[1]!BOARD(E331,"","買気配数量3")+[1]!BOARD(E331,"","買気配数量4")+[1]!BOARD(E331,"","買気配数量5")+[1]!BOARD(E331,"","買気配数量6")+[1]!BOARD(E331,"","買気配数量7")+[1]!BOARD(E331,"","買気配数量8")+[1]!BOARD(E331,"","買気配数量9")+[1]!BOARD(E331,"","買気配数量10")+[1]!BOARD(E331,"","買気配数量11")+[1]!BOARD(E331,"","買気配数量12")+[1]!BOARD(E331,"","買気配数量13")+[1]!BOARD(E331,"","買気配数量14"))</f>
        <v/>
      </c>
      <c r="I331" s="29" t="str">
        <f t="shared" si="10"/>
        <v/>
      </c>
      <c r="J331" s="30" t="str">
        <f t="shared" si="11"/>
        <v/>
      </c>
    </row>
    <row r="332" spans="5:10" x14ac:dyDescent="0.15">
      <c r="E332">
        <f>+ユニバース設定!B332</f>
        <v>0</v>
      </c>
      <c r="F332">
        <f>+ユニバース設定!C332</f>
        <v>0</v>
      </c>
      <c r="G332" s="31" t="str">
        <f>IF(E332=0,"",[1]!BOARD(E332,"","売気配数量-3")+[1]!BOARD(E332,"","売気配数量-2")+[1]!BOARD(E332,"","売気配数量-1")+[1]!BOARD(E332,"","売気配数量0")+[1]!BOARD(E332,"","売気配数量1")+[1]!BOARD(E332,"","売気配数量2")+[1]!BOARD(E332,"","売気配数量3")+[1]!BOARD(E332,"","売気配数量4")+[1]!BOARD(E332,"","売気配数量5")+[1]!BOARD(E332,"","売気配数量6")+[1]!BOARD(E332,"","売気配数量7")+[1]!BOARD(E332,"","売気配数量8")+[1]!BOARD(E332,"","売気配数量9")+[1]!BOARD(E332,"","売気配数量10")+[1]!BOARD(E332,"","売気配数量11")+[1]!BOARD(E332,"","売気配数量12")+[1]!BOARD(E332,"","売気配数量13")+[1]!BOARD(E332,"","売気配数量14"))</f>
        <v/>
      </c>
      <c r="H332" s="30" t="str">
        <f>IF(E332=0,"",[1]!BOARD(E332,"","買気配数量-3")+[1]!BOARD(E332,"","買気配数量-2")+[1]!BOARD(E332,"","買気配数量-1")+[1]!BOARD(E332,"","買気配数量0")+[1]!BOARD(E332,"","買気配数量1")+[1]!BOARD(E332,"","買気配数量2")+[1]!BOARD(E332,"","買気配数量3")+[1]!BOARD(E332,"","買気配数量4")+[1]!BOARD(E332,"","買気配数量5")+[1]!BOARD(E332,"","買気配数量6")+[1]!BOARD(E332,"","買気配数量7")+[1]!BOARD(E332,"","買気配数量8")+[1]!BOARD(E332,"","買気配数量9")+[1]!BOARD(E332,"","買気配数量10")+[1]!BOARD(E332,"","買気配数量11")+[1]!BOARD(E332,"","買気配数量12")+[1]!BOARD(E332,"","買気配数量13")+[1]!BOARD(E332,"","買気配数量14"))</f>
        <v/>
      </c>
      <c r="I332" s="29" t="str">
        <f t="shared" si="10"/>
        <v/>
      </c>
      <c r="J332" s="30" t="str">
        <f t="shared" si="11"/>
        <v/>
      </c>
    </row>
    <row r="333" spans="5:10" x14ac:dyDescent="0.15">
      <c r="E333">
        <f>+ユニバース設定!B333</f>
        <v>0</v>
      </c>
      <c r="F333">
        <f>+ユニバース設定!C333</f>
        <v>0</v>
      </c>
      <c r="G333" s="31" t="str">
        <f>IF(E333=0,"",[1]!BOARD(E333,"","売気配数量-3")+[1]!BOARD(E333,"","売気配数量-2")+[1]!BOARD(E333,"","売気配数量-1")+[1]!BOARD(E333,"","売気配数量0")+[1]!BOARD(E333,"","売気配数量1")+[1]!BOARD(E333,"","売気配数量2")+[1]!BOARD(E333,"","売気配数量3")+[1]!BOARD(E333,"","売気配数量4")+[1]!BOARD(E333,"","売気配数量5")+[1]!BOARD(E333,"","売気配数量6")+[1]!BOARD(E333,"","売気配数量7")+[1]!BOARD(E333,"","売気配数量8")+[1]!BOARD(E333,"","売気配数量9")+[1]!BOARD(E333,"","売気配数量10")+[1]!BOARD(E333,"","売気配数量11")+[1]!BOARD(E333,"","売気配数量12")+[1]!BOARD(E333,"","売気配数量13")+[1]!BOARD(E333,"","売気配数量14"))</f>
        <v/>
      </c>
      <c r="H333" s="30" t="str">
        <f>IF(E333=0,"",[1]!BOARD(E333,"","買気配数量-3")+[1]!BOARD(E333,"","買気配数量-2")+[1]!BOARD(E333,"","買気配数量-1")+[1]!BOARD(E333,"","買気配数量0")+[1]!BOARD(E333,"","買気配数量1")+[1]!BOARD(E333,"","買気配数量2")+[1]!BOARD(E333,"","買気配数量3")+[1]!BOARD(E333,"","買気配数量4")+[1]!BOARD(E333,"","買気配数量5")+[1]!BOARD(E333,"","買気配数量6")+[1]!BOARD(E333,"","買気配数量7")+[1]!BOARD(E333,"","買気配数量8")+[1]!BOARD(E333,"","買気配数量9")+[1]!BOARD(E333,"","買気配数量10")+[1]!BOARD(E333,"","買気配数量11")+[1]!BOARD(E333,"","買気配数量12")+[1]!BOARD(E333,"","買気配数量13")+[1]!BOARD(E333,"","買気配数量14"))</f>
        <v/>
      </c>
      <c r="I333" s="29" t="str">
        <f t="shared" si="10"/>
        <v/>
      </c>
      <c r="J333" s="30" t="str">
        <f t="shared" si="11"/>
        <v/>
      </c>
    </row>
    <row r="334" spans="5:10" x14ac:dyDescent="0.15">
      <c r="E334">
        <f>+ユニバース設定!B334</f>
        <v>0</v>
      </c>
      <c r="F334">
        <f>+ユニバース設定!C334</f>
        <v>0</v>
      </c>
      <c r="G334" s="31" t="str">
        <f>IF(E334=0,"",[1]!BOARD(E334,"","売気配数量-3")+[1]!BOARD(E334,"","売気配数量-2")+[1]!BOARD(E334,"","売気配数量-1")+[1]!BOARD(E334,"","売気配数量0")+[1]!BOARD(E334,"","売気配数量1")+[1]!BOARD(E334,"","売気配数量2")+[1]!BOARD(E334,"","売気配数量3")+[1]!BOARD(E334,"","売気配数量4")+[1]!BOARD(E334,"","売気配数量5")+[1]!BOARD(E334,"","売気配数量6")+[1]!BOARD(E334,"","売気配数量7")+[1]!BOARD(E334,"","売気配数量8")+[1]!BOARD(E334,"","売気配数量9")+[1]!BOARD(E334,"","売気配数量10")+[1]!BOARD(E334,"","売気配数量11")+[1]!BOARD(E334,"","売気配数量12")+[1]!BOARD(E334,"","売気配数量13")+[1]!BOARD(E334,"","売気配数量14"))</f>
        <v/>
      </c>
      <c r="H334" s="30" t="str">
        <f>IF(E334=0,"",[1]!BOARD(E334,"","買気配数量-3")+[1]!BOARD(E334,"","買気配数量-2")+[1]!BOARD(E334,"","買気配数量-1")+[1]!BOARD(E334,"","買気配数量0")+[1]!BOARD(E334,"","買気配数量1")+[1]!BOARD(E334,"","買気配数量2")+[1]!BOARD(E334,"","買気配数量3")+[1]!BOARD(E334,"","買気配数量4")+[1]!BOARD(E334,"","買気配数量5")+[1]!BOARD(E334,"","買気配数量6")+[1]!BOARD(E334,"","買気配数量7")+[1]!BOARD(E334,"","買気配数量8")+[1]!BOARD(E334,"","買気配数量9")+[1]!BOARD(E334,"","買気配数量10")+[1]!BOARD(E334,"","買気配数量11")+[1]!BOARD(E334,"","買気配数量12")+[1]!BOARD(E334,"","買気配数量13")+[1]!BOARD(E334,"","買気配数量14"))</f>
        <v/>
      </c>
      <c r="I334" s="29" t="str">
        <f t="shared" si="10"/>
        <v/>
      </c>
      <c r="J334" s="30" t="str">
        <f t="shared" si="11"/>
        <v/>
      </c>
    </row>
    <row r="335" spans="5:10" x14ac:dyDescent="0.15">
      <c r="E335">
        <f>+ユニバース設定!B335</f>
        <v>0</v>
      </c>
      <c r="F335">
        <f>+ユニバース設定!C335</f>
        <v>0</v>
      </c>
      <c r="G335" s="31" t="str">
        <f>IF(E335=0,"",[1]!BOARD(E335,"","売気配数量-3")+[1]!BOARD(E335,"","売気配数量-2")+[1]!BOARD(E335,"","売気配数量-1")+[1]!BOARD(E335,"","売気配数量0")+[1]!BOARD(E335,"","売気配数量1")+[1]!BOARD(E335,"","売気配数量2")+[1]!BOARD(E335,"","売気配数量3")+[1]!BOARD(E335,"","売気配数量4")+[1]!BOARD(E335,"","売気配数量5")+[1]!BOARD(E335,"","売気配数量6")+[1]!BOARD(E335,"","売気配数量7")+[1]!BOARD(E335,"","売気配数量8")+[1]!BOARD(E335,"","売気配数量9")+[1]!BOARD(E335,"","売気配数量10")+[1]!BOARD(E335,"","売気配数量11")+[1]!BOARD(E335,"","売気配数量12")+[1]!BOARD(E335,"","売気配数量13")+[1]!BOARD(E335,"","売気配数量14"))</f>
        <v/>
      </c>
      <c r="H335" s="30" t="str">
        <f>IF(E335=0,"",[1]!BOARD(E335,"","買気配数量-3")+[1]!BOARD(E335,"","買気配数量-2")+[1]!BOARD(E335,"","買気配数量-1")+[1]!BOARD(E335,"","買気配数量0")+[1]!BOARD(E335,"","買気配数量1")+[1]!BOARD(E335,"","買気配数量2")+[1]!BOARD(E335,"","買気配数量3")+[1]!BOARD(E335,"","買気配数量4")+[1]!BOARD(E335,"","買気配数量5")+[1]!BOARD(E335,"","買気配数量6")+[1]!BOARD(E335,"","買気配数量7")+[1]!BOARD(E335,"","買気配数量8")+[1]!BOARD(E335,"","買気配数量9")+[1]!BOARD(E335,"","買気配数量10")+[1]!BOARD(E335,"","買気配数量11")+[1]!BOARD(E335,"","買気配数量12")+[1]!BOARD(E335,"","買気配数量13")+[1]!BOARD(E335,"","買気配数量14"))</f>
        <v/>
      </c>
      <c r="I335" s="29" t="str">
        <f t="shared" si="10"/>
        <v/>
      </c>
      <c r="J335" s="30" t="str">
        <f t="shared" si="11"/>
        <v/>
      </c>
    </row>
    <row r="336" spans="5:10" x14ac:dyDescent="0.15">
      <c r="E336">
        <f>+ユニバース設定!B336</f>
        <v>0</v>
      </c>
      <c r="F336">
        <f>+ユニバース設定!C336</f>
        <v>0</v>
      </c>
      <c r="G336" s="31" t="str">
        <f>IF(E336=0,"",[1]!BOARD(E336,"","売気配数量-3")+[1]!BOARD(E336,"","売気配数量-2")+[1]!BOARD(E336,"","売気配数量-1")+[1]!BOARD(E336,"","売気配数量0")+[1]!BOARD(E336,"","売気配数量1")+[1]!BOARD(E336,"","売気配数量2")+[1]!BOARD(E336,"","売気配数量3")+[1]!BOARD(E336,"","売気配数量4")+[1]!BOARD(E336,"","売気配数量5")+[1]!BOARD(E336,"","売気配数量6")+[1]!BOARD(E336,"","売気配数量7")+[1]!BOARD(E336,"","売気配数量8")+[1]!BOARD(E336,"","売気配数量9")+[1]!BOARD(E336,"","売気配数量10")+[1]!BOARD(E336,"","売気配数量11")+[1]!BOARD(E336,"","売気配数量12")+[1]!BOARD(E336,"","売気配数量13")+[1]!BOARD(E336,"","売気配数量14"))</f>
        <v/>
      </c>
      <c r="H336" s="30" t="str">
        <f>IF(E336=0,"",[1]!BOARD(E336,"","買気配数量-3")+[1]!BOARD(E336,"","買気配数量-2")+[1]!BOARD(E336,"","買気配数量-1")+[1]!BOARD(E336,"","買気配数量0")+[1]!BOARD(E336,"","買気配数量1")+[1]!BOARD(E336,"","買気配数量2")+[1]!BOARD(E336,"","買気配数量3")+[1]!BOARD(E336,"","買気配数量4")+[1]!BOARD(E336,"","買気配数量5")+[1]!BOARD(E336,"","買気配数量6")+[1]!BOARD(E336,"","買気配数量7")+[1]!BOARD(E336,"","買気配数量8")+[1]!BOARD(E336,"","買気配数量9")+[1]!BOARD(E336,"","買気配数量10")+[1]!BOARD(E336,"","買気配数量11")+[1]!BOARD(E336,"","買気配数量12")+[1]!BOARD(E336,"","買気配数量13")+[1]!BOARD(E336,"","買気配数量14"))</f>
        <v/>
      </c>
      <c r="I336" s="29" t="str">
        <f t="shared" si="10"/>
        <v/>
      </c>
      <c r="J336" s="30" t="str">
        <f t="shared" si="11"/>
        <v/>
      </c>
    </row>
    <row r="337" spans="5:10" x14ac:dyDescent="0.15">
      <c r="E337">
        <f>+ユニバース設定!B337</f>
        <v>0</v>
      </c>
      <c r="F337">
        <f>+ユニバース設定!C337</f>
        <v>0</v>
      </c>
      <c r="G337" s="31" t="str">
        <f>IF(E337=0,"",[1]!BOARD(E337,"","売気配数量-3")+[1]!BOARD(E337,"","売気配数量-2")+[1]!BOARD(E337,"","売気配数量-1")+[1]!BOARD(E337,"","売気配数量0")+[1]!BOARD(E337,"","売気配数量1")+[1]!BOARD(E337,"","売気配数量2")+[1]!BOARD(E337,"","売気配数量3")+[1]!BOARD(E337,"","売気配数量4")+[1]!BOARD(E337,"","売気配数量5")+[1]!BOARD(E337,"","売気配数量6")+[1]!BOARD(E337,"","売気配数量7")+[1]!BOARD(E337,"","売気配数量8")+[1]!BOARD(E337,"","売気配数量9")+[1]!BOARD(E337,"","売気配数量10")+[1]!BOARD(E337,"","売気配数量11")+[1]!BOARD(E337,"","売気配数量12")+[1]!BOARD(E337,"","売気配数量13")+[1]!BOARD(E337,"","売気配数量14"))</f>
        <v/>
      </c>
      <c r="H337" s="30" t="str">
        <f>IF(E337=0,"",[1]!BOARD(E337,"","買気配数量-3")+[1]!BOARD(E337,"","買気配数量-2")+[1]!BOARD(E337,"","買気配数量-1")+[1]!BOARD(E337,"","買気配数量0")+[1]!BOARD(E337,"","買気配数量1")+[1]!BOARD(E337,"","買気配数量2")+[1]!BOARD(E337,"","買気配数量3")+[1]!BOARD(E337,"","買気配数量4")+[1]!BOARD(E337,"","買気配数量5")+[1]!BOARD(E337,"","買気配数量6")+[1]!BOARD(E337,"","買気配数量7")+[1]!BOARD(E337,"","買気配数量8")+[1]!BOARD(E337,"","買気配数量9")+[1]!BOARD(E337,"","買気配数量10")+[1]!BOARD(E337,"","買気配数量11")+[1]!BOARD(E337,"","買気配数量12")+[1]!BOARD(E337,"","買気配数量13")+[1]!BOARD(E337,"","買気配数量14"))</f>
        <v/>
      </c>
      <c r="I337" s="29" t="str">
        <f t="shared" si="10"/>
        <v/>
      </c>
      <c r="J337" s="30" t="str">
        <f t="shared" si="11"/>
        <v/>
      </c>
    </row>
    <row r="338" spans="5:10" x14ac:dyDescent="0.15">
      <c r="E338">
        <f>+ユニバース設定!B338</f>
        <v>0</v>
      </c>
      <c r="F338">
        <f>+ユニバース設定!C338</f>
        <v>0</v>
      </c>
      <c r="G338" s="31" t="str">
        <f>IF(E338=0,"",[1]!BOARD(E338,"","売気配数量-3")+[1]!BOARD(E338,"","売気配数量-2")+[1]!BOARD(E338,"","売気配数量-1")+[1]!BOARD(E338,"","売気配数量0")+[1]!BOARD(E338,"","売気配数量1")+[1]!BOARD(E338,"","売気配数量2")+[1]!BOARD(E338,"","売気配数量3")+[1]!BOARD(E338,"","売気配数量4")+[1]!BOARD(E338,"","売気配数量5")+[1]!BOARD(E338,"","売気配数量6")+[1]!BOARD(E338,"","売気配数量7")+[1]!BOARD(E338,"","売気配数量8")+[1]!BOARD(E338,"","売気配数量9")+[1]!BOARD(E338,"","売気配数量10")+[1]!BOARD(E338,"","売気配数量11")+[1]!BOARD(E338,"","売気配数量12")+[1]!BOARD(E338,"","売気配数量13")+[1]!BOARD(E338,"","売気配数量14"))</f>
        <v/>
      </c>
      <c r="H338" s="30" t="str">
        <f>IF(E338=0,"",[1]!BOARD(E338,"","買気配数量-3")+[1]!BOARD(E338,"","買気配数量-2")+[1]!BOARD(E338,"","買気配数量-1")+[1]!BOARD(E338,"","買気配数量0")+[1]!BOARD(E338,"","買気配数量1")+[1]!BOARD(E338,"","買気配数量2")+[1]!BOARD(E338,"","買気配数量3")+[1]!BOARD(E338,"","買気配数量4")+[1]!BOARD(E338,"","買気配数量5")+[1]!BOARD(E338,"","買気配数量6")+[1]!BOARD(E338,"","買気配数量7")+[1]!BOARD(E338,"","買気配数量8")+[1]!BOARD(E338,"","買気配数量9")+[1]!BOARD(E338,"","買気配数量10")+[1]!BOARD(E338,"","買気配数量11")+[1]!BOARD(E338,"","買気配数量12")+[1]!BOARD(E338,"","買気配数量13")+[1]!BOARD(E338,"","買気配数量14"))</f>
        <v/>
      </c>
      <c r="I338" s="29" t="str">
        <f t="shared" si="10"/>
        <v/>
      </c>
      <c r="J338" s="30" t="str">
        <f t="shared" si="11"/>
        <v/>
      </c>
    </row>
    <row r="339" spans="5:10" x14ac:dyDescent="0.15">
      <c r="E339">
        <f>+ユニバース設定!B339</f>
        <v>0</v>
      </c>
      <c r="F339">
        <f>+ユニバース設定!C339</f>
        <v>0</v>
      </c>
      <c r="G339" s="31" t="str">
        <f>IF(E339=0,"",[1]!BOARD(E339,"","売気配数量-3")+[1]!BOARD(E339,"","売気配数量-2")+[1]!BOARD(E339,"","売気配数量-1")+[1]!BOARD(E339,"","売気配数量0")+[1]!BOARD(E339,"","売気配数量1")+[1]!BOARD(E339,"","売気配数量2")+[1]!BOARD(E339,"","売気配数量3")+[1]!BOARD(E339,"","売気配数量4")+[1]!BOARD(E339,"","売気配数量5")+[1]!BOARD(E339,"","売気配数量6")+[1]!BOARD(E339,"","売気配数量7")+[1]!BOARD(E339,"","売気配数量8")+[1]!BOARD(E339,"","売気配数量9")+[1]!BOARD(E339,"","売気配数量10")+[1]!BOARD(E339,"","売気配数量11")+[1]!BOARD(E339,"","売気配数量12")+[1]!BOARD(E339,"","売気配数量13")+[1]!BOARD(E339,"","売気配数量14"))</f>
        <v/>
      </c>
      <c r="H339" s="30" t="str">
        <f>IF(E339=0,"",[1]!BOARD(E339,"","買気配数量-3")+[1]!BOARD(E339,"","買気配数量-2")+[1]!BOARD(E339,"","買気配数量-1")+[1]!BOARD(E339,"","買気配数量0")+[1]!BOARD(E339,"","買気配数量1")+[1]!BOARD(E339,"","買気配数量2")+[1]!BOARD(E339,"","買気配数量3")+[1]!BOARD(E339,"","買気配数量4")+[1]!BOARD(E339,"","買気配数量5")+[1]!BOARD(E339,"","買気配数量6")+[1]!BOARD(E339,"","買気配数量7")+[1]!BOARD(E339,"","買気配数量8")+[1]!BOARD(E339,"","買気配数量9")+[1]!BOARD(E339,"","買気配数量10")+[1]!BOARD(E339,"","買気配数量11")+[1]!BOARD(E339,"","買気配数量12")+[1]!BOARD(E339,"","買気配数量13")+[1]!BOARD(E339,"","買気配数量14"))</f>
        <v/>
      </c>
      <c r="I339" s="29" t="str">
        <f t="shared" si="10"/>
        <v/>
      </c>
      <c r="J339" s="30" t="str">
        <f t="shared" si="11"/>
        <v/>
      </c>
    </row>
    <row r="340" spans="5:10" x14ac:dyDescent="0.15">
      <c r="E340">
        <f>+ユニバース設定!B340</f>
        <v>0</v>
      </c>
      <c r="F340">
        <f>+ユニバース設定!C340</f>
        <v>0</v>
      </c>
      <c r="G340" s="31" t="str">
        <f>IF(E340=0,"",[1]!BOARD(E340,"","売気配数量-3")+[1]!BOARD(E340,"","売気配数量-2")+[1]!BOARD(E340,"","売気配数量-1")+[1]!BOARD(E340,"","売気配数量0")+[1]!BOARD(E340,"","売気配数量1")+[1]!BOARD(E340,"","売気配数量2")+[1]!BOARD(E340,"","売気配数量3")+[1]!BOARD(E340,"","売気配数量4")+[1]!BOARD(E340,"","売気配数量5")+[1]!BOARD(E340,"","売気配数量6")+[1]!BOARD(E340,"","売気配数量7")+[1]!BOARD(E340,"","売気配数量8")+[1]!BOARD(E340,"","売気配数量9")+[1]!BOARD(E340,"","売気配数量10")+[1]!BOARD(E340,"","売気配数量11")+[1]!BOARD(E340,"","売気配数量12")+[1]!BOARD(E340,"","売気配数量13")+[1]!BOARD(E340,"","売気配数量14"))</f>
        <v/>
      </c>
      <c r="H340" s="30" t="str">
        <f>IF(E340=0,"",[1]!BOARD(E340,"","買気配数量-3")+[1]!BOARD(E340,"","買気配数量-2")+[1]!BOARD(E340,"","買気配数量-1")+[1]!BOARD(E340,"","買気配数量0")+[1]!BOARD(E340,"","買気配数量1")+[1]!BOARD(E340,"","買気配数量2")+[1]!BOARD(E340,"","買気配数量3")+[1]!BOARD(E340,"","買気配数量4")+[1]!BOARD(E340,"","買気配数量5")+[1]!BOARD(E340,"","買気配数量6")+[1]!BOARD(E340,"","買気配数量7")+[1]!BOARD(E340,"","買気配数量8")+[1]!BOARD(E340,"","買気配数量9")+[1]!BOARD(E340,"","買気配数量10")+[1]!BOARD(E340,"","買気配数量11")+[1]!BOARD(E340,"","買気配数量12")+[1]!BOARD(E340,"","買気配数量13")+[1]!BOARD(E340,"","買気配数量14"))</f>
        <v/>
      </c>
      <c r="I340" s="29" t="str">
        <f t="shared" si="10"/>
        <v/>
      </c>
      <c r="J340" s="30" t="str">
        <f t="shared" si="11"/>
        <v/>
      </c>
    </row>
    <row r="341" spans="5:10" x14ac:dyDescent="0.15">
      <c r="E341">
        <f>+ユニバース設定!B341</f>
        <v>0</v>
      </c>
      <c r="F341">
        <f>+ユニバース設定!C341</f>
        <v>0</v>
      </c>
      <c r="G341" s="31" t="str">
        <f>IF(E341=0,"",[1]!BOARD(E341,"","売気配数量-3")+[1]!BOARD(E341,"","売気配数量-2")+[1]!BOARD(E341,"","売気配数量-1")+[1]!BOARD(E341,"","売気配数量0")+[1]!BOARD(E341,"","売気配数量1")+[1]!BOARD(E341,"","売気配数量2")+[1]!BOARD(E341,"","売気配数量3")+[1]!BOARD(E341,"","売気配数量4")+[1]!BOARD(E341,"","売気配数量5")+[1]!BOARD(E341,"","売気配数量6")+[1]!BOARD(E341,"","売気配数量7")+[1]!BOARD(E341,"","売気配数量8")+[1]!BOARD(E341,"","売気配数量9")+[1]!BOARD(E341,"","売気配数量10")+[1]!BOARD(E341,"","売気配数量11")+[1]!BOARD(E341,"","売気配数量12")+[1]!BOARD(E341,"","売気配数量13")+[1]!BOARD(E341,"","売気配数量14"))</f>
        <v/>
      </c>
      <c r="H341" s="30" t="str">
        <f>IF(E341=0,"",[1]!BOARD(E341,"","買気配数量-3")+[1]!BOARD(E341,"","買気配数量-2")+[1]!BOARD(E341,"","買気配数量-1")+[1]!BOARD(E341,"","買気配数量0")+[1]!BOARD(E341,"","買気配数量1")+[1]!BOARD(E341,"","買気配数量2")+[1]!BOARD(E341,"","買気配数量3")+[1]!BOARD(E341,"","買気配数量4")+[1]!BOARD(E341,"","買気配数量5")+[1]!BOARD(E341,"","買気配数量6")+[1]!BOARD(E341,"","買気配数量7")+[1]!BOARD(E341,"","買気配数量8")+[1]!BOARD(E341,"","買気配数量9")+[1]!BOARD(E341,"","買気配数量10")+[1]!BOARD(E341,"","買気配数量11")+[1]!BOARD(E341,"","買気配数量12")+[1]!BOARD(E341,"","買気配数量13")+[1]!BOARD(E341,"","買気配数量14"))</f>
        <v/>
      </c>
      <c r="I341" s="29" t="str">
        <f t="shared" si="10"/>
        <v/>
      </c>
      <c r="J341" s="30" t="str">
        <f t="shared" si="11"/>
        <v/>
      </c>
    </row>
    <row r="342" spans="5:10" x14ac:dyDescent="0.15">
      <c r="E342">
        <f>+ユニバース設定!B342</f>
        <v>0</v>
      </c>
      <c r="F342">
        <f>+ユニバース設定!C342</f>
        <v>0</v>
      </c>
      <c r="G342" s="31" t="str">
        <f>IF(E342=0,"",[1]!BOARD(E342,"","売気配数量-3")+[1]!BOARD(E342,"","売気配数量-2")+[1]!BOARD(E342,"","売気配数量-1")+[1]!BOARD(E342,"","売気配数量0")+[1]!BOARD(E342,"","売気配数量1")+[1]!BOARD(E342,"","売気配数量2")+[1]!BOARD(E342,"","売気配数量3")+[1]!BOARD(E342,"","売気配数量4")+[1]!BOARD(E342,"","売気配数量5")+[1]!BOARD(E342,"","売気配数量6")+[1]!BOARD(E342,"","売気配数量7")+[1]!BOARD(E342,"","売気配数量8")+[1]!BOARD(E342,"","売気配数量9")+[1]!BOARD(E342,"","売気配数量10")+[1]!BOARD(E342,"","売気配数量11")+[1]!BOARD(E342,"","売気配数量12")+[1]!BOARD(E342,"","売気配数量13")+[1]!BOARD(E342,"","売気配数量14"))</f>
        <v/>
      </c>
      <c r="H342" s="30" t="str">
        <f>IF(E342=0,"",[1]!BOARD(E342,"","買気配数量-3")+[1]!BOARD(E342,"","買気配数量-2")+[1]!BOARD(E342,"","買気配数量-1")+[1]!BOARD(E342,"","買気配数量0")+[1]!BOARD(E342,"","買気配数量1")+[1]!BOARD(E342,"","買気配数量2")+[1]!BOARD(E342,"","買気配数量3")+[1]!BOARD(E342,"","買気配数量4")+[1]!BOARD(E342,"","買気配数量5")+[1]!BOARD(E342,"","買気配数量6")+[1]!BOARD(E342,"","買気配数量7")+[1]!BOARD(E342,"","買気配数量8")+[1]!BOARD(E342,"","買気配数量9")+[1]!BOARD(E342,"","買気配数量10")+[1]!BOARD(E342,"","買気配数量11")+[1]!BOARD(E342,"","買気配数量12")+[1]!BOARD(E342,"","買気配数量13")+[1]!BOARD(E342,"","買気配数量14"))</f>
        <v/>
      </c>
      <c r="I342" s="29" t="str">
        <f t="shared" si="10"/>
        <v/>
      </c>
      <c r="J342" s="30" t="str">
        <f t="shared" si="11"/>
        <v/>
      </c>
    </row>
    <row r="343" spans="5:10" x14ac:dyDescent="0.15">
      <c r="E343">
        <f>+ユニバース設定!B343</f>
        <v>0</v>
      </c>
      <c r="F343">
        <f>+ユニバース設定!C343</f>
        <v>0</v>
      </c>
      <c r="G343" s="31" t="str">
        <f>IF(E343=0,"",[1]!BOARD(E343,"","売気配数量-3")+[1]!BOARD(E343,"","売気配数量-2")+[1]!BOARD(E343,"","売気配数量-1")+[1]!BOARD(E343,"","売気配数量0")+[1]!BOARD(E343,"","売気配数量1")+[1]!BOARD(E343,"","売気配数量2")+[1]!BOARD(E343,"","売気配数量3")+[1]!BOARD(E343,"","売気配数量4")+[1]!BOARD(E343,"","売気配数量5")+[1]!BOARD(E343,"","売気配数量6")+[1]!BOARD(E343,"","売気配数量7")+[1]!BOARD(E343,"","売気配数量8")+[1]!BOARD(E343,"","売気配数量9")+[1]!BOARD(E343,"","売気配数量10")+[1]!BOARD(E343,"","売気配数量11")+[1]!BOARD(E343,"","売気配数量12")+[1]!BOARD(E343,"","売気配数量13")+[1]!BOARD(E343,"","売気配数量14"))</f>
        <v/>
      </c>
      <c r="H343" s="30" t="str">
        <f>IF(E343=0,"",[1]!BOARD(E343,"","買気配数量-3")+[1]!BOARD(E343,"","買気配数量-2")+[1]!BOARD(E343,"","買気配数量-1")+[1]!BOARD(E343,"","買気配数量0")+[1]!BOARD(E343,"","買気配数量1")+[1]!BOARD(E343,"","買気配数量2")+[1]!BOARD(E343,"","買気配数量3")+[1]!BOARD(E343,"","買気配数量4")+[1]!BOARD(E343,"","買気配数量5")+[1]!BOARD(E343,"","買気配数量6")+[1]!BOARD(E343,"","買気配数量7")+[1]!BOARD(E343,"","買気配数量8")+[1]!BOARD(E343,"","買気配数量9")+[1]!BOARD(E343,"","買気配数量10")+[1]!BOARD(E343,"","買気配数量11")+[1]!BOARD(E343,"","買気配数量12")+[1]!BOARD(E343,"","買気配数量13")+[1]!BOARD(E343,"","買気配数量14"))</f>
        <v/>
      </c>
      <c r="I343" s="29" t="str">
        <f t="shared" si="10"/>
        <v/>
      </c>
      <c r="J343" s="30" t="str">
        <f t="shared" si="11"/>
        <v/>
      </c>
    </row>
    <row r="344" spans="5:10" x14ac:dyDescent="0.15">
      <c r="E344">
        <f>+ユニバース設定!B344</f>
        <v>0</v>
      </c>
      <c r="F344">
        <f>+ユニバース設定!C344</f>
        <v>0</v>
      </c>
      <c r="G344" s="31" t="str">
        <f>IF(E344=0,"",[1]!BOARD(E344,"","売気配数量-3")+[1]!BOARD(E344,"","売気配数量-2")+[1]!BOARD(E344,"","売気配数量-1")+[1]!BOARD(E344,"","売気配数量0")+[1]!BOARD(E344,"","売気配数量1")+[1]!BOARD(E344,"","売気配数量2")+[1]!BOARD(E344,"","売気配数量3")+[1]!BOARD(E344,"","売気配数量4")+[1]!BOARD(E344,"","売気配数量5")+[1]!BOARD(E344,"","売気配数量6")+[1]!BOARD(E344,"","売気配数量7")+[1]!BOARD(E344,"","売気配数量8")+[1]!BOARD(E344,"","売気配数量9")+[1]!BOARD(E344,"","売気配数量10")+[1]!BOARD(E344,"","売気配数量11")+[1]!BOARD(E344,"","売気配数量12")+[1]!BOARD(E344,"","売気配数量13")+[1]!BOARD(E344,"","売気配数量14"))</f>
        <v/>
      </c>
      <c r="H344" s="30" t="str">
        <f>IF(E344=0,"",[1]!BOARD(E344,"","買気配数量-3")+[1]!BOARD(E344,"","買気配数量-2")+[1]!BOARD(E344,"","買気配数量-1")+[1]!BOARD(E344,"","買気配数量0")+[1]!BOARD(E344,"","買気配数量1")+[1]!BOARD(E344,"","買気配数量2")+[1]!BOARD(E344,"","買気配数量3")+[1]!BOARD(E344,"","買気配数量4")+[1]!BOARD(E344,"","買気配数量5")+[1]!BOARD(E344,"","買気配数量6")+[1]!BOARD(E344,"","買気配数量7")+[1]!BOARD(E344,"","買気配数量8")+[1]!BOARD(E344,"","買気配数量9")+[1]!BOARD(E344,"","買気配数量10")+[1]!BOARD(E344,"","買気配数量11")+[1]!BOARD(E344,"","買気配数量12")+[1]!BOARD(E344,"","買気配数量13")+[1]!BOARD(E344,"","買気配数量14"))</f>
        <v/>
      </c>
      <c r="I344" s="29" t="str">
        <f t="shared" si="10"/>
        <v/>
      </c>
      <c r="J344" s="30" t="str">
        <f t="shared" si="11"/>
        <v/>
      </c>
    </row>
    <row r="345" spans="5:10" x14ac:dyDescent="0.15">
      <c r="E345">
        <f>+ユニバース設定!B345</f>
        <v>0</v>
      </c>
      <c r="F345">
        <f>+ユニバース設定!C345</f>
        <v>0</v>
      </c>
      <c r="G345" s="31" t="str">
        <f>IF(E345=0,"",[1]!BOARD(E345,"","売気配数量-3")+[1]!BOARD(E345,"","売気配数量-2")+[1]!BOARD(E345,"","売気配数量-1")+[1]!BOARD(E345,"","売気配数量0")+[1]!BOARD(E345,"","売気配数量1")+[1]!BOARD(E345,"","売気配数量2")+[1]!BOARD(E345,"","売気配数量3")+[1]!BOARD(E345,"","売気配数量4")+[1]!BOARD(E345,"","売気配数量5")+[1]!BOARD(E345,"","売気配数量6")+[1]!BOARD(E345,"","売気配数量7")+[1]!BOARD(E345,"","売気配数量8")+[1]!BOARD(E345,"","売気配数量9")+[1]!BOARD(E345,"","売気配数量10")+[1]!BOARD(E345,"","売気配数量11")+[1]!BOARD(E345,"","売気配数量12")+[1]!BOARD(E345,"","売気配数量13")+[1]!BOARD(E345,"","売気配数量14"))</f>
        <v/>
      </c>
      <c r="H345" s="30" t="str">
        <f>IF(E345=0,"",[1]!BOARD(E345,"","買気配数量-3")+[1]!BOARD(E345,"","買気配数量-2")+[1]!BOARD(E345,"","買気配数量-1")+[1]!BOARD(E345,"","買気配数量0")+[1]!BOARD(E345,"","買気配数量1")+[1]!BOARD(E345,"","買気配数量2")+[1]!BOARD(E345,"","買気配数量3")+[1]!BOARD(E345,"","買気配数量4")+[1]!BOARD(E345,"","買気配数量5")+[1]!BOARD(E345,"","買気配数量6")+[1]!BOARD(E345,"","買気配数量7")+[1]!BOARD(E345,"","買気配数量8")+[1]!BOARD(E345,"","買気配数量9")+[1]!BOARD(E345,"","買気配数量10")+[1]!BOARD(E345,"","買気配数量11")+[1]!BOARD(E345,"","買気配数量12")+[1]!BOARD(E345,"","買気配数量13")+[1]!BOARD(E345,"","買気配数量14"))</f>
        <v/>
      </c>
      <c r="I345" s="29" t="str">
        <f t="shared" si="10"/>
        <v/>
      </c>
      <c r="J345" s="30" t="str">
        <f t="shared" si="11"/>
        <v/>
      </c>
    </row>
    <row r="346" spans="5:10" x14ac:dyDescent="0.15">
      <c r="E346">
        <f>+ユニバース設定!B346</f>
        <v>0</v>
      </c>
      <c r="F346">
        <f>+ユニバース設定!C346</f>
        <v>0</v>
      </c>
      <c r="G346" s="31" t="str">
        <f>IF(E346=0,"",[1]!BOARD(E346,"","売気配数量-3")+[1]!BOARD(E346,"","売気配数量-2")+[1]!BOARD(E346,"","売気配数量-1")+[1]!BOARD(E346,"","売気配数量0")+[1]!BOARD(E346,"","売気配数量1")+[1]!BOARD(E346,"","売気配数量2")+[1]!BOARD(E346,"","売気配数量3")+[1]!BOARD(E346,"","売気配数量4")+[1]!BOARD(E346,"","売気配数量5")+[1]!BOARD(E346,"","売気配数量6")+[1]!BOARD(E346,"","売気配数量7")+[1]!BOARD(E346,"","売気配数量8")+[1]!BOARD(E346,"","売気配数量9")+[1]!BOARD(E346,"","売気配数量10")+[1]!BOARD(E346,"","売気配数量11")+[1]!BOARD(E346,"","売気配数量12")+[1]!BOARD(E346,"","売気配数量13")+[1]!BOARD(E346,"","売気配数量14"))</f>
        <v/>
      </c>
      <c r="H346" s="30" t="str">
        <f>IF(E346=0,"",[1]!BOARD(E346,"","買気配数量-3")+[1]!BOARD(E346,"","買気配数量-2")+[1]!BOARD(E346,"","買気配数量-1")+[1]!BOARD(E346,"","買気配数量0")+[1]!BOARD(E346,"","買気配数量1")+[1]!BOARD(E346,"","買気配数量2")+[1]!BOARD(E346,"","買気配数量3")+[1]!BOARD(E346,"","買気配数量4")+[1]!BOARD(E346,"","買気配数量5")+[1]!BOARD(E346,"","買気配数量6")+[1]!BOARD(E346,"","買気配数量7")+[1]!BOARD(E346,"","買気配数量8")+[1]!BOARD(E346,"","買気配数量9")+[1]!BOARD(E346,"","買気配数量10")+[1]!BOARD(E346,"","買気配数量11")+[1]!BOARD(E346,"","買気配数量12")+[1]!BOARD(E346,"","買気配数量13")+[1]!BOARD(E346,"","買気配数量14"))</f>
        <v/>
      </c>
      <c r="I346" s="29" t="str">
        <f t="shared" si="10"/>
        <v/>
      </c>
      <c r="J346" s="30" t="str">
        <f t="shared" si="11"/>
        <v/>
      </c>
    </row>
    <row r="347" spans="5:10" x14ac:dyDescent="0.15">
      <c r="E347">
        <f>+ユニバース設定!B347</f>
        <v>0</v>
      </c>
      <c r="F347">
        <f>+ユニバース設定!C347</f>
        <v>0</v>
      </c>
      <c r="G347" s="31" t="str">
        <f>IF(E347=0,"",[1]!BOARD(E347,"","売気配数量-3")+[1]!BOARD(E347,"","売気配数量-2")+[1]!BOARD(E347,"","売気配数量-1")+[1]!BOARD(E347,"","売気配数量0")+[1]!BOARD(E347,"","売気配数量1")+[1]!BOARD(E347,"","売気配数量2")+[1]!BOARD(E347,"","売気配数量3")+[1]!BOARD(E347,"","売気配数量4")+[1]!BOARD(E347,"","売気配数量5")+[1]!BOARD(E347,"","売気配数量6")+[1]!BOARD(E347,"","売気配数量7")+[1]!BOARD(E347,"","売気配数量8")+[1]!BOARD(E347,"","売気配数量9")+[1]!BOARD(E347,"","売気配数量10")+[1]!BOARD(E347,"","売気配数量11")+[1]!BOARD(E347,"","売気配数量12")+[1]!BOARD(E347,"","売気配数量13")+[1]!BOARD(E347,"","売気配数量14"))</f>
        <v/>
      </c>
      <c r="H347" s="30" t="str">
        <f>IF(E347=0,"",[1]!BOARD(E347,"","買気配数量-3")+[1]!BOARD(E347,"","買気配数量-2")+[1]!BOARD(E347,"","買気配数量-1")+[1]!BOARD(E347,"","買気配数量0")+[1]!BOARD(E347,"","買気配数量1")+[1]!BOARD(E347,"","買気配数量2")+[1]!BOARD(E347,"","買気配数量3")+[1]!BOARD(E347,"","買気配数量4")+[1]!BOARD(E347,"","買気配数量5")+[1]!BOARD(E347,"","買気配数量6")+[1]!BOARD(E347,"","買気配数量7")+[1]!BOARD(E347,"","買気配数量8")+[1]!BOARD(E347,"","買気配数量9")+[1]!BOARD(E347,"","買気配数量10")+[1]!BOARD(E347,"","買気配数量11")+[1]!BOARD(E347,"","買気配数量12")+[1]!BOARD(E347,"","買気配数量13")+[1]!BOARD(E347,"","買気配数量14"))</f>
        <v/>
      </c>
      <c r="I347" s="29" t="str">
        <f t="shared" si="10"/>
        <v/>
      </c>
      <c r="J347" s="30" t="str">
        <f t="shared" si="11"/>
        <v/>
      </c>
    </row>
    <row r="348" spans="5:10" x14ac:dyDescent="0.15">
      <c r="E348">
        <f>+ユニバース設定!B348</f>
        <v>0</v>
      </c>
      <c r="F348">
        <f>+ユニバース設定!C348</f>
        <v>0</v>
      </c>
      <c r="G348" s="31" t="str">
        <f>IF(E348=0,"",[1]!BOARD(E348,"","売気配数量-3")+[1]!BOARD(E348,"","売気配数量-2")+[1]!BOARD(E348,"","売気配数量-1")+[1]!BOARD(E348,"","売気配数量0")+[1]!BOARD(E348,"","売気配数量1")+[1]!BOARD(E348,"","売気配数量2")+[1]!BOARD(E348,"","売気配数量3")+[1]!BOARD(E348,"","売気配数量4")+[1]!BOARD(E348,"","売気配数量5")+[1]!BOARD(E348,"","売気配数量6")+[1]!BOARD(E348,"","売気配数量7")+[1]!BOARD(E348,"","売気配数量8")+[1]!BOARD(E348,"","売気配数量9")+[1]!BOARD(E348,"","売気配数量10")+[1]!BOARD(E348,"","売気配数量11")+[1]!BOARD(E348,"","売気配数量12")+[1]!BOARD(E348,"","売気配数量13")+[1]!BOARD(E348,"","売気配数量14"))</f>
        <v/>
      </c>
      <c r="H348" s="30" t="str">
        <f>IF(E348=0,"",[1]!BOARD(E348,"","買気配数量-3")+[1]!BOARD(E348,"","買気配数量-2")+[1]!BOARD(E348,"","買気配数量-1")+[1]!BOARD(E348,"","買気配数量0")+[1]!BOARD(E348,"","買気配数量1")+[1]!BOARD(E348,"","買気配数量2")+[1]!BOARD(E348,"","買気配数量3")+[1]!BOARD(E348,"","買気配数量4")+[1]!BOARD(E348,"","買気配数量5")+[1]!BOARD(E348,"","買気配数量6")+[1]!BOARD(E348,"","買気配数量7")+[1]!BOARD(E348,"","買気配数量8")+[1]!BOARD(E348,"","買気配数量9")+[1]!BOARD(E348,"","買気配数量10")+[1]!BOARD(E348,"","買気配数量11")+[1]!BOARD(E348,"","買気配数量12")+[1]!BOARD(E348,"","買気配数量13")+[1]!BOARD(E348,"","買気配数量14"))</f>
        <v/>
      </c>
      <c r="I348" s="29" t="str">
        <f t="shared" si="10"/>
        <v/>
      </c>
      <c r="J348" s="30" t="str">
        <f t="shared" si="11"/>
        <v/>
      </c>
    </row>
    <row r="349" spans="5:10" x14ac:dyDescent="0.15">
      <c r="E349">
        <f>+ユニバース設定!B349</f>
        <v>0</v>
      </c>
      <c r="F349">
        <f>+ユニバース設定!C349</f>
        <v>0</v>
      </c>
      <c r="G349" s="31" t="str">
        <f>IF(E349=0,"",[1]!BOARD(E349,"","売気配数量-3")+[1]!BOARD(E349,"","売気配数量-2")+[1]!BOARD(E349,"","売気配数量-1")+[1]!BOARD(E349,"","売気配数量0")+[1]!BOARD(E349,"","売気配数量1")+[1]!BOARD(E349,"","売気配数量2")+[1]!BOARD(E349,"","売気配数量3")+[1]!BOARD(E349,"","売気配数量4")+[1]!BOARD(E349,"","売気配数量5")+[1]!BOARD(E349,"","売気配数量6")+[1]!BOARD(E349,"","売気配数量7")+[1]!BOARD(E349,"","売気配数量8")+[1]!BOARD(E349,"","売気配数量9")+[1]!BOARD(E349,"","売気配数量10")+[1]!BOARD(E349,"","売気配数量11")+[1]!BOARD(E349,"","売気配数量12")+[1]!BOARD(E349,"","売気配数量13")+[1]!BOARD(E349,"","売気配数量14"))</f>
        <v/>
      </c>
      <c r="H349" s="30" t="str">
        <f>IF(E349=0,"",[1]!BOARD(E349,"","買気配数量-3")+[1]!BOARD(E349,"","買気配数量-2")+[1]!BOARD(E349,"","買気配数量-1")+[1]!BOARD(E349,"","買気配数量0")+[1]!BOARD(E349,"","買気配数量1")+[1]!BOARD(E349,"","買気配数量2")+[1]!BOARD(E349,"","買気配数量3")+[1]!BOARD(E349,"","買気配数量4")+[1]!BOARD(E349,"","買気配数量5")+[1]!BOARD(E349,"","買気配数量6")+[1]!BOARD(E349,"","買気配数量7")+[1]!BOARD(E349,"","買気配数量8")+[1]!BOARD(E349,"","買気配数量9")+[1]!BOARD(E349,"","買気配数量10")+[1]!BOARD(E349,"","買気配数量11")+[1]!BOARD(E349,"","買気配数量12")+[1]!BOARD(E349,"","買気配数量13")+[1]!BOARD(E349,"","買気配数量14"))</f>
        <v/>
      </c>
      <c r="I349" s="29" t="str">
        <f t="shared" si="10"/>
        <v/>
      </c>
      <c r="J349" s="30" t="str">
        <f t="shared" si="11"/>
        <v/>
      </c>
    </row>
    <row r="350" spans="5:10" x14ac:dyDescent="0.15">
      <c r="E350">
        <f>+ユニバース設定!B350</f>
        <v>0</v>
      </c>
      <c r="F350">
        <f>+ユニバース設定!C350</f>
        <v>0</v>
      </c>
      <c r="G350" s="31" t="str">
        <f>IF(E350=0,"",[1]!BOARD(E350,"","売気配数量-3")+[1]!BOARD(E350,"","売気配数量-2")+[1]!BOARD(E350,"","売気配数量-1")+[1]!BOARD(E350,"","売気配数量0")+[1]!BOARD(E350,"","売気配数量1")+[1]!BOARD(E350,"","売気配数量2")+[1]!BOARD(E350,"","売気配数量3")+[1]!BOARD(E350,"","売気配数量4")+[1]!BOARD(E350,"","売気配数量5")+[1]!BOARD(E350,"","売気配数量6")+[1]!BOARD(E350,"","売気配数量7")+[1]!BOARD(E350,"","売気配数量8")+[1]!BOARD(E350,"","売気配数量9")+[1]!BOARD(E350,"","売気配数量10")+[1]!BOARD(E350,"","売気配数量11")+[1]!BOARD(E350,"","売気配数量12")+[1]!BOARD(E350,"","売気配数量13")+[1]!BOARD(E350,"","売気配数量14"))</f>
        <v/>
      </c>
      <c r="H350" s="30" t="str">
        <f>IF(E350=0,"",[1]!BOARD(E350,"","買気配数量-3")+[1]!BOARD(E350,"","買気配数量-2")+[1]!BOARD(E350,"","買気配数量-1")+[1]!BOARD(E350,"","買気配数量0")+[1]!BOARD(E350,"","買気配数量1")+[1]!BOARD(E350,"","買気配数量2")+[1]!BOARD(E350,"","買気配数量3")+[1]!BOARD(E350,"","買気配数量4")+[1]!BOARD(E350,"","買気配数量5")+[1]!BOARD(E350,"","買気配数量6")+[1]!BOARD(E350,"","買気配数量7")+[1]!BOARD(E350,"","買気配数量8")+[1]!BOARD(E350,"","買気配数量9")+[1]!BOARD(E350,"","買気配数量10")+[1]!BOARD(E350,"","買気配数量11")+[1]!BOARD(E350,"","買気配数量12")+[1]!BOARD(E350,"","買気配数量13")+[1]!BOARD(E350,"","買気配数量14"))</f>
        <v/>
      </c>
      <c r="I350" s="29" t="str">
        <f t="shared" si="10"/>
        <v/>
      </c>
      <c r="J350" s="30" t="str">
        <f t="shared" si="11"/>
        <v/>
      </c>
    </row>
    <row r="351" spans="5:10" x14ac:dyDescent="0.15">
      <c r="E351">
        <f>+ユニバース設定!B351</f>
        <v>0</v>
      </c>
      <c r="F351">
        <f>+ユニバース設定!C351</f>
        <v>0</v>
      </c>
      <c r="G351" s="31" t="str">
        <f>IF(E351=0,"",[1]!BOARD(E351,"","売気配数量-3")+[1]!BOARD(E351,"","売気配数量-2")+[1]!BOARD(E351,"","売気配数量-1")+[1]!BOARD(E351,"","売気配数量0")+[1]!BOARD(E351,"","売気配数量1")+[1]!BOARD(E351,"","売気配数量2")+[1]!BOARD(E351,"","売気配数量3")+[1]!BOARD(E351,"","売気配数量4")+[1]!BOARD(E351,"","売気配数量5")+[1]!BOARD(E351,"","売気配数量6")+[1]!BOARD(E351,"","売気配数量7")+[1]!BOARD(E351,"","売気配数量8")+[1]!BOARD(E351,"","売気配数量9")+[1]!BOARD(E351,"","売気配数量10")+[1]!BOARD(E351,"","売気配数量11")+[1]!BOARD(E351,"","売気配数量12")+[1]!BOARD(E351,"","売気配数量13")+[1]!BOARD(E351,"","売気配数量14"))</f>
        <v/>
      </c>
      <c r="H351" s="30" t="str">
        <f>IF(E351=0,"",[1]!BOARD(E351,"","買気配数量-3")+[1]!BOARD(E351,"","買気配数量-2")+[1]!BOARD(E351,"","買気配数量-1")+[1]!BOARD(E351,"","買気配数量0")+[1]!BOARD(E351,"","買気配数量1")+[1]!BOARD(E351,"","買気配数量2")+[1]!BOARD(E351,"","買気配数量3")+[1]!BOARD(E351,"","買気配数量4")+[1]!BOARD(E351,"","買気配数量5")+[1]!BOARD(E351,"","買気配数量6")+[1]!BOARD(E351,"","買気配数量7")+[1]!BOARD(E351,"","買気配数量8")+[1]!BOARD(E351,"","買気配数量9")+[1]!BOARD(E351,"","買気配数量10")+[1]!BOARD(E351,"","買気配数量11")+[1]!BOARD(E351,"","買気配数量12")+[1]!BOARD(E351,"","買気配数量13")+[1]!BOARD(E351,"","買気配数量14"))</f>
        <v/>
      </c>
      <c r="I351" s="29" t="str">
        <f t="shared" si="10"/>
        <v/>
      </c>
      <c r="J351" s="30" t="str">
        <f t="shared" si="11"/>
        <v/>
      </c>
    </row>
    <row r="352" spans="5:10" x14ac:dyDescent="0.15">
      <c r="E352">
        <f>+ユニバース設定!B352</f>
        <v>0</v>
      </c>
      <c r="F352">
        <f>+ユニバース設定!C352</f>
        <v>0</v>
      </c>
      <c r="G352" s="31" t="str">
        <f>IF(E352=0,"",[1]!BOARD(E352,"","売気配数量-3")+[1]!BOARD(E352,"","売気配数量-2")+[1]!BOARD(E352,"","売気配数量-1")+[1]!BOARD(E352,"","売気配数量0")+[1]!BOARD(E352,"","売気配数量1")+[1]!BOARD(E352,"","売気配数量2")+[1]!BOARD(E352,"","売気配数量3")+[1]!BOARD(E352,"","売気配数量4")+[1]!BOARD(E352,"","売気配数量5")+[1]!BOARD(E352,"","売気配数量6")+[1]!BOARD(E352,"","売気配数量7")+[1]!BOARD(E352,"","売気配数量8")+[1]!BOARD(E352,"","売気配数量9")+[1]!BOARD(E352,"","売気配数量10")+[1]!BOARD(E352,"","売気配数量11")+[1]!BOARD(E352,"","売気配数量12")+[1]!BOARD(E352,"","売気配数量13")+[1]!BOARD(E352,"","売気配数量14"))</f>
        <v/>
      </c>
      <c r="H352" s="30" t="str">
        <f>IF(E352=0,"",[1]!BOARD(E352,"","買気配数量-3")+[1]!BOARD(E352,"","買気配数量-2")+[1]!BOARD(E352,"","買気配数量-1")+[1]!BOARD(E352,"","買気配数量0")+[1]!BOARD(E352,"","買気配数量1")+[1]!BOARD(E352,"","買気配数量2")+[1]!BOARD(E352,"","買気配数量3")+[1]!BOARD(E352,"","買気配数量4")+[1]!BOARD(E352,"","買気配数量5")+[1]!BOARD(E352,"","買気配数量6")+[1]!BOARD(E352,"","買気配数量7")+[1]!BOARD(E352,"","買気配数量8")+[1]!BOARD(E352,"","買気配数量9")+[1]!BOARD(E352,"","買気配数量10")+[1]!BOARD(E352,"","買気配数量11")+[1]!BOARD(E352,"","買気配数量12")+[1]!BOARD(E352,"","買気配数量13")+[1]!BOARD(E352,"","買気配数量14"))</f>
        <v/>
      </c>
      <c r="I352" s="29" t="str">
        <f t="shared" si="10"/>
        <v/>
      </c>
      <c r="J352" s="30" t="str">
        <f t="shared" si="11"/>
        <v/>
      </c>
    </row>
    <row r="353" spans="5:10" x14ac:dyDescent="0.15">
      <c r="E353">
        <f>+ユニバース設定!B353</f>
        <v>0</v>
      </c>
      <c r="F353">
        <f>+ユニバース設定!C353</f>
        <v>0</v>
      </c>
      <c r="G353" s="31" t="str">
        <f>IF(E353=0,"",[1]!BOARD(E353,"","売気配数量-3")+[1]!BOARD(E353,"","売気配数量-2")+[1]!BOARD(E353,"","売気配数量-1")+[1]!BOARD(E353,"","売気配数量0")+[1]!BOARD(E353,"","売気配数量1")+[1]!BOARD(E353,"","売気配数量2")+[1]!BOARD(E353,"","売気配数量3")+[1]!BOARD(E353,"","売気配数量4")+[1]!BOARD(E353,"","売気配数量5")+[1]!BOARD(E353,"","売気配数量6")+[1]!BOARD(E353,"","売気配数量7")+[1]!BOARD(E353,"","売気配数量8")+[1]!BOARD(E353,"","売気配数量9")+[1]!BOARD(E353,"","売気配数量10")+[1]!BOARD(E353,"","売気配数量11")+[1]!BOARD(E353,"","売気配数量12")+[1]!BOARD(E353,"","売気配数量13")+[1]!BOARD(E353,"","売気配数量14"))</f>
        <v/>
      </c>
      <c r="H353" s="30" t="str">
        <f>IF(E353=0,"",[1]!BOARD(E353,"","買気配数量-3")+[1]!BOARD(E353,"","買気配数量-2")+[1]!BOARD(E353,"","買気配数量-1")+[1]!BOARD(E353,"","買気配数量0")+[1]!BOARD(E353,"","買気配数量1")+[1]!BOARD(E353,"","買気配数量2")+[1]!BOARD(E353,"","買気配数量3")+[1]!BOARD(E353,"","買気配数量4")+[1]!BOARD(E353,"","買気配数量5")+[1]!BOARD(E353,"","買気配数量6")+[1]!BOARD(E353,"","買気配数量7")+[1]!BOARD(E353,"","買気配数量8")+[1]!BOARD(E353,"","買気配数量9")+[1]!BOARD(E353,"","買気配数量10")+[1]!BOARD(E353,"","買気配数量11")+[1]!BOARD(E353,"","買気配数量12")+[1]!BOARD(E353,"","買気配数量13")+[1]!BOARD(E353,"","買気配数量14"))</f>
        <v/>
      </c>
      <c r="I353" s="29" t="str">
        <f t="shared" si="10"/>
        <v/>
      </c>
      <c r="J353" s="30" t="str">
        <f t="shared" si="11"/>
        <v/>
      </c>
    </row>
    <row r="354" spans="5:10" x14ac:dyDescent="0.15">
      <c r="E354">
        <f>+ユニバース設定!B354</f>
        <v>0</v>
      </c>
      <c r="F354">
        <f>+ユニバース設定!C354</f>
        <v>0</v>
      </c>
      <c r="G354" s="31" t="str">
        <f>IF(E354=0,"",[1]!BOARD(E354,"","売気配数量-3")+[1]!BOARD(E354,"","売気配数量-2")+[1]!BOARD(E354,"","売気配数量-1")+[1]!BOARD(E354,"","売気配数量0")+[1]!BOARD(E354,"","売気配数量1")+[1]!BOARD(E354,"","売気配数量2")+[1]!BOARD(E354,"","売気配数量3")+[1]!BOARD(E354,"","売気配数量4")+[1]!BOARD(E354,"","売気配数量5")+[1]!BOARD(E354,"","売気配数量6")+[1]!BOARD(E354,"","売気配数量7")+[1]!BOARD(E354,"","売気配数量8")+[1]!BOARD(E354,"","売気配数量9")+[1]!BOARD(E354,"","売気配数量10")+[1]!BOARD(E354,"","売気配数量11")+[1]!BOARD(E354,"","売気配数量12")+[1]!BOARD(E354,"","売気配数量13")+[1]!BOARD(E354,"","売気配数量14"))</f>
        <v/>
      </c>
      <c r="H354" s="30" t="str">
        <f>IF(E354=0,"",[1]!BOARD(E354,"","買気配数量-3")+[1]!BOARD(E354,"","買気配数量-2")+[1]!BOARD(E354,"","買気配数量-1")+[1]!BOARD(E354,"","買気配数量0")+[1]!BOARD(E354,"","買気配数量1")+[1]!BOARD(E354,"","買気配数量2")+[1]!BOARD(E354,"","買気配数量3")+[1]!BOARD(E354,"","買気配数量4")+[1]!BOARD(E354,"","買気配数量5")+[1]!BOARD(E354,"","買気配数量6")+[1]!BOARD(E354,"","買気配数量7")+[1]!BOARD(E354,"","買気配数量8")+[1]!BOARD(E354,"","買気配数量9")+[1]!BOARD(E354,"","買気配数量10")+[1]!BOARD(E354,"","買気配数量11")+[1]!BOARD(E354,"","買気配数量12")+[1]!BOARD(E354,"","買気配数量13")+[1]!BOARD(E354,"","買気配数量14"))</f>
        <v/>
      </c>
      <c r="I354" s="29" t="str">
        <f t="shared" si="10"/>
        <v/>
      </c>
      <c r="J354" s="30" t="str">
        <f t="shared" si="11"/>
        <v/>
      </c>
    </row>
    <row r="355" spans="5:10" x14ac:dyDescent="0.15">
      <c r="E355">
        <f>+ユニバース設定!B355</f>
        <v>0</v>
      </c>
      <c r="F355">
        <f>+ユニバース設定!C355</f>
        <v>0</v>
      </c>
      <c r="G355" s="31" t="str">
        <f>IF(E355=0,"",[1]!BOARD(E355,"","売気配数量-3")+[1]!BOARD(E355,"","売気配数量-2")+[1]!BOARD(E355,"","売気配数量-1")+[1]!BOARD(E355,"","売気配数量0")+[1]!BOARD(E355,"","売気配数量1")+[1]!BOARD(E355,"","売気配数量2")+[1]!BOARD(E355,"","売気配数量3")+[1]!BOARD(E355,"","売気配数量4")+[1]!BOARD(E355,"","売気配数量5")+[1]!BOARD(E355,"","売気配数量6")+[1]!BOARD(E355,"","売気配数量7")+[1]!BOARD(E355,"","売気配数量8")+[1]!BOARD(E355,"","売気配数量9")+[1]!BOARD(E355,"","売気配数量10")+[1]!BOARD(E355,"","売気配数量11")+[1]!BOARD(E355,"","売気配数量12")+[1]!BOARD(E355,"","売気配数量13")+[1]!BOARD(E355,"","売気配数量14"))</f>
        <v/>
      </c>
      <c r="H355" s="30" t="str">
        <f>IF(E355=0,"",[1]!BOARD(E355,"","買気配数量-3")+[1]!BOARD(E355,"","買気配数量-2")+[1]!BOARD(E355,"","買気配数量-1")+[1]!BOARD(E355,"","買気配数量0")+[1]!BOARD(E355,"","買気配数量1")+[1]!BOARD(E355,"","買気配数量2")+[1]!BOARD(E355,"","買気配数量3")+[1]!BOARD(E355,"","買気配数量4")+[1]!BOARD(E355,"","買気配数量5")+[1]!BOARD(E355,"","買気配数量6")+[1]!BOARD(E355,"","買気配数量7")+[1]!BOARD(E355,"","買気配数量8")+[1]!BOARD(E355,"","買気配数量9")+[1]!BOARD(E355,"","買気配数量10")+[1]!BOARD(E355,"","買気配数量11")+[1]!BOARD(E355,"","買気配数量12")+[1]!BOARD(E355,"","買気配数量13")+[1]!BOARD(E355,"","買気配数量14"))</f>
        <v/>
      </c>
      <c r="I355" s="29" t="str">
        <f t="shared" si="10"/>
        <v/>
      </c>
      <c r="J355" s="30" t="str">
        <f t="shared" si="11"/>
        <v/>
      </c>
    </row>
    <row r="356" spans="5:10" x14ac:dyDescent="0.15">
      <c r="E356">
        <f>+ユニバース設定!B356</f>
        <v>0</v>
      </c>
      <c r="F356">
        <f>+ユニバース設定!C356</f>
        <v>0</v>
      </c>
      <c r="G356" s="31" t="str">
        <f>IF(E356=0,"",[1]!BOARD(E356,"","売気配数量-3")+[1]!BOARD(E356,"","売気配数量-2")+[1]!BOARD(E356,"","売気配数量-1")+[1]!BOARD(E356,"","売気配数量0")+[1]!BOARD(E356,"","売気配数量1")+[1]!BOARD(E356,"","売気配数量2")+[1]!BOARD(E356,"","売気配数量3")+[1]!BOARD(E356,"","売気配数量4")+[1]!BOARD(E356,"","売気配数量5")+[1]!BOARD(E356,"","売気配数量6")+[1]!BOARD(E356,"","売気配数量7")+[1]!BOARD(E356,"","売気配数量8")+[1]!BOARD(E356,"","売気配数量9")+[1]!BOARD(E356,"","売気配数量10")+[1]!BOARD(E356,"","売気配数量11")+[1]!BOARD(E356,"","売気配数量12")+[1]!BOARD(E356,"","売気配数量13")+[1]!BOARD(E356,"","売気配数量14"))</f>
        <v/>
      </c>
      <c r="H356" s="30" t="str">
        <f>IF(E356=0,"",[1]!BOARD(E356,"","買気配数量-3")+[1]!BOARD(E356,"","買気配数量-2")+[1]!BOARD(E356,"","買気配数量-1")+[1]!BOARD(E356,"","買気配数量0")+[1]!BOARD(E356,"","買気配数量1")+[1]!BOARD(E356,"","買気配数量2")+[1]!BOARD(E356,"","買気配数量3")+[1]!BOARD(E356,"","買気配数量4")+[1]!BOARD(E356,"","買気配数量5")+[1]!BOARD(E356,"","買気配数量6")+[1]!BOARD(E356,"","買気配数量7")+[1]!BOARD(E356,"","買気配数量8")+[1]!BOARD(E356,"","買気配数量9")+[1]!BOARD(E356,"","買気配数量10")+[1]!BOARD(E356,"","買気配数量11")+[1]!BOARD(E356,"","買気配数量12")+[1]!BOARD(E356,"","買気配数量13")+[1]!BOARD(E356,"","買気配数量14"))</f>
        <v/>
      </c>
      <c r="I356" s="29" t="str">
        <f t="shared" si="10"/>
        <v/>
      </c>
      <c r="J356" s="30" t="str">
        <f t="shared" si="11"/>
        <v/>
      </c>
    </row>
    <row r="357" spans="5:10" x14ac:dyDescent="0.15">
      <c r="E357">
        <f>+ユニバース設定!B357</f>
        <v>0</v>
      </c>
      <c r="F357">
        <f>+ユニバース設定!C357</f>
        <v>0</v>
      </c>
      <c r="G357" s="31" t="str">
        <f>IF(E357=0,"",[1]!BOARD(E357,"","売気配数量-3")+[1]!BOARD(E357,"","売気配数量-2")+[1]!BOARD(E357,"","売気配数量-1")+[1]!BOARD(E357,"","売気配数量0")+[1]!BOARD(E357,"","売気配数量1")+[1]!BOARD(E357,"","売気配数量2")+[1]!BOARD(E357,"","売気配数量3")+[1]!BOARD(E357,"","売気配数量4")+[1]!BOARD(E357,"","売気配数量5")+[1]!BOARD(E357,"","売気配数量6")+[1]!BOARD(E357,"","売気配数量7")+[1]!BOARD(E357,"","売気配数量8")+[1]!BOARD(E357,"","売気配数量9")+[1]!BOARD(E357,"","売気配数量10")+[1]!BOARD(E357,"","売気配数量11")+[1]!BOARD(E357,"","売気配数量12")+[1]!BOARD(E357,"","売気配数量13")+[1]!BOARD(E357,"","売気配数量14"))</f>
        <v/>
      </c>
      <c r="H357" s="30" t="str">
        <f>IF(E357=0,"",[1]!BOARD(E357,"","買気配数量-3")+[1]!BOARD(E357,"","買気配数量-2")+[1]!BOARD(E357,"","買気配数量-1")+[1]!BOARD(E357,"","買気配数量0")+[1]!BOARD(E357,"","買気配数量1")+[1]!BOARD(E357,"","買気配数量2")+[1]!BOARD(E357,"","買気配数量3")+[1]!BOARD(E357,"","買気配数量4")+[1]!BOARD(E357,"","買気配数量5")+[1]!BOARD(E357,"","買気配数量6")+[1]!BOARD(E357,"","買気配数量7")+[1]!BOARD(E357,"","買気配数量8")+[1]!BOARD(E357,"","買気配数量9")+[1]!BOARD(E357,"","買気配数量10")+[1]!BOARD(E357,"","買気配数量11")+[1]!BOARD(E357,"","買気配数量12")+[1]!BOARD(E357,"","買気配数量13")+[1]!BOARD(E357,"","買気配数量14"))</f>
        <v/>
      </c>
      <c r="I357" s="29" t="str">
        <f t="shared" si="10"/>
        <v/>
      </c>
      <c r="J357" s="30" t="str">
        <f t="shared" si="11"/>
        <v/>
      </c>
    </row>
    <row r="358" spans="5:10" x14ac:dyDescent="0.15">
      <c r="E358">
        <f>+ユニバース設定!B358</f>
        <v>0</v>
      </c>
      <c r="F358">
        <f>+ユニバース設定!C358</f>
        <v>0</v>
      </c>
      <c r="G358" s="31" t="str">
        <f>IF(E358=0,"",[1]!BOARD(E358,"","売気配数量-3")+[1]!BOARD(E358,"","売気配数量-2")+[1]!BOARD(E358,"","売気配数量-1")+[1]!BOARD(E358,"","売気配数量0")+[1]!BOARD(E358,"","売気配数量1")+[1]!BOARD(E358,"","売気配数量2")+[1]!BOARD(E358,"","売気配数量3")+[1]!BOARD(E358,"","売気配数量4")+[1]!BOARD(E358,"","売気配数量5")+[1]!BOARD(E358,"","売気配数量6")+[1]!BOARD(E358,"","売気配数量7")+[1]!BOARD(E358,"","売気配数量8")+[1]!BOARD(E358,"","売気配数量9")+[1]!BOARD(E358,"","売気配数量10")+[1]!BOARD(E358,"","売気配数量11")+[1]!BOARD(E358,"","売気配数量12")+[1]!BOARD(E358,"","売気配数量13")+[1]!BOARD(E358,"","売気配数量14"))</f>
        <v/>
      </c>
      <c r="H358" s="30" t="str">
        <f>IF(E358=0,"",[1]!BOARD(E358,"","買気配数量-3")+[1]!BOARD(E358,"","買気配数量-2")+[1]!BOARD(E358,"","買気配数量-1")+[1]!BOARD(E358,"","買気配数量0")+[1]!BOARD(E358,"","買気配数量1")+[1]!BOARD(E358,"","買気配数量2")+[1]!BOARD(E358,"","買気配数量3")+[1]!BOARD(E358,"","買気配数量4")+[1]!BOARD(E358,"","買気配数量5")+[1]!BOARD(E358,"","買気配数量6")+[1]!BOARD(E358,"","買気配数量7")+[1]!BOARD(E358,"","買気配数量8")+[1]!BOARD(E358,"","買気配数量9")+[1]!BOARD(E358,"","買気配数量10")+[1]!BOARD(E358,"","買気配数量11")+[1]!BOARD(E358,"","買気配数量12")+[1]!BOARD(E358,"","買気配数量13")+[1]!BOARD(E358,"","買気配数量14"))</f>
        <v/>
      </c>
      <c r="I358" s="29" t="str">
        <f t="shared" si="10"/>
        <v/>
      </c>
      <c r="J358" s="30" t="str">
        <f t="shared" si="11"/>
        <v/>
      </c>
    </row>
    <row r="359" spans="5:10" x14ac:dyDescent="0.15">
      <c r="E359">
        <f>+ユニバース設定!B359</f>
        <v>0</v>
      </c>
      <c r="F359">
        <f>+ユニバース設定!C359</f>
        <v>0</v>
      </c>
      <c r="G359" s="31" t="str">
        <f>IF(E359=0,"",[1]!BOARD(E359,"","売気配数量-3")+[1]!BOARD(E359,"","売気配数量-2")+[1]!BOARD(E359,"","売気配数量-1")+[1]!BOARD(E359,"","売気配数量0")+[1]!BOARD(E359,"","売気配数量1")+[1]!BOARD(E359,"","売気配数量2")+[1]!BOARD(E359,"","売気配数量3")+[1]!BOARD(E359,"","売気配数量4")+[1]!BOARD(E359,"","売気配数量5")+[1]!BOARD(E359,"","売気配数量6")+[1]!BOARD(E359,"","売気配数量7")+[1]!BOARD(E359,"","売気配数量8")+[1]!BOARD(E359,"","売気配数量9")+[1]!BOARD(E359,"","売気配数量10")+[1]!BOARD(E359,"","売気配数量11")+[1]!BOARD(E359,"","売気配数量12")+[1]!BOARD(E359,"","売気配数量13")+[1]!BOARD(E359,"","売気配数量14"))</f>
        <v/>
      </c>
      <c r="H359" s="30" t="str">
        <f>IF(E359=0,"",[1]!BOARD(E359,"","買気配数量-3")+[1]!BOARD(E359,"","買気配数量-2")+[1]!BOARD(E359,"","買気配数量-1")+[1]!BOARD(E359,"","買気配数量0")+[1]!BOARD(E359,"","買気配数量1")+[1]!BOARD(E359,"","買気配数量2")+[1]!BOARD(E359,"","買気配数量3")+[1]!BOARD(E359,"","買気配数量4")+[1]!BOARD(E359,"","買気配数量5")+[1]!BOARD(E359,"","買気配数量6")+[1]!BOARD(E359,"","買気配数量7")+[1]!BOARD(E359,"","買気配数量8")+[1]!BOARD(E359,"","買気配数量9")+[1]!BOARD(E359,"","買気配数量10")+[1]!BOARD(E359,"","買気配数量11")+[1]!BOARD(E359,"","買気配数量12")+[1]!BOARD(E359,"","買気配数量13")+[1]!BOARD(E359,"","買気配数量14"))</f>
        <v/>
      </c>
      <c r="I359" s="29" t="str">
        <f t="shared" ref="I359:I400" si="12">IF(F359=0,"",+H359/G359)</f>
        <v/>
      </c>
      <c r="J359" s="30" t="str">
        <f t="shared" si="11"/>
        <v/>
      </c>
    </row>
    <row r="360" spans="5:10" x14ac:dyDescent="0.15">
      <c r="E360">
        <f>+ユニバース設定!B360</f>
        <v>0</v>
      </c>
      <c r="F360">
        <f>+ユニバース設定!C360</f>
        <v>0</v>
      </c>
      <c r="G360" s="31" t="str">
        <f>IF(E360=0,"",[1]!BOARD(E360,"","売気配数量-3")+[1]!BOARD(E360,"","売気配数量-2")+[1]!BOARD(E360,"","売気配数量-1")+[1]!BOARD(E360,"","売気配数量0")+[1]!BOARD(E360,"","売気配数量1")+[1]!BOARD(E360,"","売気配数量2")+[1]!BOARD(E360,"","売気配数量3")+[1]!BOARD(E360,"","売気配数量4")+[1]!BOARD(E360,"","売気配数量5")+[1]!BOARD(E360,"","売気配数量6")+[1]!BOARD(E360,"","売気配数量7")+[1]!BOARD(E360,"","売気配数量8")+[1]!BOARD(E360,"","売気配数量9")+[1]!BOARD(E360,"","売気配数量10")+[1]!BOARD(E360,"","売気配数量11")+[1]!BOARD(E360,"","売気配数量12")+[1]!BOARD(E360,"","売気配数量13")+[1]!BOARD(E360,"","売気配数量14"))</f>
        <v/>
      </c>
      <c r="H360" s="30" t="str">
        <f>IF(E360=0,"",[1]!BOARD(E360,"","買気配数量-3")+[1]!BOARD(E360,"","買気配数量-2")+[1]!BOARD(E360,"","買気配数量-1")+[1]!BOARD(E360,"","買気配数量0")+[1]!BOARD(E360,"","買気配数量1")+[1]!BOARD(E360,"","買気配数量2")+[1]!BOARD(E360,"","買気配数量3")+[1]!BOARD(E360,"","買気配数量4")+[1]!BOARD(E360,"","買気配数量5")+[1]!BOARD(E360,"","買気配数量6")+[1]!BOARD(E360,"","買気配数量7")+[1]!BOARD(E360,"","買気配数量8")+[1]!BOARD(E360,"","買気配数量9")+[1]!BOARD(E360,"","買気配数量10")+[1]!BOARD(E360,"","買気配数量11")+[1]!BOARD(E360,"","買気配数量12")+[1]!BOARD(E360,"","買気配数量13")+[1]!BOARD(E360,"","買気配数量14"))</f>
        <v/>
      </c>
      <c r="I360" s="29" t="str">
        <f t="shared" si="12"/>
        <v/>
      </c>
      <c r="J360" s="30" t="str">
        <f t="shared" si="11"/>
        <v/>
      </c>
    </row>
    <row r="361" spans="5:10" x14ac:dyDescent="0.15">
      <c r="E361">
        <f>+ユニバース設定!B361</f>
        <v>0</v>
      </c>
      <c r="F361">
        <f>+ユニバース設定!C361</f>
        <v>0</v>
      </c>
      <c r="G361" s="31" t="str">
        <f>IF(E361=0,"",[1]!BOARD(E361,"","売気配数量-3")+[1]!BOARD(E361,"","売気配数量-2")+[1]!BOARD(E361,"","売気配数量-1")+[1]!BOARD(E361,"","売気配数量0")+[1]!BOARD(E361,"","売気配数量1")+[1]!BOARD(E361,"","売気配数量2")+[1]!BOARD(E361,"","売気配数量3")+[1]!BOARD(E361,"","売気配数量4")+[1]!BOARD(E361,"","売気配数量5")+[1]!BOARD(E361,"","売気配数量6")+[1]!BOARD(E361,"","売気配数量7")+[1]!BOARD(E361,"","売気配数量8")+[1]!BOARD(E361,"","売気配数量9")+[1]!BOARD(E361,"","売気配数量10")+[1]!BOARD(E361,"","売気配数量11")+[1]!BOARD(E361,"","売気配数量12")+[1]!BOARD(E361,"","売気配数量13")+[1]!BOARD(E361,"","売気配数量14"))</f>
        <v/>
      </c>
      <c r="H361" s="30" t="str">
        <f>IF(E361=0,"",[1]!BOARD(E361,"","買気配数量-3")+[1]!BOARD(E361,"","買気配数量-2")+[1]!BOARD(E361,"","買気配数量-1")+[1]!BOARD(E361,"","買気配数量0")+[1]!BOARD(E361,"","買気配数量1")+[1]!BOARD(E361,"","買気配数量2")+[1]!BOARD(E361,"","買気配数量3")+[1]!BOARD(E361,"","買気配数量4")+[1]!BOARD(E361,"","買気配数量5")+[1]!BOARD(E361,"","買気配数量6")+[1]!BOARD(E361,"","買気配数量7")+[1]!BOARD(E361,"","買気配数量8")+[1]!BOARD(E361,"","買気配数量9")+[1]!BOARD(E361,"","買気配数量10")+[1]!BOARD(E361,"","買気配数量11")+[1]!BOARD(E361,"","買気配数量12")+[1]!BOARD(E361,"","買気配数量13")+[1]!BOARD(E361,"","買気配数量14"))</f>
        <v/>
      </c>
      <c r="I361" s="29" t="str">
        <f t="shared" si="12"/>
        <v/>
      </c>
      <c r="J361" s="30" t="str">
        <f t="shared" si="11"/>
        <v/>
      </c>
    </row>
    <row r="362" spans="5:10" x14ac:dyDescent="0.15">
      <c r="E362">
        <f>+ユニバース設定!B362</f>
        <v>0</v>
      </c>
      <c r="F362">
        <f>+ユニバース設定!C362</f>
        <v>0</v>
      </c>
      <c r="G362" s="31" t="str">
        <f>IF(E362=0,"",[1]!BOARD(E362,"","売気配数量-3")+[1]!BOARD(E362,"","売気配数量-2")+[1]!BOARD(E362,"","売気配数量-1")+[1]!BOARD(E362,"","売気配数量0")+[1]!BOARD(E362,"","売気配数量1")+[1]!BOARD(E362,"","売気配数量2")+[1]!BOARD(E362,"","売気配数量3")+[1]!BOARD(E362,"","売気配数量4")+[1]!BOARD(E362,"","売気配数量5")+[1]!BOARD(E362,"","売気配数量6")+[1]!BOARD(E362,"","売気配数量7")+[1]!BOARD(E362,"","売気配数量8")+[1]!BOARD(E362,"","売気配数量9")+[1]!BOARD(E362,"","売気配数量10")+[1]!BOARD(E362,"","売気配数量11")+[1]!BOARD(E362,"","売気配数量12")+[1]!BOARD(E362,"","売気配数量13")+[1]!BOARD(E362,"","売気配数量14"))</f>
        <v/>
      </c>
      <c r="H362" s="30" t="str">
        <f>IF(E362=0,"",[1]!BOARD(E362,"","買気配数量-3")+[1]!BOARD(E362,"","買気配数量-2")+[1]!BOARD(E362,"","買気配数量-1")+[1]!BOARD(E362,"","買気配数量0")+[1]!BOARD(E362,"","買気配数量1")+[1]!BOARD(E362,"","買気配数量2")+[1]!BOARD(E362,"","買気配数量3")+[1]!BOARD(E362,"","買気配数量4")+[1]!BOARD(E362,"","買気配数量5")+[1]!BOARD(E362,"","買気配数量6")+[1]!BOARD(E362,"","買気配数量7")+[1]!BOARD(E362,"","買気配数量8")+[1]!BOARD(E362,"","買気配数量9")+[1]!BOARD(E362,"","買気配数量10")+[1]!BOARD(E362,"","買気配数量11")+[1]!BOARD(E362,"","買気配数量12")+[1]!BOARD(E362,"","買気配数量13")+[1]!BOARD(E362,"","買気配数量14"))</f>
        <v/>
      </c>
      <c r="I362" s="29" t="str">
        <f t="shared" si="12"/>
        <v/>
      </c>
      <c r="J362" s="30" t="str">
        <f t="shared" si="11"/>
        <v/>
      </c>
    </row>
    <row r="363" spans="5:10" x14ac:dyDescent="0.15">
      <c r="E363">
        <f>+ユニバース設定!B363</f>
        <v>0</v>
      </c>
      <c r="F363">
        <f>+ユニバース設定!C363</f>
        <v>0</v>
      </c>
      <c r="G363" s="31" t="str">
        <f>IF(E363=0,"",[1]!BOARD(E363,"","売気配数量-3")+[1]!BOARD(E363,"","売気配数量-2")+[1]!BOARD(E363,"","売気配数量-1")+[1]!BOARD(E363,"","売気配数量0")+[1]!BOARD(E363,"","売気配数量1")+[1]!BOARD(E363,"","売気配数量2")+[1]!BOARD(E363,"","売気配数量3")+[1]!BOARD(E363,"","売気配数量4")+[1]!BOARD(E363,"","売気配数量5")+[1]!BOARD(E363,"","売気配数量6")+[1]!BOARD(E363,"","売気配数量7")+[1]!BOARD(E363,"","売気配数量8")+[1]!BOARD(E363,"","売気配数量9")+[1]!BOARD(E363,"","売気配数量10")+[1]!BOARD(E363,"","売気配数量11")+[1]!BOARD(E363,"","売気配数量12")+[1]!BOARD(E363,"","売気配数量13")+[1]!BOARD(E363,"","売気配数量14"))</f>
        <v/>
      </c>
      <c r="H363" s="30" t="str">
        <f>IF(E363=0,"",[1]!BOARD(E363,"","買気配数量-3")+[1]!BOARD(E363,"","買気配数量-2")+[1]!BOARD(E363,"","買気配数量-1")+[1]!BOARD(E363,"","買気配数量0")+[1]!BOARD(E363,"","買気配数量1")+[1]!BOARD(E363,"","買気配数量2")+[1]!BOARD(E363,"","買気配数量3")+[1]!BOARD(E363,"","買気配数量4")+[1]!BOARD(E363,"","買気配数量5")+[1]!BOARD(E363,"","買気配数量6")+[1]!BOARD(E363,"","買気配数量7")+[1]!BOARD(E363,"","買気配数量8")+[1]!BOARD(E363,"","買気配数量9")+[1]!BOARD(E363,"","買気配数量10")+[1]!BOARD(E363,"","買気配数量11")+[1]!BOARD(E363,"","買気配数量12")+[1]!BOARD(E363,"","買気配数量13")+[1]!BOARD(E363,"","買気配数量14"))</f>
        <v/>
      </c>
      <c r="I363" s="29" t="str">
        <f t="shared" si="12"/>
        <v/>
      </c>
      <c r="J363" s="30" t="str">
        <f t="shared" si="11"/>
        <v/>
      </c>
    </row>
    <row r="364" spans="5:10" x14ac:dyDescent="0.15">
      <c r="E364">
        <f>+ユニバース設定!B364</f>
        <v>0</v>
      </c>
      <c r="F364">
        <f>+ユニバース設定!C364</f>
        <v>0</v>
      </c>
      <c r="G364" s="31" t="str">
        <f>IF(E364=0,"",[1]!BOARD(E364,"","売気配数量-3")+[1]!BOARD(E364,"","売気配数量-2")+[1]!BOARD(E364,"","売気配数量-1")+[1]!BOARD(E364,"","売気配数量0")+[1]!BOARD(E364,"","売気配数量1")+[1]!BOARD(E364,"","売気配数量2")+[1]!BOARD(E364,"","売気配数量3")+[1]!BOARD(E364,"","売気配数量4")+[1]!BOARD(E364,"","売気配数量5")+[1]!BOARD(E364,"","売気配数量6")+[1]!BOARD(E364,"","売気配数量7")+[1]!BOARD(E364,"","売気配数量8")+[1]!BOARD(E364,"","売気配数量9")+[1]!BOARD(E364,"","売気配数量10")+[1]!BOARD(E364,"","売気配数量11")+[1]!BOARD(E364,"","売気配数量12")+[1]!BOARD(E364,"","売気配数量13")+[1]!BOARD(E364,"","売気配数量14"))</f>
        <v/>
      </c>
      <c r="H364" s="30" t="str">
        <f>IF(E364=0,"",[1]!BOARD(E364,"","買気配数量-3")+[1]!BOARD(E364,"","買気配数量-2")+[1]!BOARD(E364,"","買気配数量-1")+[1]!BOARD(E364,"","買気配数量0")+[1]!BOARD(E364,"","買気配数量1")+[1]!BOARD(E364,"","買気配数量2")+[1]!BOARD(E364,"","買気配数量3")+[1]!BOARD(E364,"","買気配数量4")+[1]!BOARD(E364,"","買気配数量5")+[1]!BOARD(E364,"","買気配数量6")+[1]!BOARD(E364,"","買気配数量7")+[1]!BOARD(E364,"","買気配数量8")+[1]!BOARD(E364,"","買気配数量9")+[1]!BOARD(E364,"","買気配数量10")+[1]!BOARD(E364,"","買気配数量11")+[1]!BOARD(E364,"","買気配数量12")+[1]!BOARD(E364,"","買気配数量13")+[1]!BOARD(E364,"","買気配数量14"))</f>
        <v/>
      </c>
      <c r="I364" s="29" t="str">
        <f t="shared" si="12"/>
        <v/>
      </c>
      <c r="J364" s="30" t="str">
        <f t="shared" si="11"/>
        <v/>
      </c>
    </row>
    <row r="365" spans="5:10" x14ac:dyDescent="0.15">
      <c r="E365">
        <f>+ユニバース設定!B365</f>
        <v>0</v>
      </c>
      <c r="F365">
        <f>+ユニバース設定!C365</f>
        <v>0</v>
      </c>
      <c r="G365" s="31" t="str">
        <f>IF(E365=0,"",[1]!BOARD(E365,"","売気配数量-3")+[1]!BOARD(E365,"","売気配数量-2")+[1]!BOARD(E365,"","売気配数量-1")+[1]!BOARD(E365,"","売気配数量0")+[1]!BOARD(E365,"","売気配数量1")+[1]!BOARD(E365,"","売気配数量2")+[1]!BOARD(E365,"","売気配数量3")+[1]!BOARD(E365,"","売気配数量4")+[1]!BOARD(E365,"","売気配数量5")+[1]!BOARD(E365,"","売気配数量6")+[1]!BOARD(E365,"","売気配数量7")+[1]!BOARD(E365,"","売気配数量8")+[1]!BOARD(E365,"","売気配数量9")+[1]!BOARD(E365,"","売気配数量10")+[1]!BOARD(E365,"","売気配数量11")+[1]!BOARD(E365,"","売気配数量12")+[1]!BOARD(E365,"","売気配数量13")+[1]!BOARD(E365,"","売気配数量14"))</f>
        <v/>
      </c>
      <c r="H365" s="30" t="str">
        <f>IF(E365=0,"",[1]!BOARD(E365,"","買気配数量-3")+[1]!BOARD(E365,"","買気配数量-2")+[1]!BOARD(E365,"","買気配数量-1")+[1]!BOARD(E365,"","買気配数量0")+[1]!BOARD(E365,"","買気配数量1")+[1]!BOARD(E365,"","買気配数量2")+[1]!BOARD(E365,"","買気配数量3")+[1]!BOARD(E365,"","買気配数量4")+[1]!BOARD(E365,"","買気配数量5")+[1]!BOARD(E365,"","買気配数量6")+[1]!BOARD(E365,"","買気配数量7")+[1]!BOARD(E365,"","買気配数量8")+[1]!BOARD(E365,"","買気配数量9")+[1]!BOARD(E365,"","買気配数量10")+[1]!BOARD(E365,"","買気配数量11")+[1]!BOARD(E365,"","買気配数量12")+[1]!BOARD(E365,"","買気配数量13")+[1]!BOARD(E365,"","買気配数量14"))</f>
        <v/>
      </c>
      <c r="I365" s="29" t="str">
        <f t="shared" si="12"/>
        <v/>
      </c>
      <c r="J365" s="30" t="str">
        <f t="shared" si="11"/>
        <v/>
      </c>
    </row>
    <row r="366" spans="5:10" x14ac:dyDescent="0.15">
      <c r="E366">
        <f>+ユニバース設定!B366</f>
        <v>0</v>
      </c>
      <c r="F366">
        <f>+ユニバース設定!C366</f>
        <v>0</v>
      </c>
      <c r="G366" s="31" t="str">
        <f>IF(E366=0,"",[1]!BOARD(E366,"","売気配数量-3")+[1]!BOARD(E366,"","売気配数量-2")+[1]!BOARD(E366,"","売気配数量-1")+[1]!BOARD(E366,"","売気配数量0")+[1]!BOARD(E366,"","売気配数量1")+[1]!BOARD(E366,"","売気配数量2")+[1]!BOARD(E366,"","売気配数量3")+[1]!BOARD(E366,"","売気配数量4")+[1]!BOARD(E366,"","売気配数量5")+[1]!BOARD(E366,"","売気配数量6")+[1]!BOARD(E366,"","売気配数量7")+[1]!BOARD(E366,"","売気配数量8")+[1]!BOARD(E366,"","売気配数量9")+[1]!BOARD(E366,"","売気配数量10")+[1]!BOARD(E366,"","売気配数量11")+[1]!BOARD(E366,"","売気配数量12")+[1]!BOARD(E366,"","売気配数量13")+[1]!BOARD(E366,"","売気配数量14"))</f>
        <v/>
      </c>
      <c r="H366" s="30" t="str">
        <f>IF(E366=0,"",[1]!BOARD(E366,"","買気配数量-3")+[1]!BOARD(E366,"","買気配数量-2")+[1]!BOARD(E366,"","買気配数量-1")+[1]!BOARD(E366,"","買気配数量0")+[1]!BOARD(E366,"","買気配数量1")+[1]!BOARD(E366,"","買気配数量2")+[1]!BOARD(E366,"","買気配数量3")+[1]!BOARD(E366,"","買気配数量4")+[1]!BOARD(E366,"","買気配数量5")+[1]!BOARD(E366,"","買気配数量6")+[1]!BOARD(E366,"","買気配数量7")+[1]!BOARD(E366,"","買気配数量8")+[1]!BOARD(E366,"","買気配数量9")+[1]!BOARD(E366,"","買気配数量10")+[1]!BOARD(E366,"","買気配数量11")+[1]!BOARD(E366,"","買気配数量12")+[1]!BOARD(E366,"","買気配数量13")+[1]!BOARD(E366,"","買気配数量14"))</f>
        <v/>
      </c>
      <c r="I366" s="29" t="str">
        <f t="shared" si="12"/>
        <v/>
      </c>
      <c r="J366" s="30" t="str">
        <f t="shared" si="11"/>
        <v/>
      </c>
    </row>
    <row r="367" spans="5:10" x14ac:dyDescent="0.15">
      <c r="E367">
        <f>+ユニバース設定!B367</f>
        <v>0</v>
      </c>
      <c r="F367">
        <f>+ユニバース設定!C367</f>
        <v>0</v>
      </c>
      <c r="G367" s="31" t="str">
        <f>IF(E367=0,"",[1]!BOARD(E367,"","売気配数量-3")+[1]!BOARD(E367,"","売気配数量-2")+[1]!BOARD(E367,"","売気配数量-1")+[1]!BOARD(E367,"","売気配数量0")+[1]!BOARD(E367,"","売気配数量1")+[1]!BOARD(E367,"","売気配数量2")+[1]!BOARD(E367,"","売気配数量3")+[1]!BOARD(E367,"","売気配数量4")+[1]!BOARD(E367,"","売気配数量5")+[1]!BOARD(E367,"","売気配数量6")+[1]!BOARD(E367,"","売気配数量7")+[1]!BOARD(E367,"","売気配数量8")+[1]!BOARD(E367,"","売気配数量9")+[1]!BOARD(E367,"","売気配数量10")+[1]!BOARD(E367,"","売気配数量11")+[1]!BOARD(E367,"","売気配数量12")+[1]!BOARD(E367,"","売気配数量13")+[1]!BOARD(E367,"","売気配数量14"))</f>
        <v/>
      </c>
      <c r="H367" s="30" t="str">
        <f>IF(E367=0,"",[1]!BOARD(E367,"","買気配数量-3")+[1]!BOARD(E367,"","買気配数量-2")+[1]!BOARD(E367,"","買気配数量-1")+[1]!BOARD(E367,"","買気配数量0")+[1]!BOARD(E367,"","買気配数量1")+[1]!BOARD(E367,"","買気配数量2")+[1]!BOARD(E367,"","買気配数量3")+[1]!BOARD(E367,"","買気配数量4")+[1]!BOARD(E367,"","買気配数量5")+[1]!BOARD(E367,"","買気配数量6")+[1]!BOARD(E367,"","買気配数量7")+[1]!BOARD(E367,"","買気配数量8")+[1]!BOARD(E367,"","買気配数量9")+[1]!BOARD(E367,"","買気配数量10")+[1]!BOARD(E367,"","買気配数量11")+[1]!BOARD(E367,"","買気配数量12")+[1]!BOARD(E367,"","買気配数量13")+[1]!BOARD(E367,"","買気配数量14"))</f>
        <v/>
      </c>
      <c r="I367" s="29" t="str">
        <f t="shared" si="12"/>
        <v/>
      </c>
      <c r="J367" s="30" t="str">
        <f t="shared" si="11"/>
        <v/>
      </c>
    </row>
    <row r="368" spans="5:10" x14ac:dyDescent="0.15">
      <c r="E368">
        <f>+ユニバース設定!B368</f>
        <v>0</v>
      </c>
      <c r="F368">
        <f>+ユニバース設定!C368</f>
        <v>0</v>
      </c>
      <c r="G368" s="31" t="str">
        <f>IF(E368=0,"",[1]!BOARD(E368,"","売気配数量-3")+[1]!BOARD(E368,"","売気配数量-2")+[1]!BOARD(E368,"","売気配数量-1")+[1]!BOARD(E368,"","売気配数量0")+[1]!BOARD(E368,"","売気配数量1")+[1]!BOARD(E368,"","売気配数量2")+[1]!BOARD(E368,"","売気配数量3")+[1]!BOARD(E368,"","売気配数量4")+[1]!BOARD(E368,"","売気配数量5")+[1]!BOARD(E368,"","売気配数量6")+[1]!BOARD(E368,"","売気配数量7")+[1]!BOARD(E368,"","売気配数量8")+[1]!BOARD(E368,"","売気配数量9")+[1]!BOARD(E368,"","売気配数量10")+[1]!BOARD(E368,"","売気配数量11")+[1]!BOARD(E368,"","売気配数量12")+[1]!BOARD(E368,"","売気配数量13")+[1]!BOARD(E368,"","売気配数量14"))</f>
        <v/>
      </c>
      <c r="H368" s="30" t="str">
        <f>IF(E368=0,"",[1]!BOARD(E368,"","買気配数量-3")+[1]!BOARD(E368,"","買気配数量-2")+[1]!BOARD(E368,"","買気配数量-1")+[1]!BOARD(E368,"","買気配数量0")+[1]!BOARD(E368,"","買気配数量1")+[1]!BOARD(E368,"","買気配数量2")+[1]!BOARD(E368,"","買気配数量3")+[1]!BOARD(E368,"","買気配数量4")+[1]!BOARD(E368,"","買気配数量5")+[1]!BOARD(E368,"","買気配数量6")+[1]!BOARD(E368,"","買気配数量7")+[1]!BOARD(E368,"","買気配数量8")+[1]!BOARD(E368,"","買気配数量9")+[1]!BOARD(E368,"","買気配数量10")+[1]!BOARD(E368,"","買気配数量11")+[1]!BOARD(E368,"","買気配数量12")+[1]!BOARD(E368,"","買気配数量13")+[1]!BOARD(E368,"","買気配数量14"))</f>
        <v/>
      </c>
      <c r="I368" s="29" t="str">
        <f t="shared" si="12"/>
        <v/>
      </c>
      <c r="J368" s="30" t="str">
        <f t="shared" si="11"/>
        <v/>
      </c>
    </row>
    <row r="369" spans="5:10" x14ac:dyDescent="0.15">
      <c r="E369">
        <f>+ユニバース設定!B369</f>
        <v>0</v>
      </c>
      <c r="F369">
        <f>+ユニバース設定!C369</f>
        <v>0</v>
      </c>
      <c r="G369" s="31" t="str">
        <f>IF(E369=0,"",[1]!BOARD(E369,"","売気配数量-3")+[1]!BOARD(E369,"","売気配数量-2")+[1]!BOARD(E369,"","売気配数量-1")+[1]!BOARD(E369,"","売気配数量0")+[1]!BOARD(E369,"","売気配数量1")+[1]!BOARD(E369,"","売気配数量2")+[1]!BOARD(E369,"","売気配数量3")+[1]!BOARD(E369,"","売気配数量4")+[1]!BOARD(E369,"","売気配数量5")+[1]!BOARD(E369,"","売気配数量6")+[1]!BOARD(E369,"","売気配数量7")+[1]!BOARD(E369,"","売気配数量8")+[1]!BOARD(E369,"","売気配数量9")+[1]!BOARD(E369,"","売気配数量10")+[1]!BOARD(E369,"","売気配数量11")+[1]!BOARD(E369,"","売気配数量12")+[1]!BOARD(E369,"","売気配数量13")+[1]!BOARD(E369,"","売気配数量14"))</f>
        <v/>
      </c>
      <c r="H369" s="30" t="str">
        <f>IF(E369=0,"",[1]!BOARD(E369,"","買気配数量-3")+[1]!BOARD(E369,"","買気配数量-2")+[1]!BOARD(E369,"","買気配数量-1")+[1]!BOARD(E369,"","買気配数量0")+[1]!BOARD(E369,"","買気配数量1")+[1]!BOARD(E369,"","買気配数量2")+[1]!BOARD(E369,"","買気配数量3")+[1]!BOARD(E369,"","買気配数量4")+[1]!BOARD(E369,"","買気配数量5")+[1]!BOARD(E369,"","買気配数量6")+[1]!BOARD(E369,"","買気配数量7")+[1]!BOARD(E369,"","買気配数量8")+[1]!BOARD(E369,"","買気配数量9")+[1]!BOARD(E369,"","買気配数量10")+[1]!BOARD(E369,"","買気配数量11")+[1]!BOARD(E369,"","買気配数量12")+[1]!BOARD(E369,"","買気配数量13")+[1]!BOARD(E369,"","買気配数量14"))</f>
        <v/>
      </c>
      <c r="I369" s="29" t="str">
        <f t="shared" si="12"/>
        <v/>
      </c>
      <c r="J369" s="30" t="str">
        <f t="shared" si="11"/>
        <v/>
      </c>
    </row>
    <row r="370" spans="5:10" x14ac:dyDescent="0.15">
      <c r="E370">
        <f>+ユニバース設定!B370</f>
        <v>0</v>
      </c>
      <c r="F370">
        <f>+ユニバース設定!C370</f>
        <v>0</v>
      </c>
      <c r="G370" s="31" t="str">
        <f>IF(E370=0,"",[1]!BOARD(E370,"","売気配数量-3")+[1]!BOARD(E370,"","売気配数量-2")+[1]!BOARD(E370,"","売気配数量-1")+[1]!BOARD(E370,"","売気配数量0")+[1]!BOARD(E370,"","売気配数量1")+[1]!BOARD(E370,"","売気配数量2")+[1]!BOARD(E370,"","売気配数量3")+[1]!BOARD(E370,"","売気配数量4")+[1]!BOARD(E370,"","売気配数量5")+[1]!BOARD(E370,"","売気配数量6")+[1]!BOARD(E370,"","売気配数量7")+[1]!BOARD(E370,"","売気配数量8")+[1]!BOARD(E370,"","売気配数量9")+[1]!BOARD(E370,"","売気配数量10")+[1]!BOARD(E370,"","売気配数量11")+[1]!BOARD(E370,"","売気配数量12")+[1]!BOARD(E370,"","売気配数量13")+[1]!BOARD(E370,"","売気配数量14"))</f>
        <v/>
      </c>
      <c r="H370" s="30" t="str">
        <f>IF(E370=0,"",[1]!BOARD(E370,"","買気配数量-3")+[1]!BOARD(E370,"","買気配数量-2")+[1]!BOARD(E370,"","買気配数量-1")+[1]!BOARD(E370,"","買気配数量0")+[1]!BOARD(E370,"","買気配数量1")+[1]!BOARD(E370,"","買気配数量2")+[1]!BOARD(E370,"","買気配数量3")+[1]!BOARD(E370,"","買気配数量4")+[1]!BOARD(E370,"","買気配数量5")+[1]!BOARD(E370,"","買気配数量6")+[1]!BOARD(E370,"","買気配数量7")+[1]!BOARD(E370,"","買気配数量8")+[1]!BOARD(E370,"","買気配数量9")+[1]!BOARD(E370,"","買気配数量10")+[1]!BOARD(E370,"","買気配数量11")+[1]!BOARD(E370,"","買気配数量12")+[1]!BOARD(E370,"","買気配数量13")+[1]!BOARD(E370,"","買気配数量14"))</f>
        <v/>
      </c>
      <c r="I370" s="29" t="str">
        <f t="shared" si="12"/>
        <v/>
      </c>
      <c r="J370" s="30" t="str">
        <f t="shared" si="11"/>
        <v/>
      </c>
    </row>
    <row r="371" spans="5:10" x14ac:dyDescent="0.15">
      <c r="E371">
        <f>+ユニバース設定!B371</f>
        <v>0</v>
      </c>
      <c r="F371">
        <f>+ユニバース設定!C371</f>
        <v>0</v>
      </c>
      <c r="G371" s="31" t="str">
        <f>IF(E371=0,"",[1]!BOARD(E371,"","売気配数量-3")+[1]!BOARD(E371,"","売気配数量-2")+[1]!BOARD(E371,"","売気配数量-1")+[1]!BOARD(E371,"","売気配数量0")+[1]!BOARD(E371,"","売気配数量1")+[1]!BOARD(E371,"","売気配数量2")+[1]!BOARD(E371,"","売気配数量3")+[1]!BOARD(E371,"","売気配数量4")+[1]!BOARD(E371,"","売気配数量5")+[1]!BOARD(E371,"","売気配数量6")+[1]!BOARD(E371,"","売気配数量7")+[1]!BOARD(E371,"","売気配数量8")+[1]!BOARD(E371,"","売気配数量9")+[1]!BOARD(E371,"","売気配数量10")+[1]!BOARD(E371,"","売気配数量11")+[1]!BOARD(E371,"","売気配数量12")+[1]!BOARD(E371,"","売気配数量13")+[1]!BOARD(E371,"","売気配数量14"))</f>
        <v/>
      </c>
      <c r="H371" s="30" t="str">
        <f>IF(E371=0,"",[1]!BOARD(E371,"","買気配数量-3")+[1]!BOARD(E371,"","買気配数量-2")+[1]!BOARD(E371,"","買気配数量-1")+[1]!BOARD(E371,"","買気配数量0")+[1]!BOARD(E371,"","買気配数量1")+[1]!BOARD(E371,"","買気配数量2")+[1]!BOARD(E371,"","買気配数量3")+[1]!BOARD(E371,"","買気配数量4")+[1]!BOARD(E371,"","買気配数量5")+[1]!BOARD(E371,"","買気配数量6")+[1]!BOARD(E371,"","買気配数量7")+[1]!BOARD(E371,"","買気配数量8")+[1]!BOARD(E371,"","買気配数量9")+[1]!BOARD(E371,"","買気配数量10")+[1]!BOARD(E371,"","買気配数量11")+[1]!BOARD(E371,"","買気配数量12")+[1]!BOARD(E371,"","買気配数量13")+[1]!BOARD(E371,"","買気配数量14"))</f>
        <v/>
      </c>
      <c r="I371" s="29" t="str">
        <f t="shared" si="12"/>
        <v/>
      </c>
      <c r="J371" s="30" t="str">
        <f t="shared" si="11"/>
        <v/>
      </c>
    </row>
    <row r="372" spans="5:10" x14ac:dyDescent="0.15">
      <c r="E372">
        <f>+ユニバース設定!B372</f>
        <v>0</v>
      </c>
      <c r="F372">
        <f>+ユニバース設定!C372</f>
        <v>0</v>
      </c>
      <c r="G372" s="31" t="str">
        <f>IF(E372=0,"",[1]!BOARD(E372,"","売気配数量-3")+[1]!BOARD(E372,"","売気配数量-2")+[1]!BOARD(E372,"","売気配数量-1")+[1]!BOARD(E372,"","売気配数量0")+[1]!BOARD(E372,"","売気配数量1")+[1]!BOARD(E372,"","売気配数量2")+[1]!BOARD(E372,"","売気配数量3")+[1]!BOARD(E372,"","売気配数量4")+[1]!BOARD(E372,"","売気配数量5")+[1]!BOARD(E372,"","売気配数量6")+[1]!BOARD(E372,"","売気配数量7")+[1]!BOARD(E372,"","売気配数量8")+[1]!BOARD(E372,"","売気配数量9")+[1]!BOARD(E372,"","売気配数量10")+[1]!BOARD(E372,"","売気配数量11")+[1]!BOARD(E372,"","売気配数量12")+[1]!BOARD(E372,"","売気配数量13")+[1]!BOARD(E372,"","売気配数量14"))</f>
        <v/>
      </c>
      <c r="H372" s="30" t="str">
        <f>IF(E372=0,"",[1]!BOARD(E372,"","買気配数量-3")+[1]!BOARD(E372,"","買気配数量-2")+[1]!BOARD(E372,"","買気配数量-1")+[1]!BOARD(E372,"","買気配数量0")+[1]!BOARD(E372,"","買気配数量1")+[1]!BOARD(E372,"","買気配数量2")+[1]!BOARD(E372,"","買気配数量3")+[1]!BOARD(E372,"","買気配数量4")+[1]!BOARD(E372,"","買気配数量5")+[1]!BOARD(E372,"","買気配数量6")+[1]!BOARD(E372,"","買気配数量7")+[1]!BOARD(E372,"","買気配数量8")+[1]!BOARD(E372,"","買気配数量9")+[1]!BOARD(E372,"","買気配数量10")+[1]!BOARD(E372,"","買気配数量11")+[1]!BOARD(E372,"","買気配数量12")+[1]!BOARD(E372,"","買気配数量13")+[1]!BOARD(E372,"","買気配数量14"))</f>
        <v/>
      </c>
      <c r="I372" s="29" t="str">
        <f t="shared" si="12"/>
        <v/>
      </c>
      <c r="J372" s="30" t="str">
        <f t="shared" si="11"/>
        <v/>
      </c>
    </row>
    <row r="373" spans="5:10" x14ac:dyDescent="0.15">
      <c r="E373">
        <f>+ユニバース設定!B373</f>
        <v>0</v>
      </c>
      <c r="F373">
        <f>+ユニバース設定!C373</f>
        <v>0</v>
      </c>
      <c r="G373" s="31" t="str">
        <f>IF(E373=0,"",[1]!BOARD(E373,"","売気配数量-3")+[1]!BOARD(E373,"","売気配数量-2")+[1]!BOARD(E373,"","売気配数量-1")+[1]!BOARD(E373,"","売気配数量0")+[1]!BOARD(E373,"","売気配数量1")+[1]!BOARD(E373,"","売気配数量2")+[1]!BOARD(E373,"","売気配数量3")+[1]!BOARD(E373,"","売気配数量4")+[1]!BOARD(E373,"","売気配数量5")+[1]!BOARD(E373,"","売気配数量6")+[1]!BOARD(E373,"","売気配数量7")+[1]!BOARD(E373,"","売気配数量8")+[1]!BOARD(E373,"","売気配数量9")+[1]!BOARD(E373,"","売気配数量10")+[1]!BOARD(E373,"","売気配数量11")+[1]!BOARD(E373,"","売気配数量12")+[1]!BOARD(E373,"","売気配数量13")+[1]!BOARD(E373,"","売気配数量14"))</f>
        <v/>
      </c>
      <c r="H373" s="30" t="str">
        <f>IF(E373=0,"",[1]!BOARD(E373,"","買気配数量-3")+[1]!BOARD(E373,"","買気配数量-2")+[1]!BOARD(E373,"","買気配数量-1")+[1]!BOARD(E373,"","買気配数量0")+[1]!BOARD(E373,"","買気配数量1")+[1]!BOARD(E373,"","買気配数量2")+[1]!BOARD(E373,"","買気配数量3")+[1]!BOARD(E373,"","買気配数量4")+[1]!BOARD(E373,"","買気配数量5")+[1]!BOARD(E373,"","買気配数量6")+[1]!BOARD(E373,"","買気配数量7")+[1]!BOARD(E373,"","買気配数量8")+[1]!BOARD(E373,"","買気配数量9")+[1]!BOARD(E373,"","買気配数量10")+[1]!BOARD(E373,"","買気配数量11")+[1]!BOARD(E373,"","買気配数量12")+[1]!BOARD(E373,"","買気配数量13")+[1]!BOARD(E373,"","買気配数量14"))</f>
        <v/>
      </c>
      <c r="I373" s="29" t="str">
        <f t="shared" si="12"/>
        <v/>
      </c>
      <c r="J373" s="30" t="str">
        <f t="shared" si="11"/>
        <v/>
      </c>
    </row>
    <row r="374" spans="5:10" x14ac:dyDescent="0.15">
      <c r="E374">
        <f>+ユニバース設定!B374</f>
        <v>0</v>
      </c>
      <c r="F374">
        <f>+ユニバース設定!C374</f>
        <v>0</v>
      </c>
      <c r="G374" s="31" t="str">
        <f>IF(E374=0,"",[1]!BOARD(E374,"","売気配数量-3")+[1]!BOARD(E374,"","売気配数量-2")+[1]!BOARD(E374,"","売気配数量-1")+[1]!BOARD(E374,"","売気配数量0")+[1]!BOARD(E374,"","売気配数量1")+[1]!BOARD(E374,"","売気配数量2")+[1]!BOARD(E374,"","売気配数量3")+[1]!BOARD(E374,"","売気配数量4")+[1]!BOARD(E374,"","売気配数量5")+[1]!BOARD(E374,"","売気配数量6")+[1]!BOARD(E374,"","売気配数量7")+[1]!BOARD(E374,"","売気配数量8")+[1]!BOARD(E374,"","売気配数量9")+[1]!BOARD(E374,"","売気配数量10")+[1]!BOARD(E374,"","売気配数量11")+[1]!BOARD(E374,"","売気配数量12")+[1]!BOARD(E374,"","売気配数量13")+[1]!BOARD(E374,"","売気配数量14"))</f>
        <v/>
      </c>
      <c r="H374" s="30" t="str">
        <f>IF(E374=0,"",[1]!BOARD(E374,"","買気配数量-3")+[1]!BOARD(E374,"","買気配数量-2")+[1]!BOARD(E374,"","買気配数量-1")+[1]!BOARD(E374,"","買気配数量0")+[1]!BOARD(E374,"","買気配数量1")+[1]!BOARD(E374,"","買気配数量2")+[1]!BOARD(E374,"","買気配数量3")+[1]!BOARD(E374,"","買気配数量4")+[1]!BOARD(E374,"","買気配数量5")+[1]!BOARD(E374,"","買気配数量6")+[1]!BOARD(E374,"","買気配数量7")+[1]!BOARD(E374,"","買気配数量8")+[1]!BOARD(E374,"","買気配数量9")+[1]!BOARD(E374,"","買気配数量10")+[1]!BOARD(E374,"","買気配数量11")+[1]!BOARD(E374,"","買気配数量12")+[1]!BOARD(E374,"","買気配数量13")+[1]!BOARD(E374,"","買気配数量14"))</f>
        <v/>
      </c>
      <c r="I374" s="29" t="str">
        <f t="shared" si="12"/>
        <v/>
      </c>
      <c r="J374" s="30" t="str">
        <f t="shared" si="11"/>
        <v/>
      </c>
    </row>
    <row r="375" spans="5:10" x14ac:dyDescent="0.15">
      <c r="E375">
        <f>+ユニバース設定!B375</f>
        <v>0</v>
      </c>
      <c r="F375">
        <f>+ユニバース設定!C375</f>
        <v>0</v>
      </c>
      <c r="G375" s="31" t="str">
        <f>IF(E375=0,"",[1]!BOARD(E375,"","売気配数量-3")+[1]!BOARD(E375,"","売気配数量-2")+[1]!BOARD(E375,"","売気配数量-1")+[1]!BOARD(E375,"","売気配数量0")+[1]!BOARD(E375,"","売気配数量1")+[1]!BOARD(E375,"","売気配数量2")+[1]!BOARD(E375,"","売気配数量3")+[1]!BOARD(E375,"","売気配数量4")+[1]!BOARD(E375,"","売気配数量5")+[1]!BOARD(E375,"","売気配数量6")+[1]!BOARD(E375,"","売気配数量7")+[1]!BOARD(E375,"","売気配数量8")+[1]!BOARD(E375,"","売気配数量9")+[1]!BOARD(E375,"","売気配数量10")+[1]!BOARD(E375,"","売気配数量11")+[1]!BOARD(E375,"","売気配数量12")+[1]!BOARD(E375,"","売気配数量13")+[1]!BOARD(E375,"","売気配数量14"))</f>
        <v/>
      </c>
      <c r="H375" s="30" t="str">
        <f>IF(E375=0,"",[1]!BOARD(E375,"","買気配数量-3")+[1]!BOARD(E375,"","買気配数量-2")+[1]!BOARD(E375,"","買気配数量-1")+[1]!BOARD(E375,"","買気配数量0")+[1]!BOARD(E375,"","買気配数量1")+[1]!BOARD(E375,"","買気配数量2")+[1]!BOARD(E375,"","買気配数量3")+[1]!BOARD(E375,"","買気配数量4")+[1]!BOARD(E375,"","買気配数量5")+[1]!BOARD(E375,"","買気配数量6")+[1]!BOARD(E375,"","買気配数量7")+[1]!BOARD(E375,"","買気配数量8")+[1]!BOARD(E375,"","買気配数量9")+[1]!BOARD(E375,"","買気配数量10")+[1]!BOARD(E375,"","買気配数量11")+[1]!BOARD(E375,"","買気配数量12")+[1]!BOARD(E375,"","買気配数量13")+[1]!BOARD(E375,"","買気配数量14"))</f>
        <v/>
      </c>
      <c r="I375" s="29" t="str">
        <f t="shared" si="12"/>
        <v/>
      </c>
      <c r="J375" s="30" t="str">
        <f t="shared" si="11"/>
        <v/>
      </c>
    </row>
    <row r="376" spans="5:10" x14ac:dyDescent="0.15">
      <c r="E376">
        <f>+ユニバース設定!B376</f>
        <v>0</v>
      </c>
      <c r="F376">
        <f>+ユニバース設定!C376</f>
        <v>0</v>
      </c>
      <c r="G376" s="31" t="str">
        <f>IF(E376=0,"",[1]!BOARD(E376,"","売気配数量-3")+[1]!BOARD(E376,"","売気配数量-2")+[1]!BOARD(E376,"","売気配数量-1")+[1]!BOARD(E376,"","売気配数量0")+[1]!BOARD(E376,"","売気配数量1")+[1]!BOARD(E376,"","売気配数量2")+[1]!BOARD(E376,"","売気配数量3")+[1]!BOARD(E376,"","売気配数量4")+[1]!BOARD(E376,"","売気配数量5")+[1]!BOARD(E376,"","売気配数量6")+[1]!BOARD(E376,"","売気配数量7")+[1]!BOARD(E376,"","売気配数量8")+[1]!BOARD(E376,"","売気配数量9")+[1]!BOARD(E376,"","売気配数量10")+[1]!BOARD(E376,"","売気配数量11")+[1]!BOARD(E376,"","売気配数量12")+[1]!BOARD(E376,"","売気配数量13")+[1]!BOARD(E376,"","売気配数量14"))</f>
        <v/>
      </c>
      <c r="H376" s="30" t="str">
        <f>IF(E376=0,"",[1]!BOARD(E376,"","買気配数量-3")+[1]!BOARD(E376,"","買気配数量-2")+[1]!BOARD(E376,"","買気配数量-1")+[1]!BOARD(E376,"","買気配数量0")+[1]!BOARD(E376,"","買気配数量1")+[1]!BOARD(E376,"","買気配数量2")+[1]!BOARD(E376,"","買気配数量3")+[1]!BOARD(E376,"","買気配数量4")+[1]!BOARD(E376,"","買気配数量5")+[1]!BOARD(E376,"","買気配数量6")+[1]!BOARD(E376,"","買気配数量7")+[1]!BOARD(E376,"","買気配数量8")+[1]!BOARD(E376,"","買気配数量9")+[1]!BOARD(E376,"","買気配数量10")+[1]!BOARD(E376,"","買気配数量11")+[1]!BOARD(E376,"","買気配数量12")+[1]!BOARD(E376,"","買気配数量13")+[1]!BOARD(E376,"","買気配数量14"))</f>
        <v/>
      </c>
      <c r="I376" s="29" t="str">
        <f t="shared" si="12"/>
        <v/>
      </c>
      <c r="J376" s="30" t="str">
        <f t="shared" si="11"/>
        <v/>
      </c>
    </row>
    <row r="377" spans="5:10" x14ac:dyDescent="0.15">
      <c r="E377">
        <f>+ユニバース設定!B377</f>
        <v>0</v>
      </c>
      <c r="F377">
        <f>+ユニバース設定!C377</f>
        <v>0</v>
      </c>
      <c r="G377" s="31" t="str">
        <f>IF(E377=0,"",[1]!BOARD(E377,"","売気配数量-3")+[1]!BOARD(E377,"","売気配数量-2")+[1]!BOARD(E377,"","売気配数量-1")+[1]!BOARD(E377,"","売気配数量0")+[1]!BOARD(E377,"","売気配数量1")+[1]!BOARD(E377,"","売気配数量2")+[1]!BOARD(E377,"","売気配数量3")+[1]!BOARD(E377,"","売気配数量4")+[1]!BOARD(E377,"","売気配数量5")+[1]!BOARD(E377,"","売気配数量6")+[1]!BOARD(E377,"","売気配数量7")+[1]!BOARD(E377,"","売気配数量8")+[1]!BOARD(E377,"","売気配数量9")+[1]!BOARD(E377,"","売気配数量10")+[1]!BOARD(E377,"","売気配数量11")+[1]!BOARD(E377,"","売気配数量12")+[1]!BOARD(E377,"","売気配数量13")+[1]!BOARD(E377,"","売気配数量14"))</f>
        <v/>
      </c>
      <c r="H377" s="30" t="str">
        <f>IF(E377=0,"",[1]!BOARD(E377,"","買気配数量-3")+[1]!BOARD(E377,"","買気配数量-2")+[1]!BOARD(E377,"","買気配数量-1")+[1]!BOARD(E377,"","買気配数量0")+[1]!BOARD(E377,"","買気配数量1")+[1]!BOARD(E377,"","買気配数量2")+[1]!BOARD(E377,"","買気配数量3")+[1]!BOARD(E377,"","買気配数量4")+[1]!BOARD(E377,"","買気配数量5")+[1]!BOARD(E377,"","買気配数量6")+[1]!BOARD(E377,"","買気配数量7")+[1]!BOARD(E377,"","買気配数量8")+[1]!BOARD(E377,"","買気配数量9")+[1]!BOARD(E377,"","買気配数量10")+[1]!BOARD(E377,"","買気配数量11")+[1]!BOARD(E377,"","買気配数量12")+[1]!BOARD(E377,"","買気配数量13")+[1]!BOARD(E377,"","買気配数量14"))</f>
        <v/>
      </c>
      <c r="I377" s="29" t="str">
        <f t="shared" si="12"/>
        <v/>
      </c>
      <c r="J377" s="30" t="str">
        <f t="shared" si="11"/>
        <v/>
      </c>
    </row>
    <row r="378" spans="5:10" x14ac:dyDescent="0.15">
      <c r="E378">
        <f>+ユニバース設定!B378</f>
        <v>0</v>
      </c>
      <c r="F378">
        <f>+ユニバース設定!C378</f>
        <v>0</v>
      </c>
      <c r="G378" s="31" t="str">
        <f>IF(E378=0,"",[1]!BOARD(E378,"","売気配数量-3")+[1]!BOARD(E378,"","売気配数量-2")+[1]!BOARD(E378,"","売気配数量-1")+[1]!BOARD(E378,"","売気配数量0")+[1]!BOARD(E378,"","売気配数量1")+[1]!BOARD(E378,"","売気配数量2")+[1]!BOARD(E378,"","売気配数量3")+[1]!BOARD(E378,"","売気配数量4")+[1]!BOARD(E378,"","売気配数量5")+[1]!BOARD(E378,"","売気配数量6")+[1]!BOARD(E378,"","売気配数量7")+[1]!BOARD(E378,"","売気配数量8")+[1]!BOARD(E378,"","売気配数量9")+[1]!BOARD(E378,"","売気配数量10")+[1]!BOARD(E378,"","売気配数量11")+[1]!BOARD(E378,"","売気配数量12")+[1]!BOARD(E378,"","売気配数量13")+[1]!BOARD(E378,"","売気配数量14"))</f>
        <v/>
      </c>
      <c r="H378" s="30" t="str">
        <f>IF(E378=0,"",[1]!BOARD(E378,"","買気配数量-3")+[1]!BOARD(E378,"","買気配数量-2")+[1]!BOARD(E378,"","買気配数量-1")+[1]!BOARD(E378,"","買気配数量0")+[1]!BOARD(E378,"","買気配数量1")+[1]!BOARD(E378,"","買気配数量2")+[1]!BOARD(E378,"","買気配数量3")+[1]!BOARD(E378,"","買気配数量4")+[1]!BOARD(E378,"","買気配数量5")+[1]!BOARD(E378,"","買気配数量6")+[1]!BOARD(E378,"","買気配数量7")+[1]!BOARD(E378,"","買気配数量8")+[1]!BOARD(E378,"","買気配数量9")+[1]!BOARD(E378,"","買気配数量10")+[1]!BOARD(E378,"","買気配数量11")+[1]!BOARD(E378,"","買気配数量12")+[1]!BOARD(E378,"","買気配数量13")+[1]!BOARD(E378,"","買気配数量14"))</f>
        <v/>
      </c>
      <c r="I378" s="29" t="str">
        <f t="shared" si="12"/>
        <v/>
      </c>
      <c r="J378" s="30" t="str">
        <f t="shared" si="11"/>
        <v/>
      </c>
    </row>
    <row r="379" spans="5:10" x14ac:dyDescent="0.15">
      <c r="E379">
        <f>+ユニバース設定!B379</f>
        <v>0</v>
      </c>
      <c r="F379">
        <f>+ユニバース設定!C379</f>
        <v>0</v>
      </c>
      <c r="G379" s="31" t="str">
        <f>IF(E379=0,"",[1]!BOARD(E379,"","売気配数量-3")+[1]!BOARD(E379,"","売気配数量-2")+[1]!BOARD(E379,"","売気配数量-1")+[1]!BOARD(E379,"","売気配数量0")+[1]!BOARD(E379,"","売気配数量1")+[1]!BOARD(E379,"","売気配数量2")+[1]!BOARD(E379,"","売気配数量3")+[1]!BOARD(E379,"","売気配数量4")+[1]!BOARD(E379,"","売気配数量5")+[1]!BOARD(E379,"","売気配数量6")+[1]!BOARD(E379,"","売気配数量7")+[1]!BOARD(E379,"","売気配数量8")+[1]!BOARD(E379,"","売気配数量9")+[1]!BOARD(E379,"","売気配数量10")+[1]!BOARD(E379,"","売気配数量11")+[1]!BOARD(E379,"","売気配数量12")+[1]!BOARD(E379,"","売気配数量13")+[1]!BOARD(E379,"","売気配数量14"))</f>
        <v/>
      </c>
      <c r="H379" s="30" t="str">
        <f>IF(E379=0,"",[1]!BOARD(E379,"","買気配数量-3")+[1]!BOARD(E379,"","買気配数量-2")+[1]!BOARD(E379,"","買気配数量-1")+[1]!BOARD(E379,"","買気配数量0")+[1]!BOARD(E379,"","買気配数量1")+[1]!BOARD(E379,"","買気配数量2")+[1]!BOARD(E379,"","買気配数量3")+[1]!BOARD(E379,"","買気配数量4")+[1]!BOARD(E379,"","買気配数量5")+[1]!BOARD(E379,"","買気配数量6")+[1]!BOARD(E379,"","買気配数量7")+[1]!BOARD(E379,"","買気配数量8")+[1]!BOARD(E379,"","買気配数量9")+[1]!BOARD(E379,"","買気配数量10")+[1]!BOARD(E379,"","買気配数量11")+[1]!BOARD(E379,"","買気配数量12")+[1]!BOARD(E379,"","買気配数量13")+[1]!BOARD(E379,"","買気配数量14"))</f>
        <v/>
      </c>
      <c r="I379" s="29" t="str">
        <f t="shared" si="12"/>
        <v/>
      </c>
      <c r="J379" s="30" t="str">
        <f t="shared" si="11"/>
        <v/>
      </c>
    </row>
    <row r="380" spans="5:10" x14ac:dyDescent="0.15">
      <c r="E380">
        <f>+ユニバース設定!B380</f>
        <v>0</v>
      </c>
      <c r="F380">
        <f>+ユニバース設定!C380</f>
        <v>0</v>
      </c>
      <c r="G380" s="31" t="str">
        <f>IF(E380=0,"",[1]!BOARD(E380,"","売気配数量-3")+[1]!BOARD(E380,"","売気配数量-2")+[1]!BOARD(E380,"","売気配数量-1")+[1]!BOARD(E380,"","売気配数量0")+[1]!BOARD(E380,"","売気配数量1")+[1]!BOARD(E380,"","売気配数量2")+[1]!BOARD(E380,"","売気配数量3")+[1]!BOARD(E380,"","売気配数量4")+[1]!BOARD(E380,"","売気配数量5")+[1]!BOARD(E380,"","売気配数量6")+[1]!BOARD(E380,"","売気配数量7")+[1]!BOARD(E380,"","売気配数量8")+[1]!BOARD(E380,"","売気配数量9")+[1]!BOARD(E380,"","売気配数量10")+[1]!BOARD(E380,"","売気配数量11")+[1]!BOARD(E380,"","売気配数量12")+[1]!BOARD(E380,"","売気配数量13")+[1]!BOARD(E380,"","売気配数量14"))</f>
        <v/>
      </c>
      <c r="H380" s="30" t="str">
        <f>IF(E380=0,"",[1]!BOARD(E380,"","買気配数量-3")+[1]!BOARD(E380,"","買気配数量-2")+[1]!BOARD(E380,"","買気配数量-1")+[1]!BOARD(E380,"","買気配数量0")+[1]!BOARD(E380,"","買気配数量1")+[1]!BOARD(E380,"","買気配数量2")+[1]!BOARD(E380,"","買気配数量3")+[1]!BOARD(E380,"","買気配数量4")+[1]!BOARD(E380,"","買気配数量5")+[1]!BOARD(E380,"","買気配数量6")+[1]!BOARD(E380,"","買気配数量7")+[1]!BOARD(E380,"","買気配数量8")+[1]!BOARD(E380,"","買気配数量9")+[1]!BOARD(E380,"","買気配数量10")+[1]!BOARD(E380,"","買気配数量11")+[1]!BOARD(E380,"","買気配数量12")+[1]!BOARD(E380,"","買気配数量13")+[1]!BOARD(E380,"","買気配数量14"))</f>
        <v/>
      </c>
      <c r="I380" s="29" t="str">
        <f t="shared" si="12"/>
        <v/>
      </c>
      <c r="J380" s="30" t="str">
        <f t="shared" si="11"/>
        <v/>
      </c>
    </row>
    <row r="381" spans="5:10" x14ac:dyDescent="0.15">
      <c r="E381">
        <f>+ユニバース設定!B381</f>
        <v>0</v>
      </c>
      <c r="F381">
        <f>+ユニバース設定!C381</f>
        <v>0</v>
      </c>
      <c r="G381" s="31" t="str">
        <f>IF(E381=0,"",[1]!BOARD(E381,"","売気配数量-3")+[1]!BOARD(E381,"","売気配数量-2")+[1]!BOARD(E381,"","売気配数量-1")+[1]!BOARD(E381,"","売気配数量0")+[1]!BOARD(E381,"","売気配数量1")+[1]!BOARD(E381,"","売気配数量2")+[1]!BOARD(E381,"","売気配数量3")+[1]!BOARD(E381,"","売気配数量4")+[1]!BOARD(E381,"","売気配数量5")+[1]!BOARD(E381,"","売気配数量6")+[1]!BOARD(E381,"","売気配数量7")+[1]!BOARD(E381,"","売気配数量8")+[1]!BOARD(E381,"","売気配数量9")+[1]!BOARD(E381,"","売気配数量10")+[1]!BOARD(E381,"","売気配数量11")+[1]!BOARD(E381,"","売気配数量12")+[1]!BOARD(E381,"","売気配数量13")+[1]!BOARD(E381,"","売気配数量14"))</f>
        <v/>
      </c>
      <c r="H381" s="30" t="str">
        <f>IF(E381=0,"",[1]!BOARD(E381,"","買気配数量-3")+[1]!BOARD(E381,"","買気配数量-2")+[1]!BOARD(E381,"","買気配数量-1")+[1]!BOARD(E381,"","買気配数量0")+[1]!BOARD(E381,"","買気配数量1")+[1]!BOARD(E381,"","買気配数量2")+[1]!BOARD(E381,"","買気配数量3")+[1]!BOARD(E381,"","買気配数量4")+[1]!BOARD(E381,"","買気配数量5")+[1]!BOARD(E381,"","買気配数量6")+[1]!BOARD(E381,"","買気配数量7")+[1]!BOARD(E381,"","買気配数量8")+[1]!BOARD(E381,"","買気配数量9")+[1]!BOARD(E381,"","買気配数量10")+[1]!BOARD(E381,"","買気配数量11")+[1]!BOARD(E381,"","買気配数量12")+[1]!BOARD(E381,"","買気配数量13")+[1]!BOARD(E381,"","買気配数量14"))</f>
        <v/>
      </c>
      <c r="I381" s="29" t="str">
        <f t="shared" si="12"/>
        <v/>
      </c>
      <c r="J381" s="30" t="str">
        <f t="shared" si="11"/>
        <v/>
      </c>
    </row>
    <row r="382" spans="5:10" x14ac:dyDescent="0.15">
      <c r="E382">
        <f>+ユニバース設定!B382</f>
        <v>0</v>
      </c>
      <c r="F382">
        <f>+ユニバース設定!C382</f>
        <v>0</v>
      </c>
      <c r="G382" s="31" t="str">
        <f>IF(E382=0,"",[1]!BOARD(E382,"","売気配数量-3")+[1]!BOARD(E382,"","売気配数量-2")+[1]!BOARD(E382,"","売気配数量-1")+[1]!BOARD(E382,"","売気配数量0")+[1]!BOARD(E382,"","売気配数量1")+[1]!BOARD(E382,"","売気配数量2")+[1]!BOARD(E382,"","売気配数量3")+[1]!BOARD(E382,"","売気配数量4")+[1]!BOARD(E382,"","売気配数量5")+[1]!BOARD(E382,"","売気配数量6")+[1]!BOARD(E382,"","売気配数量7")+[1]!BOARD(E382,"","売気配数量8")+[1]!BOARD(E382,"","売気配数量9")+[1]!BOARD(E382,"","売気配数量10")+[1]!BOARD(E382,"","売気配数量11")+[1]!BOARD(E382,"","売気配数量12")+[1]!BOARD(E382,"","売気配数量13")+[1]!BOARD(E382,"","売気配数量14"))</f>
        <v/>
      </c>
      <c r="H382" s="30" t="str">
        <f>IF(E382=0,"",[1]!BOARD(E382,"","買気配数量-3")+[1]!BOARD(E382,"","買気配数量-2")+[1]!BOARD(E382,"","買気配数量-1")+[1]!BOARD(E382,"","買気配数量0")+[1]!BOARD(E382,"","買気配数量1")+[1]!BOARD(E382,"","買気配数量2")+[1]!BOARD(E382,"","買気配数量3")+[1]!BOARD(E382,"","買気配数量4")+[1]!BOARD(E382,"","買気配数量5")+[1]!BOARD(E382,"","買気配数量6")+[1]!BOARD(E382,"","買気配数量7")+[1]!BOARD(E382,"","買気配数量8")+[1]!BOARD(E382,"","買気配数量9")+[1]!BOARD(E382,"","買気配数量10")+[1]!BOARD(E382,"","買気配数量11")+[1]!BOARD(E382,"","買気配数量12")+[1]!BOARD(E382,"","買気配数量13")+[1]!BOARD(E382,"","買気配数量14"))</f>
        <v/>
      </c>
      <c r="I382" s="29" t="str">
        <f t="shared" si="12"/>
        <v/>
      </c>
      <c r="J382" s="30" t="str">
        <f t="shared" si="11"/>
        <v/>
      </c>
    </row>
    <row r="383" spans="5:10" x14ac:dyDescent="0.15">
      <c r="E383">
        <f>+ユニバース設定!B383</f>
        <v>0</v>
      </c>
      <c r="F383">
        <f>+ユニバース設定!C383</f>
        <v>0</v>
      </c>
      <c r="G383" s="31" t="str">
        <f>IF(E383=0,"",[1]!BOARD(E383,"","売気配数量-3")+[1]!BOARD(E383,"","売気配数量-2")+[1]!BOARD(E383,"","売気配数量-1")+[1]!BOARD(E383,"","売気配数量0")+[1]!BOARD(E383,"","売気配数量1")+[1]!BOARD(E383,"","売気配数量2")+[1]!BOARD(E383,"","売気配数量3")+[1]!BOARD(E383,"","売気配数量4")+[1]!BOARD(E383,"","売気配数量5")+[1]!BOARD(E383,"","売気配数量6")+[1]!BOARD(E383,"","売気配数量7")+[1]!BOARD(E383,"","売気配数量8")+[1]!BOARD(E383,"","売気配数量9")+[1]!BOARD(E383,"","売気配数量10")+[1]!BOARD(E383,"","売気配数量11")+[1]!BOARD(E383,"","売気配数量12")+[1]!BOARD(E383,"","売気配数量13")+[1]!BOARD(E383,"","売気配数量14"))</f>
        <v/>
      </c>
      <c r="H383" s="30" t="str">
        <f>IF(E383=0,"",[1]!BOARD(E383,"","買気配数量-3")+[1]!BOARD(E383,"","買気配数量-2")+[1]!BOARD(E383,"","買気配数量-1")+[1]!BOARD(E383,"","買気配数量0")+[1]!BOARD(E383,"","買気配数量1")+[1]!BOARD(E383,"","買気配数量2")+[1]!BOARD(E383,"","買気配数量3")+[1]!BOARD(E383,"","買気配数量4")+[1]!BOARD(E383,"","買気配数量5")+[1]!BOARD(E383,"","買気配数量6")+[1]!BOARD(E383,"","買気配数量7")+[1]!BOARD(E383,"","買気配数量8")+[1]!BOARD(E383,"","買気配数量9")+[1]!BOARD(E383,"","買気配数量10")+[1]!BOARD(E383,"","買気配数量11")+[1]!BOARD(E383,"","買気配数量12")+[1]!BOARD(E383,"","買気配数量13")+[1]!BOARD(E383,"","買気配数量14"))</f>
        <v/>
      </c>
      <c r="I383" s="29" t="str">
        <f t="shared" si="12"/>
        <v/>
      </c>
      <c r="J383" s="30" t="str">
        <f t="shared" si="11"/>
        <v/>
      </c>
    </row>
    <row r="384" spans="5:10" x14ac:dyDescent="0.15">
      <c r="E384">
        <f>+ユニバース設定!B384</f>
        <v>0</v>
      </c>
      <c r="F384">
        <f>+ユニバース設定!C384</f>
        <v>0</v>
      </c>
      <c r="G384" s="31" t="str">
        <f>IF(E384=0,"",[1]!BOARD(E384,"","売気配数量-3")+[1]!BOARD(E384,"","売気配数量-2")+[1]!BOARD(E384,"","売気配数量-1")+[1]!BOARD(E384,"","売気配数量0")+[1]!BOARD(E384,"","売気配数量1")+[1]!BOARD(E384,"","売気配数量2")+[1]!BOARD(E384,"","売気配数量3")+[1]!BOARD(E384,"","売気配数量4")+[1]!BOARD(E384,"","売気配数量5")+[1]!BOARD(E384,"","売気配数量6")+[1]!BOARD(E384,"","売気配数量7")+[1]!BOARD(E384,"","売気配数量8")+[1]!BOARD(E384,"","売気配数量9")+[1]!BOARD(E384,"","売気配数量10")+[1]!BOARD(E384,"","売気配数量11")+[1]!BOARD(E384,"","売気配数量12")+[1]!BOARD(E384,"","売気配数量13")+[1]!BOARD(E384,"","売気配数量14"))</f>
        <v/>
      </c>
      <c r="H384" s="30" t="str">
        <f>IF(E384=0,"",[1]!BOARD(E384,"","買気配数量-3")+[1]!BOARD(E384,"","買気配数量-2")+[1]!BOARD(E384,"","買気配数量-1")+[1]!BOARD(E384,"","買気配数量0")+[1]!BOARD(E384,"","買気配数量1")+[1]!BOARD(E384,"","買気配数量2")+[1]!BOARD(E384,"","買気配数量3")+[1]!BOARD(E384,"","買気配数量4")+[1]!BOARD(E384,"","買気配数量5")+[1]!BOARD(E384,"","買気配数量6")+[1]!BOARD(E384,"","買気配数量7")+[1]!BOARD(E384,"","買気配数量8")+[1]!BOARD(E384,"","買気配数量9")+[1]!BOARD(E384,"","買気配数量10")+[1]!BOARD(E384,"","買気配数量11")+[1]!BOARD(E384,"","買気配数量12")+[1]!BOARD(E384,"","買気配数量13")+[1]!BOARD(E384,"","買気配数量14"))</f>
        <v/>
      </c>
      <c r="I384" s="29" t="str">
        <f t="shared" si="12"/>
        <v/>
      </c>
      <c r="J384" s="30" t="str">
        <f t="shared" si="11"/>
        <v/>
      </c>
    </row>
    <row r="385" spans="5:10" x14ac:dyDescent="0.15">
      <c r="E385">
        <f>+ユニバース設定!B385</f>
        <v>0</v>
      </c>
      <c r="F385">
        <f>+ユニバース設定!C385</f>
        <v>0</v>
      </c>
      <c r="G385" s="31" t="str">
        <f>IF(E385=0,"",[1]!BOARD(E385,"","売気配数量-3")+[1]!BOARD(E385,"","売気配数量-2")+[1]!BOARD(E385,"","売気配数量-1")+[1]!BOARD(E385,"","売気配数量0")+[1]!BOARD(E385,"","売気配数量1")+[1]!BOARD(E385,"","売気配数量2")+[1]!BOARD(E385,"","売気配数量3")+[1]!BOARD(E385,"","売気配数量4")+[1]!BOARD(E385,"","売気配数量5")+[1]!BOARD(E385,"","売気配数量6")+[1]!BOARD(E385,"","売気配数量7")+[1]!BOARD(E385,"","売気配数量8")+[1]!BOARD(E385,"","売気配数量9")+[1]!BOARD(E385,"","売気配数量10")+[1]!BOARD(E385,"","売気配数量11")+[1]!BOARD(E385,"","売気配数量12")+[1]!BOARD(E385,"","売気配数量13")+[1]!BOARD(E385,"","売気配数量14"))</f>
        <v/>
      </c>
      <c r="H385" s="30" t="str">
        <f>IF(E385=0,"",[1]!BOARD(E385,"","買気配数量-3")+[1]!BOARD(E385,"","買気配数量-2")+[1]!BOARD(E385,"","買気配数量-1")+[1]!BOARD(E385,"","買気配数量0")+[1]!BOARD(E385,"","買気配数量1")+[1]!BOARD(E385,"","買気配数量2")+[1]!BOARD(E385,"","買気配数量3")+[1]!BOARD(E385,"","買気配数量4")+[1]!BOARD(E385,"","買気配数量5")+[1]!BOARD(E385,"","買気配数量6")+[1]!BOARD(E385,"","買気配数量7")+[1]!BOARD(E385,"","買気配数量8")+[1]!BOARD(E385,"","買気配数量9")+[1]!BOARD(E385,"","買気配数量10")+[1]!BOARD(E385,"","買気配数量11")+[1]!BOARD(E385,"","買気配数量12")+[1]!BOARD(E385,"","買気配数量13")+[1]!BOARD(E385,"","買気配数量14"))</f>
        <v/>
      </c>
      <c r="I385" s="29" t="str">
        <f t="shared" si="12"/>
        <v/>
      </c>
      <c r="J385" s="30" t="str">
        <f t="shared" si="11"/>
        <v/>
      </c>
    </row>
    <row r="386" spans="5:10" x14ac:dyDescent="0.15">
      <c r="E386">
        <f>+ユニバース設定!B386</f>
        <v>0</v>
      </c>
      <c r="F386">
        <f>+ユニバース設定!C386</f>
        <v>0</v>
      </c>
      <c r="G386" s="31" t="str">
        <f>IF(E386=0,"",[1]!BOARD(E386,"","売気配数量-3")+[1]!BOARD(E386,"","売気配数量-2")+[1]!BOARD(E386,"","売気配数量-1")+[1]!BOARD(E386,"","売気配数量0")+[1]!BOARD(E386,"","売気配数量1")+[1]!BOARD(E386,"","売気配数量2")+[1]!BOARD(E386,"","売気配数量3")+[1]!BOARD(E386,"","売気配数量4")+[1]!BOARD(E386,"","売気配数量5")+[1]!BOARD(E386,"","売気配数量6")+[1]!BOARD(E386,"","売気配数量7")+[1]!BOARD(E386,"","売気配数量8")+[1]!BOARD(E386,"","売気配数量9")+[1]!BOARD(E386,"","売気配数量10")+[1]!BOARD(E386,"","売気配数量11")+[1]!BOARD(E386,"","売気配数量12")+[1]!BOARD(E386,"","売気配数量13")+[1]!BOARD(E386,"","売気配数量14"))</f>
        <v/>
      </c>
      <c r="H386" s="30" t="str">
        <f>IF(E386=0,"",[1]!BOARD(E386,"","買気配数量-3")+[1]!BOARD(E386,"","買気配数量-2")+[1]!BOARD(E386,"","買気配数量-1")+[1]!BOARD(E386,"","買気配数量0")+[1]!BOARD(E386,"","買気配数量1")+[1]!BOARD(E386,"","買気配数量2")+[1]!BOARD(E386,"","買気配数量3")+[1]!BOARD(E386,"","買気配数量4")+[1]!BOARD(E386,"","買気配数量5")+[1]!BOARD(E386,"","買気配数量6")+[1]!BOARD(E386,"","買気配数量7")+[1]!BOARD(E386,"","買気配数量8")+[1]!BOARD(E386,"","買気配数量9")+[1]!BOARD(E386,"","買気配数量10")+[1]!BOARD(E386,"","買気配数量11")+[1]!BOARD(E386,"","買気配数量12")+[1]!BOARD(E386,"","買気配数量13")+[1]!BOARD(E386,"","買気配数量14"))</f>
        <v/>
      </c>
      <c r="I386" s="29" t="str">
        <f t="shared" si="12"/>
        <v/>
      </c>
      <c r="J386" s="30" t="str">
        <f t="shared" si="11"/>
        <v/>
      </c>
    </row>
    <row r="387" spans="5:10" x14ac:dyDescent="0.15">
      <c r="E387">
        <f>+ユニバース設定!B387</f>
        <v>0</v>
      </c>
      <c r="F387">
        <f>+ユニバース設定!C387</f>
        <v>0</v>
      </c>
      <c r="G387" s="31" t="str">
        <f>IF(E387=0,"",[1]!BOARD(E387,"","売気配数量-3")+[1]!BOARD(E387,"","売気配数量-2")+[1]!BOARD(E387,"","売気配数量-1")+[1]!BOARD(E387,"","売気配数量0")+[1]!BOARD(E387,"","売気配数量1")+[1]!BOARD(E387,"","売気配数量2")+[1]!BOARD(E387,"","売気配数量3")+[1]!BOARD(E387,"","売気配数量4")+[1]!BOARD(E387,"","売気配数量5")+[1]!BOARD(E387,"","売気配数量6")+[1]!BOARD(E387,"","売気配数量7")+[1]!BOARD(E387,"","売気配数量8")+[1]!BOARD(E387,"","売気配数量9")+[1]!BOARD(E387,"","売気配数量10")+[1]!BOARD(E387,"","売気配数量11")+[1]!BOARD(E387,"","売気配数量12")+[1]!BOARD(E387,"","売気配数量13")+[1]!BOARD(E387,"","売気配数量14"))</f>
        <v/>
      </c>
      <c r="H387" s="30" t="str">
        <f>IF(E387=0,"",[1]!BOARD(E387,"","買気配数量-3")+[1]!BOARD(E387,"","買気配数量-2")+[1]!BOARD(E387,"","買気配数量-1")+[1]!BOARD(E387,"","買気配数量0")+[1]!BOARD(E387,"","買気配数量1")+[1]!BOARD(E387,"","買気配数量2")+[1]!BOARD(E387,"","買気配数量3")+[1]!BOARD(E387,"","買気配数量4")+[1]!BOARD(E387,"","買気配数量5")+[1]!BOARD(E387,"","買気配数量6")+[1]!BOARD(E387,"","買気配数量7")+[1]!BOARD(E387,"","買気配数量8")+[1]!BOARD(E387,"","買気配数量9")+[1]!BOARD(E387,"","買気配数量10")+[1]!BOARD(E387,"","買気配数量11")+[1]!BOARD(E387,"","買気配数量12")+[1]!BOARD(E387,"","買気配数量13")+[1]!BOARD(E387,"","買気配数量14"))</f>
        <v/>
      </c>
      <c r="I387" s="29" t="str">
        <f t="shared" si="12"/>
        <v/>
      </c>
      <c r="J387" s="30" t="str">
        <f t="shared" ref="J387:J401" si="13">IF(E387=0,"",RANK(I387,$I$2:$I$401,0)*1)</f>
        <v/>
      </c>
    </row>
    <row r="388" spans="5:10" x14ac:dyDescent="0.15">
      <c r="E388">
        <f>+ユニバース設定!B388</f>
        <v>0</v>
      </c>
      <c r="F388">
        <f>+ユニバース設定!C388</f>
        <v>0</v>
      </c>
      <c r="G388" s="31" t="str">
        <f>IF(E388=0,"",[1]!BOARD(E388,"","売気配数量-3")+[1]!BOARD(E388,"","売気配数量-2")+[1]!BOARD(E388,"","売気配数量-1")+[1]!BOARD(E388,"","売気配数量0")+[1]!BOARD(E388,"","売気配数量1")+[1]!BOARD(E388,"","売気配数量2")+[1]!BOARD(E388,"","売気配数量3")+[1]!BOARD(E388,"","売気配数量4")+[1]!BOARD(E388,"","売気配数量5")+[1]!BOARD(E388,"","売気配数量6")+[1]!BOARD(E388,"","売気配数量7")+[1]!BOARD(E388,"","売気配数量8")+[1]!BOARD(E388,"","売気配数量9")+[1]!BOARD(E388,"","売気配数量10")+[1]!BOARD(E388,"","売気配数量11")+[1]!BOARD(E388,"","売気配数量12")+[1]!BOARD(E388,"","売気配数量13")+[1]!BOARD(E388,"","売気配数量14"))</f>
        <v/>
      </c>
      <c r="H388" s="30" t="str">
        <f>IF(E388=0,"",[1]!BOARD(E388,"","買気配数量-3")+[1]!BOARD(E388,"","買気配数量-2")+[1]!BOARD(E388,"","買気配数量-1")+[1]!BOARD(E388,"","買気配数量0")+[1]!BOARD(E388,"","買気配数量1")+[1]!BOARD(E388,"","買気配数量2")+[1]!BOARD(E388,"","買気配数量3")+[1]!BOARD(E388,"","買気配数量4")+[1]!BOARD(E388,"","買気配数量5")+[1]!BOARD(E388,"","買気配数量6")+[1]!BOARD(E388,"","買気配数量7")+[1]!BOARD(E388,"","買気配数量8")+[1]!BOARD(E388,"","買気配数量9")+[1]!BOARD(E388,"","買気配数量10")+[1]!BOARD(E388,"","買気配数量11")+[1]!BOARD(E388,"","買気配数量12")+[1]!BOARD(E388,"","買気配数量13")+[1]!BOARD(E388,"","買気配数量14"))</f>
        <v/>
      </c>
      <c r="I388" s="29" t="str">
        <f t="shared" si="12"/>
        <v/>
      </c>
      <c r="J388" s="30" t="str">
        <f t="shared" si="13"/>
        <v/>
      </c>
    </row>
    <row r="389" spans="5:10" x14ac:dyDescent="0.15">
      <c r="E389">
        <f>+ユニバース設定!B389</f>
        <v>0</v>
      </c>
      <c r="F389">
        <f>+ユニバース設定!C389</f>
        <v>0</v>
      </c>
      <c r="G389" s="31" t="str">
        <f>IF(E389=0,"",[1]!BOARD(E389,"","売気配数量-3")+[1]!BOARD(E389,"","売気配数量-2")+[1]!BOARD(E389,"","売気配数量-1")+[1]!BOARD(E389,"","売気配数量0")+[1]!BOARD(E389,"","売気配数量1")+[1]!BOARD(E389,"","売気配数量2")+[1]!BOARD(E389,"","売気配数量3")+[1]!BOARD(E389,"","売気配数量4")+[1]!BOARD(E389,"","売気配数量5")+[1]!BOARD(E389,"","売気配数量6")+[1]!BOARD(E389,"","売気配数量7")+[1]!BOARD(E389,"","売気配数量8")+[1]!BOARD(E389,"","売気配数量9")+[1]!BOARD(E389,"","売気配数量10")+[1]!BOARD(E389,"","売気配数量11")+[1]!BOARD(E389,"","売気配数量12")+[1]!BOARD(E389,"","売気配数量13")+[1]!BOARD(E389,"","売気配数量14"))</f>
        <v/>
      </c>
      <c r="H389" s="30" t="str">
        <f>IF(E389=0,"",[1]!BOARD(E389,"","買気配数量-3")+[1]!BOARD(E389,"","買気配数量-2")+[1]!BOARD(E389,"","買気配数量-1")+[1]!BOARD(E389,"","買気配数量0")+[1]!BOARD(E389,"","買気配数量1")+[1]!BOARD(E389,"","買気配数量2")+[1]!BOARD(E389,"","買気配数量3")+[1]!BOARD(E389,"","買気配数量4")+[1]!BOARD(E389,"","買気配数量5")+[1]!BOARD(E389,"","買気配数量6")+[1]!BOARD(E389,"","買気配数量7")+[1]!BOARD(E389,"","買気配数量8")+[1]!BOARD(E389,"","買気配数量9")+[1]!BOARD(E389,"","買気配数量10")+[1]!BOARD(E389,"","買気配数量11")+[1]!BOARD(E389,"","買気配数量12")+[1]!BOARD(E389,"","買気配数量13")+[1]!BOARD(E389,"","買気配数量14"))</f>
        <v/>
      </c>
      <c r="I389" s="29" t="str">
        <f t="shared" si="12"/>
        <v/>
      </c>
      <c r="J389" s="30" t="str">
        <f t="shared" si="13"/>
        <v/>
      </c>
    </row>
    <row r="390" spans="5:10" x14ac:dyDescent="0.15">
      <c r="E390">
        <f>+ユニバース設定!B390</f>
        <v>0</v>
      </c>
      <c r="F390">
        <f>+ユニバース設定!C390</f>
        <v>0</v>
      </c>
      <c r="G390" s="31" t="str">
        <f>IF(E390=0,"",[1]!BOARD(E390,"","売気配数量-3")+[1]!BOARD(E390,"","売気配数量-2")+[1]!BOARD(E390,"","売気配数量-1")+[1]!BOARD(E390,"","売気配数量0")+[1]!BOARD(E390,"","売気配数量1")+[1]!BOARD(E390,"","売気配数量2")+[1]!BOARD(E390,"","売気配数量3")+[1]!BOARD(E390,"","売気配数量4")+[1]!BOARD(E390,"","売気配数量5")+[1]!BOARD(E390,"","売気配数量6")+[1]!BOARD(E390,"","売気配数量7")+[1]!BOARD(E390,"","売気配数量8")+[1]!BOARD(E390,"","売気配数量9")+[1]!BOARD(E390,"","売気配数量10")+[1]!BOARD(E390,"","売気配数量11")+[1]!BOARD(E390,"","売気配数量12")+[1]!BOARD(E390,"","売気配数量13")+[1]!BOARD(E390,"","売気配数量14"))</f>
        <v/>
      </c>
      <c r="H390" s="30" t="str">
        <f>IF(E390=0,"",[1]!BOARD(E390,"","買気配数量-3")+[1]!BOARD(E390,"","買気配数量-2")+[1]!BOARD(E390,"","買気配数量-1")+[1]!BOARD(E390,"","買気配数量0")+[1]!BOARD(E390,"","買気配数量1")+[1]!BOARD(E390,"","買気配数量2")+[1]!BOARD(E390,"","買気配数量3")+[1]!BOARD(E390,"","買気配数量4")+[1]!BOARD(E390,"","買気配数量5")+[1]!BOARD(E390,"","買気配数量6")+[1]!BOARD(E390,"","買気配数量7")+[1]!BOARD(E390,"","買気配数量8")+[1]!BOARD(E390,"","買気配数量9")+[1]!BOARD(E390,"","買気配数量10")+[1]!BOARD(E390,"","買気配数量11")+[1]!BOARD(E390,"","買気配数量12")+[1]!BOARD(E390,"","買気配数量13")+[1]!BOARD(E390,"","買気配数量14"))</f>
        <v/>
      </c>
      <c r="I390" s="29" t="str">
        <f t="shared" si="12"/>
        <v/>
      </c>
      <c r="J390" s="30" t="str">
        <f t="shared" si="13"/>
        <v/>
      </c>
    </row>
    <row r="391" spans="5:10" x14ac:dyDescent="0.15">
      <c r="E391">
        <f>+ユニバース設定!B391</f>
        <v>0</v>
      </c>
      <c r="F391">
        <f>+ユニバース設定!C391</f>
        <v>0</v>
      </c>
      <c r="G391" s="31" t="str">
        <f>IF(E391=0,"",[1]!BOARD(E391,"","売気配数量-3")+[1]!BOARD(E391,"","売気配数量-2")+[1]!BOARD(E391,"","売気配数量-1")+[1]!BOARD(E391,"","売気配数量0")+[1]!BOARD(E391,"","売気配数量1")+[1]!BOARD(E391,"","売気配数量2")+[1]!BOARD(E391,"","売気配数量3")+[1]!BOARD(E391,"","売気配数量4")+[1]!BOARD(E391,"","売気配数量5")+[1]!BOARD(E391,"","売気配数量6")+[1]!BOARD(E391,"","売気配数量7")+[1]!BOARD(E391,"","売気配数量8")+[1]!BOARD(E391,"","売気配数量9")+[1]!BOARD(E391,"","売気配数量10")+[1]!BOARD(E391,"","売気配数量11")+[1]!BOARD(E391,"","売気配数量12")+[1]!BOARD(E391,"","売気配数量13")+[1]!BOARD(E391,"","売気配数量14"))</f>
        <v/>
      </c>
      <c r="H391" s="30" t="str">
        <f>IF(E391=0,"",[1]!BOARD(E391,"","買気配数量-3")+[1]!BOARD(E391,"","買気配数量-2")+[1]!BOARD(E391,"","買気配数量-1")+[1]!BOARD(E391,"","買気配数量0")+[1]!BOARD(E391,"","買気配数量1")+[1]!BOARD(E391,"","買気配数量2")+[1]!BOARD(E391,"","買気配数量3")+[1]!BOARD(E391,"","買気配数量4")+[1]!BOARD(E391,"","買気配数量5")+[1]!BOARD(E391,"","買気配数量6")+[1]!BOARD(E391,"","買気配数量7")+[1]!BOARD(E391,"","買気配数量8")+[1]!BOARD(E391,"","買気配数量9")+[1]!BOARD(E391,"","買気配数量10")+[1]!BOARD(E391,"","買気配数量11")+[1]!BOARD(E391,"","買気配数量12")+[1]!BOARD(E391,"","買気配数量13")+[1]!BOARD(E391,"","買気配数量14"))</f>
        <v/>
      </c>
      <c r="I391" s="29" t="str">
        <f t="shared" si="12"/>
        <v/>
      </c>
      <c r="J391" s="30" t="str">
        <f t="shared" si="13"/>
        <v/>
      </c>
    </row>
    <row r="392" spans="5:10" x14ac:dyDescent="0.15">
      <c r="E392">
        <f>+ユニバース設定!B392</f>
        <v>0</v>
      </c>
      <c r="F392">
        <f>+ユニバース設定!C392</f>
        <v>0</v>
      </c>
      <c r="G392" s="31" t="str">
        <f>IF(E392=0,"",[1]!BOARD(E392,"","売気配数量-3")+[1]!BOARD(E392,"","売気配数量-2")+[1]!BOARD(E392,"","売気配数量-1")+[1]!BOARD(E392,"","売気配数量0")+[1]!BOARD(E392,"","売気配数量1")+[1]!BOARD(E392,"","売気配数量2")+[1]!BOARD(E392,"","売気配数量3")+[1]!BOARD(E392,"","売気配数量4")+[1]!BOARD(E392,"","売気配数量5")+[1]!BOARD(E392,"","売気配数量6")+[1]!BOARD(E392,"","売気配数量7")+[1]!BOARD(E392,"","売気配数量8")+[1]!BOARD(E392,"","売気配数量9")+[1]!BOARD(E392,"","売気配数量10")+[1]!BOARD(E392,"","売気配数量11")+[1]!BOARD(E392,"","売気配数量12")+[1]!BOARD(E392,"","売気配数量13")+[1]!BOARD(E392,"","売気配数量14"))</f>
        <v/>
      </c>
      <c r="H392" s="30" t="str">
        <f>IF(E392=0,"",[1]!BOARD(E392,"","買気配数量-3")+[1]!BOARD(E392,"","買気配数量-2")+[1]!BOARD(E392,"","買気配数量-1")+[1]!BOARD(E392,"","買気配数量0")+[1]!BOARD(E392,"","買気配数量1")+[1]!BOARD(E392,"","買気配数量2")+[1]!BOARD(E392,"","買気配数量3")+[1]!BOARD(E392,"","買気配数量4")+[1]!BOARD(E392,"","買気配数量5")+[1]!BOARD(E392,"","買気配数量6")+[1]!BOARD(E392,"","買気配数量7")+[1]!BOARD(E392,"","買気配数量8")+[1]!BOARD(E392,"","買気配数量9")+[1]!BOARD(E392,"","買気配数量10")+[1]!BOARD(E392,"","買気配数量11")+[1]!BOARD(E392,"","買気配数量12")+[1]!BOARD(E392,"","買気配数量13")+[1]!BOARD(E392,"","買気配数量14"))</f>
        <v/>
      </c>
      <c r="I392" s="29" t="str">
        <f t="shared" si="12"/>
        <v/>
      </c>
      <c r="J392" s="30" t="str">
        <f t="shared" si="13"/>
        <v/>
      </c>
    </row>
    <row r="393" spans="5:10" x14ac:dyDescent="0.15">
      <c r="E393">
        <f>+ユニバース設定!B393</f>
        <v>0</v>
      </c>
      <c r="F393">
        <f>+ユニバース設定!C393</f>
        <v>0</v>
      </c>
      <c r="G393" s="31" t="str">
        <f>IF(E393=0,"",[1]!BOARD(E393,"","売気配数量-3")+[1]!BOARD(E393,"","売気配数量-2")+[1]!BOARD(E393,"","売気配数量-1")+[1]!BOARD(E393,"","売気配数量0")+[1]!BOARD(E393,"","売気配数量1")+[1]!BOARD(E393,"","売気配数量2")+[1]!BOARD(E393,"","売気配数量3")+[1]!BOARD(E393,"","売気配数量4")+[1]!BOARD(E393,"","売気配数量5")+[1]!BOARD(E393,"","売気配数量6")+[1]!BOARD(E393,"","売気配数量7")+[1]!BOARD(E393,"","売気配数量8")+[1]!BOARD(E393,"","売気配数量9")+[1]!BOARD(E393,"","売気配数量10")+[1]!BOARD(E393,"","売気配数量11")+[1]!BOARD(E393,"","売気配数量12")+[1]!BOARD(E393,"","売気配数量13")+[1]!BOARD(E393,"","売気配数量14"))</f>
        <v/>
      </c>
      <c r="H393" s="30" t="str">
        <f>IF(E393=0,"",[1]!BOARD(E393,"","買気配数量-3")+[1]!BOARD(E393,"","買気配数量-2")+[1]!BOARD(E393,"","買気配数量-1")+[1]!BOARD(E393,"","買気配数量0")+[1]!BOARD(E393,"","買気配数量1")+[1]!BOARD(E393,"","買気配数量2")+[1]!BOARD(E393,"","買気配数量3")+[1]!BOARD(E393,"","買気配数量4")+[1]!BOARD(E393,"","買気配数量5")+[1]!BOARD(E393,"","買気配数量6")+[1]!BOARD(E393,"","買気配数量7")+[1]!BOARD(E393,"","買気配数量8")+[1]!BOARD(E393,"","買気配数量9")+[1]!BOARD(E393,"","買気配数量10")+[1]!BOARD(E393,"","買気配数量11")+[1]!BOARD(E393,"","買気配数量12")+[1]!BOARD(E393,"","買気配数量13")+[1]!BOARD(E393,"","買気配数量14"))</f>
        <v/>
      </c>
      <c r="I393" s="29" t="str">
        <f t="shared" si="12"/>
        <v/>
      </c>
      <c r="J393" s="30" t="str">
        <f t="shared" si="13"/>
        <v/>
      </c>
    </row>
    <row r="394" spans="5:10" x14ac:dyDescent="0.15">
      <c r="E394">
        <f>+ユニバース設定!B394</f>
        <v>0</v>
      </c>
      <c r="F394">
        <f>+ユニバース設定!C394</f>
        <v>0</v>
      </c>
      <c r="G394" s="31" t="str">
        <f>IF(E394=0,"",[1]!BOARD(E394,"","売気配数量-3")+[1]!BOARD(E394,"","売気配数量-2")+[1]!BOARD(E394,"","売気配数量-1")+[1]!BOARD(E394,"","売気配数量0")+[1]!BOARD(E394,"","売気配数量1")+[1]!BOARD(E394,"","売気配数量2")+[1]!BOARD(E394,"","売気配数量3")+[1]!BOARD(E394,"","売気配数量4")+[1]!BOARD(E394,"","売気配数量5")+[1]!BOARD(E394,"","売気配数量6")+[1]!BOARD(E394,"","売気配数量7")+[1]!BOARD(E394,"","売気配数量8")+[1]!BOARD(E394,"","売気配数量9")+[1]!BOARD(E394,"","売気配数量10")+[1]!BOARD(E394,"","売気配数量11")+[1]!BOARD(E394,"","売気配数量12")+[1]!BOARD(E394,"","売気配数量13")+[1]!BOARD(E394,"","売気配数量14"))</f>
        <v/>
      </c>
      <c r="H394" s="30" t="str">
        <f>IF(E394=0,"",[1]!BOARD(E394,"","買気配数量-3")+[1]!BOARD(E394,"","買気配数量-2")+[1]!BOARD(E394,"","買気配数量-1")+[1]!BOARD(E394,"","買気配数量0")+[1]!BOARD(E394,"","買気配数量1")+[1]!BOARD(E394,"","買気配数量2")+[1]!BOARD(E394,"","買気配数量3")+[1]!BOARD(E394,"","買気配数量4")+[1]!BOARD(E394,"","買気配数量5")+[1]!BOARD(E394,"","買気配数量6")+[1]!BOARD(E394,"","買気配数量7")+[1]!BOARD(E394,"","買気配数量8")+[1]!BOARD(E394,"","買気配数量9")+[1]!BOARD(E394,"","買気配数量10")+[1]!BOARD(E394,"","買気配数量11")+[1]!BOARD(E394,"","買気配数量12")+[1]!BOARD(E394,"","買気配数量13")+[1]!BOARD(E394,"","買気配数量14"))</f>
        <v/>
      </c>
      <c r="I394" s="29" t="str">
        <f t="shared" si="12"/>
        <v/>
      </c>
      <c r="J394" s="30" t="str">
        <f t="shared" si="13"/>
        <v/>
      </c>
    </row>
    <row r="395" spans="5:10" x14ac:dyDescent="0.15">
      <c r="E395">
        <f>+ユニバース設定!B395</f>
        <v>0</v>
      </c>
      <c r="F395">
        <f>+ユニバース設定!C395</f>
        <v>0</v>
      </c>
      <c r="G395" s="31" t="str">
        <f>IF(E395=0,"",[1]!BOARD(E395,"","売気配数量-3")+[1]!BOARD(E395,"","売気配数量-2")+[1]!BOARD(E395,"","売気配数量-1")+[1]!BOARD(E395,"","売気配数量0")+[1]!BOARD(E395,"","売気配数量1")+[1]!BOARD(E395,"","売気配数量2")+[1]!BOARD(E395,"","売気配数量3")+[1]!BOARD(E395,"","売気配数量4")+[1]!BOARD(E395,"","売気配数量5")+[1]!BOARD(E395,"","売気配数量6")+[1]!BOARD(E395,"","売気配数量7")+[1]!BOARD(E395,"","売気配数量8")+[1]!BOARD(E395,"","売気配数量9")+[1]!BOARD(E395,"","売気配数量10")+[1]!BOARD(E395,"","売気配数量11")+[1]!BOARD(E395,"","売気配数量12")+[1]!BOARD(E395,"","売気配数量13")+[1]!BOARD(E395,"","売気配数量14"))</f>
        <v/>
      </c>
      <c r="H395" s="30" t="str">
        <f>IF(E395=0,"",[1]!BOARD(E395,"","買気配数量-3")+[1]!BOARD(E395,"","買気配数量-2")+[1]!BOARD(E395,"","買気配数量-1")+[1]!BOARD(E395,"","買気配数量0")+[1]!BOARD(E395,"","買気配数量1")+[1]!BOARD(E395,"","買気配数量2")+[1]!BOARD(E395,"","買気配数量3")+[1]!BOARD(E395,"","買気配数量4")+[1]!BOARD(E395,"","買気配数量5")+[1]!BOARD(E395,"","買気配数量6")+[1]!BOARD(E395,"","買気配数量7")+[1]!BOARD(E395,"","買気配数量8")+[1]!BOARD(E395,"","買気配数量9")+[1]!BOARD(E395,"","買気配数量10")+[1]!BOARD(E395,"","買気配数量11")+[1]!BOARD(E395,"","買気配数量12")+[1]!BOARD(E395,"","買気配数量13")+[1]!BOARD(E395,"","買気配数量14"))</f>
        <v/>
      </c>
      <c r="I395" s="29" t="str">
        <f t="shared" si="12"/>
        <v/>
      </c>
      <c r="J395" s="30" t="str">
        <f t="shared" si="13"/>
        <v/>
      </c>
    </row>
    <row r="396" spans="5:10" x14ac:dyDescent="0.15">
      <c r="E396">
        <f>+ユニバース設定!B396</f>
        <v>0</v>
      </c>
      <c r="F396">
        <f>+ユニバース設定!C396</f>
        <v>0</v>
      </c>
      <c r="G396" s="31" t="str">
        <f>IF(E396=0,"",[1]!BOARD(E396,"","売気配数量-3")+[1]!BOARD(E396,"","売気配数量-2")+[1]!BOARD(E396,"","売気配数量-1")+[1]!BOARD(E396,"","売気配数量0")+[1]!BOARD(E396,"","売気配数量1")+[1]!BOARD(E396,"","売気配数量2")+[1]!BOARD(E396,"","売気配数量3")+[1]!BOARD(E396,"","売気配数量4")+[1]!BOARD(E396,"","売気配数量5")+[1]!BOARD(E396,"","売気配数量6")+[1]!BOARD(E396,"","売気配数量7")+[1]!BOARD(E396,"","売気配数量8")+[1]!BOARD(E396,"","売気配数量9")+[1]!BOARD(E396,"","売気配数量10")+[1]!BOARD(E396,"","売気配数量11")+[1]!BOARD(E396,"","売気配数量12")+[1]!BOARD(E396,"","売気配数量13")+[1]!BOARD(E396,"","売気配数量14"))</f>
        <v/>
      </c>
      <c r="H396" s="30" t="str">
        <f>IF(E396=0,"",[1]!BOARD(E396,"","買気配数量-3")+[1]!BOARD(E396,"","買気配数量-2")+[1]!BOARD(E396,"","買気配数量-1")+[1]!BOARD(E396,"","買気配数量0")+[1]!BOARD(E396,"","買気配数量1")+[1]!BOARD(E396,"","買気配数量2")+[1]!BOARD(E396,"","買気配数量3")+[1]!BOARD(E396,"","買気配数量4")+[1]!BOARD(E396,"","買気配数量5")+[1]!BOARD(E396,"","買気配数量6")+[1]!BOARD(E396,"","買気配数量7")+[1]!BOARD(E396,"","買気配数量8")+[1]!BOARD(E396,"","買気配数量9")+[1]!BOARD(E396,"","買気配数量10")+[1]!BOARD(E396,"","買気配数量11")+[1]!BOARD(E396,"","買気配数量12")+[1]!BOARD(E396,"","買気配数量13")+[1]!BOARD(E396,"","買気配数量14"))</f>
        <v/>
      </c>
      <c r="I396" s="29" t="str">
        <f t="shared" si="12"/>
        <v/>
      </c>
      <c r="J396" s="30" t="str">
        <f t="shared" si="13"/>
        <v/>
      </c>
    </row>
    <row r="397" spans="5:10" x14ac:dyDescent="0.15">
      <c r="E397">
        <f>+ユニバース設定!B397</f>
        <v>0</v>
      </c>
      <c r="F397">
        <f>+ユニバース設定!C397</f>
        <v>0</v>
      </c>
      <c r="G397" s="31" t="str">
        <f>IF(E397=0,"",[1]!BOARD(E397,"","売気配数量-3")+[1]!BOARD(E397,"","売気配数量-2")+[1]!BOARD(E397,"","売気配数量-1")+[1]!BOARD(E397,"","売気配数量0")+[1]!BOARD(E397,"","売気配数量1")+[1]!BOARD(E397,"","売気配数量2")+[1]!BOARD(E397,"","売気配数量3")+[1]!BOARD(E397,"","売気配数量4")+[1]!BOARD(E397,"","売気配数量5")+[1]!BOARD(E397,"","売気配数量6")+[1]!BOARD(E397,"","売気配数量7")+[1]!BOARD(E397,"","売気配数量8")+[1]!BOARD(E397,"","売気配数量9")+[1]!BOARD(E397,"","売気配数量10")+[1]!BOARD(E397,"","売気配数量11")+[1]!BOARD(E397,"","売気配数量12")+[1]!BOARD(E397,"","売気配数量13")+[1]!BOARD(E397,"","売気配数量14"))</f>
        <v/>
      </c>
      <c r="H397" s="30" t="str">
        <f>IF(E397=0,"",[1]!BOARD(E397,"","買気配数量-3")+[1]!BOARD(E397,"","買気配数量-2")+[1]!BOARD(E397,"","買気配数量-1")+[1]!BOARD(E397,"","買気配数量0")+[1]!BOARD(E397,"","買気配数量1")+[1]!BOARD(E397,"","買気配数量2")+[1]!BOARD(E397,"","買気配数量3")+[1]!BOARD(E397,"","買気配数量4")+[1]!BOARD(E397,"","買気配数量5")+[1]!BOARD(E397,"","買気配数量6")+[1]!BOARD(E397,"","買気配数量7")+[1]!BOARD(E397,"","買気配数量8")+[1]!BOARD(E397,"","買気配数量9")+[1]!BOARD(E397,"","買気配数量10")+[1]!BOARD(E397,"","買気配数量11")+[1]!BOARD(E397,"","買気配数量12")+[1]!BOARD(E397,"","買気配数量13")+[1]!BOARD(E397,"","買気配数量14"))</f>
        <v/>
      </c>
      <c r="I397" s="29" t="str">
        <f t="shared" si="12"/>
        <v/>
      </c>
      <c r="J397" s="30" t="str">
        <f t="shared" si="13"/>
        <v/>
      </c>
    </row>
    <row r="398" spans="5:10" x14ac:dyDescent="0.15">
      <c r="E398">
        <f>+ユニバース設定!B398</f>
        <v>0</v>
      </c>
      <c r="F398">
        <f>+ユニバース設定!C398</f>
        <v>0</v>
      </c>
      <c r="G398" s="31" t="str">
        <f>IF(E398=0,"",[1]!BOARD(E398,"","売気配数量-3")+[1]!BOARD(E398,"","売気配数量-2")+[1]!BOARD(E398,"","売気配数量-1")+[1]!BOARD(E398,"","売気配数量0")+[1]!BOARD(E398,"","売気配数量1")+[1]!BOARD(E398,"","売気配数量2")+[1]!BOARD(E398,"","売気配数量3")+[1]!BOARD(E398,"","売気配数量4")+[1]!BOARD(E398,"","売気配数量5")+[1]!BOARD(E398,"","売気配数量6")+[1]!BOARD(E398,"","売気配数量7")+[1]!BOARD(E398,"","売気配数量8")+[1]!BOARD(E398,"","売気配数量9")+[1]!BOARD(E398,"","売気配数量10")+[1]!BOARD(E398,"","売気配数量11")+[1]!BOARD(E398,"","売気配数量12")+[1]!BOARD(E398,"","売気配数量13")+[1]!BOARD(E398,"","売気配数量14"))</f>
        <v/>
      </c>
      <c r="H398" s="30" t="str">
        <f>IF(E398=0,"",[1]!BOARD(E398,"","買気配数量-3")+[1]!BOARD(E398,"","買気配数量-2")+[1]!BOARD(E398,"","買気配数量-1")+[1]!BOARD(E398,"","買気配数量0")+[1]!BOARD(E398,"","買気配数量1")+[1]!BOARD(E398,"","買気配数量2")+[1]!BOARD(E398,"","買気配数量3")+[1]!BOARD(E398,"","買気配数量4")+[1]!BOARD(E398,"","買気配数量5")+[1]!BOARD(E398,"","買気配数量6")+[1]!BOARD(E398,"","買気配数量7")+[1]!BOARD(E398,"","買気配数量8")+[1]!BOARD(E398,"","買気配数量9")+[1]!BOARD(E398,"","買気配数量10")+[1]!BOARD(E398,"","買気配数量11")+[1]!BOARD(E398,"","買気配数量12")+[1]!BOARD(E398,"","買気配数量13")+[1]!BOARD(E398,"","買気配数量14"))</f>
        <v/>
      </c>
      <c r="I398" s="29" t="str">
        <f t="shared" si="12"/>
        <v/>
      </c>
      <c r="J398" s="30" t="str">
        <f t="shared" si="13"/>
        <v/>
      </c>
    </row>
    <row r="399" spans="5:10" x14ac:dyDescent="0.15">
      <c r="E399">
        <f>+ユニバース設定!B399</f>
        <v>0</v>
      </c>
      <c r="F399">
        <f>+ユニバース設定!C399</f>
        <v>0</v>
      </c>
      <c r="G399" s="31" t="str">
        <f>IF(E399=0,"",[1]!BOARD(E399,"","売気配数量-3")+[1]!BOARD(E399,"","売気配数量-2")+[1]!BOARD(E399,"","売気配数量-1")+[1]!BOARD(E399,"","売気配数量0")+[1]!BOARD(E399,"","売気配数量1")+[1]!BOARD(E399,"","売気配数量2")+[1]!BOARD(E399,"","売気配数量3")+[1]!BOARD(E399,"","売気配数量4")+[1]!BOARD(E399,"","売気配数量5")+[1]!BOARD(E399,"","売気配数量6")+[1]!BOARD(E399,"","売気配数量7")+[1]!BOARD(E399,"","売気配数量8")+[1]!BOARD(E399,"","売気配数量9")+[1]!BOARD(E399,"","売気配数量10")+[1]!BOARD(E399,"","売気配数量11")+[1]!BOARD(E399,"","売気配数量12")+[1]!BOARD(E399,"","売気配数量13")+[1]!BOARD(E399,"","売気配数量14"))</f>
        <v/>
      </c>
      <c r="H399" s="30" t="str">
        <f>IF(E399=0,"",[1]!BOARD(E399,"","買気配数量-3")+[1]!BOARD(E399,"","買気配数量-2")+[1]!BOARD(E399,"","買気配数量-1")+[1]!BOARD(E399,"","買気配数量0")+[1]!BOARD(E399,"","買気配数量1")+[1]!BOARD(E399,"","買気配数量2")+[1]!BOARD(E399,"","買気配数量3")+[1]!BOARD(E399,"","買気配数量4")+[1]!BOARD(E399,"","買気配数量5")+[1]!BOARD(E399,"","買気配数量6")+[1]!BOARD(E399,"","買気配数量7")+[1]!BOARD(E399,"","買気配数量8")+[1]!BOARD(E399,"","買気配数量9")+[1]!BOARD(E399,"","買気配数量10")+[1]!BOARD(E399,"","買気配数量11")+[1]!BOARD(E399,"","買気配数量12")+[1]!BOARD(E399,"","買気配数量13")+[1]!BOARD(E399,"","買気配数量14"))</f>
        <v/>
      </c>
      <c r="I399" s="29" t="str">
        <f t="shared" si="12"/>
        <v/>
      </c>
      <c r="J399" s="30" t="str">
        <f t="shared" si="13"/>
        <v/>
      </c>
    </row>
    <row r="400" spans="5:10" x14ac:dyDescent="0.15">
      <c r="E400">
        <f>+ユニバース設定!B400</f>
        <v>0</v>
      </c>
      <c r="F400">
        <f>+ユニバース設定!C400</f>
        <v>0</v>
      </c>
      <c r="G400" s="31" t="str">
        <f>IF(E400=0,"",[1]!BOARD(E400,"","売気配数量-3")+[1]!BOARD(E400,"","売気配数量-2")+[1]!BOARD(E400,"","売気配数量-1")+[1]!BOARD(E400,"","売気配数量0")+[1]!BOARD(E400,"","売気配数量1")+[1]!BOARD(E400,"","売気配数量2")+[1]!BOARD(E400,"","売気配数量3")+[1]!BOARD(E400,"","売気配数量4")+[1]!BOARD(E400,"","売気配数量5")+[1]!BOARD(E400,"","売気配数量6")+[1]!BOARD(E400,"","売気配数量7")+[1]!BOARD(E400,"","売気配数量8")+[1]!BOARD(E400,"","売気配数量9")+[1]!BOARD(E400,"","売気配数量10")+[1]!BOARD(E400,"","売気配数量11")+[1]!BOARD(E400,"","売気配数量12")+[1]!BOARD(E400,"","売気配数量13")+[1]!BOARD(E400,"","売気配数量14"))</f>
        <v/>
      </c>
      <c r="H400" s="30" t="str">
        <f>IF(E400=0,"",[1]!BOARD(E400,"","買気配数量-3")+[1]!BOARD(E400,"","買気配数量-2")+[1]!BOARD(E400,"","買気配数量-1")+[1]!BOARD(E400,"","買気配数量0")+[1]!BOARD(E400,"","買気配数量1")+[1]!BOARD(E400,"","買気配数量2")+[1]!BOARD(E400,"","買気配数量3")+[1]!BOARD(E400,"","買気配数量4")+[1]!BOARD(E400,"","買気配数量5")+[1]!BOARD(E400,"","買気配数量6")+[1]!BOARD(E400,"","買気配数量7")+[1]!BOARD(E400,"","買気配数量8")+[1]!BOARD(E400,"","買気配数量9")+[1]!BOARD(E400,"","買気配数量10")+[1]!BOARD(E400,"","買気配数量11")+[1]!BOARD(E400,"","買気配数量12")+[1]!BOARD(E400,"","買気配数量13")+[1]!BOARD(E400,"","買気配数量14"))</f>
        <v/>
      </c>
      <c r="I400" s="29" t="str">
        <f t="shared" si="12"/>
        <v/>
      </c>
      <c r="J400" s="30" t="str">
        <f t="shared" si="13"/>
        <v/>
      </c>
    </row>
    <row r="401" spans="5:10" x14ac:dyDescent="0.15">
      <c r="E401">
        <f>+ユニバース設定!B401</f>
        <v>0</v>
      </c>
      <c r="F401">
        <f>+ユニバース設定!C401</f>
        <v>0</v>
      </c>
      <c r="G401" s="31" t="str">
        <f>IF(E401=0,"",[1]!BOARD(E401,"","売気配数量-3")+[1]!BOARD(E401,"","売気配数量-2")+[1]!BOARD(E401,"","売気配数量-1")+[1]!BOARD(E401,"","売気配数量0")+[1]!BOARD(E401,"","売気配数量1")+[1]!BOARD(E401,"","売気配数量2")+[1]!BOARD(E401,"","売気配数量3")+[1]!BOARD(E401,"","売気配数量4")+[1]!BOARD(E401,"","売気配数量5")+[1]!BOARD(E401,"","売気配数量6")+[1]!BOARD(E401,"","売気配数量7")+[1]!BOARD(E401,"","売気配数量8")+[1]!BOARD(E401,"","売気配数量9")+[1]!BOARD(E401,"","売気配数量10")+[1]!BOARD(E401,"","売気配数量11")+[1]!BOARD(E401,"","売気配数量12")+[1]!BOARD(E401,"","売気配数量13")+[1]!BOARD(E401,"","売気配数量14"))</f>
        <v/>
      </c>
      <c r="H401" s="30" t="str">
        <f>IF(E401=0,"",[1]!BOARD(E401,"","買気配数量-3")+[1]!BOARD(E401,"","買気配数量-2")+[1]!BOARD(E401,"","買気配数量-1")+[1]!BOARD(E401,"","買気配数量0")+[1]!BOARD(E401,"","買気配数量1")+[1]!BOARD(E401,"","買気配数量2")+[1]!BOARD(E401,"","買気配数量3")+[1]!BOARD(E401,"","買気配数量4")+[1]!BOARD(E401,"","買気配数量5")+[1]!BOARD(E401,"","買気配数量6")+[1]!BOARD(E401,"","買気配数量7")+[1]!BOARD(E401,"","買気配数量8")+[1]!BOARD(E401,"","買気配数量9")+[1]!BOARD(E401,"","買気配数量10")+[1]!BOARD(E401,"","買気配数量11")+[1]!BOARD(E401,"","買気配数量12")+[1]!BOARD(E401,"","買気配数量13")+[1]!BOARD(E401,"","買気配数量14"))</f>
        <v/>
      </c>
      <c r="I401" s="29" t="str">
        <f>IF(E401=0,"",+H401/G401)</f>
        <v/>
      </c>
      <c r="J401" s="30" t="str">
        <f t="shared" si="13"/>
        <v/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401"/>
  <sheetViews>
    <sheetView workbookViewId="0">
      <selection activeCell="B1" sqref="B1"/>
    </sheetView>
  </sheetViews>
  <sheetFormatPr defaultRowHeight="13.5" x14ac:dyDescent="0.15"/>
  <sheetData>
    <row r="1" spans="1:3" x14ac:dyDescent="0.15">
      <c r="A1" t="s">
        <v>122</v>
      </c>
      <c r="B1" t="s">
        <v>120</v>
      </c>
      <c r="C1" t="s">
        <v>121</v>
      </c>
    </row>
    <row r="2" spans="1:3" x14ac:dyDescent="0.15">
      <c r="A2">
        <v>1</v>
      </c>
      <c r="B2" s="25">
        <v>1332</v>
      </c>
      <c r="C2" s="25" t="s">
        <v>1</v>
      </c>
    </row>
    <row r="3" spans="1:3" x14ac:dyDescent="0.15">
      <c r="A3">
        <v>2</v>
      </c>
      <c r="B3" s="25">
        <v>1662</v>
      </c>
      <c r="C3" s="25" t="s">
        <v>2</v>
      </c>
    </row>
    <row r="4" spans="1:3" x14ac:dyDescent="0.15">
      <c r="A4">
        <v>3</v>
      </c>
      <c r="B4" s="25">
        <v>1721</v>
      </c>
      <c r="C4" s="25" t="s">
        <v>3</v>
      </c>
    </row>
    <row r="5" spans="1:3" x14ac:dyDescent="0.15">
      <c r="A5">
        <v>4</v>
      </c>
      <c r="B5" s="25">
        <v>1801</v>
      </c>
      <c r="C5" s="25" t="s">
        <v>4</v>
      </c>
    </row>
    <row r="6" spans="1:3" x14ac:dyDescent="0.15">
      <c r="A6">
        <v>5</v>
      </c>
      <c r="B6" s="25">
        <v>1802</v>
      </c>
      <c r="C6" s="25" t="s">
        <v>5</v>
      </c>
    </row>
    <row r="7" spans="1:3" x14ac:dyDescent="0.15">
      <c r="A7">
        <v>6</v>
      </c>
      <c r="B7" s="25">
        <v>1803</v>
      </c>
      <c r="C7" s="25" t="s">
        <v>6</v>
      </c>
    </row>
    <row r="8" spans="1:3" x14ac:dyDescent="0.15">
      <c r="A8">
        <v>7</v>
      </c>
      <c r="B8" s="25">
        <v>1808</v>
      </c>
      <c r="C8" s="25" t="s">
        <v>7</v>
      </c>
    </row>
    <row r="9" spans="1:3" x14ac:dyDescent="0.15">
      <c r="A9">
        <v>8</v>
      </c>
      <c r="B9" s="25">
        <v>1812</v>
      </c>
      <c r="C9" s="25" t="s">
        <v>8</v>
      </c>
    </row>
    <row r="10" spans="1:3" x14ac:dyDescent="0.15">
      <c r="A10">
        <v>9</v>
      </c>
      <c r="B10" s="25">
        <v>1833</v>
      </c>
      <c r="C10" s="25" t="s">
        <v>9</v>
      </c>
    </row>
    <row r="11" spans="1:3" x14ac:dyDescent="0.15">
      <c r="A11">
        <v>10</v>
      </c>
      <c r="B11" s="25">
        <v>1860</v>
      </c>
      <c r="C11" s="25" t="s">
        <v>10</v>
      </c>
    </row>
    <row r="12" spans="1:3" x14ac:dyDescent="0.15">
      <c r="A12">
        <v>11</v>
      </c>
      <c r="B12" s="25">
        <v>1878</v>
      </c>
      <c r="C12" s="25" t="s">
        <v>11</v>
      </c>
    </row>
    <row r="13" spans="1:3" x14ac:dyDescent="0.15">
      <c r="A13">
        <v>12</v>
      </c>
      <c r="B13" s="25">
        <v>1911</v>
      </c>
      <c r="C13" s="25" t="s">
        <v>12</v>
      </c>
    </row>
    <row r="14" spans="1:3" x14ac:dyDescent="0.15">
      <c r="A14">
        <v>13</v>
      </c>
      <c r="B14" s="25">
        <v>1944</v>
      </c>
      <c r="C14" s="25" t="s">
        <v>13</v>
      </c>
    </row>
    <row r="15" spans="1:3" x14ac:dyDescent="0.15">
      <c r="A15">
        <v>14</v>
      </c>
      <c r="B15" s="25">
        <v>1951</v>
      </c>
      <c r="C15" s="25" t="s">
        <v>14</v>
      </c>
    </row>
    <row r="16" spans="1:3" x14ac:dyDescent="0.15">
      <c r="A16">
        <v>15</v>
      </c>
      <c r="B16" s="25">
        <v>1963</v>
      </c>
      <c r="C16" s="25" t="s">
        <v>15</v>
      </c>
    </row>
    <row r="17" spans="1:3" x14ac:dyDescent="0.15">
      <c r="A17">
        <v>16</v>
      </c>
      <c r="B17" s="25">
        <v>2002</v>
      </c>
      <c r="C17" s="25" t="s">
        <v>16</v>
      </c>
    </row>
    <row r="18" spans="1:3" x14ac:dyDescent="0.15">
      <c r="A18">
        <v>17</v>
      </c>
      <c r="B18" s="25">
        <v>2206</v>
      </c>
      <c r="C18" s="25" t="s">
        <v>17</v>
      </c>
    </row>
    <row r="19" spans="1:3" x14ac:dyDescent="0.15">
      <c r="A19">
        <v>18</v>
      </c>
      <c r="B19" s="25">
        <v>2212</v>
      </c>
      <c r="C19" s="25" t="s">
        <v>18</v>
      </c>
    </row>
    <row r="20" spans="1:3" x14ac:dyDescent="0.15">
      <c r="A20">
        <v>19</v>
      </c>
      <c r="B20" s="25">
        <v>2264</v>
      </c>
      <c r="C20" s="25" t="s">
        <v>19</v>
      </c>
    </row>
    <row r="21" spans="1:3" x14ac:dyDescent="0.15">
      <c r="A21">
        <v>20</v>
      </c>
      <c r="B21" s="25">
        <v>2267</v>
      </c>
      <c r="C21" s="25" t="s">
        <v>20</v>
      </c>
    </row>
    <row r="22" spans="1:3" x14ac:dyDescent="0.15">
      <c r="A22">
        <v>21</v>
      </c>
      <c r="B22" s="25">
        <v>2269</v>
      </c>
      <c r="C22" s="25" t="s">
        <v>21</v>
      </c>
    </row>
    <row r="23" spans="1:3" x14ac:dyDescent="0.15">
      <c r="A23">
        <v>22</v>
      </c>
      <c r="B23" s="25">
        <v>2270</v>
      </c>
      <c r="C23" s="25" t="s">
        <v>22</v>
      </c>
    </row>
    <row r="24" spans="1:3" x14ac:dyDescent="0.15">
      <c r="A24">
        <v>23</v>
      </c>
      <c r="B24" s="25">
        <v>2282</v>
      </c>
      <c r="C24" s="25" t="s">
        <v>23</v>
      </c>
    </row>
    <row r="25" spans="1:3" x14ac:dyDescent="0.15">
      <c r="A25">
        <v>24</v>
      </c>
      <c r="B25" s="25">
        <v>2331</v>
      </c>
      <c r="C25" s="25" t="s">
        <v>24</v>
      </c>
    </row>
    <row r="26" spans="1:3" x14ac:dyDescent="0.15">
      <c r="A26">
        <v>25</v>
      </c>
      <c r="B26" s="25">
        <v>2371</v>
      </c>
      <c r="C26" s="25" t="s">
        <v>25</v>
      </c>
    </row>
    <row r="27" spans="1:3" x14ac:dyDescent="0.15">
      <c r="A27">
        <v>26</v>
      </c>
      <c r="B27" s="25">
        <v>2432</v>
      </c>
      <c r="C27" s="25" t="s">
        <v>26</v>
      </c>
    </row>
    <row r="28" spans="1:3" x14ac:dyDescent="0.15">
      <c r="A28">
        <v>27</v>
      </c>
      <c r="B28" s="25">
        <v>2433</v>
      </c>
      <c r="C28" s="25" t="s">
        <v>27</v>
      </c>
    </row>
    <row r="29" spans="1:3" x14ac:dyDescent="0.15">
      <c r="A29">
        <v>28</v>
      </c>
      <c r="B29" s="25">
        <v>2501</v>
      </c>
      <c r="C29" s="25" t="s">
        <v>28</v>
      </c>
    </row>
    <row r="30" spans="1:3" x14ac:dyDescent="0.15">
      <c r="A30">
        <v>29</v>
      </c>
      <c r="B30" s="25">
        <v>2502</v>
      </c>
      <c r="C30" s="25" t="s">
        <v>29</v>
      </c>
    </row>
    <row r="31" spans="1:3" x14ac:dyDescent="0.15">
      <c r="A31">
        <v>30</v>
      </c>
      <c r="B31" s="25">
        <v>2531</v>
      </c>
      <c r="C31" s="25" t="s">
        <v>30</v>
      </c>
    </row>
    <row r="32" spans="1:3" x14ac:dyDescent="0.15">
      <c r="A32">
        <v>31</v>
      </c>
      <c r="B32" s="25">
        <v>2579</v>
      </c>
      <c r="C32" s="25" t="s">
        <v>31</v>
      </c>
    </row>
    <row r="33" spans="1:3" x14ac:dyDescent="0.15">
      <c r="A33">
        <v>32</v>
      </c>
      <c r="B33" s="25">
        <v>2593</v>
      </c>
      <c r="C33" s="25" t="s">
        <v>32</v>
      </c>
    </row>
    <row r="34" spans="1:3" x14ac:dyDescent="0.15">
      <c r="A34">
        <v>33</v>
      </c>
      <c r="B34" s="25">
        <v>2607</v>
      </c>
      <c r="C34" s="25" t="s">
        <v>33</v>
      </c>
    </row>
    <row r="35" spans="1:3" x14ac:dyDescent="0.15">
      <c r="A35">
        <v>34</v>
      </c>
      <c r="B35" s="25">
        <v>2651</v>
      </c>
      <c r="C35" s="25" t="s">
        <v>34</v>
      </c>
    </row>
    <row r="36" spans="1:3" x14ac:dyDescent="0.15">
      <c r="A36">
        <v>35</v>
      </c>
      <c r="B36" s="25">
        <v>2670</v>
      </c>
      <c r="C36" s="25" t="s">
        <v>35</v>
      </c>
    </row>
    <row r="37" spans="1:3" x14ac:dyDescent="0.15">
      <c r="A37">
        <v>36</v>
      </c>
      <c r="B37" s="25">
        <v>2685</v>
      </c>
      <c r="C37" s="25" t="s">
        <v>36</v>
      </c>
    </row>
    <row r="38" spans="1:3" x14ac:dyDescent="0.15">
      <c r="A38">
        <v>37</v>
      </c>
      <c r="B38" s="25">
        <v>2730</v>
      </c>
      <c r="C38" s="25" t="s">
        <v>37</v>
      </c>
    </row>
    <row r="39" spans="1:3" x14ac:dyDescent="0.15">
      <c r="A39">
        <v>38</v>
      </c>
      <c r="B39" s="25">
        <v>2768</v>
      </c>
      <c r="C39" s="25" t="s">
        <v>38</v>
      </c>
    </row>
    <row r="40" spans="1:3" x14ac:dyDescent="0.15">
      <c r="A40">
        <v>39</v>
      </c>
      <c r="B40" s="25">
        <v>2784</v>
      </c>
      <c r="C40" s="25" t="s">
        <v>39</v>
      </c>
    </row>
    <row r="41" spans="1:3" x14ac:dyDescent="0.15">
      <c r="A41">
        <v>40</v>
      </c>
      <c r="B41" s="25">
        <v>2801</v>
      </c>
      <c r="C41" s="25" t="s">
        <v>40</v>
      </c>
    </row>
    <row r="42" spans="1:3" x14ac:dyDescent="0.15">
      <c r="A42">
        <v>41</v>
      </c>
      <c r="B42" s="25">
        <v>2802</v>
      </c>
      <c r="C42" s="25" t="s">
        <v>41</v>
      </c>
    </row>
    <row r="43" spans="1:3" x14ac:dyDescent="0.15">
      <c r="A43">
        <v>42</v>
      </c>
      <c r="B43" s="25">
        <v>2809</v>
      </c>
      <c r="C43" s="25" t="s">
        <v>42</v>
      </c>
    </row>
    <row r="44" spans="1:3" x14ac:dyDescent="0.15">
      <c r="A44">
        <v>43</v>
      </c>
      <c r="B44" s="25">
        <v>2810</v>
      </c>
      <c r="C44" s="25" t="s">
        <v>43</v>
      </c>
    </row>
    <row r="45" spans="1:3" x14ac:dyDescent="0.15">
      <c r="A45">
        <v>44</v>
      </c>
      <c r="B45" s="25">
        <v>2811</v>
      </c>
      <c r="C45" s="25" t="s">
        <v>44</v>
      </c>
    </row>
    <row r="46" spans="1:3" x14ac:dyDescent="0.15">
      <c r="A46">
        <v>45</v>
      </c>
      <c r="B46" s="25">
        <v>2871</v>
      </c>
      <c r="C46" s="25" t="s">
        <v>45</v>
      </c>
    </row>
    <row r="47" spans="1:3" x14ac:dyDescent="0.15">
      <c r="A47">
        <v>46</v>
      </c>
      <c r="B47" s="25">
        <v>2875</v>
      </c>
      <c r="C47" s="25" t="s">
        <v>46</v>
      </c>
    </row>
    <row r="48" spans="1:3" x14ac:dyDescent="0.15">
      <c r="A48">
        <v>47</v>
      </c>
      <c r="B48" s="25">
        <v>2897</v>
      </c>
      <c r="C48" s="25" t="s">
        <v>47</v>
      </c>
    </row>
    <row r="49" spans="1:3" x14ac:dyDescent="0.15">
      <c r="A49">
        <v>48</v>
      </c>
      <c r="B49" s="25">
        <v>3086</v>
      </c>
      <c r="C49" s="25" t="s">
        <v>48</v>
      </c>
    </row>
    <row r="50" spans="1:3" x14ac:dyDescent="0.15">
      <c r="A50">
        <v>49</v>
      </c>
      <c r="B50" s="25">
        <v>3088</v>
      </c>
      <c r="C50" s="25" t="s">
        <v>49</v>
      </c>
    </row>
    <row r="51" spans="1:3" x14ac:dyDescent="0.15">
      <c r="A51">
        <v>50</v>
      </c>
      <c r="B51" s="25">
        <v>3099</v>
      </c>
      <c r="C51" s="25" t="s">
        <v>50</v>
      </c>
    </row>
    <row r="52" spans="1:3" x14ac:dyDescent="0.15">
      <c r="A52">
        <v>51</v>
      </c>
      <c r="B52" s="25">
        <v>3101</v>
      </c>
      <c r="C52" s="25" t="s">
        <v>51</v>
      </c>
    </row>
    <row r="53" spans="1:3" x14ac:dyDescent="0.15">
      <c r="A53">
        <v>52</v>
      </c>
      <c r="B53" s="25">
        <v>3105</v>
      </c>
      <c r="C53" s="25" t="s">
        <v>52</v>
      </c>
    </row>
    <row r="54" spans="1:3" x14ac:dyDescent="0.15">
      <c r="A54">
        <v>53</v>
      </c>
      <c r="B54" s="25">
        <v>3116</v>
      </c>
      <c r="C54" s="25" t="s">
        <v>53</v>
      </c>
    </row>
    <row r="55" spans="1:3" x14ac:dyDescent="0.15">
      <c r="A55">
        <v>54</v>
      </c>
      <c r="B55" s="25">
        <v>3231</v>
      </c>
      <c r="C55" s="25" t="s">
        <v>54</v>
      </c>
    </row>
    <row r="56" spans="1:3" x14ac:dyDescent="0.15">
      <c r="A56">
        <v>55</v>
      </c>
      <c r="B56" s="25">
        <v>3391</v>
      </c>
      <c r="C56" s="25" t="s">
        <v>55</v>
      </c>
    </row>
    <row r="57" spans="1:3" x14ac:dyDescent="0.15">
      <c r="A57">
        <v>56</v>
      </c>
      <c r="B57" s="25">
        <v>3401</v>
      </c>
      <c r="C57" s="25" t="s">
        <v>56</v>
      </c>
    </row>
    <row r="58" spans="1:3" x14ac:dyDescent="0.15">
      <c r="A58">
        <v>57</v>
      </c>
      <c r="B58" s="25">
        <v>3405</v>
      </c>
      <c r="C58" s="25" t="s">
        <v>57</v>
      </c>
    </row>
    <row r="59" spans="1:3" x14ac:dyDescent="0.15">
      <c r="A59">
        <v>58</v>
      </c>
      <c r="B59" s="25">
        <v>3436</v>
      </c>
      <c r="C59" s="25" t="s">
        <v>58</v>
      </c>
    </row>
    <row r="60" spans="1:3" x14ac:dyDescent="0.15">
      <c r="A60">
        <v>59</v>
      </c>
      <c r="B60" s="25">
        <v>3591</v>
      </c>
      <c r="C60" s="25" t="s">
        <v>59</v>
      </c>
    </row>
    <row r="61" spans="1:3" x14ac:dyDescent="0.15">
      <c r="A61">
        <v>60</v>
      </c>
      <c r="B61" s="25">
        <v>3608</v>
      </c>
      <c r="C61" s="25" t="s">
        <v>60</v>
      </c>
    </row>
    <row r="62" spans="1:3" x14ac:dyDescent="0.15">
      <c r="A62">
        <v>61</v>
      </c>
      <c r="B62" s="25">
        <v>3626</v>
      </c>
      <c r="C62" s="25" t="s">
        <v>61</v>
      </c>
    </row>
    <row r="63" spans="1:3" x14ac:dyDescent="0.15">
      <c r="A63">
        <v>62</v>
      </c>
      <c r="B63" s="25">
        <v>3632</v>
      </c>
      <c r="C63" s="25" t="s">
        <v>62</v>
      </c>
    </row>
    <row r="64" spans="1:3" x14ac:dyDescent="0.15">
      <c r="A64">
        <v>63</v>
      </c>
      <c r="B64" s="25">
        <v>3861</v>
      </c>
      <c r="C64" s="25" t="s">
        <v>63</v>
      </c>
    </row>
    <row r="65" spans="1:3" x14ac:dyDescent="0.15">
      <c r="A65">
        <v>64</v>
      </c>
      <c r="B65" s="25">
        <v>3865</v>
      </c>
      <c r="C65" s="25" t="s">
        <v>64</v>
      </c>
    </row>
    <row r="66" spans="1:3" x14ac:dyDescent="0.15">
      <c r="A66">
        <v>65</v>
      </c>
      <c r="B66" s="25">
        <v>3880</v>
      </c>
      <c r="C66" s="25" t="s">
        <v>65</v>
      </c>
    </row>
    <row r="67" spans="1:3" x14ac:dyDescent="0.15">
      <c r="A67">
        <v>66</v>
      </c>
      <c r="B67" s="25">
        <v>3941</v>
      </c>
      <c r="C67" s="25" t="s">
        <v>66</v>
      </c>
    </row>
    <row r="68" spans="1:3" x14ac:dyDescent="0.15">
      <c r="A68">
        <v>67</v>
      </c>
      <c r="B68" s="25">
        <v>4004</v>
      </c>
      <c r="C68" s="25" t="s">
        <v>67</v>
      </c>
    </row>
    <row r="69" spans="1:3" x14ac:dyDescent="0.15">
      <c r="A69">
        <v>68</v>
      </c>
      <c r="B69" s="25">
        <v>4021</v>
      </c>
      <c r="C69" s="25" t="s">
        <v>68</v>
      </c>
    </row>
    <row r="70" spans="1:3" x14ac:dyDescent="0.15">
      <c r="A70">
        <v>69</v>
      </c>
      <c r="B70" s="25">
        <v>4042</v>
      </c>
      <c r="C70" s="25" t="s">
        <v>69</v>
      </c>
    </row>
    <row r="71" spans="1:3" x14ac:dyDescent="0.15">
      <c r="A71">
        <v>70</v>
      </c>
      <c r="B71" s="25">
        <v>4043</v>
      </c>
      <c r="C71" s="25" t="s">
        <v>70</v>
      </c>
    </row>
    <row r="72" spans="1:3" x14ac:dyDescent="0.15">
      <c r="A72">
        <v>71</v>
      </c>
      <c r="B72" s="25">
        <v>4044</v>
      </c>
      <c r="C72" s="25" t="s">
        <v>71</v>
      </c>
    </row>
    <row r="73" spans="1:3" x14ac:dyDescent="0.15">
      <c r="A73">
        <v>72</v>
      </c>
      <c r="B73" s="25">
        <v>4045</v>
      </c>
      <c r="C73" s="25" t="s">
        <v>72</v>
      </c>
    </row>
    <row r="74" spans="1:3" x14ac:dyDescent="0.15">
      <c r="A74">
        <v>73</v>
      </c>
      <c r="B74" s="25">
        <v>4061</v>
      </c>
      <c r="C74" s="25" t="s">
        <v>73</v>
      </c>
    </row>
    <row r="75" spans="1:3" x14ac:dyDescent="0.15">
      <c r="A75">
        <v>74</v>
      </c>
      <c r="B75" s="25">
        <v>4062</v>
      </c>
      <c r="C75" s="25" t="s">
        <v>74</v>
      </c>
    </row>
    <row r="76" spans="1:3" x14ac:dyDescent="0.15">
      <c r="A76">
        <v>75</v>
      </c>
      <c r="B76" s="25">
        <v>4088</v>
      </c>
      <c r="C76" s="25" t="s">
        <v>75</v>
      </c>
    </row>
    <row r="77" spans="1:3" x14ac:dyDescent="0.15">
      <c r="A77">
        <v>76</v>
      </c>
      <c r="B77" s="25">
        <v>4091</v>
      </c>
      <c r="C77" s="25" t="s">
        <v>76</v>
      </c>
    </row>
    <row r="78" spans="1:3" x14ac:dyDescent="0.15">
      <c r="A78">
        <v>77</v>
      </c>
      <c r="B78" s="25">
        <v>4114</v>
      </c>
      <c r="C78" s="25" t="s">
        <v>77</v>
      </c>
    </row>
    <row r="79" spans="1:3" x14ac:dyDescent="0.15">
      <c r="A79">
        <v>78</v>
      </c>
      <c r="B79" s="25">
        <v>4118</v>
      </c>
      <c r="C79" s="25" t="s">
        <v>78</v>
      </c>
    </row>
    <row r="80" spans="1:3" x14ac:dyDescent="0.15">
      <c r="A80">
        <v>79</v>
      </c>
      <c r="B80" s="25">
        <v>4151</v>
      </c>
      <c r="C80" s="25" t="s">
        <v>79</v>
      </c>
    </row>
    <row r="81" spans="1:3" x14ac:dyDescent="0.15">
      <c r="A81">
        <v>80</v>
      </c>
      <c r="B81" s="25">
        <v>4182</v>
      </c>
      <c r="C81" s="25" t="s">
        <v>80</v>
      </c>
    </row>
    <row r="82" spans="1:3" x14ac:dyDescent="0.15">
      <c r="A82">
        <v>81</v>
      </c>
      <c r="B82" s="25">
        <v>4183</v>
      </c>
      <c r="C82" s="25" t="s">
        <v>81</v>
      </c>
    </row>
    <row r="83" spans="1:3" x14ac:dyDescent="0.15">
      <c r="A83">
        <v>82</v>
      </c>
      <c r="B83" s="25">
        <v>4185</v>
      </c>
      <c r="C83" s="25" t="s">
        <v>82</v>
      </c>
    </row>
    <row r="84" spans="1:3" x14ac:dyDescent="0.15">
      <c r="A84">
        <v>83</v>
      </c>
      <c r="B84" s="25">
        <v>4186</v>
      </c>
      <c r="C84" s="25" t="s">
        <v>83</v>
      </c>
    </row>
    <row r="85" spans="1:3" x14ac:dyDescent="0.15">
      <c r="A85">
        <v>84</v>
      </c>
      <c r="B85" s="25">
        <v>4202</v>
      </c>
      <c r="C85" s="25" t="s">
        <v>84</v>
      </c>
    </row>
    <row r="86" spans="1:3" x14ac:dyDescent="0.15">
      <c r="A86">
        <v>85</v>
      </c>
      <c r="B86" s="25">
        <v>4203</v>
      </c>
      <c r="C86" s="25" t="s">
        <v>85</v>
      </c>
    </row>
    <row r="87" spans="1:3" x14ac:dyDescent="0.15">
      <c r="A87">
        <v>86</v>
      </c>
      <c r="B87" s="25">
        <v>4204</v>
      </c>
      <c r="C87" s="25" t="s">
        <v>86</v>
      </c>
    </row>
    <row r="88" spans="1:3" x14ac:dyDescent="0.15">
      <c r="A88">
        <v>87</v>
      </c>
      <c r="B88" s="25">
        <v>4205</v>
      </c>
      <c r="C88" s="25" t="s">
        <v>87</v>
      </c>
    </row>
    <row r="89" spans="1:3" x14ac:dyDescent="0.15">
      <c r="A89">
        <v>88</v>
      </c>
      <c r="B89" s="25">
        <v>4206</v>
      </c>
      <c r="C89" s="25" t="s">
        <v>88</v>
      </c>
    </row>
    <row r="90" spans="1:3" x14ac:dyDescent="0.15">
      <c r="A90">
        <v>89</v>
      </c>
      <c r="B90" s="25">
        <v>4208</v>
      </c>
      <c r="C90" s="25" t="s">
        <v>0</v>
      </c>
    </row>
    <row r="91" spans="1:3" x14ac:dyDescent="0.15">
      <c r="A91">
        <v>90</v>
      </c>
      <c r="B91" s="25">
        <v>4217</v>
      </c>
      <c r="C91" s="25" t="s">
        <v>89</v>
      </c>
    </row>
    <row r="92" spans="1:3" x14ac:dyDescent="0.15">
      <c r="A92">
        <v>91</v>
      </c>
      <c r="B92" s="25">
        <v>4272</v>
      </c>
      <c r="C92" s="25" t="s">
        <v>90</v>
      </c>
    </row>
    <row r="93" spans="1:3" x14ac:dyDescent="0.15">
      <c r="A93">
        <v>92</v>
      </c>
      <c r="B93" s="25">
        <v>4307</v>
      </c>
      <c r="C93" s="25" t="s">
        <v>91</v>
      </c>
    </row>
    <row r="94" spans="1:3" x14ac:dyDescent="0.15">
      <c r="A94">
        <v>93</v>
      </c>
      <c r="B94" s="25">
        <v>4324</v>
      </c>
      <c r="C94" s="25" t="s">
        <v>92</v>
      </c>
    </row>
    <row r="95" spans="1:3" x14ac:dyDescent="0.15">
      <c r="A95">
        <v>94</v>
      </c>
      <c r="B95" s="25">
        <v>4401</v>
      </c>
      <c r="C95" s="25" t="s">
        <v>93</v>
      </c>
    </row>
    <row r="96" spans="1:3" x14ac:dyDescent="0.15">
      <c r="A96">
        <v>95</v>
      </c>
      <c r="B96" s="25">
        <v>4403</v>
      </c>
      <c r="C96" s="25" t="s">
        <v>94</v>
      </c>
    </row>
    <row r="97" spans="1:3" x14ac:dyDescent="0.15">
      <c r="A97">
        <v>96</v>
      </c>
      <c r="B97" s="25">
        <v>4506</v>
      </c>
      <c r="C97" s="25" t="s">
        <v>95</v>
      </c>
    </row>
    <row r="98" spans="1:3" x14ac:dyDescent="0.15">
      <c r="A98">
        <v>97</v>
      </c>
      <c r="B98" s="25">
        <v>4507</v>
      </c>
      <c r="C98" s="25" t="s">
        <v>96</v>
      </c>
    </row>
    <row r="99" spans="1:3" x14ac:dyDescent="0.15">
      <c r="A99">
        <v>98</v>
      </c>
      <c r="B99" s="25">
        <v>4508</v>
      </c>
      <c r="C99" s="25" t="s">
        <v>97</v>
      </c>
    </row>
    <row r="100" spans="1:3" x14ac:dyDescent="0.15">
      <c r="A100">
        <v>99</v>
      </c>
      <c r="B100" s="25">
        <v>4519</v>
      </c>
      <c r="C100" s="25" t="s">
        <v>98</v>
      </c>
    </row>
    <row r="101" spans="1:3" x14ac:dyDescent="0.15">
      <c r="A101">
        <v>100</v>
      </c>
      <c r="B101" s="25">
        <v>4521</v>
      </c>
      <c r="C101" s="25" t="s">
        <v>99</v>
      </c>
    </row>
    <row r="102" spans="1:3" x14ac:dyDescent="0.15">
      <c r="A102">
        <v>101</v>
      </c>
      <c r="B102" s="25">
        <v>4527</v>
      </c>
      <c r="C102" s="25" t="s">
        <v>126</v>
      </c>
    </row>
    <row r="103" spans="1:3" x14ac:dyDescent="0.15">
      <c r="A103">
        <v>102</v>
      </c>
      <c r="B103" s="25">
        <v>4528</v>
      </c>
      <c r="C103" s="25" t="s">
        <v>127</v>
      </c>
    </row>
    <row r="104" spans="1:3" x14ac:dyDescent="0.15">
      <c r="A104">
        <v>103</v>
      </c>
      <c r="B104" s="25">
        <v>4530</v>
      </c>
      <c r="C104" s="25" t="s">
        <v>128</v>
      </c>
    </row>
    <row r="105" spans="1:3" x14ac:dyDescent="0.15">
      <c r="A105">
        <v>104</v>
      </c>
      <c r="B105" s="25">
        <v>4534</v>
      </c>
      <c r="C105" s="25" t="s">
        <v>129</v>
      </c>
    </row>
    <row r="106" spans="1:3" x14ac:dyDescent="0.15">
      <c r="A106">
        <v>105</v>
      </c>
      <c r="B106" s="25">
        <v>4536</v>
      </c>
      <c r="C106" s="25" t="s">
        <v>130</v>
      </c>
    </row>
    <row r="107" spans="1:3" x14ac:dyDescent="0.15">
      <c r="A107">
        <v>106</v>
      </c>
      <c r="B107" s="25">
        <v>4540</v>
      </c>
      <c r="C107" s="25" t="s">
        <v>131</v>
      </c>
    </row>
    <row r="108" spans="1:3" x14ac:dyDescent="0.15">
      <c r="A108">
        <v>107</v>
      </c>
      <c r="B108" s="25">
        <v>4541</v>
      </c>
      <c r="C108" s="25" t="s">
        <v>132</v>
      </c>
    </row>
    <row r="109" spans="1:3" x14ac:dyDescent="0.15">
      <c r="A109">
        <v>108</v>
      </c>
      <c r="B109" s="25">
        <v>4543</v>
      </c>
      <c r="C109" s="25" t="s">
        <v>133</v>
      </c>
    </row>
    <row r="110" spans="1:3" x14ac:dyDescent="0.15">
      <c r="A110">
        <v>109</v>
      </c>
      <c r="B110" s="25">
        <v>4544</v>
      </c>
      <c r="C110" s="25" t="s">
        <v>134</v>
      </c>
    </row>
    <row r="111" spans="1:3" x14ac:dyDescent="0.15">
      <c r="A111">
        <v>110</v>
      </c>
      <c r="B111" s="25">
        <v>4547</v>
      </c>
      <c r="C111" s="25" t="s">
        <v>135</v>
      </c>
    </row>
    <row r="112" spans="1:3" x14ac:dyDescent="0.15">
      <c r="A112">
        <v>111</v>
      </c>
      <c r="B112" s="25">
        <v>4555</v>
      </c>
      <c r="C112" s="25" t="s">
        <v>136</v>
      </c>
    </row>
    <row r="113" spans="1:3" x14ac:dyDescent="0.15">
      <c r="A113">
        <v>112</v>
      </c>
      <c r="B113" s="25">
        <v>4569</v>
      </c>
      <c r="C113" s="25" t="s">
        <v>137</v>
      </c>
    </row>
    <row r="114" spans="1:3" x14ac:dyDescent="0.15">
      <c r="A114">
        <v>113</v>
      </c>
      <c r="B114" s="25">
        <v>4578</v>
      </c>
      <c r="C114" s="25" t="s">
        <v>138</v>
      </c>
    </row>
    <row r="115" spans="1:3" x14ac:dyDescent="0.15">
      <c r="A115">
        <v>114</v>
      </c>
      <c r="B115" s="25">
        <v>4581</v>
      </c>
      <c r="C115" s="25" t="s">
        <v>139</v>
      </c>
    </row>
    <row r="116" spans="1:3" x14ac:dyDescent="0.15">
      <c r="A116">
        <v>115</v>
      </c>
      <c r="B116" s="25">
        <v>4612</v>
      </c>
      <c r="C116" s="25" t="s">
        <v>140</v>
      </c>
    </row>
    <row r="117" spans="1:3" x14ac:dyDescent="0.15">
      <c r="A117">
        <v>116</v>
      </c>
      <c r="B117" s="25">
        <v>4613</v>
      </c>
      <c r="C117" s="25" t="s">
        <v>141</v>
      </c>
    </row>
    <row r="118" spans="1:3" x14ac:dyDescent="0.15">
      <c r="A118">
        <v>117</v>
      </c>
      <c r="B118" s="25">
        <v>4631</v>
      </c>
      <c r="C118" s="25" t="s">
        <v>142</v>
      </c>
    </row>
    <row r="119" spans="1:3" x14ac:dyDescent="0.15">
      <c r="A119">
        <v>118</v>
      </c>
      <c r="B119" s="25">
        <v>4661</v>
      </c>
      <c r="C119" s="25" t="s">
        <v>143</v>
      </c>
    </row>
    <row r="120" spans="1:3" x14ac:dyDescent="0.15">
      <c r="A120">
        <v>119</v>
      </c>
      <c r="B120" s="25">
        <v>4665</v>
      </c>
      <c r="C120" s="25" t="s">
        <v>144</v>
      </c>
    </row>
    <row r="121" spans="1:3" x14ac:dyDescent="0.15">
      <c r="A121">
        <v>120</v>
      </c>
      <c r="B121" s="25">
        <v>4666</v>
      </c>
      <c r="C121" s="25" t="s">
        <v>145</v>
      </c>
    </row>
    <row r="122" spans="1:3" x14ac:dyDescent="0.15">
      <c r="A122">
        <v>121</v>
      </c>
      <c r="B122" s="25">
        <v>4676</v>
      </c>
      <c r="C122" s="25" t="s">
        <v>146</v>
      </c>
    </row>
    <row r="123" spans="1:3" x14ac:dyDescent="0.15">
      <c r="A123">
        <v>122</v>
      </c>
      <c r="B123" s="25">
        <v>4684</v>
      </c>
      <c r="C123" s="25" t="s">
        <v>147</v>
      </c>
    </row>
    <row r="124" spans="1:3" x14ac:dyDescent="0.15">
      <c r="A124">
        <v>123</v>
      </c>
      <c r="B124" s="25">
        <v>4689</v>
      </c>
      <c r="C124" s="25" t="s">
        <v>148</v>
      </c>
    </row>
    <row r="125" spans="1:3" x14ac:dyDescent="0.15">
      <c r="A125">
        <v>124</v>
      </c>
      <c r="B125" s="25">
        <v>4704</v>
      </c>
      <c r="C125" s="25" t="s">
        <v>149</v>
      </c>
    </row>
    <row r="126" spans="1:3" x14ac:dyDescent="0.15">
      <c r="A126">
        <v>125</v>
      </c>
      <c r="B126" s="25">
        <v>4716</v>
      </c>
      <c r="C126" s="25" t="s">
        <v>150</v>
      </c>
    </row>
    <row r="127" spans="1:3" x14ac:dyDescent="0.15">
      <c r="A127">
        <v>126</v>
      </c>
      <c r="B127" s="25">
        <v>4732</v>
      </c>
      <c r="C127" s="25" t="s">
        <v>151</v>
      </c>
    </row>
    <row r="128" spans="1:3" x14ac:dyDescent="0.15">
      <c r="A128">
        <v>127</v>
      </c>
      <c r="B128" s="25">
        <v>4739</v>
      </c>
      <c r="C128" s="25" t="s">
        <v>152</v>
      </c>
    </row>
    <row r="129" spans="1:3" x14ac:dyDescent="0.15">
      <c r="A129">
        <v>128</v>
      </c>
      <c r="B129" s="25">
        <v>4768</v>
      </c>
      <c r="C129" s="25" t="s">
        <v>153</v>
      </c>
    </row>
    <row r="130" spans="1:3" x14ac:dyDescent="0.15">
      <c r="A130">
        <v>129</v>
      </c>
      <c r="B130" s="25">
        <v>4902</v>
      </c>
      <c r="C130" s="25" t="s">
        <v>154</v>
      </c>
    </row>
    <row r="131" spans="1:3" x14ac:dyDescent="0.15">
      <c r="A131">
        <v>130</v>
      </c>
      <c r="B131" s="25">
        <v>4912</v>
      </c>
      <c r="C131" s="25" t="s">
        <v>155</v>
      </c>
    </row>
    <row r="132" spans="1:3" x14ac:dyDescent="0.15">
      <c r="A132">
        <v>131</v>
      </c>
      <c r="B132" s="25">
        <v>4922</v>
      </c>
      <c r="C132" s="25" t="s">
        <v>156</v>
      </c>
    </row>
    <row r="133" spans="1:3" x14ac:dyDescent="0.15">
      <c r="A133">
        <v>132</v>
      </c>
      <c r="B133" s="25">
        <v>4967</v>
      </c>
      <c r="C133" s="25" t="s">
        <v>157</v>
      </c>
    </row>
    <row r="134" spans="1:3" x14ac:dyDescent="0.15">
      <c r="A134">
        <v>133</v>
      </c>
      <c r="B134" s="25">
        <v>5002</v>
      </c>
      <c r="C134" s="25" t="s">
        <v>158</v>
      </c>
    </row>
    <row r="135" spans="1:3" x14ac:dyDescent="0.15">
      <c r="A135">
        <v>134</v>
      </c>
      <c r="B135" s="25">
        <v>5019</v>
      </c>
      <c r="C135" s="25" t="s">
        <v>159</v>
      </c>
    </row>
    <row r="136" spans="1:3" x14ac:dyDescent="0.15">
      <c r="A136">
        <v>135</v>
      </c>
      <c r="B136" s="25">
        <v>5101</v>
      </c>
      <c r="C136" s="25" t="s">
        <v>160</v>
      </c>
    </row>
    <row r="137" spans="1:3" x14ac:dyDescent="0.15">
      <c r="A137">
        <v>136</v>
      </c>
      <c r="B137" s="25">
        <v>5110</v>
      </c>
      <c r="C137" s="25" t="s">
        <v>161</v>
      </c>
    </row>
    <row r="138" spans="1:3" x14ac:dyDescent="0.15">
      <c r="A138">
        <v>137</v>
      </c>
      <c r="B138" s="25">
        <v>5202</v>
      </c>
      <c r="C138" s="25" t="s">
        <v>162</v>
      </c>
    </row>
    <row r="139" spans="1:3" x14ac:dyDescent="0.15">
      <c r="A139">
        <v>138</v>
      </c>
      <c r="B139" s="25">
        <v>5214</v>
      </c>
      <c r="C139" s="25" t="s">
        <v>163</v>
      </c>
    </row>
    <row r="140" spans="1:3" x14ac:dyDescent="0.15">
      <c r="A140">
        <v>139</v>
      </c>
      <c r="B140" s="25">
        <v>5232</v>
      </c>
      <c r="C140" s="25" t="s">
        <v>164</v>
      </c>
    </row>
    <row r="141" spans="1:3" x14ac:dyDescent="0.15">
      <c r="A141">
        <v>140</v>
      </c>
      <c r="B141" s="25">
        <v>5233</v>
      </c>
      <c r="C141" s="25" t="s">
        <v>165</v>
      </c>
    </row>
    <row r="142" spans="1:3" x14ac:dyDescent="0.15">
      <c r="A142">
        <v>141</v>
      </c>
      <c r="B142" s="25">
        <v>5301</v>
      </c>
      <c r="C142" s="25" t="s">
        <v>166</v>
      </c>
    </row>
    <row r="143" spans="1:3" x14ac:dyDescent="0.15">
      <c r="A143">
        <v>142</v>
      </c>
      <c r="B143" s="25">
        <v>5332</v>
      </c>
      <c r="C143" s="25" t="s">
        <v>167</v>
      </c>
    </row>
    <row r="144" spans="1:3" x14ac:dyDescent="0.15">
      <c r="A144">
        <v>143</v>
      </c>
      <c r="B144" s="25">
        <v>5333</v>
      </c>
      <c r="C144" s="25" t="s">
        <v>168</v>
      </c>
    </row>
    <row r="145" spans="1:3" x14ac:dyDescent="0.15">
      <c r="A145">
        <v>144</v>
      </c>
      <c r="B145" s="25">
        <v>5334</v>
      </c>
      <c r="C145" s="25" t="s">
        <v>169</v>
      </c>
    </row>
    <row r="146" spans="1:3" x14ac:dyDescent="0.15">
      <c r="A146">
        <v>145</v>
      </c>
      <c r="B146" s="25">
        <v>5423</v>
      </c>
      <c r="C146" s="25" t="s">
        <v>170</v>
      </c>
    </row>
    <row r="147" spans="1:3" x14ac:dyDescent="0.15">
      <c r="A147">
        <v>146</v>
      </c>
      <c r="B147" s="25">
        <v>5444</v>
      </c>
      <c r="C147" s="25" t="s">
        <v>171</v>
      </c>
    </row>
    <row r="148" spans="1:3" x14ac:dyDescent="0.15">
      <c r="A148">
        <v>147</v>
      </c>
      <c r="B148" s="25">
        <v>5451</v>
      </c>
      <c r="C148" s="25" t="s">
        <v>172</v>
      </c>
    </row>
    <row r="149" spans="1:3" x14ac:dyDescent="0.15">
      <c r="A149">
        <v>148</v>
      </c>
      <c r="B149" s="25">
        <v>5463</v>
      </c>
      <c r="C149" s="25" t="s">
        <v>173</v>
      </c>
    </row>
    <row r="150" spans="1:3" x14ac:dyDescent="0.15">
      <c r="A150">
        <v>149</v>
      </c>
      <c r="B150" s="25">
        <v>5471</v>
      </c>
      <c r="C150" s="25" t="s">
        <v>174</v>
      </c>
    </row>
    <row r="151" spans="1:3" x14ac:dyDescent="0.15">
      <c r="A151">
        <v>150</v>
      </c>
      <c r="B151" s="25">
        <v>5482</v>
      </c>
      <c r="C151" s="25" t="s">
        <v>175</v>
      </c>
    </row>
    <row r="152" spans="1:3" x14ac:dyDescent="0.15">
      <c r="A152">
        <v>151</v>
      </c>
      <c r="B152" s="25">
        <v>5486</v>
      </c>
      <c r="C152" s="25" t="s">
        <v>176</v>
      </c>
    </row>
    <row r="153" spans="1:3" x14ac:dyDescent="0.15">
      <c r="A153">
        <v>152</v>
      </c>
      <c r="B153" s="25">
        <v>5541</v>
      </c>
      <c r="C153" s="25" t="s">
        <v>177</v>
      </c>
    </row>
    <row r="154" spans="1:3" x14ac:dyDescent="0.15">
      <c r="A154">
        <v>153</v>
      </c>
      <c r="B154" s="25">
        <v>5631</v>
      </c>
      <c r="C154" s="25" t="s">
        <v>178</v>
      </c>
    </row>
    <row r="155" spans="1:3" x14ac:dyDescent="0.15">
      <c r="A155">
        <v>154</v>
      </c>
      <c r="B155" s="25">
        <v>5706</v>
      </c>
      <c r="C155" s="25" t="s">
        <v>179</v>
      </c>
    </row>
    <row r="156" spans="1:3" x14ac:dyDescent="0.15">
      <c r="A156">
        <v>155</v>
      </c>
      <c r="B156" s="25">
        <v>5711</v>
      </c>
      <c r="C156" s="25" t="s">
        <v>180</v>
      </c>
    </row>
    <row r="157" spans="1:3" x14ac:dyDescent="0.15">
      <c r="A157">
        <v>156</v>
      </c>
      <c r="B157" s="25">
        <v>5714</v>
      </c>
      <c r="C157" s="25" t="s">
        <v>181</v>
      </c>
    </row>
    <row r="158" spans="1:3" x14ac:dyDescent="0.15">
      <c r="A158">
        <v>157</v>
      </c>
      <c r="B158" s="25">
        <v>5726</v>
      </c>
      <c r="C158" s="25" t="s">
        <v>182</v>
      </c>
    </row>
    <row r="159" spans="1:3" x14ac:dyDescent="0.15">
      <c r="A159">
        <v>158</v>
      </c>
      <c r="B159" s="25">
        <v>5727</v>
      </c>
      <c r="C159" s="25" t="s">
        <v>183</v>
      </c>
    </row>
    <row r="160" spans="1:3" x14ac:dyDescent="0.15">
      <c r="A160">
        <v>159</v>
      </c>
      <c r="B160" s="25">
        <v>5801</v>
      </c>
      <c r="C160" s="25" t="s">
        <v>184</v>
      </c>
    </row>
    <row r="161" spans="1:3" x14ac:dyDescent="0.15">
      <c r="A161">
        <v>160</v>
      </c>
      <c r="B161" s="25">
        <v>5803</v>
      </c>
      <c r="C161" s="25" t="s">
        <v>185</v>
      </c>
    </row>
    <row r="162" spans="1:3" x14ac:dyDescent="0.15">
      <c r="A162">
        <v>161</v>
      </c>
      <c r="B162" s="25">
        <v>5857</v>
      </c>
      <c r="C162" s="25" t="s">
        <v>186</v>
      </c>
    </row>
    <row r="163" spans="1:3" x14ac:dyDescent="0.15">
      <c r="A163">
        <v>162</v>
      </c>
      <c r="B163" s="25">
        <v>5901</v>
      </c>
      <c r="C163" s="25" t="s">
        <v>187</v>
      </c>
    </row>
    <row r="164" spans="1:3" x14ac:dyDescent="0.15">
      <c r="A164">
        <v>163</v>
      </c>
      <c r="B164" s="25">
        <v>5929</v>
      </c>
      <c r="C164" s="25" t="s">
        <v>188</v>
      </c>
    </row>
    <row r="165" spans="1:3" x14ac:dyDescent="0.15">
      <c r="A165">
        <v>164</v>
      </c>
      <c r="B165" s="25">
        <v>5938</v>
      </c>
      <c r="C165" s="25" t="s">
        <v>189</v>
      </c>
    </row>
    <row r="166" spans="1:3" x14ac:dyDescent="0.15">
      <c r="A166">
        <v>165</v>
      </c>
      <c r="B166" s="25">
        <v>5943</v>
      </c>
      <c r="C166" s="25" t="s">
        <v>190</v>
      </c>
    </row>
    <row r="167" spans="1:3" x14ac:dyDescent="0.15">
      <c r="A167">
        <v>166</v>
      </c>
      <c r="B167" s="25">
        <v>5947</v>
      </c>
      <c r="C167" s="25" t="s">
        <v>191</v>
      </c>
    </row>
    <row r="168" spans="1:3" x14ac:dyDescent="0.15">
      <c r="A168">
        <v>167</v>
      </c>
      <c r="B168" s="25">
        <v>5991</v>
      </c>
      <c r="C168" s="25" t="s">
        <v>192</v>
      </c>
    </row>
    <row r="169" spans="1:3" x14ac:dyDescent="0.15">
      <c r="A169">
        <v>168</v>
      </c>
      <c r="B169" s="25">
        <v>6005</v>
      </c>
      <c r="C169" s="25" t="s">
        <v>193</v>
      </c>
    </row>
    <row r="170" spans="1:3" x14ac:dyDescent="0.15">
      <c r="A170">
        <v>169</v>
      </c>
      <c r="B170" s="25">
        <v>6103</v>
      </c>
      <c r="C170" s="25" t="s">
        <v>194</v>
      </c>
    </row>
    <row r="171" spans="1:3" x14ac:dyDescent="0.15">
      <c r="A171">
        <v>170</v>
      </c>
      <c r="B171" s="25">
        <v>6113</v>
      </c>
      <c r="C171" s="25" t="s">
        <v>195</v>
      </c>
    </row>
    <row r="172" spans="1:3" x14ac:dyDescent="0.15">
      <c r="A172">
        <v>171</v>
      </c>
      <c r="B172" s="25">
        <v>6136</v>
      </c>
      <c r="C172" s="25" t="s">
        <v>196</v>
      </c>
    </row>
    <row r="173" spans="1:3" x14ac:dyDescent="0.15">
      <c r="A173">
        <v>172</v>
      </c>
      <c r="B173" s="25">
        <v>6140</v>
      </c>
      <c r="C173" s="25" t="s">
        <v>197</v>
      </c>
    </row>
    <row r="174" spans="1:3" x14ac:dyDescent="0.15">
      <c r="A174">
        <v>173</v>
      </c>
      <c r="B174" s="25">
        <v>6141</v>
      </c>
      <c r="C174" s="25" t="s">
        <v>198</v>
      </c>
    </row>
    <row r="175" spans="1:3" x14ac:dyDescent="0.15">
      <c r="A175">
        <v>174</v>
      </c>
      <c r="B175" s="25">
        <v>6146</v>
      </c>
      <c r="C175" s="25" t="s">
        <v>199</v>
      </c>
    </row>
    <row r="176" spans="1:3" x14ac:dyDescent="0.15">
      <c r="A176">
        <v>175</v>
      </c>
      <c r="B176" s="25">
        <v>6201</v>
      </c>
      <c r="C176" s="25" t="s">
        <v>200</v>
      </c>
    </row>
    <row r="177" spans="1:3" x14ac:dyDescent="0.15">
      <c r="A177">
        <v>176</v>
      </c>
      <c r="B177" s="25">
        <v>6222</v>
      </c>
      <c r="C177" s="25" t="s">
        <v>201</v>
      </c>
    </row>
    <row r="178" spans="1:3" x14ac:dyDescent="0.15">
      <c r="A178">
        <v>177</v>
      </c>
      <c r="B178" s="25">
        <v>6268</v>
      </c>
      <c r="C178" s="25" t="s">
        <v>202</v>
      </c>
    </row>
    <row r="179" spans="1:3" x14ac:dyDescent="0.15">
      <c r="A179">
        <v>178</v>
      </c>
      <c r="B179" s="25">
        <v>6302</v>
      </c>
      <c r="C179" s="25" t="s">
        <v>203</v>
      </c>
    </row>
    <row r="180" spans="1:3" x14ac:dyDescent="0.15">
      <c r="A180">
        <v>179</v>
      </c>
      <c r="B180" s="25">
        <v>6305</v>
      </c>
      <c r="C180" s="25" t="s">
        <v>204</v>
      </c>
    </row>
    <row r="181" spans="1:3" x14ac:dyDescent="0.15">
      <c r="A181">
        <v>180</v>
      </c>
      <c r="B181" s="25">
        <v>6310</v>
      </c>
      <c r="C181" s="25" t="s">
        <v>205</v>
      </c>
    </row>
    <row r="182" spans="1:3" x14ac:dyDescent="0.15">
      <c r="A182">
        <v>181</v>
      </c>
      <c r="B182" s="25">
        <v>6361</v>
      </c>
      <c r="C182" s="25" t="s">
        <v>206</v>
      </c>
    </row>
    <row r="183" spans="1:3" x14ac:dyDescent="0.15">
      <c r="A183">
        <v>182</v>
      </c>
      <c r="B183" s="25">
        <v>6366</v>
      </c>
      <c r="C183" s="25" t="s">
        <v>207</v>
      </c>
    </row>
    <row r="184" spans="1:3" x14ac:dyDescent="0.15">
      <c r="A184">
        <v>183</v>
      </c>
      <c r="B184" s="25">
        <v>6370</v>
      </c>
      <c r="C184" s="25" t="s">
        <v>208</v>
      </c>
    </row>
    <row r="185" spans="1:3" x14ac:dyDescent="0.15">
      <c r="A185">
        <v>184</v>
      </c>
      <c r="B185" s="25">
        <v>6395</v>
      </c>
      <c r="C185" s="25" t="s">
        <v>209</v>
      </c>
    </row>
    <row r="186" spans="1:3" x14ac:dyDescent="0.15">
      <c r="A186">
        <v>185</v>
      </c>
      <c r="B186" s="25">
        <v>6417</v>
      </c>
      <c r="C186" s="25" t="s">
        <v>210</v>
      </c>
    </row>
    <row r="187" spans="1:3" x14ac:dyDescent="0.15">
      <c r="A187">
        <v>186</v>
      </c>
      <c r="B187" s="25">
        <v>6448</v>
      </c>
      <c r="C187" s="25" t="s">
        <v>211</v>
      </c>
    </row>
    <row r="188" spans="1:3" x14ac:dyDescent="0.15">
      <c r="A188">
        <v>187</v>
      </c>
      <c r="B188" s="25">
        <v>6457</v>
      </c>
      <c r="C188" s="25" t="s">
        <v>212</v>
      </c>
    </row>
    <row r="189" spans="1:3" x14ac:dyDescent="0.15">
      <c r="A189">
        <v>188</v>
      </c>
      <c r="B189" s="25">
        <v>6460</v>
      </c>
      <c r="C189" s="25" t="s">
        <v>213</v>
      </c>
    </row>
    <row r="190" spans="1:3" x14ac:dyDescent="0.15">
      <c r="A190">
        <v>189</v>
      </c>
      <c r="B190" s="25">
        <v>6465</v>
      </c>
      <c r="C190" s="25" t="s">
        <v>214</v>
      </c>
    </row>
    <row r="191" spans="1:3" x14ac:dyDescent="0.15">
      <c r="A191">
        <v>190</v>
      </c>
      <c r="B191" s="25">
        <v>6471</v>
      </c>
      <c r="C191" s="25" t="s">
        <v>215</v>
      </c>
    </row>
    <row r="192" spans="1:3" x14ac:dyDescent="0.15">
      <c r="A192">
        <v>191</v>
      </c>
      <c r="B192" s="25">
        <v>6472</v>
      </c>
      <c r="C192" s="25" t="s">
        <v>216</v>
      </c>
    </row>
    <row r="193" spans="1:3" x14ac:dyDescent="0.15">
      <c r="A193">
        <v>192</v>
      </c>
      <c r="B193" s="25">
        <v>6473</v>
      </c>
      <c r="C193" s="25" t="s">
        <v>217</v>
      </c>
    </row>
    <row r="194" spans="1:3" x14ac:dyDescent="0.15">
      <c r="A194">
        <v>193</v>
      </c>
      <c r="B194" s="25">
        <v>6474</v>
      </c>
      <c r="C194" s="25" t="s">
        <v>218</v>
      </c>
    </row>
    <row r="195" spans="1:3" x14ac:dyDescent="0.15">
      <c r="A195">
        <v>194</v>
      </c>
      <c r="B195" s="25">
        <v>6479</v>
      </c>
      <c r="C195" s="25" t="s">
        <v>219</v>
      </c>
    </row>
    <row r="196" spans="1:3" x14ac:dyDescent="0.15">
      <c r="A196">
        <v>195</v>
      </c>
      <c r="B196" s="25">
        <v>6481</v>
      </c>
      <c r="C196" s="25" t="s">
        <v>220</v>
      </c>
    </row>
    <row r="197" spans="1:3" x14ac:dyDescent="0.15">
      <c r="A197">
        <v>196</v>
      </c>
      <c r="B197" s="25">
        <v>6504</v>
      </c>
      <c r="C197" s="25" t="s">
        <v>221</v>
      </c>
    </row>
    <row r="198" spans="1:3" x14ac:dyDescent="0.15">
      <c r="A198">
        <v>197</v>
      </c>
      <c r="B198" s="25">
        <v>6506</v>
      </c>
      <c r="C198" s="25" t="s">
        <v>222</v>
      </c>
    </row>
    <row r="199" spans="1:3" x14ac:dyDescent="0.15">
      <c r="A199">
        <v>198</v>
      </c>
      <c r="B199" s="25">
        <v>6508</v>
      </c>
      <c r="C199" s="25" t="s">
        <v>223</v>
      </c>
    </row>
    <row r="200" spans="1:3" x14ac:dyDescent="0.15">
      <c r="A200">
        <v>199</v>
      </c>
      <c r="B200" s="25">
        <v>6586</v>
      </c>
      <c r="C200" s="25" t="s">
        <v>224</v>
      </c>
    </row>
    <row r="201" spans="1:3" x14ac:dyDescent="0.15">
      <c r="A201">
        <v>200</v>
      </c>
      <c r="B201" s="25">
        <v>6588</v>
      </c>
      <c r="C201" s="25" t="s">
        <v>225</v>
      </c>
    </row>
    <row r="202" spans="1:3" x14ac:dyDescent="0.15">
      <c r="A202">
        <v>201</v>
      </c>
      <c r="B202" s="25">
        <v>6592</v>
      </c>
      <c r="C202" s="25" t="s">
        <v>226</v>
      </c>
    </row>
    <row r="203" spans="1:3" x14ac:dyDescent="0.15">
      <c r="A203">
        <v>202</v>
      </c>
      <c r="B203" s="25">
        <v>6645</v>
      </c>
      <c r="C203" s="25" t="s">
        <v>227</v>
      </c>
    </row>
    <row r="204" spans="1:3" x14ac:dyDescent="0.15">
      <c r="A204">
        <v>203</v>
      </c>
      <c r="B204" s="25">
        <v>6674</v>
      </c>
      <c r="C204" s="25" t="s">
        <v>228</v>
      </c>
    </row>
    <row r="205" spans="1:3" x14ac:dyDescent="0.15">
      <c r="A205">
        <v>204</v>
      </c>
      <c r="B205" s="25">
        <v>6703</v>
      </c>
      <c r="C205" s="25" t="s">
        <v>229</v>
      </c>
    </row>
    <row r="206" spans="1:3" x14ac:dyDescent="0.15">
      <c r="A206">
        <v>205</v>
      </c>
      <c r="B206" s="25">
        <v>6724</v>
      </c>
      <c r="C206" s="25" t="s">
        <v>230</v>
      </c>
    </row>
    <row r="207" spans="1:3" x14ac:dyDescent="0.15">
      <c r="A207">
        <v>206</v>
      </c>
      <c r="B207" s="25">
        <v>6728</v>
      </c>
      <c r="C207" s="25" t="s">
        <v>231</v>
      </c>
    </row>
    <row r="208" spans="1:3" x14ac:dyDescent="0.15">
      <c r="A208">
        <v>207</v>
      </c>
      <c r="B208" s="25">
        <v>6754</v>
      </c>
      <c r="C208" s="25" t="s">
        <v>232</v>
      </c>
    </row>
    <row r="209" spans="1:3" x14ac:dyDescent="0.15">
      <c r="A209">
        <v>208</v>
      </c>
      <c r="B209" s="25">
        <v>6770</v>
      </c>
      <c r="C209" s="25" t="s">
        <v>233</v>
      </c>
    </row>
    <row r="210" spans="1:3" x14ac:dyDescent="0.15">
      <c r="A210">
        <v>209</v>
      </c>
      <c r="B210" s="25">
        <v>6773</v>
      </c>
      <c r="C210" s="25" t="s">
        <v>234</v>
      </c>
    </row>
    <row r="211" spans="1:3" x14ac:dyDescent="0.15">
      <c r="A211">
        <v>210</v>
      </c>
      <c r="B211" s="25">
        <v>6806</v>
      </c>
      <c r="C211" s="25" t="s">
        <v>235</v>
      </c>
    </row>
    <row r="212" spans="1:3" x14ac:dyDescent="0.15">
      <c r="A212">
        <v>211</v>
      </c>
      <c r="B212" s="25">
        <v>6841</v>
      </c>
      <c r="C212" s="25" t="s">
        <v>236</v>
      </c>
    </row>
    <row r="213" spans="1:3" x14ac:dyDescent="0.15">
      <c r="A213">
        <v>212</v>
      </c>
      <c r="B213" s="25">
        <v>6845</v>
      </c>
      <c r="C213" s="25" t="s">
        <v>237</v>
      </c>
    </row>
    <row r="214" spans="1:3" x14ac:dyDescent="0.15">
      <c r="A214">
        <v>213</v>
      </c>
      <c r="B214" s="25">
        <v>6849</v>
      </c>
      <c r="C214" s="25" t="s">
        <v>238</v>
      </c>
    </row>
    <row r="215" spans="1:3" x14ac:dyDescent="0.15">
      <c r="A215">
        <v>214</v>
      </c>
      <c r="B215" s="25">
        <v>6856</v>
      </c>
      <c r="C215" s="25" t="s">
        <v>239</v>
      </c>
    </row>
    <row r="216" spans="1:3" x14ac:dyDescent="0.15">
      <c r="A216">
        <v>215</v>
      </c>
      <c r="B216" s="25">
        <v>6857</v>
      </c>
      <c r="C216" s="25" t="s">
        <v>240</v>
      </c>
    </row>
    <row r="217" spans="1:3" x14ac:dyDescent="0.15">
      <c r="A217">
        <v>216</v>
      </c>
      <c r="B217" s="25">
        <v>6869</v>
      </c>
      <c r="C217" s="25" t="s">
        <v>241</v>
      </c>
    </row>
    <row r="218" spans="1:3" x14ac:dyDescent="0.15">
      <c r="A218">
        <v>217</v>
      </c>
      <c r="B218" s="25">
        <v>6923</v>
      </c>
      <c r="C218" s="25" t="s">
        <v>242</v>
      </c>
    </row>
    <row r="219" spans="1:3" x14ac:dyDescent="0.15">
      <c r="A219">
        <v>218</v>
      </c>
      <c r="B219" s="25">
        <v>6925</v>
      </c>
      <c r="C219" s="25" t="s">
        <v>243</v>
      </c>
    </row>
    <row r="220" spans="1:3" x14ac:dyDescent="0.15">
      <c r="A220">
        <v>219</v>
      </c>
      <c r="B220" s="25">
        <v>6952</v>
      </c>
      <c r="C220" s="25" t="s">
        <v>244</v>
      </c>
    </row>
    <row r="221" spans="1:3" x14ac:dyDescent="0.15">
      <c r="A221">
        <v>220</v>
      </c>
      <c r="B221" s="25">
        <v>6965</v>
      </c>
      <c r="C221" s="25" t="s">
        <v>245</v>
      </c>
    </row>
    <row r="222" spans="1:3" x14ac:dyDescent="0.15">
      <c r="A222">
        <v>221</v>
      </c>
      <c r="B222" s="25">
        <v>6976</v>
      </c>
      <c r="C222" s="25" t="s">
        <v>246</v>
      </c>
    </row>
    <row r="223" spans="1:3" x14ac:dyDescent="0.15">
      <c r="A223">
        <v>222</v>
      </c>
      <c r="B223" s="25">
        <v>6986</v>
      </c>
      <c r="C223" s="25" t="s">
        <v>247</v>
      </c>
    </row>
    <row r="224" spans="1:3" x14ac:dyDescent="0.15">
      <c r="A224">
        <v>223</v>
      </c>
      <c r="B224" s="25">
        <v>6995</v>
      </c>
      <c r="C224" s="25" t="s">
        <v>248</v>
      </c>
    </row>
    <row r="225" spans="1:3" x14ac:dyDescent="0.15">
      <c r="A225">
        <v>224</v>
      </c>
      <c r="B225" s="25">
        <v>6996</v>
      </c>
      <c r="C225" s="25" t="s">
        <v>249</v>
      </c>
    </row>
    <row r="226" spans="1:3" x14ac:dyDescent="0.15">
      <c r="A226">
        <v>225</v>
      </c>
      <c r="B226" s="25">
        <v>7003</v>
      </c>
      <c r="C226" s="25" t="s">
        <v>250</v>
      </c>
    </row>
    <row r="227" spans="1:3" x14ac:dyDescent="0.15">
      <c r="A227">
        <v>226</v>
      </c>
      <c r="B227" s="25">
        <v>7004</v>
      </c>
      <c r="C227" s="25" t="s">
        <v>251</v>
      </c>
    </row>
    <row r="228" spans="1:3" x14ac:dyDescent="0.15">
      <c r="A228">
        <v>227</v>
      </c>
      <c r="B228" s="25">
        <v>7012</v>
      </c>
      <c r="C228" s="25" t="s">
        <v>252</v>
      </c>
    </row>
    <row r="229" spans="1:3" x14ac:dyDescent="0.15">
      <c r="A229">
        <v>228</v>
      </c>
      <c r="B229" s="25">
        <v>7013</v>
      </c>
      <c r="C229" s="25" t="s">
        <v>253</v>
      </c>
    </row>
    <row r="230" spans="1:3" x14ac:dyDescent="0.15">
      <c r="A230">
        <v>229</v>
      </c>
      <c r="B230" s="25">
        <v>7202</v>
      </c>
      <c r="C230" s="25" t="s">
        <v>254</v>
      </c>
    </row>
    <row r="231" spans="1:3" x14ac:dyDescent="0.15">
      <c r="A231">
        <v>230</v>
      </c>
      <c r="B231" s="25">
        <v>7205</v>
      </c>
      <c r="C231" s="25" t="s">
        <v>255</v>
      </c>
    </row>
    <row r="232" spans="1:3" x14ac:dyDescent="0.15">
      <c r="A232">
        <v>231</v>
      </c>
      <c r="B232" s="25">
        <v>7211</v>
      </c>
      <c r="C232" s="25" t="s">
        <v>256</v>
      </c>
    </row>
    <row r="233" spans="1:3" x14ac:dyDescent="0.15">
      <c r="A233">
        <v>232</v>
      </c>
      <c r="B233" s="25">
        <v>7230</v>
      </c>
      <c r="C233" s="25" t="s">
        <v>257</v>
      </c>
    </row>
    <row r="234" spans="1:3" x14ac:dyDescent="0.15">
      <c r="A234">
        <v>233</v>
      </c>
      <c r="B234" s="25">
        <v>7240</v>
      </c>
      <c r="C234" s="25" t="s">
        <v>258</v>
      </c>
    </row>
    <row r="235" spans="1:3" x14ac:dyDescent="0.15">
      <c r="A235">
        <v>234</v>
      </c>
      <c r="B235" s="25">
        <v>7251</v>
      </c>
      <c r="C235" s="25" t="s">
        <v>259</v>
      </c>
    </row>
    <row r="236" spans="1:3" x14ac:dyDescent="0.15">
      <c r="A236">
        <v>235</v>
      </c>
      <c r="B236" s="25">
        <v>7259</v>
      </c>
      <c r="C236" s="25" t="s">
        <v>260</v>
      </c>
    </row>
    <row r="237" spans="1:3" x14ac:dyDescent="0.15">
      <c r="A237">
        <v>236</v>
      </c>
      <c r="B237" s="25">
        <v>7261</v>
      </c>
      <c r="C237" s="25" t="s">
        <v>261</v>
      </c>
    </row>
    <row r="238" spans="1:3" x14ac:dyDescent="0.15">
      <c r="A238">
        <v>237</v>
      </c>
      <c r="B238" s="25">
        <v>7270</v>
      </c>
      <c r="C238" s="25" t="s">
        <v>262</v>
      </c>
    </row>
    <row r="239" spans="1:3" x14ac:dyDescent="0.15">
      <c r="A239">
        <v>238</v>
      </c>
      <c r="B239" s="25">
        <v>7272</v>
      </c>
      <c r="C239" s="25" t="s">
        <v>263</v>
      </c>
    </row>
    <row r="240" spans="1:3" x14ac:dyDescent="0.15">
      <c r="A240">
        <v>239</v>
      </c>
      <c r="B240" s="25">
        <v>7276</v>
      </c>
      <c r="C240" s="25" t="s">
        <v>264</v>
      </c>
    </row>
    <row r="241" spans="1:3" x14ac:dyDescent="0.15">
      <c r="A241">
        <v>240</v>
      </c>
      <c r="B241" s="25">
        <v>7278</v>
      </c>
      <c r="C241" s="25" t="s">
        <v>265</v>
      </c>
    </row>
    <row r="242" spans="1:3" x14ac:dyDescent="0.15">
      <c r="A242">
        <v>241</v>
      </c>
      <c r="B242" s="25">
        <v>7282</v>
      </c>
      <c r="C242" s="25" t="s">
        <v>266</v>
      </c>
    </row>
    <row r="243" spans="1:3" x14ac:dyDescent="0.15">
      <c r="A243">
        <v>242</v>
      </c>
      <c r="B243" s="25">
        <v>7309</v>
      </c>
      <c r="C243" s="25" t="s">
        <v>267</v>
      </c>
    </row>
    <row r="244" spans="1:3" x14ac:dyDescent="0.15">
      <c r="A244">
        <v>243</v>
      </c>
      <c r="B244" s="25">
        <v>7453</v>
      </c>
      <c r="C244" s="25" t="s">
        <v>268</v>
      </c>
    </row>
    <row r="245" spans="1:3" x14ac:dyDescent="0.15">
      <c r="A245">
        <v>244</v>
      </c>
      <c r="B245" s="25">
        <v>7459</v>
      </c>
      <c r="C245" s="25" t="s">
        <v>269</v>
      </c>
    </row>
    <row r="246" spans="1:3" x14ac:dyDescent="0.15">
      <c r="A246">
        <v>245</v>
      </c>
      <c r="B246" s="25">
        <v>7518</v>
      </c>
      <c r="C246" s="25" t="s">
        <v>270</v>
      </c>
    </row>
    <row r="247" spans="1:3" x14ac:dyDescent="0.15">
      <c r="A247">
        <v>246</v>
      </c>
      <c r="B247" s="25">
        <v>7532</v>
      </c>
      <c r="C247" s="25" t="s">
        <v>271</v>
      </c>
    </row>
    <row r="248" spans="1:3" x14ac:dyDescent="0.15">
      <c r="A248">
        <v>247</v>
      </c>
      <c r="B248" s="25">
        <v>7550</v>
      </c>
      <c r="C248" s="25" t="s">
        <v>272</v>
      </c>
    </row>
    <row r="249" spans="1:3" x14ac:dyDescent="0.15">
      <c r="A249">
        <v>248</v>
      </c>
      <c r="B249" s="25">
        <v>7649</v>
      </c>
      <c r="C249" s="25" t="s">
        <v>273</v>
      </c>
    </row>
    <row r="250" spans="1:3" x14ac:dyDescent="0.15">
      <c r="A250">
        <v>249</v>
      </c>
      <c r="B250" s="25">
        <v>7701</v>
      </c>
      <c r="C250" s="25" t="s">
        <v>274</v>
      </c>
    </row>
    <row r="251" spans="1:3" x14ac:dyDescent="0.15">
      <c r="A251">
        <v>250</v>
      </c>
      <c r="B251" s="25">
        <v>7729</v>
      </c>
      <c r="C251" s="25" t="s">
        <v>275</v>
      </c>
    </row>
    <row r="252" spans="1:3" x14ac:dyDescent="0.15">
      <c r="A252">
        <v>251</v>
      </c>
      <c r="B252" s="25">
        <v>7733</v>
      </c>
      <c r="C252" s="25" t="s">
        <v>276</v>
      </c>
    </row>
    <row r="253" spans="1:3" x14ac:dyDescent="0.15">
      <c r="A253">
        <v>252</v>
      </c>
      <c r="B253" s="25">
        <v>7735</v>
      </c>
      <c r="C253" s="25" t="s">
        <v>277</v>
      </c>
    </row>
    <row r="254" spans="1:3" x14ac:dyDescent="0.15">
      <c r="A254">
        <v>253</v>
      </c>
      <c r="B254" s="25">
        <v>7762</v>
      </c>
      <c r="C254" s="25" t="s">
        <v>278</v>
      </c>
    </row>
    <row r="255" spans="1:3" x14ac:dyDescent="0.15">
      <c r="A255">
        <v>254</v>
      </c>
      <c r="B255" s="25">
        <v>7832</v>
      </c>
      <c r="C255" s="25" t="s">
        <v>279</v>
      </c>
    </row>
    <row r="256" spans="1:3" x14ac:dyDescent="0.15">
      <c r="A256">
        <v>255</v>
      </c>
      <c r="B256" s="25">
        <v>7911</v>
      </c>
      <c r="C256" s="25" t="s">
        <v>280</v>
      </c>
    </row>
    <row r="257" spans="1:3" x14ac:dyDescent="0.15">
      <c r="A257">
        <v>256</v>
      </c>
      <c r="B257" s="25">
        <v>7915</v>
      </c>
      <c r="C257" s="25" t="s">
        <v>281</v>
      </c>
    </row>
    <row r="258" spans="1:3" x14ac:dyDescent="0.15">
      <c r="A258">
        <v>257</v>
      </c>
      <c r="B258" s="25">
        <v>7936</v>
      </c>
      <c r="C258" s="25" t="s">
        <v>282</v>
      </c>
    </row>
    <row r="259" spans="1:3" x14ac:dyDescent="0.15">
      <c r="A259">
        <v>258</v>
      </c>
      <c r="B259" s="25">
        <v>7951</v>
      </c>
      <c r="C259" s="25" t="s">
        <v>283</v>
      </c>
    </row>
    <row r="260" spans="1:3" x14ac:dyDescent="0.15">
      <c r="A260">
        <v>259</v>
      </c>
      <c r="B260" s="25">
        <v>7966</v>
      </c>
      <c r="C260" s="25" t="s">
        <v>284</v>
      </c>
    </row>
    <row r="261" spans="1:3" x14ac:dyDescent="0.15">
      <c r="A261">
        <v>260</v>
      </c>
      <c r="B261" s="25">
        <v>7984</v>
      </c>
      <c r="C261" s="25" t="s">
        <v>285</v>
      </c>
    </row>
    <row r="262" spans="1:3" x14ac:dyDescent="0.15">
      <c r="A262">
        <v>261</v>
      </c>
      <c r="B262" s="25">
        <v>7988</v>
      </c>
      <c r="C262" s="25" t="s">
        <v>286</v>
      </c>
    </row>
    <row r="263" spans="1:3" x14ac:dyDescent="0.15">
      <c r="A263">
        <v>262</v>
      </c>
      <c r="B263" s="25">
        <v>8012</v>
      </c>
      <c r="C263" s="25" t="s">
        <v>287</v>
      </c>
    </row>
    <row r="264" spans="1:3" x14ac:dyDescent="0.15">
      <c r="A264">
        <v>263</v>
      </c>
      <c r="B264" s="25">
        <v>8015</v>
      </c>
      <c r="C264" s="25" t="s">
        <v>288</v>
      </c>
    </row>
    <row r="265" spans="1:3" x14ac:dyDescent="0.15">
      <c r="A265">
        <v>264</v>
      </c>
      <c r="B265" s="25">
        <v>8016</v>
      </c>
      <c r="C265" s="25" t="s">
        <v>289</v>
      </c>
    </row>
    <row r="266" spans="1:3" x14ac:dyDescent="0.15">
      <c r="A266">
        <v>265</v>
      </c>
      <c r="B266" s="25">
        <v>8028</v>
      </c>
      <c r="C266" s="25" t="s">
        <v>290</v>
      </c>
    </row>
    <row r="267" spans="1:3" x14ac:dyDescent="0.15">
      <c r="A267">
        <v>266</v>
      </c>
      <c r="B267" s="25">
        <v>8036</v>
      </c>
      <c r="C267" s="25" t="s">
        <v>291</v>
      </c>
    </row>
    <row r="268" spans="1:3" x14ac:dyDescent="0.15">
      <c r="A268">
        <v>267</v>
      </c>
      <c r="B268" s="25">
        <v>8060</v>
      </c>
      <c r="C268" s="25" t="s">
        <v>292</v>
      </c>
    </row>
    <row r="269" spans="1:3" x14ac:dyDescent="0.15">
      <c r="A269">
        <v>268</v>
      </c>
      <c r="B269" s="25">
        <v>8078</v>
      </c>
      <c r="C269" s="25" t="s">
        <v>293</v>
      </c>
    </row>
    <row r="270" spans="1:3" x14ac:dyDescent="0.15">
      <c r="A270">
        <v>269</v>
      </c>
      <c r="B270" s="25">
        <v>8086</v>
      </c>
      <c r="C270" s="25" t="s">
        <v>294</v>
      </c>
    </row>
    <row r="271" spans="1:3" x14ac:dyDescent="0.15">
      <c r="A271">
        <v>270</v>
      </c>
      <c r="B271" s="25">
        <v>8113</v>
      </c>
      <c r="C271" s="25" t="s">
        <v>295</v>
      </c>
    </row>
    <row r="272" spans="1:3" x14ac:dyDescent="0.15">
      <c r="A272">
        <v>271</v>
      </c>
      <c r="B272" s="25">
        <v>8129</v>
      </c>
      <c r="C272" s="25" t="s">
        <v>296</v>
      </c>
    </row>
    <row r="273" spans="1:3" x14ac:dyDescent="0.15">
      <c r="A273">
        <v>272</v>
      </c>
      <c r="B273" s="25">
        <v>8130</v>
      </c>
      <c r="C273" s="25" t="s">
        <v>297</v>
      </c>
    </row>
    <row r="274" spans="1:3" x14ac:dyDescent="0.15">
      <c r="A274">
        <v>273</v>
      </c>
      <c r="B274" s="25">
        <v>8136</v>
      </c>
      <c r="C274" s="25" t="s">
        <v>298</v>
      </c>
    </row>
    <row r="275" spans="1:3" x14ac:dyDescent="0.15">
      <c r="A275">
        <v>274</v>
      </c>
      <c r="B275" s="25">
        <v>8140</v>
      </c>
      <c r="C275" s="25" t="s">
        <v>299</v>
      </c>
    </row>
    <row r="276" spans="1:3" x14ac:dyDescent="0.15">
      <c r="A276">
        <v>275</v>
      </c>
      <c r="B276" s="25">
        <v>8184</v>
      </c>
      <c r="C276" s="25" t="s">
        <v>300</v>
      </c>
    </row>
    <row r="277" spans="1:3" x14ac:dyDescent="0.15">
      <c r="A277">
        <v>276</v>
      </c>
      <c r="B277" s="25">
        <v>8218</v>
      </c>
      <c r="C277" s="25" t="s">
        <v>301</v>
      </c>
    </row>
    <row r="278" spans="1:3" x14ac:dyDescent="0.15">
      <c r="A278">
        <v>277</v>
      </c>
      <c r="B278" s="25">
        <v>8219</v>
      </c>
      <c r="C278" s="25" t="s">
        <v>302</v>
      </c>
    </row>
    <row r="279" spans="1:3" x14ac:dyDescent="0.15">
      <c r="A279">
        <v>278</v>
      </c>
      <c r="B279" s="25">
        <v>8227</v>
      </c>
      <c r="C279" s="25" t="s">
        <v>303</v>
      </c>
    </row>
    <row r="280" spans="1:3" x14ac:dyDescent="0.15">
      <c r="A280">
        <v>279</v>
      </c>
      <c r="B280" s="25">
        <v>8233</v>
      </c>
      <c r="C280" s="25" t="s">
        <v>304</v>
      </c>
    </row>
    <row r="281" spans="1:3" x14ac:dyDescent="0.15">
      <c r="A281">
        <v>280</v>
      </c>
      <c r="B281" s="25">
        <v>8242</v>
      </c>
      <c r="C281" s="25" t="s">
        <v>305</v>
      </c>
    </row>
    <row r="282" spans="1:3" x14ac:dyDescent="0.15">
      <c r="A282">
        <v>281</v>
      </c>
      <c r="B282" s="25">
        <v>8252</v>
      </c>
      <c r="C282" s="25" t="s">
        <v>306</v>
      </c>
    </row>
    <row r="283" spans="1:3" x14ac:dyDescent="0.15">
      <c r="A283">
        <v>282</v>
      </c>
      <c r="B283" s="25">
        <v>8253</v>
      </c>
      <c r="C283" s="25" t="s">
        <v>307</v>
      </c>
    </row>
    <row r="284" spans="1:3" x14ac:dyDescent="0.15">
      <c r="A284">
        <v>283</v>
      </c>
      <c r="B284" s="25">
        <v>8273</v>
      </c>
      <c r="C284" s="25" t="s">
        <v>308</v>
      </c>
    </row>
    <row r="285" spans="1:3" x14ac:dyDescent="0.15">
      <c r="A285">
        <v>284</v>
      </c>
      <c r="B285" s="25">
        <v>8282</v>
      </c>
      <c r="C285" s="25" t="s">
        <v>309</v>
      </c>
    </row>
    <row r="286" spans="1:3" x14ac:dyDescent="0.15">
      <c r="A286">
        <v>285</v>
      </c>
      <c r="B286" s="25">
        <v>8303</v>
      </c>
      <c r="C286" s="25" t="s">
        <v>310</v>
      </c>
    </row>
    <row r="287" spans="1:3" x14ac:dyDescent="0.15">
      <c r="A287">
        <v>286</v>
      </c>
      <c r="B287" s="25">
        <v>8304</v>
      </c>
      <c r="C287" s="25" t="s">
        <v>311</v>
      </c>
    </row>
    <row r="288" spans="1:3" x14ac:dyDescent="0.15">
      <c r="A288">
        <v>287</v>
      </c>
      <c r="B288" s="25">
        <v>8324</v>
      </c>
      <c r="C288" s="25" t="s">
        <v>312</v>
      </c>
    </row>
    <row r="289" spans="1:3" x14ac:dyDescent="0.15">
      <c r="A289">
        <v>288</v>
      </c>
      <c r="B289" s="25">
        <v>8331</v>
      </c>
      <c r="C289" s="25" t="s">
        <v>313</v>
      </c>
    </row>
    <row r="290" spans="1:3" x14ac:dyDescent="0.15">
      <c r="A290">
        <v>289</v>
      </c>
      <c r="B290" s="25">
        <v>8334</v>
      </c>
      <c r="C290" s="25" t="s">
        <v>314</v>
      </c>
    </row>
    <row r="291" spans="1:3" x14ac:dyDescent="0.15">
      <c r="A291">
        <v>290</v>
      </c>
      <c r="B291" s="25">
        <v>8336</v>
      </c>
      <c r="C291" s="25" t="s">
        <v>315</v>
      </c>
    </row>
    <row r="292" spans="1:3" x14ac:dyDescent="0.15">
      <c r="A292">
        <v>291</v>
      </c>
      <c r="B292" s="25">
        <v>8341</v>
      </c>
      <c r="C292" s="25" t="s">
        <v>316</v>
      </c>
    </row>
    <row r="293" spans="1:3" x14ac:dyDescent="0.15">
      <c r="A293">
        <v>292</v>
      </c>
      <c r="B293" s="25">
        <v>8354</v>
      </c>
      <c r="C293" s="25" t="s">
        <v>317</v>
      </c>
    </row>
    <row r="294" spans="1:3" x14ac:dyDescent="0.15">
      <c r="A294">
        <v>293</v>
      </c>
      <c r="B294" s="25">
        <v>8355</v>
      </c>
      <c r="C294" s="25" t="s">
        <v>318</v>
      </c>
    </row>
    <row r="295" spans="1:3" x14ac:dyDescent="0.15">
      <c r="A295">
        <v>294</v>
      </c>
      <c r="B295" s="25">
        <v>8356</v>
      </c>
      <c r="C295" s="25" t="s">
        <v>319</v>
      </c>
    </row>
    <row r="296" spans="1:3" x14ac:dyDescent="0.15">
      <c r="A296">
        <v>295</v>
      </c>
      <c r="B296" s="25">
        <v>8358</v>
      </c>
      <c r="C296" s="25" t="s">
        <v>320</v>
      </c>
    </row>
    <row r="297" spans="1:3" x14ac:dyDescent="0.15">
      <c r="A297">
        <v>296</v>
      </c>
      <c r="B297" s="25">
        <v>8359</v>
      </c>
      <c r="C297" s="25" t="s">
        <v>321</v>
      </c>
    </row>
    <row r="298" spans="1:3" x14ac:dyDescent="0.15">
      <c r="A298">
        <v>297</v>
      </c>
      <c r="B298" s="25">
        <v>8361</v>
      </c>
      <c r="C298" s="25" t="s">
        <v>322</v>
      </c>
    </row>
    <row r="299" spans="1:3" x14ac:dyDescent="0.15">
      <c r="A299">
        <v>298</v>
      </c>
      <c r="B299" s="25">
        <v>8363</v>
      </c>
      <c r="C299" s="25" t="s">
        <v>323</v>
      </c>
    </row>
    <row r="300" spans="1:3" x14ac:dyDescent="0.15">
      <c r="A300">
        <v>299</v>
      </c>
      <c r="B300" s="25">
        <v>8366</v>
      </c>
      <c r="C300" s="25" t="s">
        <v>324</v>
      </c>
    </row>
    <row r="301" spans="1:3" x14ac:dyDescent="0.15">
      <c r="A301">
        <v>300</v>
      </c>
      <c r="B301" s="25">
        <v>8367</v>
      </c>
      <c r="C301" s="25" t="s">
        <v>325</v>
      </c>
    </row>
    <row r="302" spans="1:3" x14ac:dyDescent="0.15">
      <c r="A302">
        <v>301</v>
      </c>
      <c r="B302" s="25"/>
      <c r="C302" s="25"/>
    </row>
    <row r="303" spans="1:3" x14ac:dyDescent="0.15">
      <c r="A303">
        <v>302</v>
      </c>
      <c r="B303" s="25"/>
      <c r="C303" s="25"/>
    </row>
    <row r="304" spans="1:3" x14ac:dyDescent="0.15">
      <c r="A304">
        <v>303</v>
      </c>
      <c r="B304" s="25"/>
      <c r="C304" s="25"/>
    </row>
    <row r="305" spans="1:3" x14ac:dyDescent="0.15">
      <c r="A305">
        <v>304</v>
      </c>
      <c r="B305" s="25"/>
      <c r="C305" s="25"/>
    </row>
    <row r="306" spans="1:3" x14ac:dyDescent="0.15">
      <c r="A306">
        <v>305</v>
      </c>
      <c r="B306" s="25"/>
      <c r="C306" s="25"/>
    </row>
    <row r="307" spans="1:3" x14ac:dyDescent="0.15">
      <c r="A307">
        <v>306</v>
      </c>
      <c r="B307" s="25"/>
      <c r="C307" s="25"/>
    </row>
    <row r="308" spans="1:3" x14ac:dyDescent="0.15">
      <c r="A308">
        <v>307</v>
      </c>
      <c r="B308" s="25"/>
      <c r="C308" s="25"/>
    </row>
    <row r="309" spans="1:3" x14ac:dyDescent="0.15">
      <c r="A309">
        <v>308</v>
      </c>
      <c r="B309" s="25"/>
      <c r="C309" s="25"/>
    </row>
    <row r="310" spans="1:3" x14ac:dyDescent="0.15">
      <c r="A310">
        <v>309</v>
      </c>
      <c r="B310" s="25"/>
      <c r="C310" s="25"/>
    </row>
    <row r="311" spans="1:3" x14ac:dyDescent="0.15">
      <c r="A311">
        <v>310</v>
      </c>
      <c r="B311" s="25"/>
      <c r="C311" s="25"/>
    </row>
    <row r="312" spans="1:3" x14ac:dyDescent="0.15">
      <c r="A312">
        <v>311</v>
      </c>
      <c r="B312" s="25"/>
      <c r="C312" s="25"/>
    </row>
    <row r="313" spans="1:3" x14ac:dyDescent="0.15">
      <c r="A313">
        <v>312</v>
      </c>
      <c r="B313" s="25"/>
      <c r="C313" s="25"/>
    </row>
    <row r="314" spans="1:3" x14ac:dyDescent="0.15">
      <c r="A314">
        <v>313</v>
      </c>
      <c r="B314" s="25"/>
      <c r="C314" s="25"/>
    </row>
    <row r="315" spans="1:3" x14ac:dyDescent="0.15">
      <c r="A315">
        <v>314</v>
      </c>
      <c r="B315" s="25"/>
      <c r="C315" s="25"/>
    </row>
    <row r="316" spans="1:3" x14ac:dyDescent="0.15">
      <c r="A316">
        <v>315</v>
      </c>
      <c r="B316" s="25"/>
      <c r="C316" s="25"/>
    </row>
    <row r="317" spans="1:3" x14ac:dyDescent="0.15">
      <c r="A317">
        <v>316</v>
      </c>
      <c r="B317" s="25"/>
      <c r="C317" s="25"/>
    </row>
    <row r="318" spans="1:3" x14ac:dyDescent="0.15">
      <c r="A318">
        <v>317</v>
      </c>
      <c r="B318" s="25"/>
      <c r="C318" s="25"/>
    </row>
    <row r="319" spans="1:3" x14ac:dyDescent="0.15">
      <c r="A319">
        <v>318</v>
      </c>
      <c r="B319" s="25"/>
      <c r="C319" s="25"/>
    </row>
    <row r="320" spans="1:3" x14ac:dyDescent="0.15">
      <c r="A320">
        <v>319</v>
      </c>
      <c r="B320" s="25"/>
      <c r="C320" s="25"/>
    </row>
    <row r="321" spans="1:3" x14ac:dyDescent="0.15">
      <c r="A321">
        <v>320</v>
      </c>
      <c r="B321" s="25"/>
      <c r="C321" s="25"/>
    </row>
    <row r="322" spans="1:3" x14ac:dyDescent="0.15">
      <c r="A322">
        <v>321</v>
      </c>
      <c r="B322" s="25"/>
      <c r="C322" s="25"/>
    </row>
    <row r="323" spans="1:3" x14ac:dyDescent="0.15">
      <c r="A323">
        <v>322</v>
      </c>
      <c r="B323" s="25"/>
      <c r="C323" s="25"/>
    </row>
    <row r="324" spans="1:3" x14ac:dyDescent="0.15">
      <c r="A324">
        <v>323</v>
      </c>
      <c r="B324" s="25"/>
      <c r="C324" s="25"/>
    </row>
    <row r="325" spans="1:3" x14ac:dyDescent="0.15">
      <c r="A325">
        <v>324</v>
      </c>
      <c r="B325" s="25"/>
      <c r="C325" s="25"/>
    </row>
    <row r="326" spans="1:3" x14ac:dyDescent="0.15">
      <c r="A326">
        <v>325</v>
      </c>
      <c r="B326" s="25"/>
      <c r="C326" s="25"/>
    </row>
    <row r="327" spans="1:3" x14ac:dyDescent="0.15">
      <c r="A327">
        <v>326</v>
      </c>
      <c r="B327" s="25"/>
      <c r="C327" s="25"/>
    </row>
    <row r="328" spans="1:3" x14ac:dyDescent="0.15">
      <c r="A328">
        <v>327</v>
      </c>
      <c r="B328" s="25"/>
      <c r="C328" s="25"/>
    </row>
    <row r="329" spans="1:3" x14ac:dyDescent="0.15">
      <c r="A329">
        <v>328</v>
      </c>
      <c r="B329" s="25"/>
      <c r="C329" s="25"/>
    </row>
    <row r="330" spans="1:3" x14ac:dyDescent="0.15">
      <c r="A330">
        <v>329</v>
      </c>
      <c r="B330" s="25"/>
      <c r="C330" s="25"/>
    </row>
    <row r="331" spans="1:3" x14ac:dyDescent="0.15">
      <c r="A331">
        <v>330</v>
      </c>
      <c r="B331" s="25"/>
      <c r="C331" s="25"/>
    </row>
    <row r="332" spans="1:3" x14ac:dyDescent="0.15">
      <c r="A332">
        <v>331</v>
      </c>
      <c r="B332" s="25"/>
      <c r="C332" s="25"/>
    </row>
    <row r="333" spans="1:3" x14ac:dyDescent="0.15">
      <c r="A333">
        <v>332</v>
      </c>
      <c r="B333" s="25"/>
      <c r="C333" s="25"/>
    </row>
    <row r="334" spans="1:3" x14ac:dyDescent="0.15">
      <c r="A334">
        <v>333</v>
      </c>
      <c r="B334" s="25"/>
      <c r="C334" s="25"/>
    </row>
    <row r="335" spans="1:3" x14ac:dyDescent="0.15">
      <c r="A335">
        <v>334</v>
      </c>
      <c r="B335" s="25"/>
      <c r="C335" s="25"/>
    </row>
    <row r="336" spans="1:3" x14ac:dyDescent="0.15">
      <c r="A336">
        <v>335</v>
      </c>
      <c r="B336" s="25"/>
      <c r="C336" s="25"/>
    </row>
    <row r="337" spans="1:3" x14ac:dyDescent="0.15">
      <c r="A337">
        <v>336</v>
      </c>
      <c r="B337" s="25"/>
      <c r="C337" s="25"/>
    </row>
    <row r="338" spans="1:3" x14ac:dyDescent="0.15">
      <c r="A338">
        <v>337</v>
      </c>
      <c r="B338" s="25"/>
      <c r="C338" s="25"/>
    </row>
    <row r="339" spans="1:3" x14ac:dyDescent="0.15">
      <c r="A339">
        <v>338</v>
      </c>
      <c r="B339" s="25"/>
      <c r="C339" s="25"/>
    </row>
    <row r="340" spans="1:3" x14ac:dyDescent="0.15">
      <c r="A340">
        <v>339</v>
      </c>
      <c r="B340" s="25"/>
      <c r="C340" s="25"/>
    </row>
    <row r="341" spans="1:3" x14ac:dyDescent="0.15">
      <c r="A341">
        <v>340</v>
      </c>
      <c r="B341" s="25"/>
      <c r="C341" s="25"/>
    </row>
    <row r="342" spans="1:3" x14ac:dyDescent="0.15">
      <c r="A342">
        <v>341</v>
      </c>
      <c r="B342" s="25"/>
      <c r="C342" s="25"/>
    </row>
    <row r="343" spans="1:3" x14ac:dyDescent="0.15">
      <c r="A343">
        <v>342</v>
      </c>
      <c r="B343" s="25"/>
      <c r="C343" s="25"/>
    </row>
    <row r="344" spans="1:3" x14ac:dyDescent="0.15">
      <c r="A344">
        <v>343</v>
      </c>
      <c r="B344" s="25"/>
      <c r="C344" s="25"/>
    </row>
    <row r="345" spans="1:3" x14ac:dyDescent="0.15">
      <c r="A345">
        <v>344</v>
      </c>
      <c r="B345" s="25"/>
      <c r="C345" s="25"/>
    </row>
    <row r="346" spans="1:3" x14ac:dyDescent="0.15">
      <c r="A346">
        <v>345</v>
      </c>
      <c r="B346" s="25"/>
      <c r="C346" s="25"/>
    </row>
    <row r="347" spans="1:3" x14ac:dyDescent="0.15">
      <c r="A347">
        <v>346</v>
      </c>
      <c r="B347" s="25"/>
      <c r="C347" s="25"/>
    </row>
    <row r="348" spans="1:3" x14ac:dyDescent="0.15">
      <c r="A348">
        <v>347</v>
      </c>
      <c r="B348" s="25"/>
      <c r="C348" s="25"/>
    </row>
    <row r="349" spans="1:3" x14ac:dyDescent="0.15">
      <c r="A349">
        <v>348</v>
      </c>
      <c r="B349" s="25"/>
      <c r="C349" s="25"/>
    </row>
    <row r="350" spans="1:3" x14ac:dyDescent="0.15">
      <c r="A350">
        <v>349</v>
      </c>
      <c r="B350" s="25"/>
      <c r="C350" s="25"/>
    </row>
    <row r="351" spans="1:3" x14ac:dyDescent="0.15">
      <c r="A351">
        <v>350</v>
      </c>
      <c r="B351" s="25"/>
      <c r="C351" s="25"/>
    </row>
    <row r="352" spans="1:3" x14ac:dyDescent="0.15">
      <c r="A352">
        <v>351</v>
      </c>
      <c r="B352" s="25"/>
      <c r="C352" s="25"/>
    </row>
    <row r="353" spans="1:3" x14ac:dyDescent="0.15">
      <c r="A353">
        <v>352</v>
      </c>
      <c r="B353" s="25"/>
      <c r="C353" s="25"/>
    </row>
    <row r="354" spans="1:3" x14ac:dyDescent="0.15">
      <c r="A354">
        <v>353</v>
      </c>
      <c r="B354" s="25"/>
      <c r="C354" s="25"/>
    </row>
    <row r="355" spans="1:3" x14ac:dyDescent="0.15">
      <c r="A355">
        <v>354</v>
      </c>
      <c r="B355" s="25"/>
      <c r="C355" s="25"/>
    </row>
    <row r="356" spans="1:3" x14ac:dyDescent="0.15">
      <c r="A356">
        <v>355</v>
      </c>
      <c r="B356" s="25"/>
      <c r="C356" s="25"/>
    </row>
    <row r="357" spans="1:3" x14ac:dyDescent="0.15">
      <c r="A357">
        <v>356</v>
      </c>
      <c r="B357" s="25"/>
      <c r="C357" s="25"/>
    </row>
    <row r="358" spans="1:3" x14ac:dyDescent="0.15">
      <c r="A358">
        <v>357</v>
      </c>
      <c r="B358" s="25"/>
      <c r="C358" s="25"/>
    </row>
    <row r="359" spans="1:3" x14ac:dyDescent="0.15">
      <c r="A359">
        <v>358</v>
      </c>
      <c r="B359" s="25"/>
      <c r="C359" s="25"/>
    </row>
    <row r="360" spans="1:3" x14ac:dyDescent="0.15">
      <c r="A360">
        <v>359</v>
      </c>
      <c r="B360" s="25"/>
      <c r="C360" s="25"/>
    </row>
    <row r="361" spans="1:3" x14ac:dyDescent="0.15">
      <c r="A361">
        <v>360</v>
      </c>
      <c r="B361" s="25"/>
      <c r="C361" s="25"/>
    </row>
    <row r="362" spans="1:3" x14ac:dyDescent="0.15">
      <c r="A362">
        <v>361</v>
      </c>
      <c r="B362" s="25"/>
      <c r="C362" s="25"/>
    </row>
    <row r="363" spans="1:3" x14ac:dyDescent="0.15">
      <c r="A363">
        <v>362</v>
      </c>
      <c r="B363" s="25"/>
      <c r="C363" s="25"/>
    </row>
    <row r="364" spans="1:3" x14ac:dyDescent="0.15">
      <c r="A364">
        <v>363</v>
      </c>
      <c r="B364" s="25"/>
      <c r="C364" s="25"/>
    </row>
    <row r="365" spans="1:3" x14ac:dyDescent="0.15">
      <c r="A365">
        <v>364</v>
      </c>
      <c r="B365" s="25"/>
      <c r="C365" s="25"/>
    </row>
    <row r="366" spans="1:3" x14ac:dyDescent="0.15">
      <c r="A366">
        <v>365</v>
      </c>
      <c r="B366" s="25"/>
      <c r="C366" s="25"/>
    </row>
    <row r="367" spans="1:3" x14ac:dyDescent="0.15">
      <c r="A367">
        <v>366</v>
      </c>
      <c r="B367" s="25"/>
      <c r="C367" s="25"/>
    </row>
    <row r="368" spans="1:3" x14ac:dyDescent="0.15">
      <c r="A368">
        <v>367</v>
      </c>
      <c r="B368" s="25"/>
      <c r="C368" s="25"/>
    </row>
    <row r="369" spans="1:3" x14ac:dyDescent="0.15">
      <c r="A369">
        <v>368</v>
      </c>
      <c r="B369" s="25"/>
      <c r="C369" s="25"/>
    </row>
    <row r="370" spans="1:3" x14ac:dyDescent="0.15">
      <c r="A370">
        <v>369</v>
      </c>
      <c r="B370" s="25"/>
      <c r="C370" s="25"/>
    </row>
    <row r="371" spans="1:3" x14ac:dyDescent="0.15">
      <c r="A371">
        <v>370</v>
      </c>
      <c r="B371" s="25"/>
      <c r="C371" s="25"/>
    </row>
    <row r="372" spans="1:3" x14ac:dyDescent="0.15">
      <c r="A372">
        <v>371</v>
      </c>
      <c r="B372" s="25"/>
      <c r="C372" s="25"/>
    </row>
    <row r="373" spans="1:3" x14ac:dyDescent="0.15">
      <c r="A373">
        <v>372</v>
      </c>
      <c r="B373" s="25"/>
      <c r="C373" s="25"/>
    </row>
    <row r="374" spans="1:3" x14ac:dyDescent="0.15">
      <c r="A374">
        <v>373</v>
      </c>
      <c r="B374" s="25"/>
      <c r="C374" s="25"/>
    </row>
    <row r="375" spans="1:3" x14ac:dyDescent="0.15">
      <c r="A375">
        <v>374</v>
      </c>
      <c r="B375" s="25"/>
      <c r="C375" s="25"/>
    </row>
    <row r="376" spans="1:3" x14ac:dyDescent="0.15">
      <c r="A376">
        <v>375</v>
      </c>
      <c r="B376" s="25"/>
      <c r="C376" s="25"/>
    </row>
    <row r="377" spans="1:3" x14ac:dyDescent="0.15">
      <c r="A377">
        <v>376</v>
      </c>
      <c r="B377" s="25"/>
      <c r="C377" s="25"/>
    </row>
    <row r="378" spans="1:3" x14ac:dyDescent="0.15">
      <c r="A378">
        <v>377</v>
      </c>
      <c r="B378" s="25"/>
      <c r="C378" s="25"/>
    </row>
    <row r="379" spans="1:3" x14ac:dyDescent="0.15">
      <c r="A379">
        <v>378</v>
      </c>
      <c r="B379" s="25"/>
      <c r="C379" s="25"/>
    </row>
    <row r="380" spans="1:3" x14ac:dyDescent="0.15">
      <c r="A380">
        <v>379</v>
      </c>
      <c r="B380" s="25"/>
      <c r="C380" s="25"/>
    </row>
    <row r="381" spans="1:3" x14ac:dyDescent="0.15">
      <c r="A381">
        <v>380</v>
      </c>
      <c r="B381" s="25"/>
      <c r="C381" s="25"/>
    </row>
    <row r="382" spans="1:3" x14ac:dyDescent="0.15">
      <c r="A382">
        <v>381</v>
      </c>
      <c r="B382" s="25"/>
      <c r="C382" s="25"/>
    </row>
    <row r="383" spans="1:3" x14ac:dyDescent="0.15">
      <c r="A383">
        <v>382</v>
      </c>
      <c r="B383" s="25"/>
      <c r="C383" s="25"/>
    </row>
    <row r="384" spans="1:3" x14ac:dyDescent="0.15">
      <c r="A384">
        <v>383</v>
      </c>
      <c r="B384" s="25"/>
      <c r="C384" s="25"/>
    </row>
    <row r="385" spans="1:3" x14ac:dyDescent="0.15">
      <c r="A385">
        <v>384</v>
      </c>
      <c r="B385" s="25"/>
      <c r="C385" s="25"/>
    </row>
    <row r="386" spans="1:3" x14ac:dyDescent="0.15">
      <c r="A386">
        <v>385</v>
      </c>
      <c r="B386" s="25"/>
      <c r="C386" s="25"/>
    </row>
    <row r="387" spans="1:3" x14ac:dyDescent="0.15">
      <c r="A387">
        <v>386</v>
      </c>
      <c r="B387" s="25"/>
      <c r="C387" s="25"/>
    </row>
    <row r="388" spans="1:3" x14ac:dyDescent="0.15">
      <c r="A388">
        <v>387</v>
      </c>
      <c r="B388" s="25"/>
      <c r="C388" s="25"/>
    </row>
    <row r="389" spans="1:3" x14ac:dyDescent="0.15">
      <c r="A389">
        <v>388</v>
      </c>
      <c r="B389" s="25"/>
      <c r="C389" s="25"/>
    </row>
    <row r="390" spans="1:3" x14ac:dyDescent="0.15">
      <c r="A390">
        <v>389</v>
      </c>
      <c r="B390" s="25"/>
      <c r="C390" s="25"/>
    </row>
    <row r="391" spans="1:3" x14ac:dyDescent="0.15">
      <c r="A391">
        <v>390</v>
      </c>
      <c r="B391" s="25"/>
      <c r="C391" s="25"/>
    </row>
    <row r="392" spans="1:3" x14ac:dyDescent="0.15">
      <c r="A392">
        <v>391</v>
      </c>
      <c r="B392" s="25"/>
      <c r="C392" s="25"/>
    </row>
    <row r="393" spans="1:3" x14ac:dyDescent="0.15">
      <c r="A393">
        <v>392</v>
      </c>
      <c r="B393" s="25"/>
      <c r="C393" s="25"/>
    </row>
    <row r="394" spans="1:3" x14ac:dyDescent="0.15">
      <c r="A394">
        <v>393</v>
      </c>
      <c r="B394" s="25"/>
      <c r="C394" s="25"/>
    </row>
    <row r="395" spans="1:3" x14ac:dyDescent="0.15">
      <c r="A395">
        <v>394</v>
      </c>
      <c r="B395" s="25"/>
      <c r="C395" s="25"/>
    </row>
    <row r="396" spans="1:3" x14ac:dyDescent="0.15">
      <c r="A396">
        <v>395</v>
      </c>
      <c r="B396" s="25"/>
      <c r="C396" s="25"/>
    </row>
    <row r="397" spans="1:3" x14ac:dyDescent="0.15">
      <c r="A397">
        <v>396</v>
      </c>
      <c r="B397" s="25"/>
      <c r="C397" s="25"/>
    </row>
    <row r="398" spans="1:3" x14ac:dyDescent="0.15">
      <c r="A398">
        <v>397</v>
      </c>
      <c r="B398" s="25"/>
      <c r="C398" s="25"/>
    </row>
    <row r="399" spans="1:3" x14ac:dyDescent="0.15">
      <c r="A399">
        <v>398</v>
      </c>
      <c r="B399" s="25"/>
      <c r="C399" s="25"/>
    </row>
    <row r="400" spans="1:3" x14ac:dyDescent="0.15">
      <c r="A400">
        <v>399</v>
      </c>
      <c r="B400" s="25"/>
      <c r="C400" s="25"/>
    </row>
    <row r="401" spans="1:3" x14ac:dyDescent="0.15">
      <c r="A401">
        <v>400</v>
      </c>
      <c r="B401" s="25"/>
      <c r="C401" s="25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トレード候補抽出</vt:lpstr>
      <vt:lpstr>データ</vt:lpstr>
      <vt:lpstr>ユニバース設定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2018-01-25T09:08:42Z</dcterms:modified>
</cp:coreProperties>
</file>