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8" windowWidth="22056" windowHeight="94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1" i="1" l="1"/>
  <c r="E1" i="1"/>
  <c r="D1" i="1"/>
  <c r="G1" i="1"/>
  <c r="F1" i="1"/>
  <c r="K1" i="1"/>
  <c r="C1" i="1"/>
  <c r="B1" i="1"/>
  <c r="I1" i="1"/>
  <c r="A1" i="1"/>
  <c r="H1" i="1"/>
  <c r="J1" i="1"/>
</calcChain>
</file>

<file path=xl/sharedStrings.xml><?xml version="1.0" encoding="utf-8"?>
<sst xmlns="http://schemas.openxmlformats.org/spreadsheetml/2006/main" count="18" uniqueCount="7">
  <si>
    <t>***END***</t>
  </si>
  <si>
    <t>N225ミニ17/06</t>
  </si>
  <si>
    <t>大証</t>
  </si>
  <si>
    <t>N225ミニ</t>
  </si>
  <si>
    <t>買</t>
  </si>
  <si>
    <t>17/05/30</t>
  </si>
  <si>
    <t>20170529E01N91967368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</si>
</sst>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19" fontId="0" fillId="0" borderId="0" xfId="0" applyNumberFormat="1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=FOPPOSITION("商品種別",D3,"0")</stp>
        <tr r="D1" s="1"/>
      </tp>
      <tp t="e">
        <v>#N/A</v>
        <stp/>
        <stp>Sheet1</stp>
        <stp>=FOPPOSITION("通算損益",L3,"0")</stp>
        <tr r="L1" s="1"/>
      </tp>
      <tp t="e">
        <v>#N/A</v>
        <stp/>
        <stp>Sheet1</stp>
        <stp>=FOPPOSITION("売買",E3,"0")</stp>
        <tr r="E1" s="1"/>
      </tp>
      <tp t="e">
        <v>#N/A</v>
        <stp/>
        <stp>Sheet1</stp>
        <stp>=FOPPOSITION("建玉枝番号",K3,"0")</stp>
        <tr r="K1" s="1"/>
      </tp>
      <tp t="e">
        <v>#N/A</v>
        <stp/>
        <stp>Sheet1</stp>
        <stp>=FOPPOSITION("建玉単価",G3,"0")</stp>
        <tr r="G1" s="1"/>
      </tp>
      <tp t="e">
        <v>#N/A</v>
        <stp/>
        <stp>Sheet1</stp>
        <stp>=FOPPOSITION("銘柄コード",A3,"0")</stp>
        <tr r="A1" s="1"/>
      </tp>
      <tp t="e">
        <v>#N/A</v>
        <stp/>
        <stp>Sheet1</stp>
        <stp>=FOPPOSITION("市場",C3,"0")</stp>
        <tr r="C1" s="1"/>
      </tp>
      <tp t="e">
        <v>#N/A</v>
        <stp/>
        <stp>Sheet1</stp>
        <stp>=FOPPOSITION("建玉番号",J3,"0")</stp>
        <tr r="J1" s="1"/>
      </tp>
      <tp t="e">
        <v>#N/A</v>
        <stp/>
        <stp>Sheet1</stp>
        <stp>=FOPPOSITION("銘柄名",B3,"0")</stp>
        <tr r="B1" s="1"/>
      </tp>
      <tp t="e">
        <v>#N/A</v>
        <stp/>
        <stp>Sheet1</stp>
        <stp>=FOPPOSITION("決済注文中数量",I3,"0")</stp>
        <tr r="I1" s="1"/>
      </tp>
      <tp t="e">
        <v>#N/A</v>
        <stp/>
        <stp>Sheet1</stp>
        <stp>=FOPPOSITION("数量",H3,"0")</stp>
        <tr r="H1" s="1"/>
      </tp>
      <tp t="e">
        <v>#N/A</v>
        <stp/>
        <stp>Sheet1</stp>
        <stp>=FOPPOSITION("建玉日",F3,"0")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OP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"/>
  <sheetViews>
    <sheetView tabSelected="1" workbookViewId="0">
      <selection activeCell="K15" sqref="K15"/>
    </sheetView>
  </sheetViews>
  <sheetFormatPr defaultRowHeight="13.2" x14ac:dyDescent="0.2"/>
  <cols>
    <col min="1" max="14" width="11" customWidth="1"/>
    <col min="16" max="16" width="11.77734375" bestFit="1" customWidth="1"/>
  </cols>
  <sheetData>
    <row r="1" spans="1:16" x14ac:dyDescent="0.2">
      <c r="A1" t="str">
        <f>[1]!FOPPOSITION("銘柄コード",A3,"0")</f>
        <v>FOPPOSITION("銘柄コード",A3,"0")</v>
      </c>
      <c r="B1" t="str">
        <f>[1]!FOPPOSITION("銘柄名",B3,"0")</f>
        <v>FOPPOSITION("銘柄名",B3,"0")</v>
      </c>
      <c r="C1" t="str">
        <f>[1]!FOPPOSITION("市場",C3,"0")</f>
        <v>FOPPOSITION("市場",C3,"0")</v>
      </c>
      <c r="D1" t="str">
        <f>[1]!FOPPOSITION("商品種別",D3,"0")</f>
        <v>FOPPOSITION("商品種別",D3,"0")</v>
      </c>
      <c r="E1" t="str">
        <f>[1]!FOPPOSITION("売買",E3,"0")</f>
        <v>FOPPOSITION("売買",E3,"0")</v>
      </c>
      <c r="F1" t="str">
        <f>[1]!FOPPOSITION("建玉日",F3,"0")</f>
        <v>FOPPOSITION("建玉日",F3,"0")</v>
      </c>
      <c r="G1" t="str">
        <f>[1]!FOPPOSITION("建玉単価",G3,"0")</f>
        <v>FOPPOSITION("建玉単価",G3,"0")</v>
      </c>
      <c r="H1" t="str">
        <f>[1]!FOPPOSITION("数量",H3,"0")</f>
        <v>FOPPOSITION("数量",H3,"0")</v>
      </c>
      <c r="I1" t="str">
        <f>[1]!FOPPOSITION("決済注文中数量",I3,"0")</f>
        <v>FOPPOSITION("決済注文中数量",I3,"0")</v>
      </c>
      <c r="J1" t="str">
        <f>[1]!FOPPOSITION("建玉番号",J3,"0")</f>
        <v>FOPPOSITION("建玉番号",J3,"0")</v>
      </c>
      <c r="K1" t="str">
        <f>[1]!FOPPOSITION("建玉枝番号",K3,"0")</f>
        <v>FOPPOSITION("建玉枝番号",K3,"0")</v>
      </c>
      <c r="L1" t="str">
        <f>[1]!FOPPOSITION("通算損益",L3,"0")</f>
        <v>FOPPOSITION("通算損益",L3,"0")</v>
      </c>
      <c r="O1" s="3">
        <v>1</v>
      </c>
      <c r="P1" s="2">
        <v>9.7569444444444448E-3</v>
      </c>
    </row>
    <row r="3" spans="1:16" x14ac:dyDescent="0.2">
      <c r="A3">
        <v>162060019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s="1">
        <v>19680</v>
      </c>
      <c r="H3">
        <v>1</v>
      </c>
      <c r="I3">
        <v>0</v>
      </c>
      <c r="J3" t="s">
        <v>6</v>
      </c>
      <c r="K3">
        <v>1</v>
      </c>
      <c r="L3">
        <v>0</v>
      </c>
    </row>
    <row r="4" spans="1:16" x14ac:dyDescent="0.2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2017-05-29T15:00:34Z</dcterms:created>
  <dcterms:modified xsi:type="dcterms:W3CDTF">2017-05-29T15:21:45Z</dcterms:modified>
</cp:coreProperties>
</file>