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olatileDependencies.xml" ContentType="application/vnd.openxmlformats-officedocument.spreadsheetml.volatileDependenc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filterPrivacy="1" codeName="ThisWorkbook"/>
  <xr:revisionPtr revIDLastSave="0" documentId="13_ncr:1_{53C2E694-A8B7-4188-9E29-04DCCEE85C01}" xr6:coauthVersionLast="41" xr6:coauthVersionMax="41" xr10:uidLastSave="{00000000-0000-0000-0000-000000000000}"/>
  <bookViews>
    <workbookView xWindow="-120" yWindow="-120" windowWidth="38640" windowHeight="21240" tabRatio="775" xr2:uid="{00000000-000D-0000-FFFF-FFFF00000000}"/>
  </bookViews>
  <sheets>
    <sheet name="注文mini" sheetId="4" r:id="rId1"/>
    <sheet name="注文MOTH" sheetId="35" r:id="rId2"/>
    <sheet name="mini(3ヶ月)" sheetId="9" r:id="rId3"/>
    <sheet name="MOTH(3ヶ月)" sheetId="36" r:id="rId4"/>
  </sheets>
  <externalReferences>
    <externalReference r:id="rId5"/>
  </externalReferences>
  <definedNames>
    <definedName name="_xlnm._FilterDatabase" localSheetId="2" hidden="1">'mini(3ヶ月)'!$A$2:$O$66</definedName>
    <definedName name="_xlnm._FilterDatabase" localSheetId="3" hidden="1">'MOTH(3ヶ月)'!$A$2:$O$66</definedName>
    <definedName name="_MA10" localSheetId="2">'mini(3ヶ月)'!$H$10:$H$66</definedName>
    <definedName name="_MA10" localSheetId="3">'MOTH(3ヶ月)'!$H$10:$H$66</definedName>
    <definedName name="_MA10" localSheetId="1">#REF!</definedName>
    <definedName name="_MA10">#REF!</definedName>
    <definedName name="_MA3" localSheetId="2">'mini(3ヶ月)'!$F$10:$F$66</definedName>
    <definedName name="_MA3" localSheetId="3">'MOTH(3ヶ月)'!$F$10:$F$66</definedName>
    <definedName name="_MA3" localSheetId="1">#REF!</definedName>
    <definedName name="_MA3">#REF!</definedName>
    <definedName name="_MA5" localSheetId="2">'mini(3ヶ月)'!$G$10:$G$66</definedName>
    <definedName name="_MA5" localSheetId="3">'MOTH(3ヶ月)'!$G$10:$G$66</definedName>
    <definedName name="_MA5" localSheetId="1">#REF!</definedName>
    <definedName name="_MA5">#REF!</definedName>
    <definedName name="Dlog_bk_prj_id">"エディット 12"</definedName>
    <definedName name="Dlog_bk_prj_name">"エディット 13"</definedName>
    <definedName name="Dlog_bk_sht_id">"エディット 14"</definedName>
    <definedName name="Dlog_sh_sht_name">"ドロップ 95"</definedName>
    <definedName name="シート選択見だし">"ラベル 5"</definedName>
    <definedName name="現在時刻" localSheetId="1">注文MOTH!$F$4:$G$4</definedName>
    <definedName name="現在時刻">注文mini!$F$4:$G$4</definedName>
    <definedName name="終値" localSheetId="2">'mini(3ヶ月)'!$E$10:$E$66</definedName>
    <definedName name="終値" localSheetId="3">'MOTH(3ヶ月)'!$E$10:$E$66</definedName>
    <definedName name="終値" localSheetId="1">#REF!</definedName>
    <definedName name="終値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8" i="4" l="1"/>
  <c r="L25" i="4" l="1"/>
  <c r="L24" i="4"/>
  <c r="L23" i="4"/>
  <c r="L22" i="4"/>
  <c r="L26" i="4" s="1"/>
  <c r="L21" i="4"/>
  <c r="L20" i="4"/>
  <c r="C18" i="4" l="1"/>
  <c r="C18" i="35"/>
  <c r="C41" i="35" l="1"/>
  <c r="C33" i="35"/>
  <c r="C41" i="4"/>
  <c r="C33" i="4"/>
  <c r="L41" i="35" l="1"/>
  <c r="K41" i="35"/>
  <c r="J41" i="35"/>
  <c r="H41" i="35"/>
  <c r="G41" i="35"/>
  <c r="F41" i="35"/>
  <c r="L40" i="35"/>
  <c r="K40" i="35"/>
  <c r="J40" i="35"/>
  <c r="H40" i="35"/>
  <c r="G40" i="35"/>
  <c r="F40" i="35"/>
  <c r="L41" i="4"/>
  <c r="K41" i="4"/>
  <c r="J41" i="4"/>
  <c r="H41" i="4"/>
  <c r="G41" i="4"/>
  <c r="F41" i="4"/>
  <c r="L40" i="4"/>
  <c r="K40" i="4"/>
  <c r="J40" i="4"/>
  <c r="H40" i="4"/>
  <c r="G40" i="4"/>
  <c r="F40" i="4"/>
  <c r="J26" i="4"/>
  <c r="J26" i="35"/>
  <c r="I40" i="35"/>
  <c r="I40" i="4"/>
  <c r="I41" i="4"/>
  <c r="I41" i="35"/>
  <c r="G7" i="4" l="1"/>
  <c r="G4" i="4"/>
  <c r="I14" i="35"/>
  <c r="I14" i="4"/>
  <c r="C30" i="35" l="1"/>
  <c r="J15" i="35" l="1"/>
  <c r="K15" i="35"/>
  <c r="O65" i="36"/>
  <c r="J65" i="36"/>
  <c r="H65" i="36"/>
  <c r="G65" i="36"/>
  <c r="F65" i="36"/>
  <c r="O64" i="36"/>
  <c r="J64" i="36"/>
  <c r="H64" i="36"/>
  <c r="G64" i="36"/>
  <c r="F64" i="36"/>
  <c r="O63" i="36"/>
  <c r="J63" i="36"/>
  <c r="H63" i="36"/>
  <c r="G63" i="36"/>
  <c r="F63" i="36"/>
  <c r="O62" i="36"/>
  <c r="J62" i="36"/>
  <c r="H62" i="36"/>
  <c r="G62" i="36"/>
  <c r="F62" i="36"/>
  <c r="O61" i="36"/>
  <c r="J61" i="36"/>
  <c r="H61" i="36"/>
  <c r="G61" i="36"/>
  <c r="F61" i="36"/>
  <c r="O60" i="36"/>
  <c r="J60" i="36"/>
  <c r="H60" i="36"/>
  <c r="G60" i="36"/>
  <c r="F60" i="36"/>
  <c r="O59" i="36"/>
  <c r="J59" i="36"/>
  <c r="H59" i="36"/>
  <c r="G59" i="36"/>
  <c r="F59" i="36"/>
  <c r="O58" i="36"/>
  <c r="J58" i="36"/>
  <c r="H58" i="36"/>
  <c r="G58" i="36"/>
  <c r="F58" i="36"/>
  <c r="O57" i="36"/>
  <c r="J57" i="36"/>
  <c r="H57" i="36"/>
  <c r="G57" i="36"/>
  <c r="F57" i="36"/>
  <c r="O56" i="36"/>
  <c r="J56" i="36"/>
  <c r="H56" i="36"/>
  <c r="G56" i="36"/>
  <c r="F56" i="36"/>
  <c r="O55" i="36"/>
  <c r="J55" i="36"/>
  <c r="H55" i="36"/>
  <c r="G55" i="36"/>
  <c r="F55" i="36"/>
  <c r="O54" i="36"/>
  <c r="J54" i="36"/>
  <c r="H54" i="36"/>
  <c r="G54" i="36"/>
  <c r="F54" i="36"/>
  <c r="O53" i="36"/>
  <c r="J53" i="36"/>
  <c r="H53" i="36"/>
  <c r="G53" i="36"/>
  <c r="F53" i="36"/>
  <c r="O52" i="36"/>
  <c r="J52" i="36"/>
  <c r="H52" i="36"/>
  <c r="G52" i="36"/>
  <c r="F52" i="36"/>
  <c r="O51" i="36"/>
  <c r="J51" i="36"/>
  <c r="H51" i="36"/>
  <c r="G51" i="36"/>
  <c r="F51" i="36"/>
  <c r="O50" i="36"/>
  <c r="J50" i="36"/>
  <c r="H50" i="36"/>
  <c r="G50" i="36"/>
  <c r="F50" i="36"/>
  <c r="O49" i="36"/>
  <c r="J49" i="36"/>
  <c r="H49" i="36"/>
  <c r="G49" i="36"/>
  <c r="F49" i="36"/>
  <c r="O48" i="36"/>
  <c r="J48" i="36"/>
  <c r="H48" i="36"/>
  <c r="G48" i="36"/>
  <c r="F48" i="36"/>
  <c r="O47" i="36"/>
  <c r="J47" i="36"/>
  <c r="H47" i="36"/>
  <c r="G47" i="36"/>
  <c r="F47" i="36"/>
  <c r="O46" i="36"/>
  <c r="J46" i="36"/>
  <c r="H46" i="36"/>
  <c r="G46" i="36"/>
  <c r="F46" i="36"/>
  <c r="O45" i="36"/>
  <c r="J45" i="36"/>
  <c r="H45" i="36"/>
  <c r="G45" i="36"/>
  <c r="F45" i="36"/>
  <c r="O44" i="36"/>
  <c r="J44" i="36"/>
  <c r="H44" i="36"/>
  <c r="G44" i="36"/>
  <c r="F44" i="36"/>
  <c r="O43" i="36"/>
  <c r="J43" i="36"/>
  <c r="H43" i="36"/>
  <c r="G43" i="36"/>
  <c r="F43" i="36"/>
  <c r="O42" i="36"/>
  <c r="J42" i="36"/>
  <c r="H42" i="36"/>
  <c r="G42" i="36"/>
  <c r="F42" i="36"/>
  <c r="O41" i="36"/>
  <c r="J41" i="36"/>
  <c r="H41" i="36"/>
  <c r="G41" i="36"/>
  <c r="F41" i="36"/>
  <c r="O40" i="36"/>
  <c r="J40" i="36"/>
  <c r="H40" i="36"/>
  <c r="G40" i="36"/>
  <c r="F40" i="36"/>
  <c r="O39" i="36"/>
  <c r="J39" i="36"/>
  <c r="H39" i="36"/>
  <c r="G39" i="36"/>
  <c r="F39" i="36"/>
  <c r="O38" i="36"/>
  <c r="J38" i="36"/>
  <c r="H38" i="36"/>
  <c r="G38" i="36"/>
  <c r="F38" i="36"/>
  <c r="O37" i="36"/>
  <c r="J37" i="36"/>
  <c r="H37" i="36"/>
  <c r="G37" i="36"/>
  <c r="F37" i="36"/>
  <c r="O36" i="36"/>
  <c r="J36" i="36"/>
  <c r="H36" i="36"/>
  <c r="G36" i="36"/>
  <c r="F36" i="36"/>
  <c r="O35" i="36"/>
  <c r="J35" i="36"/>
  <c r="H35" i="36"/>
  <c r="G35" i="36"/>
  <c r="F35" i="36"/>
  <c r="O34" i="36"/>
  <c r="J34" i="36"/>
  <c r="H34" i="36"/>
  <c r="G34" i="36"/>
  <c r="F34" i="36"/>
  <c r="O33" i="36"/>
  <c r="J33" i="36"/>
  <c r="H33" i="36"/>
  <c r="G33" i="36"/>
  <c r="F33" i="36"/>
  <c r="O32" i="36"/>
  <c r="J32" i="36"/>
  <c r="H32" i="36"/>
  <c r="G32" i="36"/>
  <c r="F32" i="36"/>
  <c r="O31" i="36"/>
  <c r="J31" i="36"/>
  <c r="H31" i="36"/>
  <c r="G31" i="36"/>
  <c r="F31" i="36"/>
  <c r="O30" i="36"/>
  <c r="J30" i="36"/>
  <c r="H30" i="36"/>
  <c r="G30" i="36"/>
  <c r="F30" i="36"/>
  <c r="O29" i="36"/>
  <c r="J29" i="36"/>
  <c r="H29" i="36"/>
  <c r="G29" i="36"/>
  <c r="F29" i="36"/>
  <c r="O28" i="36"/>
  <c r="J28" i="36"/>
  <c r="H28" i="36"/>
  <c r="G28" i="36"/>
  <c r="F28" i="36"/>
  <c r="O27" i="36"/>
  <c r="J27" i="36"/>
  <c r="H27" i="36"/>
  <c r="G27" i="36"/>
  <c r="F27" i="36"/>
  <c r="O26" i="36"/>
  <c r="J26" i="36"/>
  <c r="H26" i="36"/>
  <c r="G26" i="36"/>
  <c r="F26" i="36"/>
  <c r="O25" i="36"/>
  <c r="J25" i="36"/>
  <c r="H25" i="36"/>
  <c r="G25" i="36"/>
  <c r="F25" i="36"/>
  <c r="O24" i="36"/>
  <c r="J24" i="36"/>
  <c r="H24" i="36"/>
  <c r="G24" i="36"/>
  <c r="F24" i="36"/>
  <c r="O23" i="36"/>
  <c r="J23" i="36"/>
  <c r="H23" i="36"/>
  <c r="G23" i="36"/>
  <c r="F23" i="36"/>
  <c r="O22" i="36"/>
  <c r="J22" i="36"/>
  <c r="H22" i="36"/>
  <c r="G22" i="36"/>
  <c r="F22" i="36"/>
  <c r="O21" i="36"/>
  <c r="J21" i="36"/>
  <c r="H21" i="36"/>
  <c r="G21" i="36"/>
  <c r="F21" i="36"/>
  <c r="O20" i="36"/>
  <c r="J20" i="36"/>
  <c r="H20" i="36"/>
  <c r="G20" i="36"/>
  <c r="F20" i="36"/>
  <c r="O19" i="36"/>
  <c r="J19" i="36"/>
  <c r="H19" i="36"/>
  <c r="G19" i="36"/>
  <c r="F19" i="36"/>
  <c r="O18" i="36"/>
  <c r="J18" i="36"/>
  <c r="H18" i="36"/>
  <c r="G18" i="36"/>
  <c r="F18" i="36"/>
  <c r="O17" i="36"/>
  <c r="J17" i="36"/>
  <c r="H17" i="36"/>
  <c r="G17" i="36"/>
  <c r="F17" i="36"/>
  <c r="O16" i="36"/>
  <c r="J16" i="36"/>
  <c r="H16" i="36"/>
  <c r="G16" i="36"/>
  <c r="F16" i="36"/>
  <c r="O15" i="36"/>
  <c r="J15" i="36"/>
  <c r="H15" i="36"/>
  <c r="G15" i="36"/>
  <c r="F15" i="36"/>
  <c r="O14" i="36"/>
  <c r="J14" i="36"/>
  <c r="H14" i="36"/>
  <c r="G14" i="36"/>
  <c r="F14" i="36"/>
  <c r="O13" i="36"/>
  <c r="J13" i="36"/>
  <c r="H13" i="36"/>
  <c r="G13" i="36"/>
  <c r="F13" i="36"/>
  <c r="O12" i="36"/>
  <c r="J12" i="36"/>
  <c r="H12" i="36"/>
  <c r="G12" i="36"/>
  <c r="F12" i="36"/>
  <c r="O11" i="36"/>
  <c r="J11" i="36"/>
  <c r="G11" i="36"/>
  <c r="F11" i="36"/>
  <c r="O10" i="36"/>
  <c r="J10" i="36"/>
  <c r="G10" i="36"/>
  <c r="F10" i="36"/>
  <c r="O9" i="36"/>
  <c r="J9" i="36"/>
  <c r="G9" i="36"/>
  <c r="F9" i="36"/>
  <c r="O8" i="36"/>
  <c r="J8" i="36"/>
  <c r="G8" i="36"/>
  <c r="F8" i="36"/>
  <c r="O7" i="36"/>
  <c r="J7" i="36"/>
  <c r="G7" i="36"/>
  <c r="F7" i="36"/>
  <c r="O6" i="36"/>
  <c r="F6" i="36"/>
  <c r="O5" i="36"/>
  <c r="F5" i="36"/>
  <c r="O4" i="36"/>
  <c r="O3" i="36"/>
  <c r="S2" i="36"/>
  <c r="S6" i="36"/>
  <c r="S5" i="36"/>
  <c r="S7" i="36"/>
  <c r="S4" i="36"/>
  <c r="U69" i="36" l="1"/>
  <c r="T69" i="36"/>
  <c r="V69" i="36"/>
  <c r="AA69" i="36"/>
  <c r="Z69" i="36"/>
  <c r="Y69" i="36"/>
  <c r="W69" i="36"/>
  <c r="X69" i="36"/>
  <c r="K64" i="36"/>
  <c r="K45" i="36"/>
  <c r="K65" i="36"/>
  <c r="C10" i="35" s="1"/>
  <c r="K15" i="36"/>
  <c r="K23" i="36"/>
  <c r="K31" i="36"/>
  <c r="K39" i="36"/>
  <c r="K47" i="36"/>
  <c r="K55" i="36"/>
  <c r="K20" i="36"/>
  <c r="K28" i="36"/>
  <c r="K36" i="36"/>
  <c r="K44" i="36"/>
  <c r="K59" i="36"/>
  <c r="K52" i="36"/>
  <c r="K60" i="36"/>
  <c r="K7" i="36"/>
  <c r="K9" i="36"/>
  <c r="K11" i="36"/>
  <c r="K16" i="36"/>
  <c r="K24" i="36"/>
  <c r="K32" i="36"/>
  <c r="K40" i="36"/>
  <c r="K48" i="36"/>
  <c r="K56" i="36"/>
  <c r="K21" i="36"/>
  <c r="K29" i="36"/>
  <c r="K37" i="36"/>
  <c r="K53" i="36"/>
  <c r="K61" i="36"/>
  <c r="K13" i="36"/>
  <c r="K18" i="36"/>
  <c r="K26" i="36"/>
  <c r="K34" i="36"/>
  <c r="K42" i="36"/>
  <c r="K50" i="36"/>
  <c r="K58" i="36"/>
  <c r="K12" i="36"/>
  <c r="K51" i="36"/>
  <c r="K63" i="36"/>
  <c r="K19" i="36"/>
  <c r="K8" i="36"/>
  <c r="K10" i="36"/>
  <c r="K27" i="36"/>
  <c r="K17" i="36"/>
  <c r="K25" i="36"/>
  <c r="K33" i="36"/>
  <c r="K41" i="36"/>
  <c r="K49" i="36"/>
  <c r="K57" i="36"/>
  <c r="K35" i="36"/>
  <c r="K14" i="36"/>
  <c r="K22" i="36"/>
  <c r="K30" i="36"/>
  <c r="K38" i="36"/>
  <c r="K46" i="36"/>
  <c r="K54" i="36"/>
  <c r="K62" i="36"/>
  <c r="K43" i="36"/>
  <c r="I23" i="36"/>
  <c r="L23" i="36" s="1"/>
  <c r="I31" i="36"/>
  <c r="L31" i="36" s="1"/>
  <c r="I39" i="36"/>
  <c r="L39" i="36" s="1"/>
  <c r="I47" i="36"/>
  <c r="L47" i="36" s="1"/>
  <c r="I55" i="36"/>
  <c r="L55" i="36" s="1"/>
  <c r="I63" i="36"/>
  <c r="L63" i="36" s="1"/>
  <c r="I10" i="36"/>
  <c r="L10" i="36" s="1"/>
  <c r="I14" i="36"/>
  <c r="L14" i="36" s="1"/>
  <c r="I16" i="36"/>
  <c r="L16" i="36" s="1"/>
  <c r="I20" i="36"/>
  <c r="L20" i="36" s="1"/>
  <c r="I52" i="36"/>
  <c r="L52" i="36" s="1"/>
  <c r="I60" i="36"/>
  <c r="L60" i="36" s="1"/>
  <c r="I36" i="36"/>
  <c r="L36" i="36" s="1"/>
  <c r="I44" i="36"/>
  <c r="L44" i="36" s="1"/>
  <c r="I28" i="36"/>
  <c r="L28" i="36" s="1"/>
  <c r="I13" i="36"/>
  <c r="L13" i="36" s="1"/>
  <c r="U14" i="36"/>
  <c r="V14" i="36"/>
  <c r="T14" i="36"/>
  <c r="W14" i="36"/>
  <c r="X14" i="36"/>
  <c r="I19" i="36"/>
  <c r="L19" i="36" s="1"/>
  <c r="I27" i="36"/>
  <c r="L27" i="36" s="1"/>
  <c r="I35" i="36"/>
  <c r="L35" i="36" s="1"/>
  <c r="I43" i="36"/>
  <c r="L43" i="36" s="1"/>
  <c r="I51" i="36"/>
  <c r="L51" i="36" s="1"/>
  <c r="I59" i="36"/>
  <c r="L59" i="36" s="1"/>
  <c r="I9" i="36"/>
  <c r="L9" i="36" s="1"/>
  <c r="I8" i="36"/>
  <c r="L8" i="36" s="1"/>
  <c r="I24" i="36"/>
  <c r="L24" i="36" s="1"/>
  <c r="I32" i="36"/>
  <c r="L32" i="36" s="1"/>
  <c r="I40" i="36"/>
  <c r="L40" i="36" s="1"/>
  <c r="I48" i="36"/>
  <c r="L48" i="36" s="1"/>
  <c r="I56" i="36"/>
  <c r="L56" i="36" s="1"/>
  <c r="I64" i="36"/>
  <c r="L64" i="36" s="1"/>
  <c r="I7" i="36"/>
  <c r="L7" i="36" s="1"/>
  <c r="I11" i="36"/>
  <c r="L11" i="36" s="1"/>
  <c r="I15" i="36"/>
  <c r="L15" i="36" s="1"/>
  <c r="Y14" i="36"/>
  <c r="I17" i="36"/>
  <c r="L17" i="36" s="1"/>
  <c r="I21" i="36"/>
  <c r="L21" i="36" s="1"/>
  <c r="I25" i="36"/>
  <c r="L25" i="36" s="1"/>
  <c r="I29" i="36"/>
  <c r="L29" i="36" s="1"/>
  <c r="I33" i="36"/>
  <c r="L33" i="36" s="1"/>
  <c r="I37" i="36"/>
  <c r="L37" i="36" s="1"/>
  <c r="I41" i="36"/>
  <c r="L41" i="36" s="1"/>
  <c r="I45" i="36"/>
  <c r="L45" i="36" s="1"/>
  <c r="I49" i="36"/>
  <c r="L49" i="36" s="1"/>
  <c r="I53" i="36"/>
  <c r="L53" i="36" s="1"/>
  <c r="I57" i="36"/>
  <c r="L57" i="36" s="1"/>
  <c r="I61" i="36"/>
  <c r="L61" i="36" s="1"/>
  <c r="I65" i="36"/>
  <c r="I12" i="36"/>
  <c r="L12" i="36" s="1"/>
  <c r="S14" i="36"/>
  <c r="I18" i="36"/>
  <c r="L18" i="36" s="1"/>
  <c r="I22" i="36"/>
  <c r="L22" i="36" s="1"/>
  <c r="I26" i="36"/>
  <c r="L26" i="36" s="1"/>
  <c r="I30" i="36"/>
  <c r="L30" i="36" s="1"/>
  <c r="I34" i="36"/>
  <c r="L34" i="36" s="1"/>
  <c r="I38" i="36"/>
  <c r="L38" i="36" s="1"/>
  <c r="I42" i="36"/>
  <c r="L42" i="36" s="1"/>
  <c r="I46" i="36"/>
  <c r="L46" i="36" s="1"/>
  <c r="I50" i="36"/>
  <c r="L50" i="36" s="1"/>
  <c r="I54" i="36"/>
  <c r="L54" i="36" s="1"/>
  <c r="I58" i="36"/>
  <c r="L58" i="36" s="1"/>
  <c r="I62" i="36"/>
  <c r="L62" i="36" s="1"/>
  <c r="F16" i="35"/>
  <c r="F15" i="35"/>
  <c r="G11" i="35"/>
  <c r="G7" i="35"/>
  <c r="G4" i="35"/>
  <c r="A38" i="35"/>
  <c r="F18" i="35"/>
  <c r="G18" i="35"/>
  <c r="I18" i="35"/>
  <c r="J18" i="35"/>
  <c r="K18" i="35"/>
  <c r="H18" i="35"/>
  <c r="G16" i="35" l="1"/>
  <c r="A25" i="35" s="1"/>
  <c r="T70" i="9"/>
  <c r="U70" i="9"/>
  <c r="W70" i="9"/>
  <c r="X70" i="9"/>
  <c r="V70" i="9"/>
  <c r="Y70" i="9"/>
  <c r="Z70" i="9"/>
  <c r="L65" i="36"/>
  <c r="C13" i="35" s="1"/>
  <c r="G15" i="35" s="1"/>
  <c r="M37" i="36"/>
  <c r="N37" i="36" s="1"/>
  <c r="M44" i="36"/>
  <c r="N44" i="36" s="1"/>
  <c r="M55" i="36"/>
  <c r="N55" i="36" s="1"/>
  <c r="M30" i="36"/>
  <c r="N30" i="36" s="1"/>
  <c r="M24" i="36"/>
  <c r="N24" i="36" s="1"/>
  <c r="M60" i="36"/>
  <c r="N60" i="36" s="1"/>
  <c r="M34" i="36"/>
  <c r="N34" i="36" s="1"/>
  <c r="M22" i="36"/>
  <c r="N22" i="36" s="1"/>
  <c r="M28" i="36"/>
  <c r="N28" i="36" s="1"/>
  <c r="M52" i="36"/>
  <c r="N52" i="36" s="1"/>
  <c r="M26" i="36"/>
  <c r="N26" i="36" s="1"/>
  <c r="M14" i="36"/>
  <c r="N14" i="36" s="1"/>
  <c r="M10" i="36"/>
  <c r="N10" i="36" s="1"/>
  <c r="M36" i="36"/>
  <c r="N36" i="36" s="1"/>
  <c r="M18" i="36"/>
  <c r="N18" i="36" s="1"/>
  <c r="M16" i="36"/>
  <c r="N16" i="36" s="1"/>
  <c r="M12" i="36"/>
  <c r="N12" i="36" s="1"/>
  <c r="M62" i="36"/>
  <c r="N62" i="36" s="1"/>
  <c r="M54" i="36"/>
  <c r="N54" i="36" s="1"/>
  <c r="M58" i="36"/>
  <c r="N58" i="36" s="1"/>
  <c r="M64" i="36"/>
  <c r="M20" i="36"/>
  <c r="N20" i="36" s="1"/>
  <c r="M46" i="36"/>
  <c r="N46" i="36" s="1"/>
  <c r="M56" i="36"/>
  <c r="N56" i="36" s="1"/>
  <c r="M50" i="36"/>
  <c r="N50" i="36" s="1"/>
  <c r="M48" i="36"/>
  <c r="N48" i="36" s="1"/>
  <c r="M8" i="36"/>
  <c r="N8" i="36" s="1"/>
  <c r="M38" i="36"/>
  <c r="N38" i="36" s="1"/>
  <c r="M40" i="36"/>
  <c r="N40" i="36" s="1"/>
  <c r="M42" i="36"/>
  <c r="N42" i="36" s="1"/>
  <c r="M32" i="36"/>
  <c r="N32" i="36" s="1"/>
  <c r="N64" i="36" l="1"/>
  <c r="M9" i="36"/>
  <c r="N9" i="36" s="1"/>
  <c r="M63" i="36"/>
  <c r="N63" i="36" s="1"/>
  <c r="M35" i="36"/>
  <c r="N35" i="36" s="1"/>
  <c r="M33" i="36"/>
  <c r="N33" i="36" s="1"/>
  <c r="M41" i="36"/>
  <c r="N41" i="36" s="1"/>
  <c r="M19" i="36"/>
  <c r="N19" i="36" s="1"/>
  <c r="M17" i="36"/>
  <c r="N17" i="36" s="1"/>
  <c r="M27" i="36"/>
  <c r="N27" i="36" s="1"/>
  <c r="M45" i="36"/>
  <c r="N45" i="36" s="1"/>
  <c r="M61" i="36"/>
  <c r="N61" i="36" s="1"/>
  <c r="M13" i="36"/>
  <c r="N13" i="36" s="1"/>
  <c r="M53" i="36"/>
  <c r="N53" i="36" s="1"/>
  <c r="M39" i="36"/>
  <c r="N39" i="36" s="1"/>
  <c r="M7" i="36"/>
  <c r="N7" i="36" s="1"/>
  <c r="M25" i="36"/>
  <c r="N25" i="36" s="1"/>
  <c r="M59" i="36"/>
  <c r="N59" i="36" s="1"/>
  <c r="M11" i="36"/>
  <c r="N11" i="36" s="1"/>
  <c r="M31" i="36"/>
  <c r="N31" i="36" s="1"/>
  <c r="M47" i="36"/>
  <c r="N47" i="36" s="1"/>
  <c r="M15" i="36"/>
  <c r="N15" i="36" s="1"/>
  <c r="M57" i="36"/>
  <c r="N57" i="36" s="1"/>
  <c r="M23" i="36"/>
  <c r="N23" i="36" s="1"/>
  <c r="M51" i="36"/>
  <c r="N51" i="36" s="1"/>
  <c r="M29" i="36"/>
  <c r="N29" i="36" s="1"/>
  <c r="M49" i="36"/>
  <c r="N49" i="36" s="1"/>
  <c r="M21" i="36"/>
  <c r="N21" i="36" s="1"/>
  <c r="M43" i="36"/>
  <c r="N43" i="36" s="1"/>
  <c r="L1" i="36"/>
  <c r="S69" i="36" l="1"/>
  <c r="S70" i="9" s="1"/>
  <c r="R69" i="36"/>
  <c r="AB69" i="36"/>
  <c r="Q69" i="36"/>
  <c r="R14" i="36"/>
  <c r="Q14" i="36"/>
  <c r="AA14" i="36"/>
  <c r="Z14" i="36"/>
  <c r="M1" i="36"/>
  <c r="P14" i="36"/>
  <c r="M67" i="36"/>
  <c r="J65" i="9"/>
  <c r="J64" i="9"/>
  <c r="J63" i="9"/>
  <c r="J62" i="9"/>
  <c r="J61" i="9"/>
  <c r="J60" i="9"/>
  <c r="J59" i="9"/>
  <c r="J58" i="9"/>
  <c r="J57" i="9"/>
  <c r="J56" i="9"/>
  <c r="J55" i="9"/>
  <c r="J54" i="9"/>
  <c r="J53" i="9"/>
  <c r="J52" i="9"/>
  <c r="J51" i="9"/>
  <c r="J50" i="9"/>
  <c r="J49" i="9"/>
  <c r="J48" i="9"/>
  <c r="J47" i="9"/>
  <c r="J46" i="9"/>
  <c r="J45" i="9"/>
  <c r="J44" i="9"/>
  <c r="J43" i="9"/>
  <c r="J42" i="9"/>
  <c r="J41" i="9"/>
  <c r="J40" i="9"/>
  <c r="J39" i="9"/>
  <c r="J38" i="9"/>
  <c r="J37" i="9"/>
  <c r="J36" i="9"/>
  <c r="J35" i="9"/>
  <c r="J34" i="9"/>
  <c r="J33" i="9"/>
  <c r="J32" i="9"/>
  <c r="J31" i="9"/>
  <c r="J30" i="9"/>
  <c r="J29" i="9"/>
  <c r="J28" i="9"/>
  <c r="J27" i="9"/>
  <c r="J26" i="9"/>
  <c r="J25" i="9"/>
  <c r="J24" i="9"/>
  <c r="J23" i="9"/>
  <c r="J22" i="9"/>
  <c r="J21" i="9"/>
  <c r="J20" i="9"/>
  <c r="J19" i="9"/>
  <c r="J18" i="9"/>
  <c r="J17" i="9"/>
  <c r="J16" i="9"/>
  <c r="J15" i="9"/>
  <c r="J14" i="9"/>
  <c r="J13" i="9"/>
  <c r="J12" i="9"/>
  <c r="J11" i="9"/>
  <c r="J10" i="9"/>
  <c r="J9" i="9"/>
  <c r="J8" i="9"/>
  <c r="J7" i="9"/>
  <c r="R70" i="9" l="1"/>
  <c r="AB70" i="9"/>
  <c r="AC69" i="36"/>
  <c r="Q70" i="9"/>
  <c r="AA70" i="9"/>
  <c r="N67" i="36"/>
  <c r="N1" i="36"/>
  <c r="S10" i="36" s="1"/>
  <c r="A2" i="35"/>
  <c r="AC70" i="9" l="1"/>
  <c r="AC6" i="9" l="1"/>
  <c r="AC5" i="9"/>
  <c r="AC4" i="9"/>
  <c r="AC3" i="9"/>
  <c r="AC2" i="9"/>
  <c r="K18" i="4"/>
  <c r="K15" i="4" l="1"/>
  <c r="C30" i="4"/>
  <c r="C29" i="4"/>
  <c r="I18" i="4"/>
  <c r="J15" i="4" l="1"/>
  <c r="F16" i="4"/>
  <c r="F15" i="4"/>
  <c r="O65" i="9"/>
  <c r="H65" i="9"/>
  <c r="G65" i="9"/>
  <c r="F65" i="9"/>
  <c r="O64" i="9"/>
  <c r="H64" i="9"/>
  <c r="G64" i="9"/>
  <c r="F64" i="9"/>
  <c r="O63" i="9"/>
  <c r="H63" i="9"/>
  <c r="G63" i="9"/>
  <c r="F63" i="9"/>
  <c r="O62" i="9"/>
  <c r="H62" i="9"/>
  <c r="G62" i="9"/>
  <c r="F62" i="9"/>
  <c r="O61" i="9"/>
  <c r="H61" i="9"/>
  <c r="G61" i="9"/>
  <c r="F61" i="9"/>
  <c r="O60" i="9"/>
  <c r="H60" i="9"/>
  <c r="G60" i="9"/>
  <c r="F60" i="9"/>
  <c r="O59" i="9"/>
  <c r="H59" i="9"/>
  <c r="G59" i="9"/>
  <c r="F59" i="9"/>
  <c r="O58" i="9"/>
  <c r="H58" i="9"/>
  <c r="G58" i="9"/>
  <c r="F58" i="9"/>
  <c r="O57" i="9"/>
  <c r="H57" i="9"/>
  <c r="G57" i="9"/>
  <c r="F57" i="9"/>
  <c r="O56" i="9"/>
  <c r="H56" i="9"/>
  <c r="G56" i="9"/>
  <c r="F56" i="9"/>
  <c r="O55" i="9"/>
  <c r="H55" i="9"/>
  <c r="G55" i="9"/>
  <c r="F55" i="9"/>
  <c r="O54" i="9"/>
  <c r="H54" i="9"/>
  <c r="G54" i="9"/>
  <c r="F54" i="9"/>
  <c r="O53" i="9"/>
  <c r="H53" i="9"/>
  <c r="G53" i="9"/>
  <c r="F53" i="9"/>
  <c r="O52" i="9"/>
  <c r="H52" i="9"/>
  <c r="G52" i="9"/>
  <c r="F52" i="9"/>
  <c r="O51" i="9"/>
  <c r="H51" i="9"/>
  <c r="G51" i="9"/>
  <c r="F51" i="9"/>
  <c r="O50" i="9"/>
  <c r="H50" i="9"/>
  <c r="G50" i="9"/>
  <c r="F50" i="9"/>
  <c r="O49" i="9"/>
  <c r="H49" i="9"/>
  <c r="G49" i="9"/>
  <c r="F49" i="9"/>
  <c r="O48" i="9"/>
  <c r="H48" i="9"/>
  <c r="G48" i="9"/>
  <c r="F48" i="9"/>
  <c r="O47" i="9"/>
  <c r="H47" i="9"/>
  <c r="G47" i="9"/>
  <c r="F47" i="9"/>
  <c r="O46" i="9"/>
  <c r="H46" i="9"/>
  <c r="G46" i="9"/>
  <c r="F46" i="9"/>
  <c r="O45" i="9"/>
  <c r="H45" i="9"/>
  <c r="G45" i="9"/>
  <c r="F45" i="9"/>
  <c r="O44" i="9"/>
  <c r="H44" i="9"/>
  <c r="G44" i="9"/>
  <c r="F44" i="9"/>
  <c r="O43" i="9"/>
  <c r="H43" i="9"/>
  <c r="G43" i="9"/>
  <c r="F43" i="9"/>
  <c r="O42" i="9"/>
  <c r="H42" i="9"/>
  <c r="G42" i="9"/>
  <c r="F42" i="9"/>
  <c r="O41" i="9"/>
  <c r="H41" i="9"/>
  <c r="G41" i="9"/>
  <c r="F41" i="9"/>
  <c r="O40" i="9"/>
  <c r="H40" i="9"/>
  <c r="G40" i="9"/>
  <c r="F40" i="9"/>
  <c r="O39" i="9"/>
  <c r="H39" i="9"/>
  <c r="G39" i="9"/>
  <c r="F39" i="9"/>
  <c r="O38" i="9"/>
  <c r="H38" i="9"/>
  <c r="G38" i="9"/>
  <c r="F38" i="9"/>
  <c r="O37" i="9"/>
  <c r="H37" i="9"/>
  <c r="G37" i="9"/>
  <c r="F37" i="9"/>
  <c r="O36" i="9"/>
  <c r="H36" i="9"/>
  <c r="G36" i="9"/>
  <c r="F36" i="9"/>
  <c r="O35" i="9"/>
  <c r="H35" i="9"/>
  <c r="G35" i="9"/>
  <c r="F35" i="9"/>
  <c r="O34" i="9"/>
  <c r="H34" i="9"/>
  <c r="G34" i="9"/>
  <c r="F34" i="9"/>
  <c r="O33" i="9"/>
  <c r="H33" i="9"/>
  <c r="G33" i="9"/>
  <c r="F33" i="9"/>
  <c r="O32" i="9"/>
  <c r="H32" i="9"/>
  <c r="G32" i="9"/>
  <c r="F32" i="9"/>
  <c r="O31" i="9"/>
  <c r="H31" i="9"/>
  <c r="G31" i="9"/>
  <c r="F31" i="9"/>
  <c r="O30" i="9"/>
  <c r="H30" i="9"/>
  <c r="G30" i="9"/>
  <c r="F30" i="9"/>
  <c r="O29" i="9"/>
  <c r="H29" i="9"/>
  <c r="G29" i="9"/>
  <c r="F29" i="9"/>
  <c r="O28" i="9"/>
  <c r="H28" i="9"/>
  <c r="G28" i="9"/>
  <c r="F28" i="9"/>
  <c r="O27" i="9"/>
  <c r="H27" i="9"/>
  <c r="G27" i="9"/>
  <c r="F27" i="9"/>
  <c r="O26" i="9"/>
  <c r="H26" i="9"/>
  <c r="G26" i="9"/>
  <c r="F26" i="9"/>
  <c r="O25" i="9"/>
  <c r="H25" i="9"/>
  <c r="G25" i="9"/>
  <c r="F25" i="9"/>
  <c r="O24" i="9"/>
  <c r="H24" i="9"/>
  <c r="G24" i="9"/>
  <c r="F24" i="9"/>
  <c r="O23" i="9"/>
  <c r="H23" i="9"/>
  <c r="G23" i="9"/>
  <c r="F23" i="9"/>
  <c r="O22" i="9"/>
  <c r="H22" i="9"/>
  <c r="G22" i="9"/>
  <c r="F22" i="9"/>
  <c r="O21" i="9"/>
  <c r="H21" i="9"/>
  <c r="G21" i="9"/>
  <c r="F21" i="9"/>
  <c r="O20" i="9"/>
  <c r="H20" i="9"/>
  <c r="G20" i="9"/>
  <c r="F20" i="9"/>
  <c r="O19" i="9"/>
  <c r="H19" i="9"/>
  <c r="G19" i="9"/>
  <c r="F19" i="9"/>
  <c r="O18" i="9"/>
  <c r="H18" i="9"/>
  <c r="G18" i="9"/>
  <c r="F18" i="9"/>
  <c r="O17" i="9"/>
  <c r="H17" i="9"/>
  <c r="G17" i="9"/>
  <c r="F17" i="9"/>
  <c r="O16" i="9"/>
  <c r="H16" i="9"/>
  <c r="G16" i="9"/>
  <c r="F16" i="9"/>
  <c r="O15" i="9"/>
  <c r="H15" i="9"/>
  <c r="G15" i="9"/>
  <c r="F15" i="9"/>
  <c r="O14" i="9"/>
  <c r="H14" i="9"/>
  <c r="G14" i="9"/>
  <c r="F14" i="9"/>
  <c r="O13" i="9"/>
  <c r="H13" i="9"/>
  <c r="G13" i="9"/>
  <c r="F13" i="9"/>
  <c r="O12" i="9"/>
  <c r="H12" i="9"/>
  <c r="G12" i="9"/>
  <c r="F12" i="9"/>
  <c r="O11" i="9"/>
  <c r="G11" i="9"/>
  <c r="F11" i="9"/>
  <c r="O10" i="9"/>
  <c r="G10" i="9"/>
  <c r="F10" i="9"/>
  <c r="O9" i="9"/>
  <c r="G9" i="9"/>
  <c r="F9" i="9"/>
  <c r="O8" i="9"/>
  <c r="G8" i="9"/>
  <c r="F8" i="9"/>
  <c r="O7" i="9"/>
  <c r="G7" i="9"/>
  <c r="F7" i="9"/>
  <c r="O6" i="9"/>
  <c r="F6" i="9"/>
  <c r="O5" i="9"/>
  <c r="F5" i="9"/>
  <c r="O4" i="9"/>
  <c r="O3" i="9"/>
  <c r="G11" i="4"/>
  <c r="G16" i="4" s="1"/>
  <c r="S4" i="9"/>
  <c r="F18" i="4"/>
  <c r="H18" i="4"/>
  <c r="S2" i="9"/>
  <c r="S5" i="9"/>
  <c r="S7" i="9"/>
  <c r="J18" i="4"/>
  <c r="S6" i="9"/>
  <c r="I64" i="9" l="1"/>
  <c r="L64" i="9" s="1"/>
  <c r="X69" i="9"/>
  <c r="W69" i="9"/>
  <c r="V69" i="9"/>
  <c r="U69" i="9"/>
  <c r="T69" i="9"/>
  <c r="Y69" i="9"/>
  <c r="Z69" i="9"/>
  <c r="T14" i="9"/>
  <c r="S14" i="9"/>
  <c r="X14" i="9"/>
  <c r="W14" i="9"/>
  <c r="U14" i="9"/>
  <c r="V14" i="9"/>
  <c r="I7" i="9"/>
  <c r="L7" i="9" s="1"/>
  <c r="I65" i="9"/>
  <c r="L65" i="9" s="1"/>
  <c r="I9" i="9"/>
  <c r="L9" i="9" s="1"/>
  <c r="I11" i="9"/>
  <c r="L11" i="9" s="1"/>
  <c r="I16" i="9"/>
  <c r="L16" i="9" s="1"/>
  <c r="I24" i="9"/>
  <c r="L24" i="9" s="1"/>
  <c r="I32" i="9"/>
  <c r="L32" i="9" s="1"/>
  <c r="I40" i="9"/>
  <c r="L40" i="9" s="1"/>
  <c r="I48" i="9"/>
  <c r="L48" i="9" s="1"/>
  <c r="I56" i="9"/>
  <c r="L56" i="9" s="1"/>
  <c r="I59" i="9"/>
  <c r="L59" i="9" s="1"/>
  <c r="I61" i="9"/>
  <c r="L61" i="9" s="1"/>
  <c r="I18" i="9"/>
  <c r="L18" i="9" s="1"/>
  <c r="I26" i="9"/>
  <c r="L26" i="9" s="1"/>
  <c r="I34" i="9"/>
  <c r="L34" i="9" s="1"/>
  <c r="I22" i="9"/>
  <c r="L22" i="9" s="1"/>
  <c r="I38" i="9"/>
  <c r="L38" i="9" s="1"/>
  <c r="I46" i="9"/>
  <c r="L46" i="9" s="1"/>
  <c r="I54" i="9"/>
  <c r="L54" i="9" s="1"/>
  <c r="I62" i="9"/>
  <c r="L62" i="9" s="1"/>
  <c r="I42" i="9"/>
  <c r="L42" i="9" s="1"/>
  <c r="I50" i="9"/>
  <c r="L50" i="9" s="1"/>
  <c r="I19" i="9"/>
  <c r="L19" i="9" s="1"/>
  <c r="I27" i="9"/>
  <c r="L27" i="9" s="1"/>
  <c r="I35" i="9"/>
  <c r="L35" i="9" s="1"/>
  <c r="I43" i="9"/>
  <c r="L43" i="9" s="1"/>
  <c r="I51" i="9"/>
  <c r="L51" i="9" s="1"/>
  <c r="I58" i="9"/>
  <c r="L58" i="9" s="1"/>
  <c r="I13" i="9"/>
  <c r="L13" i="9" s="1"/>
  <c r="I21" i="9"/>
  <c r="L21" i="9" s="1"/>
  <c r="I29" i="9"/>
  <c r="L29" i="9" s="1"/>
  <c r="I37" i="9"/>
  <c r="L37" i="9" s="1"/>
  <c r="I45" i="9"/>
  <c r="L45" i="9" s="1"/>
  <c r="I53" i="9"/>
  <c r="L53" i="9" s="1"/>
  <c r="I15" i="9"/>
  <c r="L15" i="9" s="1"/>
  <c r="I23" i="9"/>
  <c r="L23" i="9" s="1"/>
  <c r="I31" i="9"/>
  <c r="L31" i="9" s="1"/>
  <c r="I39" i="9"/>
  <c r="L39" i="9" s="1"/>
  <c r="I47" i="9"/>
  <c r="L47" i="9" s="1"/>
  <c r="I55" i="9"/>
  <c r="L55" i="9" s="1"/>
  <c r="I63" i="9"/>
  <c r="L63" i="9" s="1"/>
  <c r="I10" i="9"/>
  <c r="L10" i="9" s="1"/>
  <c r="I12" i="9"/>
  <c r="L12" i="9" s="1"/>
  <c r="I20" i="9"/>
  <c r="L20" i="9" s="1"/>
  <c r="I28" i="9"/>
  <c r="L28" i="9" s="1"/>
  <c r="I36" i="9"/>
  <c r="L36" i="9" s="1"/>
  <c r="I44" i="9"/>
  <c r="L44" i="9" s="1"/>
  <c r="I52" i="9"/>
  <c r="L52" i="9" s="1"/>
  <c r="I60" i="9"/>
  <c r="L60" i="9" s="1"/>
  <c r="I8" i="9"/>
  <c r="L8" i="9" s="1"/>
  <c r="I17" i="9"/>
  <c r="L17" i="9" s="1"/>
  <c r="I25" i="9"/>
  <c r="L25" i="9" s="1"/>
  <c r="I33" i="9"/>
  <c r="L33" i="9" s="1"/>
  <c r="I41" i="9"/>
  <c r="L41" i="9" s="1"/>
  <c r="I49" i="9"/>
  <c r="L49" i="9" s="1"/>
  <c r="I57" i="9"/>
  <c r="L57" i="9" s="1"/>
  <c r="I14" i="9"/>
  <c r="L14" i="9" s="1"/>
  <c r="I30" i="9"/>
  <c r="L30" i="9" s="1"/>
  <c r="A25" i="4"/>
  <c r="A38" i="4"/>
  <c r="K65" i="9" l="1"/>
  <c r="C10" i="4" s="1"/>
  <c r="Z70" i="36"/>
  <c r="Z71" i="36" s="1"/>
  <c r="Z71" i="9"/>
  <c r="Y70" i="36"/>
  <c r="Y71" i="36" s="1"/>
  <c r="Y71" i="9"/>
  <c r="T70" i="36"/>
  <c r="T71" i="36" s="1"/>
  <c r="T71" i="9"/>
  <c r="U70" i="36"/>
  <c r="U71" i="36" s="1"/>
  <c r="U71" i="9"/>
  <c r="V71" i="9"/>
  <c r="V70" i="36"/>
  <c r="V71" i="36" s="1"/>
  <c r="W71" i="9"/>
  <c r="W70" i="36"/>
  <c r="W71" i="36" s="1"/>
  <c r="X71" i="9"/>
  <c r="X70" i="36"/>
  <c r="X71" i="36" s="1"/>
  <c r="K63" i="9"/>
  <c r="M63" i="9" s="1"/>
  <c r="N63" i="9" s="1"/>
  <c r="K7" i="9"/>
  <c r="K50" i="9"/>
  <c r="M50" i="9" s="1"/>
  <c r="K49" i="9"/>
  <c r="M49" i="9" s="1"/>
  <c r="N49" i="9" s="1"/>
  <c r="K37" i="9"/>
  <c r="M37" i="9" s="1"/>
  <c r="N37" i="9" s="1"/>
  <c r="K32" i="9"/>
  <c r="M32" i="9" s="1"/>
  <c r="K51" i="9"/>
  <c r="M51" i="9" s="1"/>
  <c r="N51" i="9" s="1"/>
  <c r="K58" i="9"/>
  <c r="M58" i="9" s="1"/>
  <c r="N58" i="9" s="1"/>
  <c r="K30" i="9"/>
  <c r="M30" i="9" s="1"/>
  <c r="K25" i="9"/>
  <c r="M25" i="9" s="1"/>
  <c r="N25" i="9" s="1"/>
  <c r="K20" i="9"/>
  <c r="M20" i="9" s="1"/>
  <c r="K29" i="9"/>
  <c r="M29" i="9" s="1"/>
  <c r="N29" i="9" s="1"/>
  <c r="K24" i="9"/>
  <c r="M24" i="9" s="1"/>
  <c r="N24" i="9" s="1"/>
  <c r="K43" i="9"/>
  <c r="M43" i="9" s="1"/>
  <c r="N43" i="9" s="1"/>
  <c r="K42" i="9"/>
  <c r="M42" i="9" s="1"/>
  <c r="N42" i="9" s="1"/>
  <c r="K22" i="9"/>
  <c r="M22" i="9" s="1"/>
  <c r="K17" i="9"/>
  <c r="M17" i="9" s="1"/>
  <c r="K12" i="9"/>
  <c r="M12" i="9" s="1"/>
  <c r="N12" i="9" s="1"/>
  <c r="K21" i="9"/>
  <c r="M21" i="9" s="1"/>
  <c r="N21" i="9" s="1"/>
  <c r="K16" i="9"/>
  <c r="M16" i="9" s="1"/>
  <c r="N16" i="9" s="1"/>
  <c r="K35" i="9"/>
  <c r="M35" i="9" s="1"/>
  <c r="N35" i="9" s="1"/>
  <c r="K34" i="9"/>
  <c r="M34" i="9" s="1"/>
  <c r="N34" i="9" s="1"/>
  <c r="K14" i="9"/>
  <c r="M14" i="9" s="1"/>
  <c r="K39" i="9"/>
  <c r="M39" i="9" s="1"/>
  <c r="N39" i="9" s="1"/>
  <c r="K10" i="9"/>
  <c r="M10" i="9" s="1"/>
  <c r="N10" i="9" s="1"/>
  <c r="K13" i="9"/>
  <c r="M13" i="9" s="1"/>
  <c r="N13" i="9" s="1"/>
  <c r="K11" i="9"/>
  <c r="M11" i="9" s="1"/>
  <c r="N11" i="9" s="1"/>
  <c r="K27" i="9"/>
  <c r="M27" i="9" s="1"/>
  <c r="K18" i="9"/>
  <c r="M18" i="9" s="1"/>
  <c r="N18" i="9" s="1"/>
  <c r="K60" i="9"/>
  <c r="M60" i="9" s="1"/>
  <c r="K8" i="9"/>
  <c r="M8" i="9" s="1"/>
  <c r="N8" i="9" s="1"/>
  <c r="K64" i="9"/>
  <c r="K9" i="9"/>
  <c r="M9" i="9" s="1"/>
  <c r="N9" i="9" s="1"/>
  <c r="K19" i="9"/>
  <c r="M19" i="9" s="1"/>
  <c r="N19" i="9" s="1"/>
  <c r="K62" i="9"/>
  <c r="M62" i="9" s="1"/>
  <c r="N62" i="9" s="1"/>
  <c r="K57" i="9"/>
  <c r="M57" i="9" s="1"/>
  <c r="K52" i="9"/>
  <c r="K26" i="9"/>
  <c r="M26" i="9" s="1"/>
  <c r="N26" i="9" s="1"/>
  <c r="K61" i="9"/>
  <c r="M61" i="9" s="1"/>
  <c r="N61" i="9" s="1"/>
  <c r="K56" i="9"/>
  <c r="M56" i="9" s="1"/>
  <c r="N56" i="9" s="1"/>
  <c r="K47" i="9"/>
  <c r="M47" i="9" s="1"/>
  <c r="N47" i="9" s="1"/>
  <c r="K54" i="9"/>
  <c r="M54" i="9" s="1"/>
  <c r="N54" i="9" s="1"/>
  <c r="K44" i="9"/>
  <c r="M44" i="9" s="1"/>
  <c r="N44" i="9" s="1"/>
  <c r="K53" i="9"/>
  <c r="M53" i="9" s="1"/>
  <c r="N53" i="9" s="1"/>
  <c r="K48" i="9"/>
  <c r="M48" i="9" s="1"/>
  <c r="N48" i="9" s="1"/>
  <c r="K31" i="9"/>
  <c r="M31" i="9" s="1"/>
  <c r="N31" i="9" s="1"/>
  <c r="K46" i="9"/>
  <c r="M46" i="9" s="1"/>
  <c r="K41" i="9"/>
  <c r="M41" i="9" s="1"/>
  <c r="N41" i="9" s="1"/>
  <c r="K36" i="9"/>
  <c r="M36" i="9" s="1"/>
  <c r="K55" i="9"/>
  <c r="M55" i="9" s="1"/>
  <c r="N55" i="9" s="1"/>
  <c r="K45" i="9"/>
  <c r="M45" i="9" s="1"/>
  <c r="N45" i="9" s="1"/>
  <c r="K40" i="9"/>
  <c r="M40" i="9" s="1"/>
  <c r="N40" i="9" s="1"/>
  <c r="K59" i="9"/>
  <c r="M59" i="9" s="1"/>
  <c r="N59" i="9" s="1"/>
  <c r="K15" i="9"/>
  <c r="M15" i="9" s="1"/>
  <c r="N15" i="9" s="1"/>
  <c r="K38" i="9"/>
  <c r="M38" i="9" s="1"/>
  <c r="N38" i="9" s="1"/>
  <c r="K33" i="9"/>
  <c r="M33" i="9" s="1"/>
  <c r="N33" i="9" s="1"/>
  <c r="K28" i="9"/>
  <c r="M28" i="9" s="1"/>
  <c r="N28" i="9" s="1"/>
  <c r="K23" i="9"/>
  <c r="M23" i="9" s="1"/>
  <c r="N23" i="9" s="1"/>
  <c r="C13" i="4"/>
  <c r="G15" i="4" s="1"/>
  <c r="M64" i="9" l="1"/>
  <c r="N64" i="9" s="1"/>
  <c r="N32" i="9"/>
  <c r="N20" i="9"/>
  <c r="N27" i="9"/>
  <c r="N57" i="9"/>
  <c r="N60" i="9"/>
  <c r="N14" i="9"/>
  <c r="N50" i="9"/>
  <c r="N46" i="9"/>
  <c r="N36" i="9"/>
  <c r="N30" i="9"/>
  <c r="N17" i="9"/>
  <c r="N22" i="9"/>
  <c r="M52" i="9"/>
  <c r="N52" i="9" s="1"/>
  <c r="M7" i="9"/>
  <c r="L1" i="9"/>
  <c r="A2" i="4"/>
  <c r="R14" i="9" l="1"/>
  <c r="S69" i="9"/>
  <c r="S71" i="9" s="1"/>
  <c r="R69" i="9"/>
  <c r="Q69" i="9"/>
  <c r="Y14" i="9"/>
  <c r="N7" i="9"/>
  <c r="AA14" i="9" s="1"/>
  <c r="Q14" i="9"/>
  <c r="P14" i="9"/>
  <c r="M67" i="9"/>
  <c r="M1" i="9"/>
  <c r="S70" i="36" l="1"/>
  <c r="S71" i="36" s="1"/>
  <c r="AB69" i="9"/>
  <c r="AB71" i="9" s="1"/>
  <c r="Q70" i="36"/>
  <c r="Q71" i="9"/>
  <c r="R70" i="36"/>
  <c r="R71" i="36" s="1"/>
  <c r="R71" i="9"/>
  <c r="Z14" i="9"/>
  <c r="AA69" i="9"/>
  <c r="N67" i="9"/>
  <c r="N1" i="9"/>
  <c r="S10" i="9" s="1"/>
  <c r="AC69" i="9" l="1"/>
  <c r="AC71" i="9" s="1"/>
  <c r="AB70" i="36"/>
  <c r="AB71" i="36" s="1"/>
  <c r="AA71" i="9"/>
  <c r="AA70" i="36"/>
  <c r="AA71" i="36" s="1"/>
  <c r="Q71" i="36"/>
  <c r="AC70" i="36" l="1"/>
  <c r="AC71" i="36" s="1"/>
</calcChain>
</file>

<file path=xl/sharedStrings.xml><?xml version="1.0" encoding="utf-8"?>
<sst xmlns="http://schemas.openxmlformats.org/spreadsheetml/2006/main" count="548" uniqueCount="180">
  <si>
    <t>現在値</t>
    <rPh sb="0" eb="2">
      <t>ゲンザイ</t>
    </rPh>
    <rPh sb="2" eb="3">
      <t>ネ</t>
    </rPh>
    <phoneticPr fontId="2"/>
  </si>
  <si>
    <t>高値</t>
    <rPh sb="0" eb="2">
      <t>タカネ</t>
    </rPh>
    <phoneticPr fontId="2"/>
  </si>
  <si>
    <t>安値</t>
    <rPh sb="0" eb="2">
      <t>ヤスネ</t>
    </rPh>
    <phoneticPr fontId="2"/>
  </si>
  <si>
    <t>終値</t>
    <rPh sb="0" eb="2">
      <t>オワリネ</t>
    </rPh>
    <phoneticPr fontId="2"/>
  </si>
  <si>
    <t>引数</t>
    <rPh sb="0" eb="2">
      <t>ヒキスウ</t>
    </rPh>
    <phoneticPr fontId="2"/>
  </si>
  <si>
    <t>始値</t>
    <rPh sb="0" eb="1">
      <t>ハジ</t>
    </rPh>
    <rPh sb="1" eb="2">
      <t>チ</t>
    </rPh>
    <phoneticPr fontId="2"/>
  </si>
  <si>
    <t>先物コード</t>
    <rPh sb="0" eb="2">
      <t>サキモノ</t>
    </rPh>
    <phoneticPr fontId="2"/>
  </si>
  <si>
    <t>限月</t>
    <rPh sb="0" eb="1">
      <t>ゲン</t>
    </rPh>
    <rPh sb="1" eb="2">
      <t>ゲツ</t>
    </rPh>
    <phoneticPr fontId="2"/>
  </si>
  <si>
    <t>足種別</t>
    <rPh sb="0" eb="1">
      <t>アシ</t>
    </rPh>
    <rPh sb="1" eb="3">
      <t>シュベツ</t>
    </rPh>
    <phoneticPr fontId="2"/>
  </si>
  <si>
    <t>取得期間</t>
    <rPh sb="0" eb="2">
      <t>シュトク</t>
    </rPh>
    <rPh sb="2" eb="4">
      <t>キカン</t>
    </rPh>
    <phoneticPr fontId="2"/>
  </si>
  <si>
    <t>昇順降順</t>
    <rPh sb="0" eb="2">
      <t>ショウジュン</t>
    </rPh>
    <rPh sb="2" eb="4">
      <t>コウジュン</t>
    </rPh>
    <phoneticPr fontId="2"/>
  </si>
  <si>
    <t>本数</t>
    <rPh sb="0" eb="2">
      <t>ホンスウ</t>
    </rPh>
    <phoneticPr fontId="2"/>
  </si>
  <si>
    <t>第1引数</t>
  </si>
  <si>
    <t>先物コード</t>
  </si>
  <si>
    <t>第2引数</t>
  </si>
  <si>
    <t>限月</t>
  </si>
  <si>
    <t>第3引数</t>
  </si>
  <si>
    <t>取引種類</t>
  </si>
  <si>
    <t>1：新規、2：決済</t>
  </si>
  <si>
    <t>第4引数</t>
  </si>
  <si>
    <t>建玉番号</t>
    <rPh sb="0" eb="1">
      <t>タ</t>
    </rPh>
    <rPh sb="1" eb="2">
      <t>ギョク</t>
    </rPh>
    <rPh sb="2" eb="4">
      <t>バンゴウ</t>
    </rPh>
    <phoneticPr fontId="2"/>
  </si>
  <si>
    <t>第5引数</t>
  </si>
  <si>
    <t>建玉枝番号</t>
    <rPh sb="0" eb="1">
      <t>タ</t>
    </rPh>
    <rPh sb="1" eb="2">
      <t>ギョク</t>
    </rPh>
    <rPh sb="2" eb="3">
      <t>エダ</t>
    </rPh>
    <rPh sb="3" eb="5">
      <t>バンゴウ</t>
    </rPh>
    <phoneticPr fontId="2"/>
  </si>
  <si>
    <t>第6引数</t>
  </si>
  <si>
    <t>売買区分</t>
  </si>
  <si>
    <t>1：売、3：買</t>
  </si>
  <si>
    <t>第7引数</t>
  </si>
  <si>
    <t>執行条件</t>
  </si>
  <si>
    <t>第8引数</t>
  </si>
  <si>
    <t>単価</t>
  </si>
  <si>
    <t>第9引数</t>
  </si>
  <si>
    <t>数量</t>
  </si>
  <si>
    <t>数量を指定</t>
    <rPh sb="0" eb="2">
      <t>スウリョウ</t>
    </rPh>
    <rPh sb="3" eb="5">
      <t>シテイ</t>
    </rPh>
    <phoneticPr fontId="2"/>
  </si>
  <si>
    <t>第10引数</t>
  </si>
  <si>
    <t>0：表示あり、１：表示無し</t>
  </si>
  <si>
    <t>第11引数</t>
  </si>
  <si>
    <t>パスワード</t>
  </si>
  <si>
    <t>発注ID</t>
    <rPh sb="0" eb="2">
      <t>ハッチュウ</t>
    </rPh>
    <phoneticPr fontId="2"/>
  </si>
  <si>
    <t>発注IDを指定</t>
    <rPh sb="0" eb="2">
      <t>ハッチュウ</t>
    </rPh>
    <rPh sb="5" eb="7">
      <t>シテイ</t>
    </rPh>
    <phoneticPr fontId="2"/>
  </si>
  <si>
    <t>成行の場合は0を指定</t>
    <phoneticPr fontId="2"/>
  </si>
  <si>
    <t>新規発注</t>
    <rPh sb="0" eb="2">
      <t>シンキ</t>
    </rPh>
    <rPh sb="2" eb="4">
      <t>ハッチュウ</t>
    </rPh>
    <phoneticPr fontId="2"/>
  </si>
  <si>
    <t>決済発注</t>
    <rPh sb="0" eb="2">
      <t>ケッサイ</t>
    </rPh>
    <rPh sb="2" eb="4">
      <t>ハッチュウ</t>
    </rPh>
    <phoneticPr fontId="2"/>
  </si>
  <si>
    <r>
      <t>第1</t>
    </r>
    <r>
      <rPr>
        <sz val="11"/>
        <rFont val="ＭＳ Ｐゴシック"/>
        <family val="3"/>
        <charset val="128"/>
      </rPr>
      <t>4</t>
    </r>
    <r>
      <rPr>
        <sz val="11"/>
        <rFont val="ＭＳ Ｐゴシック"/>
        <family val="3"/>
        <charset val="128"/>
      </rPr>
      <t>引数</t>
    </r>
    <phoneticPr fontId="2"/>
  </si>
  <si>
    <t>条件発注</t>
    <rPh sb="0" eb="2">
      <t>ジョウケン</t>
    </rPh>
    <rPh sb="2" eb="4">
      <t>ハッチュウ</t>
    </rPh>
    <phoneticPr fontId="2"/>
  </si>
  <si>
    <t>有効期間区分</t>
    <rPh sb="0" eb="2">
      <t>ユウコウ</t>
    </rPh>
    <rPh sb="2" eb="4">
      <t>キカン</t>
    </rPh>
    <rPh sb="4" eb="6">
      <t>クブン</t>
    </rPh>
    <phoneticPr fontId="2"/>
  </si>
  <si>
    <t>0-9/a-z/A-Z の範囲文字と_(アンダーバー)のみ入力可</t>
    <rPh sb="29" eb="31">
      <t>ニュウリョク</t>
    </rPh>
    <rPh sb="31" eb="32">
      <t>カ</t>
    </rPh>
    <phoneticPr fontId="2"/>
  </si>
  <si>
    <t>発注条件</t>
    <rPh sb="0" eb="2">
      <t>ハッチュウ</t>
    </rPh>
    <rPh sb="2" eb="4">
      <t>ジョウケン</t>
    </rPh>
    <phoneticPr fontId="2"/>
  </si>
  <si>
    <t>発注単価</t>
    <rPh sb="0" eb="2">
      <t>ハッチュウ</t>
    </rPh>
    <rPh sb="2" eb="4">
      <t>タンカ</t>
    </rPh>
    <phoneticPr fontId="2"/>
  </si>
  <si>
    <t>第15引数</t>
  </si>
  <si>
    <t>第18引数</t>
  </si>
  <si>
    <t>限月をYYYYMMで指定。0を指定すると期近、1を指定すると期先</t>
    <rPh sb="0" eb="1">
      <t>カギ</t>
    </rPh>
    <rPh sb="1" eb="2">
      <t>ゲツ</t>
    </rPh>
    <rPh sb="10" eb="12">
      <t>シテイ</t>
    </rPh>
    <phoneticPr fontId="2"/>
  </si>
  <si>
    <t>注文確認</t>
    <rPh sb="0" eb="1">
      <t>チュウ</t>
    </rPh>
    <rPh sb="1" eb="2">
      <t>モン</t>
    </rPh>
    <phoneticPr fontId="2"/>
  </si>
  <si>
    <t>完了メッセージ</t>
    <phoneticPr fontId="2"/>
  </si>
  <si>
    <t>第12引数</t>
    <phoneticPr fontId="2"/>
  </si>
  <si>
    <t>注文画面</t>
    <phoneticPr fontId="2"/>
  </si>
  <si>
    <t>第13引数</t>
    <phoneticPr fontId="2"/>
  </si>
  <si>
    <t>先物注文取引パスワード</t>
    <phoneticPr fontId="2"/>
  </si>
  <si>
    <t>第14引数</t>
    <phoneticPr fontId="2"/>
  </si>
  <si>
    <t>第16引数</t>
  </si>
  <si>
    <t>メモ</t>
    <phoneticPr fontId="2"/>
  </si>
  <si>
    <t>第17引数</t>
  </si>
  <si>
    <t>=fneworder(C5,C6,C7,C8,C9,C10,C11,C12,C13,C14,C15,C16,C17,C18,C19,C20,C21,C22)</t>
    <phoneticPr fontId="2"/>
  </si>
  <si>
    <t xml:space="preserve">建玉番号or 決済順序。決済する建玉指定、もしくは、A：評価益（1 枚）順、B：評価損（1 枚）順、C：建日時古順、D：建日時新順。ブランクはなし。
</t>
    <rPh sb="0" eb="1">
      <t>タ</t>
    </rPh>
    <rPh sb="1" eb="2">
      <t>タマ</t>
    </rPh>
    <rPh sb="2" eb="4">
      <t>バンゴウ</t>
    </rPh>
    <rPh sb="7" eb="9">
      <t>ケッサイ</t>
    </rPh>
    <rPh sb="9" eb="11">
      <t>ジュンジョ</t>
    </rPh>
    <rPh sb="12" eb="14">
      <t>ケッサイ</t>
    </rPh>
    <rPh sb="16" eb="17">
      <t>タ</t>
    </rPh>
    <rPh sb="17" eb="18">
      <t>タマ</t>
    </rPh>
    <rPh sb="18" eb="20">
      <t>シテイ</t>
    </rPh>
    <rPh sb="28" eb="31">
      <t>ヒョウカエキ</t>
    </rPh>
    <rPh sb="34" eb="35">
      <t>マイ</t>
    </rPh>
    <rPh sb="36" eb="37">
      <t>ジュン</t>
    </rPh>
    <rPh sb="40" eb="42">
      <t>ヒョウカ</t>
    </rPh>
    <rPh sb="42" eb="43">
      <t>ソン</t>
    </rPh>
    <rPh sb="46" eb="47">
      <t>マイ</t>
    </rPh>
    <rPh sb="48" eb="49">
      <t>ジュン</t>
    </rPh>
    <rPh sb="52" eb="53">
      <t>ケン</t>
    </rPh>
    <rPh sb="53" eb="55">
      <t>ニチジ</t>
    </rPh>
    <rPh sb="55" eb="56">
      <t>フル</t>
    </rPh>
    <rPh sb="56" eb="57">
      <t>ジュン</t>
    </rPh>
    <rPh sb="60" eb="61">
      <t>ケン</t>
    </rPh>
    <rPh sb="61" eb="63">
      <t>ニチジ</t>
    </rPh>
    <rPh sb="63" eb="64">
      <t>シン</t>
    </rPh>
    <rPh sb="64" eb="65">
      <t>ジュン</t>
    </rPh>
    <phoneticPr fontId="2"/>
  </si>
  <si>
    <t>１を指定。</t>
    <rPh sb="2" eb="4">
      <t>シテイ</t>
    </rPh>
    <phoneticPr fontId="2"/>
  </si>
  <si>
    <t>成行の場合は０を指定。</t>
    <phoneticPr fontId="2"/>
  </si>
  <si>
    <t>0：最大指値、1：指値、5：引成、6：不出来最大指値、8：逆指、10：指値（FOK）、11：指値（FAK）、12：成行（FOK）、13：成行（FAK）、14：最良指値、15：最良指値（FOK）、16：最良指値（FAK）、19：引指</t>
    <phoneticPr fontId="2"/>
  </si>
  <si>
    <r>
      <t>0：最大指値 ※逆指値指定時のみ有効、1：指値、10：指値（FOK）、11：指値（FAK）、12：成行（FOK）、13：成行（FAK）、14：最良指値、15：最良指値（FOK）、16：最良指値（FAK）、</t>
    </r>
    <r>
      <rPr>
        <sz val="11"/>
        <rFont val="ＭＳ Ｐゴシック"/>
        <family val="3"/>
        <charset val="128"/>
      </rPr>
      <t>19</t>
    </r>
    <r>
      <rPr>
        <sz val="11"/>
        <rFont val="ＭＳ Ｐゴシック"/>
        <family val="3"/>
        <charset val="128"/>
      </rPr>
      <t>：引指</t>
    </r>
    <phoneticPr fontId="2"/>
  </si>
  <si>
    <t>（逆指値時）</t>
    <phoneticPr fontId="2"/>
  </si>
  <si>
    <r>
      <t>N225：日経225先物、N225mini：ミニ先物、TOPIX</t>
    </r>
    <r>
      <rPr>
        <sz val="11"/>
        <rFont val="ＭＳ Ｐゴシック"/>
        <family val="3"/>
        <charset val="128"/>
      </rPr>
      <t>：</t>
    </r>
    <r>
      <rPr>
        <sz val="11"/>
        <rFont val="ＭＳ Ｐゴシック"/>
        <family val="3"/>
        <charset val="128"/>
      </rPr>
      <t>TOPIX</t>
    </r>
    <r>
      <rPr>
        <sz val="11"/>
        <rFont val="ＭＳ Ｐゴシック"/>
        <family val="3"/>
        <charset val="128"/>
      </rPr>
      <t>先物、</t>
    </r>
    <r>
      <rPr>
        <sz val="11"/>
        <rFont val="ＭＳ Ｐゴシック"/>
        <family val="3"/>
        <charset val="128"/>
      </rPr>
      <t>TOPIXmini</t>
    </r>
    <r>
      <rPr>
        <sz val="11"/>
        <rFont val="ＭＳ Ｐゴシック"/>
        <family val="3"/>
        <charset val="128"/>
      </rPr>
      <t>：ミニ</t>
    </r>
    <r>
      <rPr>
        <sz val="11"/>
        <rFont val="ＭＳ Ｐゴシック"/>
        <family val="3"/>
        <charset val="128"/>
      </rPr>
      <t>TOPIX、JPX400 ：JPX400先物、MOTHERS：マザーズ先物</t>
    </r>
    <r>
      <rPr>
        <sz val="11"/>
        <rFont val="ＭＳ Ｐゴシック"/>
        <family val="3"/>
        <charset val="128"/>
      </rPr>
      <t>、</t>
    </r>
    <r>
      <rPr>
        <sz val="11"/>
        <rFont val="ＭＳ Ｐゴシック"/>
        <family val="3"/>
        <charset val="128"/>
      </rPr>
      <t>Core30</t>
    </r>
    <r>
      <rPr>
        <sz val="11"/>
        <rFont val="ＭＳ Ｐゴシック"/>
        <family val="3"/>
        <charset val="128"/>
      </rPr>
      <t>：</t>
    </r>
    <r>
      <rPr>
        <sz val="11"/>
        <rFont val="ＭＳ Ｐゴシック"/>
        <family val="3"/>
        <charset val="128"/>
      </rPr>
      <t>TOPIX Core30</t>
    </r>
    <r>
      <rPr>
        <sz val="11"/>
        <rFont val="ＭＳ Ｐゴシック"/>
        <family val="3"/>
        <charset val="128"/>
      </rPr>
      <t>、</t>
    </r>
    <r>
      <rPr>
        <sz val="11"/>
        <rFont val="ＭＳ Ｐゴシック"/>
        <family val="3"/>
        <charset val="128"/>
      </rPr>
      <t>REIT</t>
    </r>
    <r>
      <rPr>
        <sz val="11"/>
        <rFont val="ＭＳ Ｐゴシック"/>
        <family val="3"/>
        <charset val="128"/>
      </rPr>
      <t>：</t>
    </r>
    <r>
      <rPr>
        <sz val="11"/>
        <rFont val="ＭＳ Ｐゴシック"/>
        <family val="3"/>
        <charset val="128"/>
      </rPr>
      <t xml:space="preserve">REIT </t>
    </r>
    <r>
      <rPr>
        <sz val="11"/>
        <rFont val="ＭＳ Ｐゴシック"/>
        <family val="3"/>
        <charset val="128"/>
      </rPr>
      <t>先物、</t>
    </r>
    <r>
      <rPr>
        <sz val="11"/>
        <rFont val="ＭＳ Ｐゴシック"/>
        <family val="3"/>
        <charset val="128"/>
      </rPr>
      <t>DOW</t>
    </r>
    <r>
      <rPr>
        <sz val="11"/>
        <rFont val="ＭＳ Ｐゴシック"/>
        <family val="3"/>
        <charset val="128"/>
      </rPr>
      <t>：</t>
    </r>
    <r>
      <rPr>
        <sz val="11"/>
        <rFont val="ＭＳ Ｐゴシック"/>
        <family val="3"/>
        <charset val="128"/>
      </rPr>
      <t>NY</t>
    </r>
    <r>
      <rPr>
        <sz val="11"/>
        <rFont val="ＭＳ Ｐゴシック"/>
        <family val="3"/>
        <charset val="128"/>
      </rPr>
      <t>ダウ先物、</t>
    </r>
    <r>
      <rPr>
        <sz val="11"/>
        <rFont val="ＭＳ Ｐゴシック"/>
        <family val="3"/>
        <charset val="128"/>
      </rPr>
      <t>VI</t>
    </r>
    <r>
      <rPr>
        <sz val="11"/>
        <rFont val="ＭＳ Ｐゴシック"/>
        <family val="3"/>
        <charset val="128"/>
      </rPr>
      <t>：日経</t>
    </r>
    <r>
      <rPr>
        <sz val="11"/>
        <rFont val="ＭＳ Ｐゴシック"/>
        <family val="3"/>
        <charset val="128"/>
      </rPr>
      <t>VI</t>
    </r>
    <r>
      <rPr>
        <sz val="11"/>
        <rFont val="ＭＳ Ｐゴシック"/>
        <family val="3"/>
        <charset val="128"/>
      </rPr>
      <t>先物</t>
    </r>
    <phoneticPr fontId="2"/>
  </si>
  <si>
    <t>N225mini</t>
    <phoneticPr fontId="2"/>
  </si>
  <si>
    <r>
      <t>N225</t>
    </r>
    <r>
      <rPr>
        <sz val="11"/>
        <rFont val="ＭＳ Ｐゴシック"/>
        <family val="3"/>
        <charset val="128"/>
      </rPr>
      <t>mini</t>
    </r>
    <phoneticPr fontId="2"/>
  </si>
  <si>
    <t>A</t>
  </si>
  <si>
    <t>1：当ｾｯｼｮﾝのみ(GFD)、3：最終日まで(GTC)、YYYMMDD（GTDの場合のみ日付設定）※指定しない場合当セッションのみ</t>
    <phoneticPr fontId="2"/>
  </si>
  <si>
    <t>現在時刻</t>
    <rPh sb="0" eb="2">
      <t>ゲンザイ</t>
    </rPh>
    <rPh sb="2" eb="4">
      <t>ジコク</t>
    </rPh>
    <phoneticPr fontId="2"/>
  </si>
  <si>
    <t>発注日</t>
    <rPh sb="0" eb="2">
      <t>ハッチュウ</t>
    </rPh>
    <rPh sb="2" eb="3">
      <t>ヒ</t>
    </rPh>
    <phoneticPr fontId="2"/>
  </si>
  <si>
    <t>発注有無</t>
    <rPh sb="2" eb="4">
      <t>ウム</t>
    </rPh>
    <phoneticPr fontId="2"/>
  </si>
  <si>
    <t>取引
日付</t>
    <rPh sb="0" eb="2">
      <t>トリヒキ</t>
    </rPh>
    <rPh sb="3" eb="5">
      <t>ヒヅケ</t>
    </rPh>
    <phoneticPr fontId="2"/>
  </si>
  <si>
    <t>移動平均/MA3</t>
    <rPh sb="0" eb="2">
      <t>イドウ</t>
    </rPh>
    <rPh sb="2" eb="4">
      <t>ヘイキン</t>
    </rPh>
    <phoneticPr fontId="2"/>
  </si>
  <si>
    <t>移動平均/MA5</t>
    <rPh sb="0" eb="2">
      <t>イドウ</t>
    </rPh>
    <rPh sb="2" eb="4">
      <t>ヘイキン</t>
    </rPh>
    <phoneticPr fontId="2"/>
  </si>
  <si>
    <t>移動平均/MA10</t>
    <rPh sb="0" eb="2">
      <t>イドウ</t>
    </rPh>
    <rPh sb="2" eb="4">
      <t>ヘイキン</t>
    </rPh>
    <phoneticPr fontId="2"/>
  </si>
  <si>
    <t>売買
シグナル</t>
    <rPh sb="0" eb="2">
      <t>バイバイ</t>
    </rPh>
    <phoneticPr fontId="2"/>
  </si>
  <si>
    <t>保有数量</t>
    <rPh sb="0" eb="2">
      <t>ホユウ</t>
    </rPh>
    <rPh sb="2" eb="4">
      <t>スウリョウ</t>
    </rPh>
    <phoneticPr fontId="2"/>
  </si>
  <si>
    <t>損益
(毎日決済)</t>
    <rPh sb="0" eb="2">
      <t>ソンエキ</t>
    </rPh>
    <rPh sb="4" eb="6">
      <t>マイニチ</t>
    </rPh>
    <rPh sb="6" eb="8">
      <t>ケッサイ</t>
    </rPh>
    <phoneticPr fontId="2"/>
  </si>
  <si>
    <t>損益
(ロスカット)</t>
    <rPh sb="0" eb="2">
      <t>ソンエキ</t>
    </rPh>
    <phoneticPr fontId="2"/>
  </si>
  <si>
    <t>月</t>
    <rPh sb="0" eb="1">
      <t>ツキ</t>
    </rPh>
    <phoneticPr fontId="2"/>
  </si>
  <si>
    <t>-</t>
    <phoneticPr fontId="2"/>
  </si>
  <si>
    <t>T</t>
  </si>
  <si>
    <t>変動額</t>
    <rPh sb="0" eb="2">
      <t>ヘンドウ</t>
    </rPh>
    <rPh sb="2" eb="3">
      <t>ガク</t>
    </rPh>
    <phoneticPr fontId="2"/>
  </si>
  <si>
    <t>1月</t>
    <rPh sb="1" eb="2">
      <t>ガツ</t>
    </rPh>
    <phoneticPr fontId="2"/>
  </si>
  <si>
    <t>2月</t>
    <rPh sb="1" eb="2">
      <t>ガツ</t>
    </rPh>
    <phoneticPr fontId="2"/>
  </si>
  <si>
    <t>3月</t>
    <rPh sb="1" eb="2">
      <t>ガツ</t>
    </rPh>
    <phoneticPr fontId="2"/>
  </si>
  <si>
    <t>4月</t>
    <rPh sb="1" eb="2">
      <t>ガツ</t>
    </rPh>
    <phoneticPr fontId="2"/>
  </si>
  <si>
    <t>5月</t>
    <rPh sb="1" eb="2">
      <t>ガツ</t>
    </rPh>
    <phoneticPr fontId="2"/>
  </si>
  <si>
    <t>6月</t>
    <rPh sb="1" eb="2">
      <t>ガツ</t>
    </rPh>
    <phoneticPr fontId="2"/>
  </si>
  <si>
    <t>7月</t>
    <rPh sb="1" eb="2">
      <t>ガツ</t>
    </rPh>
    <phoneticPr fontId="2"/>
  </si>
  <si>
    <t>8月</t>
    <rPh sb="1" eb="2">
      <t>ガツ</t>
    </rPh>
    <phoneticPr fontId="2"/>
  </si>
  <si>
    <t>9月</t>
    <rPh sb="1" eb="2">
      <t>ガツ</t>
    </rPh>
    <phoneticPr fontId="2"/>
  </si>
  <si>
    <t>10月</t>
    <rPh sb="2" eb="3">
      <t>ガツ</t>
    </rPh>
    <phoneticPr fontId="2"/>
  </si>
  <si>
    <t>11月</t>
    <rPh sb="2" eb="3">
      <t>ガツ</t>
    </rPh>
    <phoneticPr fontId="2"/>
  </si>
  <si>
    <t>12月</t>
    <rPh sb="2" eb="3">
      <t>ガツ</t>
    </rPh>
    <phoneticPr fontId="2"/>
  </si>
  <si>
    <t>←この時点での売買を判断</t>
    <rPh sb="3" eb="5">
      <t>ジテン</t>
    </rPh>
    <rPh sb="7" eb="9">
      <t>バイバイ</t>
    </rPh>
    <rPh sb="10" eb="12">
      <t>ハンダン</t>
    </rPh>
    <phoneticPr fontId="2"/>
  </si>
  <si>
    <t>数量</t>
    <rPh sb="0" eb="2">
      <t>スウリョウ</t>
    </rPh>
    <phoneticPr fontId="2"/>
  </si>
  <si>
    <t>保有情報</t>
    <phoneticPr fontId="2"/>
  </si>
  <si>
    <t>売買区分</t>
    <rPh sb="0" eb="2">
      <t>バイバイ</t>
    </rPh>
    <rPh sb="2" eb="4">
      <t>クブン</t>
    </rPh>
    <phoneticPr fontId="2"/>
  </si>
  <si>
    <t>建玉単価</t>
    <rPh sb="0" eb="2">
      <t>タテギョク</t>
    </rPh>
    <rPh sb="2" eb="4">
      <t>タンカ</t>
    </rPh>
    <phoneticPr fontId="2"/>
  </si>
  <si>
    <t>評価損益額</t>
    <rPh sb="0" eb="2">
      <t>ヒョウカ</t>
    </rPh>
    <rPh sb="2" eb="4">
      <t>ソンエキ</t>
    </rPh>
    <rPh sb="4" eb="5">
      <t>ガク</t>
    </rPh>
    <phoneticPr fontId="2"/>
  </si>
  <si>
    <t>***END***</t>
  </si>
  <si>
    <t>A</t>
    <phoneticPr fontId="2"/>
  </si>
  <si>
    <t>Time_Kessai</t>
    <phoneticPr fontId="2"/>
  </si>
  <si>
    <t>Jouken_Kessai</t>
    <phoneticPr fontId="2"/>
  </si>
  <si>
    <t>第16引数</t>
    <phoneticPr fontId="2"/>
  </si>
  <si>
    <t>　★Excelを再起動しない（発注IDは日付が変わらないと更新されない）</t>
    <rPh sb="8" eb="11">
      <t>サイキドウ</t>
    </rPh>
    <rPh sb="15" eb="17">
      <t>ハッチュウ</t>
    </rPh>
    <rPh sb="20" eb="22">
      <t>ヒヅケ</t>
    </rPh>
    <rPh sb="23" eb="24">
      <t>カ</t>
    </rPh>
    <rPh sb="29" eb="31">
      <t>コウシン</t>
    </rPh>
    <phoneticPr fontId="2"/>
  </si>
  <si>
    <t>　④時間に関係なく条件に達したら決済（一度正常に決済されたら翌日まで再決済しない）</t>
    <rPh sb="2" eb="4">
      <t>ジカン</t>
    </rPh>
    <rPh sb="5" eb="7">
      <t>カンケイ</t>
    </rPh>
    <rPh sb="9" eb="11">
      <t>ジョウケン</t>
    </rPh>
    <rPh sb="12" eb="13">
      <t>タッ</t>
    </rPh>
    <rPh sb="16" eb="18">
      <t>ケッサイ</t>
    </rPh>
    <rPh sb="19" eb="21">
      <t>イチド</t>
    </rPh>
    <rPh sb="21" eb="23">
      <t>セイジョウ</t>
    </rPh>
    <rPh sb="24" eb="26">
      <t>ケッサイ</t>
    </rPh>
    <rPh sb="30" eb="32">
      <t>ヨクジツ</t>
    </rPh>
    <rPh sb="34" eb="35">
      <t>サイ</t>
    </rPh>
    <rPh sb="35" eb="37">
      <t>ケッサイ</t>
    </rPh>
    <phoneticPr fontId="2"/>
  </si>
  <si>
    <t>Shinki_Hacchu</t>
    <phoneticPr fontId="2"/>
  </si>
  <si>
    <t>発注開始時刻</t>
    <rPh sb="0" eb="2">
      <t>ハッチュウ</t>
    </rPh>
    <rPh sb="2" eb="4">
      <t>カイシ</t>
    </rPh>
    <rPh sb="4" eb="6">
      <t>ジコク</t>
    </rPh>
    <phoneticPr fontId="2"/>
  </si>
  <si>
    <t>発注終了時刻</t>
    <rPh sb="0" eb="2">
      <t>ハッチュウ</t>
    </rPh>
    <rPh sb="2" eb="4">
      <t>シュウリョウ</t>
    </rPh>
    <rPh sb="4" eb="6">
      <t>ジコク</t>
    </rPh>
    <phoneticPr fontId="2"/>
  </si>
  <si>
    <t>決済日</t>
    <rPh sb="0" eb="2">
      <t>ケッサイ</t>
    </rPh>
    <rPh sb="2" eb="3">
      <t>ヒ</t>
    </rPh>
    <phoneticPr fontId="2"/>
  </si>
  <si>
    <t>決済開始時刻</t>
    <rPh sb="0" eb="2">
      <t>ケッサイ</t>
    </rPh>
    <rPh sb="2" eb="4">
      <t>カイシ</t>
    </rPh>
    <rPh sb="4" eb="6">
      <t>ジコク</t>
    </rPh>
    <phoneticPr fontId="2"/>
  </si>
  <si>
    <t>決済終了時刻</t>
    <rPh sb="0" eb="2">
      <t>ケッサイ</t>
    </rPh>
    <rPh sb="2" eb="4">
      <t>シュウリョウ</t>
    </rPh>
    <rPh sb="4" eb="6">
      <t>ジコク</t>
    </rPh>
    <phoneticPr fontId="2"/>
  </si>
  <si>
    <t>　※現在時刻を常時更新する仕組みが必要</t>
    <rPh sb="2" eb="4">
      <t>ゲンザイ</t>
    </rPh>
    <rPh sb="4" eb="6">
      <t>ジコク</t>
    </rPh>
    <rPh sb="7" eb="9">
      <t>ジョウジ</t>
    </rPh>
    <rPh sb="9" eb="11">
      <t>コウシン</t>
    </rPh>
    <rPh sb="13" eb="15">
      <t>シク</t>
    </rPh>
    <rPh sb="17" eb="19">
      <t>ヒツヨウ</t>
    </rPh>
    <phoneticPr fontId="2"/>
  </si>
  <si>
    <t>→</t>
    <phoneticPr fontId="2"/>
  </si>
  <si>
    <t>保有
数量</t>
    <rPh sb="0" eb="2">
      <t>ホユウ</t>
    </rPh>
    <rPh sb="3" eb="5">
      <t>スウリョウ</t>
    </rPh>
    <phoneticPr fontId="2"/>
  </si>
  <si>
    <t>変動額/MA3</t>
    <rPh sb="0" eb="2">
      <t>ヘンドウ</t>
    </rPh>
    <rPh sb="2" eb="3">
      <t>ガク</t>
    </rPh>
    <phoneticPr fontId="2"/>
  </si>
  <si>
    <t>　③時間に関係なく条件に達したら決済（一度正常に決済されたら翌日まで再決済しない）</t>
    <rPh sb="2" eb="4">
      <t>ジカン</t>
    </rPh>
    <rPh sb="5" eb="7">
      <t>カンケイ</t>
    </rPh>
    <rPh sb="9" eb="11">
      <t>ジョウケン</t>
    </rPh>
    <rPh sb="12" eb="13">
      <t>タッ</t>
    </rPh>
    <rPh sb="16" eb="18">
      <t>ケッサイ</t>
    </rPh>
    <rPh sb="19" eb="21">
      <t>イチド</t>
    </rPh>
    <rPh sb="21" eb="23">
      <t>セイジョウ</t>
    </rPh>
    <rPh sb="24" eb="26">
      <t>ケッサイ</t>
    </rPh>
    <rPh sb="30" eb="32">
      <t>ヨクジツ</t>
    </rPh>
    <rPh sb="34" eb="35">
      <t>サイ</t>
    </rPh>
    <rPh sb="35" eb="37">
      <t>ケッサイ</t>
    </rPh>
    <phoneticPr fontId="2"/>
  </si>
  <si>
    <t>　　→建玉が発生した時点で①で持ち越した発注分を即決済</t>
    <rPh sb="15" eb="16">
      <t>モ</t>
    </rPh>
    <rPh sb="17" eb="18">
      <t>コ</t>
    </rPh>
    <rPh sb="20" eb="22">
      <t>ハッチュウ</t>
    </rPh>
    <rPh sb="22" eb="23">
      <t>ブン</t>
    </rPh>
    <rPh sb="24" eb="25">
      <t>ソク</t>
    </rPh>
    <rPh sb="25" eb="27">
      <t>ケッサイ</t>
    </rPh>
    <phoneticPr fontId="2"/>
  </si>
  <si>
    <t>建玉番号</t>
    <rPh sb="0" eb="2">
      <t>タテギョク</t>
    </rPh>
    <rPh sb="2" eb="4">
      <t>バンゴウ</t>
    </rPh>
    <phoneticPr fontId="2"/>
  </si>
  <si>
    <t>当日建玉番号</t>
    <rPh sb="0" eb="2">
      <t>トウジツ</t>
    </rPh>
    <rPh sb="2" eb="4">
      <t>タテギョク</t>
    </rPh>
    <rPh sb="4" eb="6">
      <t>バンゴウ</t>
    </rPh>
    <phoneticPr fontId="2"/>
  </si>
  <si>
    <t>↑上記をループ</t>
    <rPh sb="1" eb="3">
      <t>ジョウキ</t>
    </rPh>
    <phoneticPr fontId="2"/>
  </si>
  <si>
    <t>前日建玉番号⤵</t>
    <rPh sb="0" eb="2">
      <t>ゼンジツ</t>
    </rPh>
    <rPh sb="2" eb="4">
      <t>タテギョク</t>
    </rPh>
    <rPh sb="4" eb="6">
      <t>バンゴウ</t>
    </rPh>
    <phoneticPr fontId="2"/>
  </si>
  <si>
    <t>当日建玉番号⤴</t>
    <rPh sb="0" eb="2">
      <t>トウジツ</t>
    </rPh>
    <rPh sb="2" eb="4">
      <t>タテギョク</t>
    </rPh>
    <rPh sb="4" eb="6">
      <t>バンゴウ</t>
    </rPh>
    <phoneticPr fontId="2"/>
  </si>
  <si>
    <t>***END***</t>
    <phoneticPr fontId="2"/>
  </si>
  <si>
    <t>***END***じゃ無い→決済無し</t>
    <rPh sb="11" eb="12">
      <t>ナ</t>
    </rPh>
    <rPh sb="14" eb="16">
      <t>ケッサイ</t>
    </rPh>
    <rPh sb="16" eb="17">
      <t>ナ</t>
    </rPh>
    <phoneticPr fontId="2"/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</si>
  <si>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2"/>
  </si>
  <si>
    <t>　②毎日16:15に発注（一度正常に発注されたら翌日まで再発注しない）</t>
    <rPh sb="2" eb="4">
      <t>マイニチ</t>
    </rPh>
    <rPh sb="10" eb="12">
      <t>ハッチュウ</t>
    </rPh>
    <rPh sb="13" eb="15">
      <t>イチド</t>
    </rPh>
    <rPh sb="15" eb="17">
      <t>セイジョウ</t>
    </rPh>
    <rPh sb="18" eb="20">
      <t>ハッチュウ</t>
    </rPh>
    <rPh sb="24" eb="26">
      <t>ヨクジツ</t>
    </rPh>
    <rPh sb="28" eb="29">
      <t>サイ</t>
    </rPh>
    <rPh sb="29" eb="31">
      <t>ハッチュウ</t>
    </rPh>
    <phoneticPr fontId="2"/>
  </si>
  <si>
    <t>　②毎日16:15に新規発注　（一度正常に発注されたら翌日まで再発注しない）</t>
    <rPh sb="10" eb="12">
      <t>シンキ</t>
    </rPh>
    <phoneticPr fontId="2"/>
  </si>
  <si>
    <t>　②毎日16:15に新規発注（一度正常に発注されたら翌日まで再発注しない）</t>
    <rPh sb="10" eb="12">
      <t>シンキ</t>
    </rPh>
    <phoneticPr fontId="2"/>
  </si>
  <si>
    <t xml:space="preserve">                                                                                                                                                                           </t>
    <phoneticPr fontId="2"/>
  </si>
  <si>
    <t>◎</t>
    <phoneticPr fontId="2"/>
  </si>
  <si>
    <t>○</t>
    <phoneticPr fontId="2"/>
  </si>
  <si>
    <t>△</t>
    <phoneticPr fontId="2"/>
  </si>
  <si>
    <t>利益/1枚</t>
    <rPh sb="0" eb="2">
      <t>リエキ</t>
    </rPh>
    <rPh sb="4" eb="5">
      <t>マイ</t>
    </rPh>
    <phoneticPr fontId="2"/>
  </si>
  <si>
    <t>　③毎日15:05に決済（一度正常に決済されたら翌日まで再決済しない）</t>
    <rPh sb="2" eb="4">
      <t>マイニチ</t>
    </rPh>
    <rPh sb="10" eb="12">
      <t>ケッサイ</t>
    </rPh>
    <rPh sb="13" eb="15">
      <t>イチド</t>
    </rPh>
    <rPh sb="15" eb="17">
      <t>セイジョウ</t>
    </rPh>
    <rPh sb="18" eb="20">
      <t>ケッサイ</t>
    </rPh>
    <rPh sb="24" eb="26">
      <t>ヨクジツ</t>
    </rPh>
    <rPh sb="28" eb="29">
      <t>サイ</t>
    </rPh>
    <rPh sb="29" eb="31">
      <t>ケッサイ</t>
    </rPh>
    <phoneticPr fontId="2"/>
  </si>
  <si>
    <t>　①毎日15:05に前日分を決済　（前日の建玉アリ→正常に決済→翌日まで再決済しない）</t>
    <rPh sb="10" eb="12">
      <t>ゼンジツ</t>
    </rPh>
    <rPh sb="12" eb="13">
      <t>ブン</t>
    </rPh>
    <rPh sb="18" eb="20">
      <t>ゼンジツ</t>
    </rPh>
    <rPh sb="21" eb="23">
      <t>タテギョク</t>
    </rPh>
    <phoneticPr fontId="2"/>
  </si>
  <si>
    <r>
      <t>　①毎日15:05に前日分を決済　</t>
    </r>
    <r>
      <rPr>
        <b/>
        <sz val="11"/>
        <color rgb="FFFF0000"/>
        <rFont val="ＭＳ Ｐゴシック"/>
        <family val="3"/>
        <charset val="128"/>
      </rPr>
      <t>（前日の建玉ナシ→正常に決済されず→発注持ち越し）</t>
    </r>
    <rPh sb="10" eb="12">
      <t>ゼンジツ</t>
    </rPh>
    <rPh sb="12" eb="13">
      <t>ブン</t>
    </rPh>
    <rPh sb="18" eb="20">
      <t>ゼンジツ</t>
    </rPh>
    <rPh sb="21" eb="23">
      <t>タテギョク</t>
    </rPh>
    <rPh sb="26" eb="28">
      <t>セイジョウ</t>
    </rPh>
    <rPh sb="35" eb="37">
      <t>ハッチュウ</t>
    </rPh>
    <rPh sb="37" eb="38">
      <t>モ</t>
    </rPh>
    <rPh sb="39" eb="40">
      <t>コ</t>
    </rPh>
    <phoneticPr fontId="2"/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</si>
  <si>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2"/>
  </si>
  <si>
    <t>当日
/変動額</t>
    <rPh sb="0" eb="2">
      <t>トウジツ</t>
    </rPh>
    <rPh sb="4" eb="6">
      <t>ヘンドウ</t>
    </rPh>
    <rPh sb="6" eb="7">
      <t>ガク</t>
    </rPh>
    <phoneticPr fontId="2"/>
  </si>
  <si>
    <t>単位：円</t>
    <rPh sb="0" eb="2">
      <t>タンイ</t>
    </rPh>
    <rPh sb="3" eb="4">
      <t>エン</t>
    </rPh>
    <phoneticPr fontId="2"/>
  </si>
  <si>
    <t>現在値</t>
    <rPh sb="0" eb="3">
      <t>ゲンザイチ</t>
    </rPh>
    <phoneticPr fontId="2"/>
  </si>
  <si>
    <t>ロスカット額</t>
    <rPh sb="5" eb="6">
      <t>ガク</t>
    </rPh>
    <phoneticPr fontId="2"/>
  </si>
  <si>
    <t>MOTHERS</t>
    <phoneticPr fontId="2"/>
  </si>
  <si>
    <t>利食い額</t>
    <rPh sb="0" eb="2">
      <t>リグ</t>
    </rPh>
    <rPh sb="3" eb="4">
      <t>ガク</t>
    </rPh>
    <phoneticPr fontId="2"/>
  </si>
  <si>
    <t>利食い額を超えると利益確定の売買をし、ロスカット額を超えると損切りの売買を行う</t>
    <rPh sb="3" eb="4">
      <t>ガク</t>
    </rPh>
    <rPh sb="24" eb="25">
      <t>ガク</t>
    </rPh>
    <phoneticPr fontId="2"/>
  </si>
  <si>
    <t>=IF(AND(ISNUMBER(J15),ISNUMBER(K15),ISNUMBER(J40),J15&gt;0,K15&lt;0,OR(K40&gt;J15,K40&lt;K15)),fneworder(C5,C6,C28,C29,C9,C30,C31,C32,I40,C14,C15,C16,C17,C41,C42,C43),"-")</t>
    <phoneticPr fontId="2"/>
  </si>
  <si>
    <t>FCANDLEで取得した最新の取引日付を発注IDにしています</t>
    <rPh sb="8" eb="10">
      <t>シュトク</t>
    </rPh>
    <rPh sb="12" eb="14">
      <t>サイシン</t>
    </rPh>
    <rPh sb="15" eb="17">
      <t>トリヒキ</t>
    </rPh>
    <rPh sb="17" eb="19">
      <t>ヒヅケ</t>
    </rPh>
    <rPh sb="20" eb="22">
      <t>ハッチュウ</t>
    </rPh>
    <phoneticPr fontId="2"/>
  </si>
  <si>
    <t>日曜17日の16:15→発注IDは取引日付18日月曜日→発注×</t>
    <rPh sb="0" eb="2">
      <t>ニチヨウ</t>
    </rPh>
    <rPh sb="4" eb="5">
      <t>ニチ</t>
    </rPh>
    <rPh sb="17" eb="19">
      <t>トリヒキ</t>
    </rPh>
    <rPh sb="19" eb="21">
      <t>ヒヅケ</t>
    </rPh>
    <rPh sb="23" eb="24">
      <t>ニチ</t>
    </rPh>
    <rPh sb="24" eb="26">
      <t>ゲツヨウ</t>
    </rPh>
    <rPh sb="26" eb="27">
      <t>ニチ</t>
    </rPh>
    <rPh sb="28" eb="30">
      <t>ハッチュウ</t>
    </rPh>
    <phoneticPr fontId="2"/>
  </si>
  <si>
    <t>金曜15日の16:15→発注IDは取引日付15日金曜日→発注○</t>
    <rPh sb="0" eb="2">
      <t>キンヨウ</t>
    </rPh>
    <rPh sb="4" eb="5">
      <t>ニチ</t>
    </rPh>
    <rPh sb="17" eb="19">
      <t>トリヒキ</t>
    </rPh>
    <rPh sb="19" eb="21">
      <t>ヒヅケ</t>
    </rPh>
    <rPh sb="23" eb="24">
      <t>ニチ</t>
    </rPh>
    <rPh sb="24" eb="26">
      <t>キンヨウ</t>
    </rPh>
    <rPh sb="26" eb="27">
      <t>ビ</t>
    </rPh>
    <rPh sb="28" eb="30">
      <t>ハッチュウ</t>
    </rPh>
    <phoneticPr fontId="2"/>
  </si>
  <si>
    <t>土曜16日の16:15→発注IDは取引日付18日月曜日→発注○</t>
    <rPh sb="0" eb="2">
      <t>ドヨウ</t>
    </rPh>
    <rPh sb="4" eb="5">
      <t>ニチ</t>
    </rPh>
    <rPh sb="17" eb="19">
      <t>トリヒキ</t>
    </rPh>
    <rPh sb="19" eb="21">
      <t>ヒヅケ</t>
    </rPh>
    <rPh sb="23" eb="24">
      <t>ニチ</t>
    </rPh>
    <rPh sb="24" eb="26">
      <t>ゲツヨウ</t>
    </rPh>
    <rPh sb="26" eb="27">
      <t>ビ</t>
    </rPh>
    <rPh sb="28" eb="30">
      <t>ハッチュウ</t>
    </rPh>
    <phoneticPr fontId="2"/>
  </si>
  <si>
    <t>月曜18日の16:15→発注IDは取引日付18日月曜日→発注×</t>
    <rPh sb="0" eb="2">
      <t>ゲツヨウ</t>
    </rPh>
    <rPh sb="4" eb="5">
      <t>ニチ</t>
    </rPh>
    <rPh sb="17" eb="19">
      <t>トリヒキ</t>
    </rPh>
    <rPh sb="19" eb="21">
      <t>ヒヅケ</t>
    </rPh>
    <rPh sb="23" eb="24">
      <t>ニチ</t>
    </rPh>
    <rPh sb="24" eb="26">
      <t>ゲツヨウ</t>
    </rPh>
    <rPh sb="26" eb="27">
      <t>ニチ</t>
    </rPh>
    <rPh sb="28" eb="30">
      <t>ハッチュウ</t>
    </rPh>
    <phoneticPr fontId="2"/>
  </si>
  <si>
    <t>MOTHERS</t>
    <phoneticPr fontId="2"/>
  </si>
  <si>
    <t>225mini</t>
    <phoneticPr fontId="2"/>
  </si>
  <si>
    <t>合計</t>
    <rPh sb="0" eb="2">
      <t>ゴウケイ</t>
    </rPh>
    <phoneticPr fontId="2"/>
  </si>
  <si>
    <t>月</t>
    <rPh sb="0" eb="1">
      <t>ツキ</t>
    </rPh>
    <phoneticPr fontId="2"/>
  </si>
  <si>
    <t>=IF(G16="発注",fneworder(C5,C6,C28,C29,C9,C30,C31,C32,J40,C14,C15,C16,C17,C33,C34,C35),"-")</t>
    <phoneticPr fontId="2"/>
  </si>
  <si>
    <t>合計</t>
    <rPh sb="0" eb="2">
      <t>ゴウケイ</t>
    </rPh>
    <phoneticPr fontId="2"/>
  </si>
  <si>
    <t>=IF(G16="発注",fneworder(C5,C6,C28,C29,C9,C30,C31,C32,'MOTH(3ヶ月)'!L64,C14,C15,C16,C17,C33,C34,C35),"-")</t>
    <phoneticPr fontId="2"/>
  </si>
  <si>
    <t>A</t>
    <phoneticPr fontId="2"/>
  </si>
  <si>
    <t>***END***</t>
    <phoneticPr fontId="2"/>
  </si>
  <si>
    <t>***END***</t>
    <phoneticPr fontId="2"/>
  </si>
  <si>
    <t>20190320E02N34613326</t>
    <phoneticPr fontId="2"/>
  </si>
  <si>
    <t>20190320E02N34613294</t>
    <phoneticPr fontId="2"/>
  </si>
  <si>
    <t>20190320E02N34613326</t>
    <phoneticPr fontId="2"/>
  </si>
  <si>
    <t>20190320E02N34613294</t>
    <phoneticPr fontId="2"/>
  </si>
  <si>
    <t>N225ミニ</t>
    <phoneticPr fontId="2"/>
  </si>
  <si>
    <t>マザーズ</t>
    <phoneticPr fontId="2"/>
  </si>
  <si>
    <t>N225ミニ</t>
    <phoneticPr fontId="2"/>
  </si>
  <si>
    <t>マザーズ</t>
    <phoneticPr fontId="2"/>
  </si>
  <si>
    <t>買</t>
    <phoneticPr fontId="2"/>
  </si>
  <si>
    <t>買</t>
    <phoneticPr fontId="2"/>
  </si>
  <si>
    <t>N225：日経225先物、N225mini：ミニ先物、TOPIX：TOPIX先物、TOPIXmini：ミニTOPIX、JPX400 ：JPX400先物、MOTHERS：マザーズ先物、Core30：TOPIX Core30、REIT：REIT 先物、DOW：NYダウ先物、VI：日経VI先物</t>
    <phoneticPr fontId="2"/>
  </si>
  <si>
    <t>=IF(AND(L26=True,ISNUMBER(J15),ISNUMBER(K15),ISNUMBER(J40),J15&gt;0,K15&lt;0,OR(K40&gt;J15,K40&lt;K15)),fneworder(C5,C6,C28,C29,C9,C30,C31,C32,J40,C14,C15,C16,C17,C41,C42,C43),"-")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</si>
</sst>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_ "/>
    <numFmt numFmtId="177" formatCode="#,##0_ "/>
    <numFmt numFmtId="178" formatCode="h:mm;@"/>
    <numFmt numFmtId="179" formatCode="#,##0_);[Red]\(#,##0\)"/>
    <numFmt numFmtId="180" formatCode="0_);[Red]\(0\)"/>
    <numFmt numFmtId="181" formatCode="0_ ;[Red]\-0\ "/>
    <numFmt numFmtId="182" formatCode="#,##0_ ;[Red]\-#,##0\ 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9"/>
      <name val="ＭＳ Ｐゴシック"/>
      <family val="3"/>
      <charset val="128"/>
    </font>
    <font>
      <b/>
      <sz val="11"/>
      <color rgb="FFFF0000"/>
      <name val="ＭＳ Ｐゴシック"/>
      <family val="3"/>
      <charset val="128"/>
    </font>
    <font>
      <b/>
      <sz val="11"/>
      <color theme="4" tint="-0.249977111117893"/>
      <name val="ＭＳ Ｐゴシック"/>
      <family val="3"/>
      <charset val="128"/>
    </font>
    <font>
      <b/>
      <sz val="12"/>
      <color rgb="FFFF00FF"/>
      <name val="Meiryo UI"/>
      <family val="3"/>
      <charset val="128"/>
    </font>
    <font>
      <b/>
      <sz val="11"/>
      <color rgb="FF0070C0"/>
      <name val="ＭＳ Ｐゴシック"/>
      <family val="3"/>
      <charset val="128"/>
    </font>
    <font>
      <b/>
      <sz val="16"/>
      <color rgb="FFFF0000"/>
      <name val="ＭＳ Ｐゴシック"/>
      <family val="3"/>
      <charset val="128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157">
    <xf numFmtId="0" fontId="0" fillId="0" borderId="0" xfId="0">
      <alignment vertical="center"/>
    </xf>
    <xf numFmtId="0" fontId="0" fillId="0" borderId="1" xfId="0" applyBorder="1">
      <alignment vertical="center"/>
    </xf>
    <xf numFmtId="0" fontId="1" fillId="0" borderId="0" xfId="0" applyFont="1">
      <alignment vertical="center"/>
    </xf>
    <xf numFmtId="49" fontId="0" fillId="0" borderId="0" xfId="0" applyNumberFormat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>
      <alignment vertical="center"/>
    </xf>
    <xf numFmtId="49" fontId="1" fillId="0" borderId="9" xfId="0" applyNumberFormat="1" applyFont="1" applyBorder="1" applyAlignment="1">
      <alignment vertical="top"/>
    </xf>
    <xf numFmtId="0" fontId="1" fillId="0" borderId="10" xfId="0" applyFont="1" applyBorder="1">
      <alignment vertical="center"/>
    </xf>
    <xf numFmtId="0" fontId="3" fillId="0" borderId="0" xfId="0" applyFont="1">
      <alignment vertical="center"/>
    </xf>
    <xf numFmtId="38" fontId="0" fillId="0" borderId="0" xfId="2" applyFont="1">
      <alignment vertical="center"/>
    </xf>
    <xf numFmtId="38" fontId="1" fillId="0" borderId="6" xfId="2" applyBorder="1" applyAlignment="1">
      <alignment horizontal="right" vertical="center"/>
    </xf>
    <xf numFmtId="38" fontId="1" fillId="0" borderId="8" xfId="2" applyBorder="1" applyAlignment="1">
      <alignment horizontal="right" vertical="center"/>
    </xf>
    <xf numFmtId="38" fontId="1" fillId="0" borderId="0" xfId="2">
      <alignment vertical="center"/>
    </xf>
    <xf numFmtId="0" fontId="1" fillId="0" borderId="12" xfId="0" applyFont="1" applyBorder="1">
      <alignment vertical="center"/>
    </xf>
    <xf numFmtId="38" fontId="1" fillId="0" borderId="12" xfId="2" applyBorder="1">
      <alignment vertical="center"/>
    </xf>
    <xf numFmtId="38" fontId="0" fillId="0" borderId="8" xfId="2" applyFont="1" applyBorder="1" applyAlignment="1">
      <alignment horizontal="right" vertical="center"/>
    </xf>
    <xf numFmtId="38" fontId="0" fillId="0" borderId="6" xfId="2" applyFont="1" applyBorder="1" applyAlignment="1">
      <alignment horizontal="right" vertical="center"/>
    </xf>
    <xf numFmtId="38" fontId="1" fillId="3" borderId="8" xfId="2" applyFill="1" applyBorder="1" applyAlignment="1">
      <alignment horizontal="right" vertical="center"/>
    </xf>
    <xf numFmtId="0" fontId="3" fillId="4" borderId="13" xfId="0" applyFont="1" applyFill="1" applyBorder="1" applyAlignment="1"/>
    <xf numFmtId="178" fontId="3" fillId="4" borderId="14" xfId="0" applyNumberFormat="1" applyFont="1" applyFill="1" applyBorder="1" applyAlignment="1"/>
    <xf numFmtId="0" fontId="3" fillId="5" borderId="15" xfId="0" applyFont="1" applyFill="1" applyBorder="1" applyAlignment="1"/>
    <xf numFmtId="0" fontId="3" fillId="5" borderId="16" xfId="0" applyFont="1" applyFill="1" applyBorder="1" applyAlignment="1"/>
    <xf numFmtId="0" fontId="3" fillId="5" borderId="17" xfId="0" applyFont="1" applyFill="1" applyBorder="1" applyAlignment="1"/>
    <xf numFmtId="14" fontId="3" fillId="5" borderId="18" xfId="2" applyNumberFormat="1" applyFont="1" applyFill="1" applyBorder="1" applyAlignment="1"/>
    <xf numFmtId="0" fontId="3" fillId="6" borderId="15" xfId="0" applyFont="1" applyFill="1" applyBorder="1" applyAlignment="1"/>
    <xf numFmtId="0" fontId="3" fillId="6" borderId="16" xfId="0" applyFont="1" applyFill="1" applyBorder="1">
      <alignment vertical="center"/>
    </xf>
    <xf numFmtId="0" fontId="3" fillId="6" borderId="17" xfId="0" applyFont="1" applyFill="1" applyBorder="1" applyAlignment="1"/>
    <xf numFmtId="14" fontId="3" fillId="6" borderId="18" xfId="2" applyNumberFormat="1" applyFont="1" applyFill="1" applyBorder="1" applyAlignment="1"/>
    <xf numFmtId="0" fontId="3" fillId="0" borderId="15" xfId="0" applyFont="1" applyBorder="1" applyAlignment="1"/>
    <xf numFmtId="0" fontId="3" fillId="0" borderId="16" xfId="0" applyFont="1" applyBorder="1" applyAlignment="1"/>
    <xf numFmtId="0" fontId="6" fillId="0" borderId="18" xfId="0" applyFont="1" applyBorder="1">
      <alignment vertical="center"/>
    </xf>
    <xf numFmtId="0" fontId="7" fillId="0" borderId="19" xfId="0" applyFont="1" applyBorder="1" applyAlignment="1"/>
    <xf numFmtId="0" fontId="7" fillId="0" borderId="20" xfId="0" applyFont="1" applyBorder="1">
      <alignment vertical="center"/>
    </xf>
    <xf numFmtId="49" fontId="0" fillId="0" borderId="21" xfId="0" applyNumberFormat="1" applyBorder="1" applyAlignment="1">
      <alignment vertical="top" shrinkToFit="1"/>
    </xf>
    <xf numFmtId="49" fontId="1" fillId="0" borderId="9" xfId="0" applyNumberFormat="1" applyFont="1" applyBorder="1" applyAlignment="1">
      <alignment vertical="top" shrinkToFit="1"/>
    </xf>
    <xf numFmtId="49" fontId="0" fillId="0" borderId="9" xfId="0" applyNumberFormat="1" applyBorder="1" applyAlignment="1">
      <alignment vertical="top" shrinkToFit="1"/>
    </xf>
    <xf numFmtId="0" fontId="0" fillId="0" borderId="9" xfId="0" applyBorder="1" applyAlignment="1">
      <alignment vertical="center" shrinkToFit="1"/>
    </xf>
    <xf numFmtId="0" fontId="0" fillId="0" borderId="22" xfId="0" applyBorder="1" applyAlignment="1">
      <alignment vertical="center" shrinkToFit="1"/>
    </xf>
    <xf numFmtId="49" fontId="1" fillId="0" borderId="21" xfId="0" applyNumberFormat="1" applyFont="1" applyBorder="1" applyAlignment="1">
      <alignment vertical="top" shrinkToFit="1"/>
    </xf>
    <xf numFmtId="49" fontId="1" fillId="0" borderId="23" xfId="0" applyNumberFormat="1" applyFont="1" applyBorder="1" applyAlignment="1">
      <alignment vertical="top" shrinkToFit="1"/>
    </xf>
    <xf numFmtId="49" fontId="1" fillId="0" borderId="24" xfId="0" applyNumberFormat="1" applyFont="1" applyBorder="1" applyAlignment="1">
      <alignment vertical="top"/>
    </xf>
    <xf numFmtId="0" fontId="4" fillId="0" borderId="3" xfId="0" applyFont="1" applyBorder="1">
      <alignment vertical="center"/>
    </xf>
    <xf numFmtId="0" fontId="4" fillId="0" borderId="0" xfId="0" applyFont="1">
      <alignment vertical="center"/>
    </xf>
    <xf numFmtId="177" fontId="5" fillId="7" borderId="1" xfId="0" applyNumberFormat="1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4" fillId="0" borderId="4" xfId="0" applyFont="1" applyBorder="1">
      <alignment vertical="center"/>
    </xf>
    <xf numFmtId="0" fontId="4" fillId="0" borderId="1" xfId="0" applyFont="1" applyBorder="1" applyAlignment="1">
      <alignment horizontal="right" vertical="center"/>
    </xf>
    <xf numFmtId="14" fontId="4" fillId="0" borderId="1" xfId="0" applyNumberFormat="1" applyFont="1" applyBorder="1">
      <alignment vertical="center"/>
    </xf>
    <xf numFmtId="0" fontId="4" fillId="0" borderId="1" xfId="0" applyFont="1" applyBorder="1">
      <alignment vertical="center"/>
    </xf>
    <xf numFmtId="176" fontId="5" fillId="0" borderId="1" xfId="0" applyNumberFormat="1" applyFont="1" applyBorder="1">
      <alignment vertical="center"/>
    </xf>
    <xf numFmtId="176" fontId="4" fillId="0" borderId="1" xfId="0" applyNumberFormat="1" applyFont="1" applyBorder="1" applyAlignment="1">
      <alignment horizontal="center" vertical="center"/>
    </xf>
    <xf numFmtId="176" fontId="4" fillId="0" borderId="1" xfId="0" applyNumberFormat="1" applyFont="1" applyBorder="1">
      <alignment vertical="center"/>
    </xf>
    <xf numFmtId="0" fontId="5" fillId="0" borderId="1" xfId="0" quotePrefix="1" applyFont="1" applyBorder="1" applyAlignment="1">
      <alignment horizontal="center" vertical="center"/>
    </xf>
    <xf numFmtId="177" fontId="4" fillId="0" borderId="1" xfId="0" applyNumberFormat="1" applyFont="1" applyBorder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7" fontId="4" fillId="0" borderId="4" xfId="0" applyNumberFormat="1" applyFont="1" applyBorder="1">
      <alignment vertical="center"/>
    </xf>
    <xf numFmtId="0" fontId="4" fillId="0" borderId="0" xfId="0" applyFont="1" applyAlignment="1">
      <alignment horizontal="center" vertical="center"/>
    </xf>
    <xf numFmtId="177" fontId="4" fillId="0" borderId="0" xfId="0" applyNumberFormat="1" applyFont="1">
      <alignment vertical="center"/>
    </xf>
    <xf numFmtId="179" fontId="4" fillId="0" borderId="0" xfId="0" applyNumberFormat="1" applyFont="1">
      <alignment vertical="center"/>
    </xf>
    <xf numFmtId="0" fontId="4" fillId="0" borderId="0" xfId="0" quotePrefix="1" applyFont="1">
      <alignment vertical="center"/>
    </xf>
    <xf numFmtId="0" fontId="4" fillId="0" borderId="0" xfId="0" applyFont="1" applyAlignment="1">
      <alignment horizontal="right" vertical="center"/>
    </xf>
    <xf numFmtId="177" fontId="4" fillId="0" borderId="1" xfId="0" applyNumberFormat="1" applyFont="1" applyBorder="1" applyAlignment="1">
      <alignment horizontal="right" vertical="center"/>
    </xf>
    <xf numFmtId="0" fontId="6" fillId="0" borderId="0" xfId="0" applyFont="1">
      <alignment vertical="center"/>
    </xf>
    <xf numFmtId="14" fontId="4" fillId="0" borderId="0" xfId="0" applyNumberFormat="1" applyFont="1">
      <alignment vertical="center"/>
    </xf>
    <xf numFmtId="20" fontId="4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21" fontId="4" fillId="0" borderId="0" xfId="0" applyNumberFormat="1" applyFont="1">
      <alignment vertical="center"/>
    </xf>
    <xf numFmtId="38" fontId="6" fillId="0" borderId="17" xfId="0" applyNumberFormat="1" applyFont="1" applyBorder="1" applyAlignment="1"/>
    <xf numFmtId="180" fontId="1" fillId="3" borderId="8" xfId="2" applyNumberFormat="1" applyFill="1" applyBorder="1" applyAlignment="1">
      <alignment horizontal="right" vertical="center"/>
    </xf>
    <xf numFmtId="176" fontId="1" fillId="3" borderId="8" xfId="2" applyNumberFormat="1" applyFill="1" applyBorder="1" applyAlignment="1">
      <alignment horizontal="right" vertical="center"/>
    </xf>
    <xf numFmtId="0" fontId="1" fillId="0" borderId="11" xfId="0" applyFont="1" applyBorder="1">
      <alignment vertical="center"/>
    </xf>
    <xf numFmtId="38" fontId="0" fillId="0" borderId="12" xfId="2" applyFont="1" applyBorder="1">
      <alignment vertical="center"/>
    </xf>
    <xf numFmtId="0" fontId="1" fillId="0" borderId="30" xfId="0" applyFont="1" applyBorder="1">
      <alignment vertical="center"/>
    </xf>
    <xf numFmtId="0" fontId="1" fillId="0" borderId="29" xfId="0" applyFont="1" applyBorder="1">
      <alignment vertical="center"/>
    </xf>
    <xf numFmtId="176" fontId="1" fillId="3" borderId="29" xfId="2" applyNumberFormat="1" applyFill="1" applyBorder="1" applyAlignment="1">
      <alignment horizontal="right" vertical="center"/>
    </xf>
    <xf numFmtId="0" fontId="1" fillId="0" borderId="25" xfId="0" applyFont="1" applyBorder="1">
      <alignment vertical="center"/>
    </xf>
    <xf numFmtId="0" fontId="0" fillId="0" borderId="28" xfId="0" applyBorder="1">
      <alignment vertical="center"/>
    </xf>
    <xf numFmtId="0" fontId="3" fillId="6" borderId="32" xfId="0" applyFont="1" applyFill="1" applyBorder="1" applyAlignment="1"/>
    <xf numFmtId="20" fontId="3" fillId="6" borderId="33" xfId="2" applyNumberFormat="1" applyFont="1" applyFill="1" applyBorder="1" applyAlignment="1"/>
    <xf numFmtId="20" fontId="3" fillId="6" borderId="18" xfId="2" applyNumberFormat="1" applyFont="1" applyFill="1" applyBorder="1" applyAlignment="1"/>
    <xf numFmtId="0" fontId="3" fillId="5" borderId="32" xfId="0" applyFont="1" applyFill="1" applyBorder="1" applyAlignment="1"/>
    <xf numFmtId="20" fontId="3" fillId="5" borderId="33" xfId="2" applyNumberFormat="1" applyFont="1" applyFill="1" applyBorder="1" applyAlignment="1"/>
    <xf numFmtId="20" fontId="3" fillId="5" borderId="18" xfId="2" applyNumberFormat="1" applyFont="1" applyFill="1" applyBorder="1" applyAlignment="1"/>
    <xf numFmtId="0" fontId="6" fillId="0" borderId="0" xfId="0" applyFont="1" applyAlignment="1">
      <alignment horizontal="right" vertical="center"/>
    </xf>
    <xf numFmtId="49" fontId="0" fillId="0" borderId="31" xfId="0" applyNumberFormat="1" applyBorder="1" applyAlignment="1">
      <alignment vertical="top" shrinkToFit="1"/>
    </xf>
    <xf numFmtId="49" fontId="0" fillId="0" borderId="27" xfId="0" applyNumberFormat="1" applyBorder="1" applyAlignment="1">
      <alignment vertical="top" shrinkToFit="1"/>
    </xf>
    <xf numFmtId="49" fontId="1" fillId="0" borderId="22" xfId="0" applyNumberFormat="1" applyFont="1" applyBorder="1" applyAlignment="1">
      <alignment vertical="top" shrinkToFit="1"/>
    </xf>
    <xf numFmtId="49" fontId="0" fillId="0" borderId="25" xfId="0" applyNumberFormat="1" applyBorder="1" applyAlignment="1">
      <alignment vertical="top" shrinkToFit="1"/>
    </xf>
    <xf numFmtId="49" fontId="1" fillId="0" borderId="25" xfId="0" applyNumberFormat="1" applyFont="1" applyBorder="1" applyAlignment="1">
      <alignment vertical="top" shrinkToFit="1"/>
    </xf>
    <xf numFmtId="3" fontId="3" fillId="0" borderId="17" xfId="0" applyNumberFormat="1" applyFont="1" applyBorder="1">
      <alignment vertical="center"/>
    </xf>
    <xf numFmtId="3" fontId="3" fillId="0" borderId="1" xfId="0" applyNumberFormat="1" applyFont="1" applyBorder="1">
      <alignment vertical="center"/>
    </xf>
    <xf numFmtId="0" fontId="9" fillId="0" borderId="0" xfId="0" applyFont="1">
      <alignment vertical="center"/>
    </xf>
    <xf numFmtId="177" fontId="0" fillId="0" borderId="1" xfId="0" applyNumberFormat="1" applyBorder="1">
      <alignment vertical="center"/>
    </xf>
    <xf numFmtId="177" fontId="0" fillId="0" borderId="0" xfId="0" applyNumberFormat="1">
      <alignment vertical="center"/>
    </xf>
    <xf numFmtId="177" fontId="5" fillId="0" borderId="1" xfId="0" applyNumberFormat="1" applyFont="1" applyBorder="1">
      <alignment vertical="center"/>
    </xf>
    <xf numFmtId="0" fontId="5" fillId="7" borderId="1" xfId="0" applyFont="1" applyFill="1" applyBorder="1" applyAlignment="1">
      <alignment horizontal="center" vertical="center"/>
    </xf>
    <xf numFmtId="0" fontId="4" fillId="0" borderId="12" xfId="0" applyFont="1" applyBorder="1">
      <alignment vertical="center"/>
    </xf>
    <xf numFmtId="181" fontId="4" fillId="0" borderId="1" xfId="0" applyNumberFormat="1" applyFont="1" applyBorder="1">
      <alignment vertical="center"/>
    </xf>
    <xf numFmtId="0" fontId="3" fillId="9" borderId="0" xfId="0" applyFont="1" applyFill="1">
      <alignment vertical="center"/>
    </xf>
    <xf numFmtId="0" fontId="0" fillId="9" borderId="0" xfId="0" applyFill="1">
      <alignment vertical="center"/>
    </xf>
    <xf numFmtId="49" fontId="0" fillId="9" borderId="0" xfId="0" applyNumberFormat="1" applyFill="1">
      <alignment vertical="center"/>
    </xf>
    <xf numFmtId="0" fontId="3" fillId="0" borderId="26" xfId="0" applyFont="1" applyBorder="1">
      <alignment vertical="center"/>
    </xf>
    <xf numFmtId="3" fontId="3" fillId="0" borderId="26" xfId="0" applyNumberFormat="1" applyFont="1" applyBorder="1">
      <alignment vertical="center"/>
    </xf>
    <xf numFmtId="0" fontId="3" fillId="0" borderId="19" xfId="0" applyFont="1" applyBorder="1">
      <alignment vertical="center"/>
    </xf>
    <xf numFmtId="14" fontId="0" fillId="0" borderId="0" xfId="0" applyNumberFormat="1">
      <alignment vertical="center"/>
    </xf>
    <xf numFmtId="20" fontId="1" fillId="0" borderId="0" xfId="0" applyNumberFormat="1" applyFont="1">
      <alignment vertical="center"/>
    </xf>
    <xf numFmtId="0" fontId="0" fillId="0" borderId="12" xfId="0" applyBorder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26" xfId="0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1" xfId="0" applyFont="1" applyBorder="1">
      <alignment vertical="center"/>
    </xf>
    <xf numFmtId="0" fontId="3" fillId="0" borderId="17" xfId="0" applyFont="1" applyBorder="1">
      <alignment vertical="center"/>
    </xf>
    <xf numFmtId="49" fontId="3" fillId="0" borderId="0" xfId="0" applyNumberFormat="1" applyFont="1" applyAlignment="1">
      <alignment vertical="top" shrinkToFit="1"/>
    </xf>
    <xf numFmtId="0" fontId="3" fillId="0" borderId="0" xfId="0" applyFont="1" applyAlignment="1">
      <alignment horizontal="right" vertical="center"/>
    </xf>
    <xf numFmtId="38" fontId="3" fillId="0" borderId="0" xfId="0" applyNumberFormat="1" applyFont="1">
      <alignment vertical="center"/>
    </xf>
    <xf numFmtId="49" fontId="3" fillId="0" borderId="19" xfId="0" applyNumberFormat="1" applyFont="1" applyBorder="1" applyAlignment="1">
      <alignment horizontal="center" vertical="top" shrinkToFit="1"/>
    </xf>
    <xf numFmtId="3" fontId="3" fillId="0" borderId="1" xfId="0" applyNumberFormat="1" applyFont="1" applyBorder="1" applyAlignment="1">
      <alignment horizontal="right" vertical="center"/>
    </xf>
    <xf numFmtId="38" fontId="3" fillId="0" borderId="1" xfId="0" applyNumberFormat="1" applyFont="1" applyBorder="1" applyAlignment="1">
      <alignment horizontal="right" vertical="center"/>
    </xf>
    <xf numFmtId="3" fontId="3" fillId="0" borderId="18" xfId="0" applyNumberFormat="1" applyFont="1" applyBorder="1" applyAlignment="1">
      <alignment horizontal="right" vertical="center"/>
    </xf>
    <xf numFmtId="38" fontId="3" fillId="0" borderId="26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center" vertical="center"/>
    </xf>
    <xf numFmtId="3" fontId="3" fillId="0" borderId="17" xfId="0" applyNumberFormat="1" applyFont="1" applyBorder="1" applyAlignment="1">
      <alignment horizontal="left" vertical="center"/>
    </xf>
    <xf numFmtId="49" fontId="0" fillId="0" borderId="29" xfId="0" applyNumberFormat="1" applyBorder="1" applyAlignment="1">
      <alignment vertical="top" shrinkToFit="1"/>
    </xf>
    <xf numFmtId="0" fontId="3" fillId="0" borderId="1" xfId="0" applyFont="1" applyBorder="1" applyAlignment="1">
      <alignment horizontal="center" vertical="center"/>
    </xf>
    <xf numFmtId="0" fontId="3" fillId="2" borderId="34" xfId="0" applyFont="1" applyFill="1" applyBorder="1" applyAlignment="1">
      <alignment horizontal="center" vertical="center"/>
    </xf>
    <xf numFmtId="0" fontId="3" fillId="2" borderId="35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182" fontId="4" fillId="0" borderId="1" xfId="0" applyNumberFormat="1" applyFont="1" applyBorder="1">
      <alignment vertical="center"/>
    </xf>
    <xf numFmtId="0" fontId="3" fillId="0" borderId="26" xfId="0" applyFont="1" applyBorder="1" applyAlignment="1">
      <alignment horizontal="center" vertical="center"/>
    </xf>
    <xf numFmtId="38" fontId="3" fillId="0" borderId="1" xfId="0" applyNumberFormat="1" applyFont="1" applyBorder="1">
      <alignment vertical="center"/>
    </xf>
    <xf numFmtId="38" fontId="3" fillId="0" borderId="26" xfId="0" applyNumberFormat="1" applyFont="1" applyBorder="1">
      <alignment vertical="center"/>
    </xf>
    <xf numFmtId="38" fontId="3" fillId="0" borderId="15" xfId="1" applyNumberFormat="1" applyFont="1" applyBorder="1">
      <alignment vertical="center"/>
    </xf>
    <xf numFmtId="38" fontId="3" fillId="0" borderId="16" xfId="1" applyNumberFormat="1" applyFont="1" applyBorder="1">
      <alignment vertical="center"/>
    </xf>
    <xf numFmtId="38" fontId="3" fillId="0" borderId="19" xfId="0" applyNumberFormat="1" applyFont="1" applyBorder="1" applyAlignment="1">
      <alignment horizontal="right" vertical="center"/>
    </xf>
    <xf numFmtId="38" fontId="3" fillId="0" borderId="20" xfId="0" applyNumberFormat="1" applyFont="1" applyBorder="1" applyAlignment="1">
      <alignment horizontal="right" vertical="center"/>
    </xf>
    <xf numFmtId="0" fontId="10" fillId="0" borderId="0" xfId="0" applyFont="1">
      <alignment vertical="center"/>
    </xf>
    <xf numFmtId="3" fontId="3" fillId="0" borderId="20" xfId="0" applyNumberFormat="1" applyFont="1" applyBorder="1" applyAlignment="1">
      <alignment horizontal="right" vertical="center"/>
    </xf>
    <xf numFmtId="0" fontId="3" fillId="8" borderId="36" xfId="0" applyFont="1" applyFill="1" applyBorder="1" applyAlignment="1">
      <alignment horizontal="center" vertical="center"/>
    </xf>
    <xf numFmtId="0" fontId="3" fillId="8" borderId="37" xfId="0" applyFont="1" applyFill="1" applyBorder="1" applyAlignment="1">
      <alignment horizontal="center" vertical="center"/>
    </xf>
    <xf numFmtId="20" fontId="1" fillId="2" borderId="2" xfId="0" applyNumberFormat="1" applyFont="1" applyFill="1" applyBorder="1" applyAlignment="1">
      <alignment horizontal="center" vertical="center"/>
    </xf>
    <xf numFmtId="20" fontId="1" fillId="2" borderId="3" xfId="0" applyNumberFormat="1" applyFont="1" applyFill="1" applyBorder="1" applyAlignment="1">
      <alignment horizontal="center" vertical="center"/>
    </xf>
    <xf numFmtId="20" fontId="1" fillId="2" borderId="4" xfId="0" applyNumberFormat="1" applyFont="1" applyFill="1" applyBorder="1" applyAlignment="1">
      <alignment horizontal="center" vertical="center"/>
    </xf>
    <xf numFmtId="20" fontId="0" fillId="2" borderId="2" xfId="0" applyNumberFormat="1" applyFill="1" applyBorder="1" applyAlignment="1">
      <alignment horizontal="center" vertical="center"/>
    </xf>
    <xf numFmtId="20" fontId="0" fillId="2" borderId="3" xfId="0" applyNumberFormat="1" applyFill="1" applyBorder="1" applyAlignment="1">
      <alignment horizontal="center" vertical="center"/>
    </xf>
    <xf numFmtId="20" fontId="0" fillId="2" borderId="4" xfId="0" applyNumberFormat="1" applyFill="1" applyBorder="1" applyAlignment="1">
      <alignment horizontal="center" vertical="center"/>
    </xf>
    <xf numFmtId="49" fontId="0" fillId="9" borderId="0" xfId="0" applyNumberFormat="1" applyFill="1" applyAlignment="1">
      <alignment horizontal="left" vertical="center" wrapText="1"/>
    </xf>
    <xf numFmtId="20" fontId="0" fillId="9" borderId="2" xfId="0" applyNumberFormat="1" applyFill="1" applyBorder="1" applyAlignment="1">
      <alignment horizontal="center" vertical="center"/>
    </xf>
    <xf numFmtId="20" fontId="0" fillId="9" borderId="3" xfId="0" applyNumberFormat="1" applyFill="1" applyBorder="1" applyAlignment="1">
      <alignment horizontal="center" vertical="center"/>
    </xf>
    <xf numFmtId="20" fontId="0" fillId="9" borderId="4" xfId="0" applyNumberForma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10" borderId="0" xfId="0" applyFill="1">
      <alignment vertical="center"/>
    </xf>
    <xf numFmtId="49" fontId="0" fillId="10" borderId="0" xfId="0" applyNumberFormat="1" applyFill="1" applyAlignment="1">
      <alignment horizontal="left" vertical="center" wrapText="1"/>
    </xf>
  </cellXfs>
  <cellStyles count="3">
    <cellStyle name="パーセント" xfId="1" builtinId="5"/>
    <cellStyle name="桁区切り" xfId="2" builtinId="6"/>
    <cellStyle name="標準" xfId="0" builtinId="0"/>
  </cellStyles>
  <dxfs count="24">
    <dxf>
      <font>
        <b/>
        <i val="0"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0070C0"/>
      </font>
      <fill>
        <patternFill>
          <bgColor theme="4" tint="0.59996337778862885"/>
        </patternFill>
      </fill>
    </dxf>
    <dxf>
      <font>
        <b/>
        <i val="0"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0070C0"/>
      </font>
      <fill>
        <patternFill>
          <bgColor theme="4" tint="0.59996337778862885"/>
        </patternFill>
      </fill>
    </dxf>
    <dxf>
      <font>
        <b/>
        <i val="0"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0070C0"/>
      </font>
      <fill>
        <patternFill>
          <bgColor theme="4" tint="0.59996337778862885"/>
        </patternFill>
      </fill>
    </dxf>
    <dxf>
      <font>
        <b/>
        <i val="0"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0070C0"/>
      </font>
      <fill>
        <patternFill>
          <bgColor theme="4" tint="0.59996337778862885"/>
        </patternFill>
      </fill>
    </dxf>
    <dxf>
      <font>
        <b/>
        <i val="0"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0070C0"/>
      </font>
      <fill>
        <patternFill>
          <bgColor theme="4" tint="0.59996337778862885"/>
        </patternFill>
      </fill>
    </dxf>
    <dxf>
      <font>
        <b/>
        <i val="0"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0070C0"/>
      </font>
      <fill>
        <patternFill>
          <bgColor theme="4" tint="0.59996337778862885"/>
        </patternFill>
      </fill>
    </dxf>
    <dxf>
      <font>
        <b/>
        <i val="0"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0070C0"/>
      </font>
      <fill>
        <patternFill>
          <bgColor theme="4" tint="0.59996337778862885"/>
        </patternFill>
      </fill>
    </dxf>
    <dxf>
      <font>
        <b/>
        <i val="0"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0070C0"/>
      </font>
      <fill>
        <patternFill>
          <bgColor theme="4" tint="0.59996337778862885"/>
        </patternFill>
      </fill>
    </dxf>
  </dxfs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volatileDependencies.xml><?xml version="1.0" encoding="utf-8"?>
<volTypes xmlns="http://schemas.openxmlformats.org/spreadsheetml/2006/main">
  <volType type="realTimeData">
    <main first="oson2.rtdserver2">
      <tp t="e">
        <v>#N/A</v>
        <stp/>
        <stp>注文mini</stp>
        <stp>=FOPPOSITION("評価損益額",$J$20,"0")</stp>
        <tr r="J18" s="4"/>
      </tp>
      <tp t="e">
        <v>#N/A</v>
        <stp/>
        <stp>注文MOTH</stp>
        <stp>=FOPPOSITION("評価損益額",$J$20,"0")</stp>
        <tr r="J18" s="35"/>
      </tp>
      <tp t="e">
        <v>#N/A</v>
        <stp/>
        <stp>MOTH(3ヶ月)</stp>
        <stp>=FCANDLE($Q$2,$Q$3,$Q$4,$Q$5,"終値",E3,$Q$6,$Q$7)</stp>
        <tr r="S7" s="36"/>
      </tp>
      <tp t="e">
        <v>#N/A</v>
        <stp/>
        <stp>MOTH(3ヶ月)</stp>
        <stp>=FCANDLE($Q$2,$Q$3,$Q$4,$Q$5,"安値",D3,$Q$6,$Q$7)</stp>
        <tr r="S6" s="36"/>
      </tp>
      <tp t="e">
        <v>#N/A</v>
        <stp/>
        <stp>MOTH(3ヶ月)</stp>
        <stp>=FCANDLE($Q$2,$Q$3,$Q$4,$Q$5,"始値",B3,$Q$6,$Q$7)</stp>
        <tr r="S4" s="36"/>
      </tp>
      <tp t="e">
        <v>#N/A</v>
        <stp/>
        <stp>MOTH(3ヶ月)</stp>
        <stp>=FCANDLE($Q$2,$Q$3,$Q$4,$Q$5,"高値",C3,$Q$6,$Q$7)</stp>
        <tr r="S5" s="36"/>
      </tp>
      <tp t="e">
        <v>#N/A</v>
        <stp/>
        <stp>MOTH(3ヶ月)</stp>
        <stp>=FCANDLE($Q$2,$Q$3,$Q$4,$Q$5,"取引日付",A3,$Q$6,$Q$7)</stp>
        <tr r="S2" s="36"/>
      </tp>
      <tp t="e">
        <v>#N/A</v>
        <stp/>
        <stp>注文MOTH</stp>
        <stp>=FOPPOSITION("建玉番号",$K$20,"0")</stp>
        <tr r="K18" s="35"/>
      </tp>
      <tp t="e">
        <v>#N/A</v>
        <stp/>
        <stp>注文mini</stp>
        <stp>=FOPPOSITION("建玉単価",$H$20,"0")</stp>
        <tr r="H18" s="4"/>
      </tp>
    </main>
    <main first="oson2.rtdserver">
      <tp t="e">
        <v>#N/A</v>
        <stp/>
        <stp>FQUOTE</stp>
        <stp>MOTHERS</stp>
        <stp>0</stp>
        <stp>現在値</stp>
        <tr r="I14" s="35"/>
        <tr r="I40" s="35"/>
      </tp>
    </main>
    <main first="oson2.rtdserver2">
      <tp t="e">
        <v>#N/A</v>
        <stp/>
        <stp>mini(3ヶ月)</stp>
        <stp>=FCANDLE($Q$2,$Q$3,$Q$4,$Q$5,"取引日付",A3,$Q$6,$Q$7)</stp>
        <tr r="S2" s="9"/>
      </tp>
      <tp t="e">
        <v>#N/A</v>
        <stp/>
        <stp>mini(3ヶ月)</stp>
        <stp>=FCANDLE($Q$2,$Q$3,$Q$4,$Q$5,"安値",D3,$Q$6,$Q$7)</stp>
        <tr r="S6" s="9"/>
      </tp>
      <tp t="e">
        <v>#N/A</v>
        <stp/>
        <stp>mini(3ヶ月)</stp>
        <stp>=FCANDLE($Q$2,$Q$3,$Q$4,$Q$5,"始値",B3,$Q$6,$Q$7)</stp>
        <tr r="S4" s="9"/>
      </tp>
      <tp t="e">
        <v>#N/A</v>
        <stp/>
        <stp>mini(3ヶ月)</stp>
        <stp>=FCANDLE($Q$2,$Q$3,$Q$4,$Q$5,"終値",E3,$Q$6,$Q$7)</stp>
        <tr r="S7" s="9"/>
      </tp>
      <tp t="e">
        <v>#N/A</v>
        <stp/>
        <stp>mini(3ヶ月)</stp>
        <stp>=FCANDLE($Q$2,$Q$3,$Q$4,$Q$5,"高値",C3,$Q$6,$Q$7)</stp>
        <tr r="S5" s="9"/>
      </tp>
      <tp t="e">
        <v>#N/A</v>
        <stp/>
        <stp>注文mini</stp>
        <stp>=FOPPOSITION("建玉番号",$K$20,"0")</stp>
        <tr r="K18" s="4"/>
      </tp>
      <tp t="e">
        <v>#N/A</v>
        <stp/>
        <stp>注文MOTH</stp>
        <stp>=FOPPOSITION("建玉単価",$H$20,"0")</stp>
        <tr r="H18" s="35"/>
      </tp>
      <tp t="e">
        <v>#N/A</v>
        <stp/>
        <stp>注文mini</stp>
        <stp>=FOPPOSITION("数量",$I$20,"0")</stp>
        <tr r="I18" s="4"/>
      </tp>
      <tp t="e">
        <v>#N/A</v>
        <stp/>
        <stp>注文MOTH</stp>
        <stp>=FOPPOSITION("売買",$G$20,"0")</stp>
        <tr r="G18" s="35"/>
      </tp>
    </main>
    <main first="oson2.rtdserver">
      <tp t="e">
        <v>#N/A</v>
        <stp/>
        <stp>FQUOTE</stp>
        <stp>N225mini</stp>
        <stp>0</stp>
        <stp>現在値</stp>
        <tr r="I14" s="4"/>
        <tr r="I41" s="35"/>
      </tp>
    </main>
    <main first="oson2.rtdserver2">
      <tp t="e">
        <v>#N/A</v>
        <stp/>
        <stp>注文MOTH</stp>
        <stp>=FOPPOSITION("商品種別",$F$20,"0")</stp>
        <tr r="F18" s="35"/>
      </tp>
      <tp t="e">
        <v>#N/A</v>
        <stp/>
        <stp>注文MOTH</stp>
        <stp>=FOPPOSITION("数量",$I$20,"0")</stp>
        <tr r="I18" s="35"/>
      </tp>
      <tp t="e">
        <v>#N/A</v>
        <stp/>
        <stp>注文mini</stp>
        <stp>=FOPPOSITION("商品種別",$F$20,"0")</stp>
        <tr r="F18" s="4"/>
      </tp>
    </main>
  </volType>
</volType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volatileDependencies" Target="volatileDependencies.xml"/><Relationship Id="rId5" Type="http://schemas.openxmlformats.org/officeDocument/2006/relationships/externalLink" Target="externalLinks/externalLink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2.8714836027400218E-2"/>
          <c:y val="9.2639452491646748E-2"/>
          <c:w val="0.90067501256819982"/>
          <c:h val="0.82456334596400704"/>
        </c:manualLayout>
      </c:layout>
      <c:lineChart>
        <c:grouping val="standard"/>
        <c:varyColors val="0"/>
        <c:ser>
          <c:idx val="0"/>
          <c:order val="0"/>
          <c:tx>
            <c:strRef>
              <c:f>'mini(3ヶ月)'!$E$2</c:f>
              <c:strCache>
                <c:ptCount val="1"/>
                <c:pt idx="0">
                  <c:v>終値</c:v>
                </c:pt>
              </c:strCache>
            </c:strRef>
          </c:tx>
          <c:spPr>
            <a:ln w="19050" cap="rnd">
              <a:solidFill>
                <a:schemeClr val="bg1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'mini(3ヶ月)'!$A$36:$A$65</c:f>
              <c:numCache>
                <c:formatCode>m/d/yyyy</c:formatCode>
                <c:ptCount val="30"/>
                <c:pt idx="0">
                  <c:v>43503</c:v>
                </c:pt>
                <c:pt idx="1">
                  <c:v>43504</c:v>
                </c:pt>
                <c:pt idx="2">
                  <c:v>43508</c:v>
                </c:pt>
                <c:pt idx="3">
                  <c:v>43509</c:v>
                </c:pt>
                <c:pt idx="4">
                  <c:v>43510</c:v>
                </c:pt>
                <c:pt idx="5">
                  <c:v>43511</c:v>
                </c:pt>
                <c:pt idx="6">
                  <c:v>43514</c:v>
                </c:pt>
                <c:pt idx="7">
                  <c:v>43515</c:v>
                </c:pt>
                <c:pt idx="8">
                  <c:v>43516</c:v>
                </c:pt>
                <c:pt idx="9">
                  <c:v>43517</c:v>
                </c:pt>
                <c:pt idx="10">
                  <c:v>43518</c:v>
                </c:pt>
                <c:pt idx="11">
                  <c:v>43521</c:v>
                </c:pt>
                <c:pt idx="12">
                  <c:v>43522</c:v>
                </c:pt>
                <c:pt idx="13">
                  <c:v>43523</c:v>
                </c:pt>
                <c:pt idx="14">
                  <c:v>43524</c:v>
                </c:pt>
                <c:pt idx="15">
                  <c:v>43525</c:v>
                </c:pt>
                <c:pt idx="16">
                  <c:v>43528</c:v>
                </c:pt>
                <c:pt idx="17">
                  <c:v>43529</c:v>
                </c:pt>
                <c:pt idx="18">
                  <c:v>43530</c:v>
                </c:pt>
                <c:pt idx="19">
                  <c:v>43531</c:v>
                </c:pt>
                <c:pt idx="20">
                  <c:v>43532</c:v>
                </c:pt>
                <c:pt idx="21">
                  <c:v>43535</c:v>
                </c:pt>
                <c:pt idx="22">
                  <c:v>43536</c:v>
                </c:pt>
                <c:pt idx="23">
                  <c:v>43537</c:v>
                </c:pt>
                <c:pt idx="24">
                  <c:v>43538</c:v>
                </c:pt>
                <c:pt idx="25">
                  <c:v>43539</c:v>
                </c:pt>
                <c:pt idx="26">
                  <c:v>43542</c:v>
                </c:pt>
                <c:pt idx="27">
                  <c:v>43543</c:v>
                </c:pt>
                <c:pt idx="28">
                  <c:v>43544</c:v>
                </c:pt>
                <c:pt idx="29">
                  <c:v>43546</c:v>
                </c:pt>
              </c:numCache>
            </c:numRef>
          </c:cat>
          <c:val>
            <c:numRef>
              <c:f>'mini(3ヶ月)'!$E$36:$E$65</c:f>
              <c:numCache>
                <c:formatCode>0_ </c:formatCode>
                <c:ptCount val="30"/>
                <c:pt idx="0">
                  <c:v>20730</c:v>
                </c:pt>
                <c:pt idx="1">
                  <c:v>20300</c:v>
                </c:pt>
                <c:pt idx="2">
                  <c:v>20880</c:v>
                </c:pt>
                <c:pt idx="3">
                  <c:v>21160</c:v>
                </c:pt>
                <c:pt idx="4">
                  <c:v>21190</c:v>
                </c:pt>
                <c:pt idx="5">
                  <c:v>20900</c:v>
                </c:pt>
                <c:pt idx="6">
                  <c:v>21295</c:v>
                </c:pt>
                <c:pt idx="7">
                  <c:v>21295</c:v>
                </c:pt>
                <c:pt idx="8">
                  <c:v>21420</c:v>
                </c:pt>
                <c:pt idx="9">
                  <c:v>21440</c:v>
                </c:pt>
                <c:pt idx="10">
                  <c:v>21400</c:v>
                </c:pt>
                <c:pt idx="11">
                  <c:v>21545</c:v>
                </c:pt>
                <c:pt idx="12">
                  <c:v>21475</c:v>
                </c:pt>
                <c:pt idx="13">
                  <c:v>21560</c:v>
                </c:pt>
                <c:pt idx="14">
                  <c:v>21390</c:v>
                </c:pt>
                <c:pt idx="15">
                  <c:v>21620</c:v>
                </c:pt>
                <c:pt idx="16">
                  <c:v>21820</c:v>
                </c:pt>
                <c:pt idx="17">
                  <c:v>21755</c:v>
                </c:pt>
                <c:pt idx="18">
                  <c:v>21590</c:v>
                </c:pt>
                <c:pt idx="19">
                  <c:v>21425</c:v>
                </c:pt>
                <c:pt idx="20">
                  <c:v>20775</c:v>
                </c:pt>
                <c:pt idx="21">
                  <c:v>20930</c:v>
                </c:pt>
                <c:pt idx="22">
                  <c:v>21330</c:v>
                </c:pt>
                <c:pt idx="23">
                  <c:v>21050</c:v>
                </c:pt>
                <c:pt idx="24">
                  <c:v>21120</c:v>
                </c:pt>
                <c:pt idx="25">
                  <c:v>21245</c:v>
                </c:pt>
                <c:pt idx="26">
                  <c:v>21415</c:v>
                </c:pt>
                <c:pt idx="27">
                  <c:v>21370</c:v>
                </c:pt>
                <c:pt idx="28">
                  <c:v>21435</c:v>
                </c:pt>
                <c:pt idx="29">
                  <c:v>21360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F86-4E34-9C52-428615D8ADBD}"/>
            </c:ext>
          </c:extLst>
        </c:ser>
        <c:ser>
          <c:idx val="1"/>
          <c:order val="1"/>
          <c:tx>
            <c:strRef>
              <c:f>'mini(3ヶ月)'!$F$2</c:f>
              <c:strCache>
                <c:ptCount val="1"/>
                <c:pt idx="0">
                  <c:v>移動平均/MA3</c:v>
                </c:pt>
              </c:strCache>
            </c:strRef>
          </c:tx>
          <c:spPr>
            <a:ln w="38100" cap="rnd">
              <a:solidFill>
                <a:srgbClr val="FF99FF"/>
              </a:solidFill>
              <a:round/>
            </a:ln>
            <a:effectLst/>
          </c:spPr>
          <c:marker>
            <c:symbol val="none"/>
          </c:marker>
          <c:cat>
            <c:numRef>
              <c:f>'mini(3ヶ月)'!$A$36:$A$65</c:f>
              <c:numCache>
                <c:formatCode>m/d/yyyy</c:formatCode>
                <c:ptCount val="30"/>
                <c:pt idx="0">
                  <c:v>43503</c:v>
                </c:pt>
                <c:pt idx="1">
                  <c:v>43504</c:v>
                </c:pt>
                <c:pt idx="2">
                  <c:v>43508</c:v>
                </c:pt>
                <c:pt idx="3">
                  <c:v>43509</c:v>
                </c:pt>
                <c:pt idx="4">
                  <c:v>43510</c:v>
                </c:pt>
                <c:pt idx="5">
                  <c:v>43511</c:v>
                </c:pt>
                <c:pt idx="6">
                  <c:v>43514</c:v>
                </c:pt>
                <c:pt idx="7">
                  <c:v>43515</c:v>
                </c:pt>
                <c:pt idx="8">
                  <c:v>43516</c:v>
                </c:pt>
                <c:pt idx="9">
                  <c:v>43517</c:v>
                </c:pt>
                <c:pt idx="10">
                  <c:v>43518</c:v>
                </c:pt>
                <c:pt idx="11">
                  <c:v>43521</c:v>
                </c:pt>
                <c:pt idx="12">
                  <c:v>43522</c:v>
                </c:pt>
                <c:pt idx="13">
                  <c:v>43523</c:v>
                </c:pt>
                <c:pt idx="14">
                  <c:v>43524</c:v>
                </c:pt>
                <c:pt idx="15">
                  <c:v>43525</c:v>
                </c:pt>
                <c:pt idx="16">
                  <c:v>43528</c:v>
                </c:pt>
                <c:pt idx="17">
                  <c:v>43529</c:v>
                </c:pt>
                <c:pt idx="18">
                  <c:v>43530</c:v>
                </c:pt>
                <c:pt idx="19">
                  <c:v>43531</c:v>
                </c:pt>
                <c:pt idx="20">
                  <c:v>43532</c:v>
                </c:pt>
                <c:pt idx="21">
                  <c:v>43535</c:v>
                </c:pt>
                <c:pt idx="22">
                  <c:v>43536</c:v>
                </c:pt>
                <c:pt idx="23">
                  <c:v>43537</c:v>
                </c:pt>
                <c:pt idx="24">
                  <c:v>43538</c:v>
                </c:pt>
                <c:pt idx="25">
                  <c:v>43539</c:v>
                </c:pt>
                <c:pt idx="26">
                  <c:v>43542</c:v>
                </c:pt>
                <c:pt idx="27">
                  <c:v>43543</c:v>
                </c:pt>
                <c:pt idx="28">
                  <c:v>43544</c:v>
                </c:pt>
                <c:pt idx="29">
                  <c:v>43546</c:v>
                </c:pt>
              </c:numCache>
            </c:numRef>
          </c:cat>
          <c:val>
            <c:numRef>
              <c:f>'mini(3ヶ月)'!$F$36:$F$65</c:f>
              <c:numCache>
                <c:formatCode>0_ </c:formatCode>
                <c:ptCount val="30"/>
                <c:pt idx="0">
                  <c:v>20808.333333333332</c:v>
                </c:pt>
                <c:pt idx="1">
                  <c:v>20631.666666666668</c:v>
                </c:pt>
                <c:pt idx="2">
                  <c:v>20636.666666666668</c:v>
                </c:pt>
                <c:pt idx="3">
                  <c:v>20780</c:v>
                </c:pt>
                <c:pt idx="4">
                  <c:v>21076.666666666668</c:v>
                </c:pt>
                <c:pt idx="5">
                  <c:v>21083.333333333332</c:v>
                </c:pt>
                <c:pt idx="6">
                  <c:v>21128.333333333332</c:v>
                </c:pt>
                <c:pt idx="7">
                  <c:v>21163.333333333332</c:v>
                </c:pt>
                <c:pt idx="8">
                  <c:v>21336.666666666668</c:v>
                </c:pt>
                <c:pt idx="9">
                  <c:v>21385</c:v>
                </c:pt>
                <c:pt idx="10">
                  <c:v>21420</c:v>
                </c:pt>
                <c:pt idx="11">
                  <c:v>21461.666666666668</c:v>
                </c:pt>
                <c:pt idx="12">
                  <c:v>21473.333333333332</c:v>
                </c:pt>
                <c:pt idx="13">
                  <c:v>21526.666666666668</c:v>
                </c:pt>
                <c:pt idx="14">
                  <c:v>21475</c:v>
                </c:pt>
                <c:pt idx="15">
                  <c:v>21523.333333333332</c:v>
                </c:pt>
                <c:pt idx="16">
                  <c:v>21610</c:v>
                </c:pt>
                <c:pt idx="17">
                  <c:v>21731.666666666668</c:v>
                </c:pt>
                <c:pt idx="18">
                  <c:v>21721.666666666668</c:v>
                </c:pt>
                <c:pt idx="19">
                  <c:v>21590</c:v>
                </c:pt>
                <c:pt idx="20">
                  <c:v>21263.333333333332</c:v>
                </c:pt>
                <c:pt idx="21">
                  <c:v>21043.333333333332</c:v>
                </c:pt>
                <c:pt idx="22">
                  <c:v>21011.666666666668</c:v>
                </c:pt>
                <c:pt idx="23">
                  <c:v>21103.333333333332</c:v>
                </c:pt>
                <c:pt idx="24">
                  <c:v>21166.666666666668</c:v>
                </c:pt>
                <c:pt idx="25">
                  <c:v>21138.333333333332</c:v>
                </c:pt>
                <c:pt idx="26">
                  <c:v>21260</c:v>
                </c:pt>
                <c:pt idx="27">
                  <c:v>21343.333333333332</c:v>
                </c:pt>
                <c:pt idx="28">
                  <c:v>21406.666666666668</c:v>
                </c:pt>
                <c:pt idx="29">
                  <c:v>21388.333333333332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F86-4E34-9C52-428615D8ADBD}"/>
            </c:ext>
          </c:extLst>
        </c:ser>
        <c:ser>
          <c:idx val="2"/>
          <c:order val="2"/>
          <c:tx>
            <c:strRef>
              <c:f>'mini(3ヶ月)'!$G$2</c:f>
              <c:strCache>
                <c:ptCount val="1"/>
                <c:pt idx="0">
                  <c:v>移動平均/MA5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'mini(3ヶ月)'!$A$36:$A$65</c:f>
              <c:numCache>
                <c:formatCode>m/d/yyyy</c:formatCode>
                <c:ptCount val="30"/>
                <c:pt idx="0">
                  <c:v>43503</c:v>
                </c:pt>
                <c:pt idx="1">
                  <c:v>43504</c:v>
                </c:pt>
                <c:pt idx="2">
                  <c:v>43508</c:v>
                </c:pt>
                <c:pt idx="3">
                  <c:v>43509</c:v>
                </c:pt>
                <c:pt idx="4">
                  <c:v>43510</c:v>
                </c:pt>
                <c:pt idx="5">
                  <c:v>43511</c:v>
                </c:pt>
                <c:pt idx="6">
                  <c:v>43514</c:v>
                </c:pt>
                <c:pt idx="7">
                  <c:v>43515</c:v>
                </c:pt>
                <c:pt idx="8">
                  <c:v>43516</c:v>
                </c:pt>
                <c:pt idx="9">
                  <c:v>43517</c:v>
                </c:pt>
                <c:pt idx="10">
                  <c:v>43518</c:v>
                </c:pt>
                <c:pt idx="11">
                  <c:v>43521</c:v>
                </c:pt>
                <c:pt idx="12">
                  <c:v>43522</c:v>
                </c:pt>
                <c:pt idx="13">
                  <c:v>43523</c:v>
                </c:pt>
                <c:pt idx="14">
                  <c:v>43524</c:v>
                </c:pt>
                <c:pt idx="15">
                  <c:v>43525</c:v>
                </c:pt>
                <c:pt idx="16">
                  <c:v>43528</c:v>
                </c:pt>
                <c:pt idx="17">
                  <c:v>43529</c:v>
                </c:pt>
                <c:pt idx="18">
                  <c:v>43530</c:v>
                </c:pt>
                <c:pt idx="19">
                  <c:v>43531</c:v>
                </c:pt>
                <c:pt idx="20">
                  <c:v>43532</c:v>
                </c:pt>
                <c:pt idx="21">
                  <c:v>43535</c:v>
                </c:pt>
                <c:pt idx="22">
                  <c:v>43536</c:v>
                </c:pt>
                <c:pt idx="23">
                  <c:v>43537</c:v>
                </c:pt>
                <c:pt idx="24">
                  <c:v>43538</c:v>
                </c:pt>
                <c:pt idx="25">
                  <c:v>43539</c:v>
                </c:pt>
                <c:pt idx="26">
                  <c:v>43542</c:v>
                </c:pt>
                <c:pt idx="27">
                  <c:v>43543</c:v>
                </c:pt>
                <c:pt idx="28">
                  <c:v>43544</c:v>
                </c:pt>
                <c:pt idx="29">
                  <c:v>43546</c:v>
                </c:pt>
              </c:numCache>
            </c:numRef>
          </c:cat>
          <c:val>
            <c:numRef>
              <c:f>'mini(3ヶ月)'!$G$36:$G$65</c:f>
              <c:numCache>
                <c:formatCode>0_ </c:formatCode>
                <c:ptCount val="30"/>
                <c:pt idx="0">
                  <c:v>20800</c:v>
                </c:pt>
                <c:pt idx="1">
                  <c:v>20715</c:v>
                </c:pt>
                <c:pt idx="2">
                  <c:v>20721</c:v>
                </c:pt>
                <c:pt idx="3">
                  <c:v>20787</c:v>
                </c:pt>
                <c:pt idx="4">
                  <c:v>20852</c:v>
                </c:pt>
                <c:pt idx="5">
                  <c:v>20886</c:v>
                </c:pt>
                <c:pt idx="6">
                  <c:v>21085</c:v>
                </c:pt>
                <c:pt idx="7">
                  <c:v>21168</c:v>
                </c:pt>
                <c:pt idx="8">
                  <c:v>21220</c:v>
                </c:pt>
                <c:pt idx="9">
                  <c:v>21270</c:v>
                </c:pt>
                <c:pt idx="10">
                  <c:v>21370</c:v>
                </c:pt>
                <c:pt idx="11">
                  <c:v>21420</c:v>
                </c:pt>
                <c:pt idx="12">
                  <c:v>21456</c:v>
                </c:pt>
                <c:pt idx="13">
                  <c:v>21484</c:v>
                </c:pt>
                <c:pt idx="14">
                  <c:v>21474</c:v>
                </c:pt>
                <c:pt idx="15">
                  <c:v>21518</c:v>
                </c:pt>
                <c:pt idx="16">
                  <c:v>21573</c:v>
                </c:pt>
                <c:pt idx="17">
                  <c:v>21629</c:v>
                </c:pt>
                <c:pt idx="18">
                  <c:v>21635</c:v>
                </c:pt>
                <c:pt idx="19">
                  <c:v>21642</c:v>
                </c:pt>
                <c:pt idx="20">
                  <c:v>21473</c:v>
                </c:pt>
                <c:pt idx="21">
                  <c:v>21295</c:v>
                </c:pt>
                <c:pt idx="22">
                  <c:v>21210</c:v>
                </c:pt>
                <c:pt idx="23">
                  <c:v>21102</c:v>
                </c:pt>
                <c:pt idx="24">
                  <c:v>21041</c:v>
                </c:pt>
                <c:pt idx="25">
                  <c:v>21135</c:v>
                </c:pt>
                <c:pt idx="26">
                  <c:v>21232</c:v>
                </c:pt>
                <c:pt idx="27">
                  <c:v>21240</c:v>
                </c:pt>
                <c:pt idx="28">
                  <c:v>21317</c:v>
                </c:pt>
                <c:pt idx="29">
                  <c:v>21365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F86-4E34-9C52-428615D8ADBD}"/>
            </c:ext>
          </c:extLst>
        </c:ser>
        <c:ser>
          <c:idx val="3"/>
          <c:order val="3"/>
          <c:tx>
            <c:strRef>
              <c:f>'mini(3ヶ月)'!$H$2</c:f>
              <c:strCache>
                <c:ptCount val="1"/>
                <c:pt idx="0">
                  <c:v>移動平均/MA10</c:v>
                </c:pt>
              </c:strCache>
            </c:strRef>
          </c:tx>
          <c:spPr>
            <a:ln w="38100">
              <a:solidFill>
                <a:srgbClr val="92D050"/>
              </a:solidFill>
            </a:ln>
          </c:spPr>
          <c:marker>
            <c:symbol val="none"/>
          </c:marker>
          <c:cat>
            <c:numRef>
              <c:f>'mini(3ヶ月)'!$A$36:$A$65</c:f>
              <c:numCache>
                <c:formatCode>m/d/yyyy</c:formatCode>
                <c:ptCount val="30"/>
                <c:pt idx="0">
                  <c:v>43503</c:v>
                </c:pt>
                <c:pt idx="1">
                  <c:v>43504</c:v>
                </c:pt>
                <c:pt idx="2">
                  <c:v>43508</c:v>
                </c:pt>
                <c:pt idx="3">
                  <c:v>43509</c:v>
                </c:pt>
                <c:pt idx="4">
                  <c:v>43510</c:v>
                </c:pt>
                <c:pt idx="5">
                  <c:v>43511</c:v>
                </c:pt>
                <c:pt idx="6">
                  <c:v>43514</c:v>
                </c:pt>
                <c:pt idx="7">
                  <c:v>43515</c:v>
                </c:pt>
                <c:pt idx="8">
                  <c:v>43516</c:v>
                </c:pt>
                <c:pt idx="9">
                  <c:v>43517</c:v>
                </c:pt>
                <c:pt idx="10">
                  <c:v>43518</c:v>
                </c:pt>
                <c:pt idx="11">
                  <c:v>43521</c:v>
                </c:pt>
                <c:pt idx="12">
                  <c:v>43522</c:v>
                </c:pt>
                <c:pt idx="13">
                  <c:v>43523</c:v>
                </c:pt>
                <c:pt idx="14">
                  <c:v>43524</c:v>
                </c:pt>
                <c:pt idx="15">
                  <c:v>43525</c:v>
                </c:pt>
                <c:pt idx="16">
                  <c:v>43528</c:v>
                </c:pt>
                <c:pt idx="17">
                  <c:v>43529</c:v>
                </c:pt>
                <c:pt idx="18">
                  <c:v>43530</c:v>
                </c:pt>
                <c:pt idx="19">
                  <c:v>43531</c:v>
                </c:pt>
                <c:pt idx="20">
                  <c:v>43532</c:v>
                </c:pt>
                <c:pt idx="21">
                  <c:v>43535</c:v>
                </c:pt>
                <c:pt idx="22">
                  <c:v>43536</c:v>
                </c:pt>
                <c:pt idx="23">
                  <c:v>43537</c:v>
                </c:pt>
                <c:pt idx="24">
                  <c:v>43538</c:v>
                </c:pt>
                <c:pt idx="25">
                  <c:v>43539</c:v>
                </c:pt>
                <c:pt idx="26">
                  <c:v>43542</c:v>
                </c:pt>
                <c:pt idx="27">
                  <c:v>43543</c:v>
                </c:pt>
                <c:pt idx="28">
                  <c:v>43544</c:v>
                </c:pt>
                <c:pt idx="29">
                  <c:v>43546</c:v>
                </c:pt>
              </c:numCache>
            </c:numRef>
          </c:cat>
          <c:val>
            <c:numRef>
              <c:f>'mini(3ヶ月)'!$H$36:$H$65</c:f>
              <c:numCache>
                <c:formatCode>0_ </c:formatCode>
                <c:ptCount val="30"/>
                <c:pt idx="0">
                  <c:v>20741.5</c:v>
                </c:pt>
                <c:pt idx="1">
                  <c:v>20693.5</c:v>
                </c:pt>
                <c:pt idx="2">
                  <c:v>20717.5</c:v>
                </c:pt>
                <c:pt idx="3">
                  <c:v>20770.5</c:v>
                </c:pt>
                <c:pt idx="4">
                  <c:v>20828.5</c:v>
                </c:pt>
                <c:pt idx="5">
                  <c:v>20843</c:v>
                </c:pt>
                <c:pt idx="6">
                  <c:v>20900</c:v>
                </c:pt>
                <c:pt idx="7">
                  <c:v>20944.5</c:v>
                </c:pt>
                <c:pt idx="8">
                  <c:v>21003.5</c:v>
                </c:pt>
                <c:pt idx="9">
                  <c:v>21061</c:v>
                </c:pt>
                <c:pt idx="10">
                  <c:v>21128</c:v>
                </c:pt>
                <c:pt idx="11">
                  <c:v>21252.5</c:v>
                </c:pt>
                <c:pt idx="12">
                  <c:v>21312</c:v>
                </c:pt>
                <c:pt idx="13">
                  <c:v>21352</c:v>
                </c:pt>
                <c:pt idx="14">
                  <c:v>21372</c:v>
                </c:pt>
                <c:pt idx="15">
                  <c:v>21444</c:v>
                </c:pt>
                <c:pt idx="16">
                  <c:v>21496.5</c:v>
                </c:pt>
                <c:pt idx="17">
                  <c:v>21542.5</c:v>
                </c:pt>
                <c:pt idx="18">
                  <c:v>21559.5</c:v>
                </c:pt>
                <c:pt idx="19">
                  <c:v>21558</c:v>
                </c:pt>
                <c:pt idx="20">
                  <c:v>21495.5</c:v>
                </c:pt>
                <c:pt idx="21">
                  <c:v>21434</c:v>
                </c:pt>
                <c:pt idx="22">
                  <c:v>21419.5</c:v>
                </c:pt>
                <c:pt idx="23">
                  <c:v>21368.5</c:v>
                </c:pt>
                <c:pt idx="24">
                  <c:v>21341.5</c:v>
                </c:pt>
                <c:pt idx="25">
                  <c:v>21304</c:v>
                </c:pt>
                <c:pt idx="26">
                  <c:v>21263.5</c:v>
                </c:pt>
                <c:pt idx="27">
                  <c:v>21225</c:v>
                </c:pt>
                <c:pt idx="28">
                  <c:v>21209.5</c:v>
                </c:pt>
                <c:pt idx="29">
                  <c:v>21203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F86-4E34-9C52-428615D8ADB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99532576"/>
        <c:axId val="1"/>
      </c:lineChart>
      <c:catAx>
        <c:axId val="499532576"/>
        <c:scaling>
          <c:orientation val="minMax"/>
        </c:scaling>
        <c:delete val="0"/>
        <c:axPos val="b"/>
        <c:majorGridlines>
          <c:spPr>
            <a:ln>
              <a:prstDash val="sysDash"/>
            </a:ln>
          </c:spPr>
        </c:majorGridlines>
        <c:numFmt formatCode="m/d;@" sourceLinked="0"/>
        <c:majorTickMark val="out"/>
        <c:minorTickMark val="none"/>
        <c:tickLblPos val="nextTo"/>
        <c:txPr>
          <a:bodyPr/>
          <a:lstStyle/>
          <a:p>
            <a:pPr>
              <a:defRPr b="1" i="1" baseline="0"/>
            </a:pPr>
            <a:endParaRPr lang="ja-JP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1"/>
      </c:catAx>
      <c:valAx>
        <c:axId val="1"/>
        <c:scaling>
          <c:orientation val="minMax"/>
          <c:max val="22500"/>
          <c:min val="20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ysDash"/>
              <a:round/>
            </a:ln>
            <a:effectLst/>
          </c:spPr>
        </c:majorGridlines>
        <c:numFmt formatCode="0_ " sourceLinked="1"/>
        <c:majorTickMark val="out"/>
        <c:minorTickMark val="none"/>
        <c:tickLblPos val="high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499532576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18247533011861888"/>
          <c:y val="4.3837037435167023E-2"/>
          <c:w val="0.63378972977215065"/>
          <c:h val="4.6651975670276707E-2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2.8714836027400218E-2"/>
          <c:y val="9.2639452491646748E-2"/>
          <c:w val="0.90067501256819982"/>
          <c:h val="0.82456334596400704"/>
        </c:manualLayout>
      </c:layout>
      <c:lineChart>
        <c:grouping val="standard"/>
        <c:varyColors val="0"/>
        <c:ser>
          <c:idx val="0"/>
          <c:order val="0"/>
          <c:tx>
            <c:strRef>
              <c:f>'MOTH(3ヶ月)'!$E$2</c:f>
              <c:strCache>
                <c:ptCount val="1"/>
                <c:pt idx="0">
                  <c:v>終値</c:v>
                </c:pt>
              </c:strCache>
            </c:strRef>
          </c:tx>
          <c:spPr>
            <a:ln w="19050" cap="rnd">
              <a:solidFill>
                <a:schemeClr val="bg1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'MOTH(3ヶ月)'!$A$36:$A$65</c:f>
              <c:numCache>
                <c:formatCode>m/d/yyyy</c:formatCode>
                <c:ptCount val="30"/>
                <c:pt idx="0">
                  <c:v>43503</c:v>
                </c:pt>
                <c:pt idx="1">
                  <c:v>43504</c:v>
                </c:pt>
                <c:pt idx="2">
                  <c:v>43508</c:v>
                </c:pt>
                <c:pt idx="3">
                  <c:v>43509</c:v>
                </c:pt>
                <c:pt idx="4">
                  <c:v>43510</c:v>
                </c:pt>
                <c:pt idx="5">
                  <c:v>43511</c:v>
                </c:pt>
                <c:pt idx="6">
                  <c:v>43514</c:v>
                </c:pt>
                <c:pt idx="7">
                  <c:v>43515</c:v>
                </c:pt>
                <c:pt idx="8">
                  <c:v>43516</c:v>
                </c:pt>
                <c:pt idx="9">
                  <c:v>43517</c:v>
                </c:pt>
                <c:pt idx="10">
                  <c:v>43518</c:v>
                </c:pt>
                <c:pt idx="11">
                  <c:v>43521</c:v>
                </c:pt>
                <c:pt idx="12">
                  <c:v>43522</c:v>
                </c:pt>
                <c:pt idx="13">
                  <c:v>43523</c:v>
                </c:pt>
                <c:pt idx="14">
                  <c:v>43524</c:v>
                </c:pt>
                <c:pt idx="15">
                  <c:v>43525</c:v>
                </c:pt>
                <c:pt idx="16">
                  <c:v>43528</c:v>
                </c:pt>
                <c:pt idx="17">
                  <c:v>43529</c:v>
                </c:pt>
                <c:pt idx="18">
                  <c:v>43530</c:v>
                </c:pt>
                <c:pt idx="19">
                  <c:v>43531</c:v>
                </c:pt>
                <c:pt idx="20">
                  <c:v>43532</c:v>
                </c:pt>
                <c:pt idx="21">
                  <c:v>43535</c:v>
                </c:pt>
                <c:pt idx="22">
                  <c:v>43536</c:v>
                </c:pt>
                <c:pt idx="23">
                  <c:v>43537</c:v>
                </c:pt>
                <c:pt idx="24">
                  <c:v>43538</c:v>
                </c:pt>
                <c:pt idx="25">
                  <c:v>43539</c:v>
                </c:pt>
                <c:pt idx="26">
                  <c:v>43542</c:v>
                </c:pt>
                <c:pt idx="27">
                  <c:v>43543</c:v>
                </c:pt>
                <c:pt idx="28">
                  <c:v>43544</c:v>
                </c:pt>
                <c:pt idx="29">
                  <c:v>43546</c:v>
                </c:pt>
              </c:numCache>
            </c:numRef>
          </c:cat>
          <c:val>
            <c:numRef>
              <c:f>'MOTH(3ヶ月)'!$E$36:$E$65</c:f>
              <c:numCache>
                <c:formatCode>0_ </c:formatCode>
                <c:ptCount val="30"/>
                <c:pt idx="0">
                  <c:v>861</c:v>
                </c:pt>
                <c:pt idx="1">
                  <c:v>835</c:v>
                </c:pt>
                <c:pt idx="2">
                  <c:v>851</c:v>
                </c:pt>
                <c:pt idx="3">
                  <c:v>870</c:v>
                </c:pt>
                <c:pt idx="4">
                  <c:v>868</c:v>
                </c:pt>
                <c:pt idx="5">
                  <c:v>856</c:v>
                </c:pt>
                <c:pt idx="6">
                  <c:v>876</c:v>
                </c:pt>
                <c:pt idx="7">
                  <c:v>877</c:v>
                </c:pt>
                <c:pt idx="8">
                  <c:v>890</c:v>
                </c:pt>
                <c:pt idx="9">
                  <c:v>906</c:v>
                </c:pt>
                <c:pt idx="10">
                  <c:v>917</c:v>
                </c:pt>
                <c:pt idx="11">
                  <c:v>933</c:v>
                </c:pt>
                <c:pt idx="12">
                  <c:v>924</c:v>
                </c:pt>
                <c:pt idx="13">
                  <c:v>936</c:v>
                </c:pt>
                <c:pt idx="14">
                  <c:v>908</c:v>
                </c:pt>
                <c:pt idx="15">
                  <c:v>925</c:v>
                </c:pt>
                <c:pt idx="16">
                  <c:v>941</c:v>
                </c:pt>
                <c:pt idx="17">
                  <c:v>950</c:v>
                </c:pt>
                <c:pt idx="18">
                  <c:v>948</c:v>
                </c:pt>
                <c:pt idx="19">
                  <c:v>930</c:v>
                </c:pt>
                <c:pt idx="20">
                  <c:v>870</c:v>
                </c:pt>
                <c:pt idx="21">
                  <c:v>882</c:v>
                </c:pt>
                <c:pt idx="22">
                  <c:v>911</c:v>
                </c:pt>
                <c:pt idx="23">
                  <c:v>910</c:v>
                </c:pt>
                <c:pt idx="24">
                  <c:v>902</c:v>
                </c:pt>
                <c:pt idx="25">
                  <c:v>893</c:v>
                </c:pt>
                <c:pt idx="26">
                  <c:v>920</c:v>
                </c:pt>
                <c:pt idx="27">
                  <c:v>906</c:v>
                </c:pt>
                <c:pt idx="28">
                  <c:v>913</c:v>
                </c:pt>
                <c:pt idx="29">
                  <c:v>914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019-4556-BA15-C245D4621A94}"/>
            </c:ext>
          </c:extLst>
        </c:ser>
        <c:ser>
          <c:idx val="1"/>
          <c:order val="1"/>
          <c:tx>
            <c:strRef>
              <c:f>'MOTH(3ヶ月)'!$F$2</c:f>
              <c:strCache>
                <c:ptCount val="1"/>
                <c:pt idx="0">
                  <c:v>移動平均/MA3</c:v>
                </c:pt>
              </c:strCache>
            </c:strRef>
          </c:tx>
          <c:spPr>
            <a:ln w="38100" cap="rnd">
              <a:solidFill>
                <a:srgbClr val="FF99FF"/>
              </a:solidFill>
              <a:round/>
            </a:ln>
            <a:effectLst/>
          </c:spPr>
          <c:marker>
            <c:symbol val="none"/>
          </c:marker>
          <c:cat>
            <c:numRef>
              <c:f>'MOTH(3ヶ月)'!$A$36:$A$65</c:f>
              <c:numCache>
                <c:formatCode>m/d/yyyy</c:formatCode>
                <c:ptCount val="30"/>
                <c:pt idx="0">
                  <c:v>43503</c:v>
                </c:pt>
                <c:pt idx="1">
                  <c:v>43504</c:v>
                </c:pt>
                <c:pt idx="2">
                  <c:v>43508</c:v>
                </c:pt>
                <c:pt idx="3">
                  <c:v>43509</c:v>
                </c:pt>
                <c:pt idx="4">
                  <c:v>43510</c:v>
                </c:pt>
                <c:pt idx="5">
                  <c:v>43511</c:v>
                </c:pt>
                <c:pt idx="6">
                  <c:v>43514</c:v>
                </c:pt>
                <c:pt idx="7">
                  <c:v>43515</c:v>
                </c:pt>
                <c:pt idx="8">
                  <c:v>43516</c:v>
                </c:pt>
                <c:pt idx="9">
                  <c:v>43517</c:v>
                </c:pt>
                <c:pt idx="10">
                  <c:v>43518</c:v>
                </c:pt>
                <c:pt idx="11">
                  <c:v>43521</c:v>
                </c:pt>
                <c:pt idx="12">
                  <c:v>43522</c:v>
                </c:pt>
                <c:pt idx="13">
                  <c:v>43523</c:v>
                </c:pt>
                <c:pt idx="14">
                  <c:v>43524</c:v>
                </c:pt>
                <c:pt idx="15">
                  <c:v>43525</c:v>
                </c:pt>
                <c:pt idx="16">
                  <c:v>43528</c:v>
                </c:pt>
                <c:pt idx="17">
                  <c:v>43529</c:v>
                </c:pt>
                <c:pt idx="18">
                  <c:v>43530</c:v>
                </c:pt>
                <c:pt idx="19">
                  <c:v>43531</c:v>
                </c:pt>
                <c:pt idx="20">
                  <c:v>43532</c:v>
                </c:pt>
                <c:pt idx="21">
                  <c:v>43535</c:v>
                </c:pt>
                <c:pt idx="22">
                  <c:v>43536</c:v>
                </c:pt>
                <c:pt idx="23">
                  <c:v>43537</c:v>
                </c:pt>
                <c:pt idx="24">
                  <c:v>43538</c:v>
                </c:pt>
                <c:pt idx="25">
                  <c:v>43539</c:v>
                </c:pt>
                <c:pt idx="26">
                  <c:v>43542</c:v>
                </c:pt>
                <c:pt idx="27">
                  <c:v>43543</c:v>
                </c:pt>
                <c:pt idx="28">
                  <c:v>43544</c:v>
                </c:pt>
                <c:pt idx="29">
                  <c:v>43546</c:v>
                </c:pt>
              </c:numCache>
            </c:numRef>
          </c:cat>
          <c:val>
            <c:numRef>
              <c:f>'MOTH(3ヶ月)'!$F$36:$F$65</c:f>
              <c:numCache>
                <c:formatCode>0_ </c:formatCode>
                <c:ptCount val="30"/>
                <c:pt idx="0">
                  <c:v>861.66666666666663</c:v>
                </c:pt>
                <c:pt idx="1">
                  <c:v>853.33333333333337</c:v>
                </c:pt>
                <c:pt idx="2">
                  <c:v>849</c:v>
                </c:pt>
                <c:pt idx="3">
                  <c:v>852</c:v>
                </c:pt>
                <c:pt idx="4">
                  <c:v>863</c:v>
                </c:pt>
                <c:pt idx="5">
                  <c:v>864.66666666666663</c:v>
                </c:pt>
                <c:pt idx="6">
                  <c:v>866.66666666666663</c:v>
                </c:pt>
                <c:pt idx="7">
                  <c:v>869.66666666666663</c:v>
                </c:pt>
                <c:pt idx="8">
                  <c:v>881</c:v>
                </c:pt>
                <c:pt idx="9">
                  <c:v>891</c:v>
                </c:pt>
                <c:pt idx="10">
                  <c:v>904.33333333333337</c:v>
                </c:pt>
                <c:pt idx="11">
                  <c:v>918.66666666666663</c:v>
                </c:pt>
                <c:pt idx="12">
                  <c:v>924.66666666666663</c:v>
                </c:pt>
                <c:pt idx="13">
                  <c:v>931</c:v>
                </c:pt>
                <c:pt idx="14">
                  <c:v>922.66666666666663</c:v>
                </c:pt>
                <c:pt idx="15">
                  <c:v>923</c:v>
                </c:pt>
                <c:pt idx="16">
                  <c:v>924.66666666666663</c:v>
                </c:pt>
                <c:pt idx="17">
                  <c:v>938.66666666666663</c:v>
                </c:pt>
                <c:pt idx="18">
                  <c:v>946.33333333333337</c:v>
                </c:pt>
                <c:pt idx="19">
                  <c:v>942.66666666666663</c:v>
                </c:pt>
                <c:pt idx="20">
                  <c:v>916</c:v>
                </c:pt>
                <c:pt idx="21">
                  <c:v>894</c:v>
                </c:pt>
                <c:pt idx="22">
                  <c:v>887.66666666666663</c:v>
                </c:pt>
                <c:pt idx="23">
                  <c:v>901</c:v>
                </c:pt>
                <c:pt idx="24">
                  <c:v>907.66666666666663</c:v>
                </c:pt>
                <c:pt idx="25">
                  <c:v>901.66666666666663</c:v>
                </c:pt>
                <c:pt idx="26">
                  <c:v>905</c:v>
                </c:pt>
                <c:pt idx="27">
                  <c:v>906.33333333333337</c:v>
                </c:pt>
                <c:pt idx="28">
                  <c:v>913</c:v>
                </c:pt>
                <c:pt idx="29">
                  <c:v>911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019-4556-BA15-C245D4621A94}"/>
            </c:ext>
          </c:extLst>
        </c:ser>
        <c:ser>
          <c:idx val="2"/>
          <c:order val="2"/>
          <c:tx>
            <c:strRef>
              <c:f>'MOTH(3ヶ月)'!$G$2</c:f>
              <c:strCache>
                <c:ptCount val="1"/>
                <c:pt idx="0">
                  <c:v>移動平均/MA5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'MOTH(3ヶ月)'!$A$36:$A$65</c:f>
              <c:numCache>
                <c:formatCode>m/d/yyyy</c:formatCode>
                <c:ptCount val="30"/>
                <c:pt idx="0">
                  <c:v>43503</c:v>
                </c:pt>
                <c:pt idx="1">
                  <c:v>43504</c:v>
                </c:pt>
                <c:pt idx="2">
                  <c:v>43508</c:v>
                </c:pt>
                <c:pt idx="3">
                  <c:v>43509</c:v>
                </c:pt>
                <c:pt idx="4">
                  <c:v>43510</c:v>
                </c:pt>
                <c:pt idx="5">
                  <c:v>43511</c:v>
                </c:pt>
                <c:pt idx="6">
                  <c:v>43514</c:v>
                </c:pt>
                <c:pt idx="7">
                  <c:v>43515</c:v>
                </c:pt>
                <c:pt idx="8">
                  <c:v>43516</c:v>
                </c:pt>
                <c:pt idx="9">
                  <c:v>43517</c:v>
                </c:pt>
                <c:pt idx="10">
                  <c:v>43518</c:v>
                </c:pt>
                <c:pt idx="11">
                  <c:v>43521</c:v>
                </c:pt>
                <c:pt idx="12">
                  <c:v>43522</c:v>
                </c:pt>
                <c:pt idx="13">
                  <c:v>43523</c:v>
                </c:pt>
                <c:pt idx="14">
                  <c:v>43524</c:v>
                </c:pt>
                <c:pt idx="15">
                  <c:v>43525</c:v>
                </c:pt>
                <c:pt idx="16">
                  <c:v>43528</c:v>
                </c:pt>
                <c:pt idx="17">
                  <c:v>43529</c:v>
                </c:pt>
                <c:pt idx="18">
                  <c:v>43530</c:v>
                </c:pt>
                <c:pt idx="19">
                  <c:v>43531</c:v>
                </c:pt>
                <c:pt idx="20">
                  <c:v>43532</c:v>
                </c:pt>
                <c:pt idx="21">
                  <c:v>43535</c:v>
                </c:pt>
                <c:pt idx="22">
                  <c:v>43536</c:v>
                </c:pt>
                <c:pt idx="23">
                  <c:v>43537</c:v>
                </c:pt>
                <c:pt idx="24">
                  <c:v>43538</c:v>
                </c:pt>
                <c:pt idx="25">
                  <c:v>43539</c:v>
                </c:pt>
                <c:pt idx="26">
                  <c:v>43542</c:v>
                </c:pt>
                <c:pt idx="27">
                  <c:v>43543</c:v>
                </c:pt>
                <c:pt idx="28">
                  <c:v>43544</c:v>
                </c:pt>
                <c:pt idx="29">
                  <c:v>43546</c:v>
                </c:pt>
              </c:numCache>
            </c:numRef>
          </c:cat>
          <c:val>
            <c:numRef>
              <c:f>'MOTH(3ヶ月)'!$G$36:$G$65</c:f>
              <c:numCache>
                <c:formatCode>0_ </c:formatCode>
                <c:ptCount val="30"/>
                <c:pt idx="0">
                  <c:v>862.4</c:v>
                </c:pt>
                <c:pt idx="1">
                  <c:v>857</c:v>
                </c:pt>
                <c:pt idx="2">
                  <c:v>854.2</c:v>
                </c:pt>
                <c:pt idx="3">
                  <c:v>856.2</c:v>
                </c:pt>
                <c:pt idx="4">
                  <c:v>857</c:v>
                </c:pt>
                <c:pt idx="5">
                  <c:v>856</c:v>
                </c:pt>
                <c:pt idx="6">
                  <c:v>864.2</c:v>
                </c:pt>
                <c:pt idx="7">
                  <c:v>869.4</c:v>
                </c:pt>
                <c:pt idx="8">
                  <c:v>873.4</c:v>
                </c:pt>
                <c:pt idx="9">
                  <c:v>881</c:v>
                </c:pt>
                <c:pt idx="10">
                  <c:v>893.2</c:v>
                </c:pt>
                <c:pt idx="11">
                  <c:v>904.6</c:v>
                </c:pt>
                <c:pt idx="12">
                  <c:v>914</c:v>
                </c:pt>
                <c:pt idx="13">
                  <c:v>923.2</c:v>
                </c:pt>
                <c:pt idx="14">
                  <c:v>923.6</c:v>
                </c:pt>
                <c:pt idx="15">
                  <c:v>925.2</c:v>
                </c:pt>
                <c:pt idx="16">
                  <c:v>926.8</c:v>
                </c:pt>
                <c:pt idx="17">
                  <c:v>932</c:v>
                </c:pt>
                <c:pt idx="18">
                  <c:v>934.4</c:v>
                </c:pt>
                <c:pt idx="19">
                  <c:v>938.8</c:v>
                </c:pt>
                <c:pt idx="20">
                  <c:v>927.8</c:v>
                </c:pt>
                <c:pt idx="21">
                  <c:v>916</c:v>
                </c:pt>
                <c:pt idx="22">
                  <c:v>908.2</c:v>
                </c:pt>
                <c:pt idx="23">
                  <c:v>900.6</c:v>
                </c:pt>
                <c:pt idx="24">
                  <c:v>895</c:v>
                </c:pt>
                <c:pt idx="25">
                  <c:v>899.6</c:v>
                </c:pt>
                <c:pt idx="26">
                  <c:v>907.2</c:v>
                </c:pt>
                <c:pt idx="27">
                  <c:v>906.2</c:v>
                </c:pt>
                <c:pt idx="28">
                  <c:v>906.8</c:v>
                </c:pt>
                <c:pt idx="29">
                  <c:v>909.2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019-4556-BA15-C245D4621A94}"/>
            </c:ext>
          </c:extLst>
        </c:ser>
        <c:ser>
          <c:idx val="3"/>
          <c:order val="3"/>
          <c:tx>
            <c:strRef>
              <c:f>'MOTH(3ヶ月)'!$H$2</c:f>
              <c:strCache>
                <c:ptCount val="1"/>
                <c:pt idx="0">
                  <c:v>移動平均/MA10</c:v>
                </c:pt>
              </c:strCache>
            </c:strRef>
          </c:tx>
          <c:spPr>
            <a:ln w="38100">
              <a:solidFill>
                <a:srgbClr val="92D050"/>
              </a:solidFill>
            </a:ln>
          </c:spPr>
          <c:marker>
            <c:symbol val="none"/>
          </c:marker>
          <c:cat>
            <c:numRef>
              <c:f>'MOTH(3ヶ月)'!$A$36:$A$65</c:f>
              <c:numCache>
                <c:formatCode>m/d/yyyy</c:formatCode>
                <c:ptCount val="30"/>
                <c:pt idx="0">
                  <c:v>43503</c:v>
                </c:pt>
                <c:pt idx="1">
                  <c:v>43504</c:v>
                </c:pt>
                <c:pt idx="2">
                  <c:v>43508</c:v>
                </c:pt>
                <c:pt idx="3">
                  <c:v>43509</c:v>
                </c:pt>
                <c:pt idx="4">
                  <c:v>43510</c:v>
                </c:pt>
                <c:pt idx="5">
                  <c:v>43511</c:v>
                </c:pt>
                <c:pt idx="6">
                  <c:v>43514</c:v>
                </c:pt>
                <c:pt idx="7">
                  <c:v>43515</c:v>
                </c:pt>
                <c:pt idx="8">
                  <c:v>43516</c:v>
                </c:pt>
                <c:pt idx="9">
                  <c:v>43517</c:v>
                </c:pt>
                <c:pt idx="10">
                  <c:v>43518</c:v>
                </c:pt>
                <c:pt idx="11">
                  <c:v>43521</c:v>
                </c:pt>
                <c:pt idx="12">
                  <c:v>43522</c:v>
                </c:pt>
                <c:pt idx="13">
                  <c:v>43523</c:v>
                </c:pt>
                <c:pt idx="14">
                  <c:v>43524</c:v>
                </c:pt>
                <c:pt idx="15">
                  <c:v>43525</c:v>
                </c:pt>
                <c:pt idx="16">
                  <c:v>43528</c:v>
                </c:pt>
                <c:pt idx="17">
                  <c:v>43529</c:v>
                </c:pt>
                <c:pt idx="18">
                  <c:v>43530</c:v>
                </c:pt>
                <c:pt idx="19">
                  <c:v>43531</c:v>
                </c:pt>
                <c:pt idx="20">
                  <c:v>43532</c:v>
                </c:pt>
                <c:pt idx="21">
                  <c:v>43535</c:v>
                </c:pt>
                <c:pt idx="22">
                  <c:v>43536</c:v>
                </c:pt>
                <c:pt idx="23">
                  <c:v>43537</c:v>
                </c:pt>
                <c:pt idx="24">
                  <c:v>43538</c:v>
                </c:pt>
                <c:pt idx="25">
                  <c:v>43539</c:v>
                </c:pt>
                <c:pt idx="26">
                  <c:v>43542</c:v>
                </c:pt>
                <c:pt idx="27">
                  <c:v>43543</c:v>
                </c:pt>
                <c:pt idx="28">
                  <c:v>43544</c:v>
                </c:pt>
                <c:pt idx="29">
                  <c:v>43546</c:v>
                </c:pt>
              </c:numCache>
            </c:numRef>
          </c:cat>
          <c:val>
            <c:numRef>
              <c:f>'MOTH(3ヶ月)'!$H$36:$H$65</c:f>
              <c:numCache>
                <c:formatCode>0_ </c:formatCode>
                <c:ptCount val="30"/>
                <c:pt idx="0">
                  <c:v>881.2</c:v>
                </c:pt>
                <c:pt idx="1">
                  <c:v>868.7</c:v>
                </c:pt>
                <c:pt idx="2">
                  <c:v>860.4</c:v>
                </c:pt>
                <c:pt idx="3">
                  <c:v>856.3</c:v>
                </c:pt>
                <c:pt idx="4">
                  <c:v>859.9</c:v>
                </c:pt>
                <c:pt idx="5">
                  <c:v>859.2</c:v>
                </c:pt>
                <c:pt idx="6">
                  <c:v>860.6</c:v>
                </c:pt>
                <c:pt idx="7">
                  <c:v>861.8</c:v>
                </c:pt>
                <c:pt idx="8">
                  <c:v>864.8</c:v>
                </c:pt>
                <c:pt idx="9">
                  <c:v>869</c:v>
                </c:pt>
                <c:pt idx="10">
                  <c:v>874.6</c:v>
                </c:pt>
                <c:pt idx="11">
                  <c:v>884.4</c:v>
                </c:pt>
                <c:pt idx="12">
                  <c:v>891.7</c:v>
                </c:pt>
                <c:pt idx="13">
                  <c:v>898.3</c:v>
                </c:pt>
                <c:pt idx="14">
                  <c:v>902.3</c:v>
                </c:pt>
                <c:pt idx="15">
                  <c:v>909.2</c:v>
                </c:pt>
                <c:pt idx="16">
                  <c:v>915.7</c:v>
                </c:pt>
                <c:pt idx="17">
                  <c:v>923</c:v>
                </c:pt>
                <c:pt idx="18">
                  <c:v>928.8</c:v>
                </c:pt>
                <c:pt idx="19">
                  <c:v>931.2</c:v>
                </c:pt>
                <c:pt idx="20">
                  <c:v>926.5</c:v>
                </c:pt>
                <c:pt idx="21">
                  <c:v>921.4</c:v>
                </c:pt>
                <c:pt idx="22">
                  <c:v>920.1</c:v>
                </c:pt>
                <c:pt idx="23">
                  <c:v>917.5</c:v>
                </c:pt>
                <c:pt idx="24">
                  <c:v>916.9</c:v>
                </c:pt>
                <c:pt idx="25">
                  <c:v>913.7</c:v>
                </c:pt>
                <c:pt idx="26">
                  <c:v>911.6</c:v>
                </c:pt>
                <c:pt idx="27">
                  <c:v>907.2</c:v>
                </c:pt>
                <c:pt idx="28">
                  <c:v>903.7</c:v>
                </c:pt>
                <c:pt idx="29">
                  <c:v>902.1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F019-4556-BA15-C245D4621A9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99532576"/>
        <c:axId val="1"/>
      </c:lineChart>
      <c:catAx>
        <c:axId val="499532576"/>
        <c:scaling>
          <c:orientation val="minMax"/>
        </c:scaling>
        <c:delete val="0"/>
        <c:axPos val="b"/>
        <c:majorGridlines>
          <c:spPr>
            <a:ln>
              <a:prstDash val="sysDash"/>
            </a:ln>
          </c:spPr>
        </c:majorGridlines>
        <c:numFmt formatCode="m/d;@" sourceLinked="0"/>
        <c:majorTickMark val="out"/>
        <c:minorTickMark val="none"/>
        <c:tickLblPos val="nextTo"/>
        <c:txPr>
          <a:bodyPr/>
          <a:lstStyle/>
          <a:p>
            <a:pPr>
              <a:defRPr b="1" i="1" baseline="0"/>
            </a:pPr>
            <a:endParaRPr lang="ja-JP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1"/>
      </c:catAx>
      <c:valAx>
        <c:axId val="1"/>
        <c:scaling>
          <c:orientation val="minMax"/>
          <c:max val="1000"/>
          <c:min val="8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ysDash"/>
              <a:round/>
            </a:ln>
            <a:effectLst/>
          </c:spPr>
        </c:majorGridlines>
        <c:numFmt formatCode="0_ " sourceLinked="1"/>
        <c:majorTickMark val="out"/>
        <c:minorTickMark val="none"/>
        <c:tickLblPos val="high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499532576"/>
        <c:crosses val="autoZero"/>
        <c:crossBetween val="between"/>
        <c:majorUnit val="50"/>
        <c:minorUnit val="50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18247533011861888"/>
          <c:y val="4.3837037435167023E-2"/>
          <c:w val="0.63378972977215065"/>
          <c:h val="4.6651975670276707E-2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257174</xdr:colOff>
      <xdr:row>31</xdr:row>
      <xdr:rowOff>123824</xdr:rowOff>
    </xdr:from>
    <xdr:to>
      <xdr:col>22</xdr:col>
      <xdr:colOff>209549</xdr:colOff>
      <xdr:row>63</xdr:row>
      <xdr:rowOff>28575</xdr:rowOff>
    </xdr:to>
    <xdr:sp macro="" textlink="">
      <xdr:nvSpPr>
        <xdr:cNvPr id="9" name="吹き出し: 四角形 8">
          <a:extLst>
            <a:ext uri="{FF2B5EF4-FFF2-40B4-BE49-F238E27FC236}">
              <a16:creationId xmlns:a16="http://schemas.microsoft.com/office/drawing/2014/main" id="{7E649392-A374-4D6C-B463-A160CD11419E}"/>
            </a:ext>
          </a:extLst>
        </xdr:cNvPr>
        <xdr:cNvSpPr/>
      </xdr:nvSpPr>
      <xdr:spPr>
        <a:xfrm>
          <a:off x="16325849" y="5800724"/>
          <a:ext cx="6924675" cy="5505451"/>
        </a:xfrm>
        <a:prstGeom prst="wedgeRectCallout">
          <a:avLst>
            <a:gd name="adj1" fmla="val -76389"/>
            <a:gd name="adj2" fmla="val -70533"/>
          </a:avLst>
        </a:prstGeom>
        <a:ln w="28575"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関数が一つずつ実行されるため、</a:t>
          </a:r>
          <a:r>
            <a:rPr kumimoji="1" lang="en-US" altLang="ja-JP" sz="1100"/>
            <a:t>FOPPOSITION</a:t>
          </a:r>
          <a:r>
            <a:rPr kumimoji="1" lang="ja-JP" altLang="en-US" sz="1100"/>
            <a:t>関数が実行途中の場合があり、</a:t>
          </a:r>
          <a:endParaRPr kumimoji="1" lang="en-US" altLang="ja-JP" sz="1100"/>
        </a:p>
        <a:p>
          <a:pPr algn="l"/>
          <a:r>
            <a:rPr kumimoji="1" lang="ja-JP" altLang="en-US" sz="1100"/>
            <a:t>この時に決済判断関数が動いてしまうとご発注してしまう・・・</a:t>
          </a:r>
          <a:endParaRPr kumimoji="1" lang="en-US" altLang="ja-JP" sz="1100"/>
        </a:p>
        <a:p>
          <a:pPr algn="l"/>
          <a:endParaRPr kumimoji="1" lang="en-US" altLang="ja-JP" sz="1100"/>
        </a:p>
        <a:p>
          <a:pPr algn="l"/>
          <a:r>
            <a:rPr kumimoji="1" lang="ja-JP" altLang="en-US" sz="1100"/>
            <a:t>例）</a:t>
          </a:r>
          <a:endParaRPr kumimoji="1" lang="en-US" altLang="ja-JP" sz="1100"/>
        </a:p>
        <a:p>
          <a:pPr algn="l"/>
          <a:r>
            <a:rPr kumimoji="1" lang="ja-JP" altLang="en-US" sz="1100"/>
            <a:t>１．マザースのみポジションがある</a:t>
          </a:r>
          <a:endParaRPr kumimoji="1" lang="en-US" altLang="ja-JP" sz="1100"/>
        </a:p>
        <a:p>
          <a:pPr algn="l"/>
          <a:endParaRPr kumimoji="1" lang="en-US" altLang="ja-JP" sz="1100"/>
        </a:p>
        <a:p>
          <a:pPr algn="l"/>
          <a:endParaRPr kumimoji="1" lang="en-US" altLang="ja-JP" sz="1100"/>
        </a:p>
        <a:p>
          <a:pPr algn="l"/>
          <a:endParaRPr kumimoji="1" lang="en-US" altLang="ja-JP" sz="1100"/>
        </a:p>
        <a:p>
          <a:pPr algn="l"/>
          <a:endParaRPr kumimoji="1" lang="en-US" altLang="ja-JP" sz="1100"/>
        </a:p>
        <a:p>
          <a:pPr algn="l"/>
          <a:endParaRPr kumimoji="1" lang="en-US" altLang="ja-JP" sz="1100"/>
        </a:p>
        <a:p>
          <a:pPr algn="l"/>
          <a:endParaRPr kumimoji="1" lang="en-US" altLang="ja-JP" sz="1100"/>
        </a:p>
        <a:p>
          <a:pPr algn="l"/>
          <a:endParaRPr kumimoji="1" lang="en-US" altLang="ja-JP" sz="1100"/>
        </a:p>
        <a:p>
          <a:pPr algn="l"/>
          <a:endParaRPr kumimoji="1" lang="en-US" altLang="ja-JP" sz="1100"/>
        </a:p>
        <a:p>
          <a:pPr algn="l"/>
          <a:endParaRPr kumimoji="1" lang="en-US" altLang="ja-JP" sz="1100"/>
        </a:p>
        <a:p>
          <a:pPr algn="l"/>
          <a:endParaRPr kumimoji="1" lang="en-US" altLang="ja-JP" sz="1100"/>
        </a:p>
        <a:p>
          <a:pPr algn="l"/>
          <a:endParaRPr kumimoji="1" lang="en-US" altLang="ja-JP" sz="1100"/>
        </a:p>
        <a:p>
          <a:pPr algn="l"/>
          <a:r>
            <a:rPr kumimoji="1" lang="en-US" altLang="ja-JP" sz="1100"/>
            <a:t>2</a:t>
          </a:r>
          <a:r>
            <a:rPr kumimoji="1" lang="ja-JP" altLang="en-US" sz="1100"/>
            <a:t>．</a:t>
          </a:r>
          <a:r>
            <a:rPr kumimoji="1" lang="en-US" altLang="ja-JP" sz="1100"/>
            <a:t>N225</a:t>
          </a:r>
          <a:r>
            <a:rPr kumimoji="1" lang="ja-JP" altLang="en-US" sz="1100"/>
            <a:t>約定</a:t>
          </a:r>
          <a:endParaRPr kumimoji="1" lang="en-US" altLang="ja-JP" sz="1100"/>
        </a:p>
        <a:p>
          <a:pPr algn="l"/>
          <a:r>
            <a:rPr kumimoji="1" lang="ja-JP" altLang="en-US" sz="1100"/>
            <a:t>　　この時、保有情報から一つずつ動いていくので、一瞬したのような状態ができてしまう。</a:t>
          </a:r>
          <a:endParaRPr kumimoji="1" lang="en-US" altLang="ja-JP" sz="1100"/>
        </a:p>
        <a:p>
          <a:pPr algn="l"/>
          <a:r>
            <a:rPr kumimoji="1" lang="ja-JP" altLang="en-US" sz="1100"/>
            <a:t>　　すると、今約定したばかりの、</a:t>
          </a:r>
          <a:r>
            <a:rPr kumimoji="1" lang="en-US" altLang="ja-JP" sz="1100"/>
            <a:t>N225</a:t>
          </a:r>
          <a:r>
            <a:rPr kumimoji="1" lang="ja-JP" altLang="en-US" sz="1100"/>
            <a:t>の評価損益額にマザーズの損切額が混ざってしまい</a:t>
          </a:r>
          <a:endParaRPr kumimoji="1" lang="en-US" altLang="ja-JP" sz="1100"/>
        </a:p>
        <a:p>
          <a:pPr algn="l"/>
          <a:r>
            <a:rPr kumimoji="1" lang="ja-JP" altLang="en-US" sz="1100"/>
            <a:t>　　いきなり</a:t>
          </a:r>
          <a:r>
            <a:rPr kumimoji="1" lang="en-US" altLang="ja-JP" sz="1100"/>
            <a:t>―</a:t>
          </a:r>
          <a:r>
            <a:rPr kumimoji="1" lang="ja-JP" altLang="en-US" sz="1100"/>
            <a:t>４５０００円に見えてしまい損切してしまう。</a:t>
          </a:r>
          <a:endParaRPr kumimoji="1" lang="en-US" altLang="ja-JP" sz="1100"/>
        </a:p>
        <a:p>
          <a:pPr algn="l"/>
          <a:endParaRPr kumimoji="1" lang="ja-JP" altLang="en-U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1038225</xdr:colOff>
          <xdr:row>8</xdr:row>
          <xdr:rowOff>19050</xdr:rowOff>
        </xdr:from>
        <xdr:to>
          <xdr:col>9</xdr:col>
          <xdr:colOff>409575</xdr:colOff>
          <xdr:row>9</xdr:row>
          <xdr:rowOff>171450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0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00FF"/>
                  </a:solidFill>
                  <a:latin typeface="Meiryo UI"/>
                  <a:ea typeface="Meiryo UI"/>
                </a:rPr>
                <a:t>現在時刻自動更新</a:t>
              </a:r>
            </a:p>
          </xdr:txBody>
        </xdr:sp>
        <xdr:clientData fPrintsWithSheet="0"/>
      </xdr:twoCellAnchor>
    </mc:Choice>
    <mc:Fallback/>
  </mc:AlternateContent>
  <xdr:twoCellAnchor>
    <xdr:from>
      <xdr:col>12</xdr:col>
      <xdr:colOff>400049</xdr:colOff>
      <xdr:row>9</xdr:row>
      <xdr:rowOff>142875</xdr:rowOff>
    </xdr:from>
    <xdr:to>
      <xdr:col>19</xdr:col>
      <xdr:colOff>657225</xdr:colOff>
      <xdr:row>16</xdr:row>
      <xdr:rowOff>57151</xdr:rowOff>
    </xdr:to>
    <xdr:sp macro="" textlink="">
      <xdr:nvSpPr>
        <xdr:cNvPr id="2" name="吹き出し: 角を丸めた四角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6468724" y="1838325"/>
          <a:ext cx="5172076" cy="1181101"/>
        </a:xfrm>
        <a:prstGeom prst="wedgeRoundRectCallout">
          <a:avLst>
            <a:gd name="adj1" fmla="val -59765"/>
            <a:gd name="adj2" fmla="val 127879"/>
            <a:gd name="adj3" fmla="val 16667"/>
          </a:avLst>
        </a:prstGeom>
        <a:ln w="19050"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/>
            <a:t>１．</a:t>
          </a:r>
          <a:br>
            <a:rPr kumimoji="1" lang="en-US" altLang="ja-JP" sz="1100"/>
          </a:br>
          <a:r>
            <a:rPr kumimoji="1" lang="ja-JP" altLang="en-US" sz="1100"/>
            <a:t>ここにデータが全て取得できた事に対するチェックを追加</a:t>
          </a:r>
          <a:endParaRPr kumimoji="1" lang="en-US" altLang="ja-JP" sz="1100"/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b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データ</a:t>
          </a:r>
          <a:r>
            <a:rPr kumimoji="1"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が全て取得できた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場合は</a:t>
          </a:r>
          <a:r>
            <a:rPr kumimoji="1"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最後の列が全て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***</a:t>
          </a:r>
          <a: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END***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に</a:t>
          </a:r>
          <a:r>
            <a:rPr kumimoji="1"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なるので</a:t>
          </a:r>
          <a: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True</a:t>
          </a:r>
          <a:r>
            <a:rPr kumimoji="1"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が一つできる</a:t>
          </a:r>
          <a:endParaRPr kumimoji="1" lang="en-US" altLang="ja-JP" sz="1100"/>
        </a:p>
      </xdr:txBody>
    </xdr:sp>
    <xdr:clientData/>
  </xdr:twoCellAnchor>
  <xdr:twoCellAnchor>
    <xdr:from>
      <xdr:col>12</xdr:col>
      <xdr:colOff>561974</xdr:colOff>
      <xdr:row>21</xdr:row>
      <xdr:rowOff>123824</xdr:rowOff>
    </xdr:from>
    <xdr:to>
      <xdr:col>21</xdr:col>
      <xdr:colOff>209549</xdr:colOff>
      <xdr:row>27</xdr:row>
      <xdr:rowOff>0</xdr:rowOff>
    </xdr:to>
    <xdr:sp macro="" textlink="">
      <xdr:nvSpPr>
        <xdr:cNvPr id="4" name="吹き出し: 角を丸めた四角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6630649" y="3990974"/>
          <a:ext cx="5934075" cy="962026"/>
        </a:xfrm>
        <a:prstGeom prst="wedgeRoundRectCallout">
          <a:avLst>
            <a:gd name="adj1" fmla="val -60783"/>
            <a:gd name="adj2" fmla="val 22286"/>
            <a:gd name="adj3" fmla="val 16667"/>
          </a:avLst>
        </a:prstGeom>
        <a:ln w="19050"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100"/>
            <a:t>2</a:t>
          </a:r>
          <a:r>
            <a:rPr kumimoji="1" lang="ja-JP" altLang="en-US" sz="1100"/>
            <a:t>．</a:t>
          </a:r>
          <a:br>
            <a:rPr kumimoji="1" lang="en-US" altLang="ja-JP" sz="1100"/>
          </a:br>
          <a:r>
            <a:rPr kumimoji="1" lang="ja-JP" altLang="en-US" sz="1100"/>
            <a:t>全てが</a:t>
          </a:r>
          <a:r>
            <a:rPr kumimoji="1" lang="en-US" altLang="ja-JP" sz="1100"/>
            <a:t>False</a:t>
          </a:r>
          <a:r>
            <a:rPr kumimoji="1" lang="ja-JP" altLang="en-US" sz="1100"/>
            <a:t>だと、ここも</a:t>
          </a:r>
          <a:r>
            <a:rPr kumimoji="1" lang="en-US" altLang="ja-JP" sz="1100"/>
            <a:t>False</a:t>
          </a:r>
          <a:r>
            <a:rPr kumimoji="1" lang="ja-JP" altLang="en-US" sz="1100"/>
            <a:t>になる</a:t>
          </a:r>
          <a:br>
            <a:rPr kumimoji="1" lang="en-US" altLang="ja-JP" sz="1100"/>
          </a:br>
          <a:r>
            <a:rPr kumimoji="1" lang="ja-JP" altLang="en-US" sz="1100"/>
            <a:t>逆に一つでも</a:t>
          </a:r>
          <a:r>
            <a:rPr kumimoji="1" lang="en-US" altLang="ja-JP" sz="1100"/>
            <a:t>True</a:t>
          </a:r>
          <a:r>
            <a:rPr kumimoji="1" lang="ja-JP" altLang="en-US" sz="1100"/>
            <a:t>（すべて取得できた場合、</a:t>
          </a:r>
          <a:r>
            <a:rPr kumimoji="1" lang="en-US" altLang="ja-JP" sz="1100"/>
            <a:t>True</a:t>
          </a:r>
          <a:r>
            <a:rPr kumimoji="1" lang="ja-JP" altLang="en-US" sz="1100"/>
            <a:t>が一つできる）があると、ここも</a:t>
          </a:r>
          <a:r>
            <a:rPr kumimoji="1" lang="en-US" altLang="ja-JP" sz="1100"/>
            <a:t>True</a:t>
          </a:r>
          <a:r>
            <a:rPr kumimoji="1" lang="ja-JP" altLang="en-US" sz="1100"/>
            <a:t>になるので</a:t>
          </a:r>
          <a:br>
            <a:rPr kumimoji="1" lang="en-US" altLang="ja-JP" sz="1100"/>
          </a:br>
          <a:r>
            <a:rPr kumimoji="1" lang="ja-JP" altLang="en-US" sz="1100"/>
            <a:t>ここが</a:t>
          </a:r>
          <a:r>
            <a:rPr kumimoji="1" lang="en-US" altLang="ja-JP" sz="1100"/>
            <a:t>True</a:t>
          </a:r>
          <a:r>
            <a:rPr kumimoji="1" lang="ja-JP" altLang="en-US" sz="1100"/>
            <a:t>だと、データが完全に取得し終わったことになる</a:t>
          </a:r>
          <a:endParaRPr kumimoji="1" lang="en-US" altLang="ja-JP" sz="1100"/>
        </a:p>
      </xdr:txBody>
    </xdr:sp>
    <xdr:clientData/>
  </xdr:twoCellAnchor>
  <xdr:twoCellAnchor>
    <xdr:from>
      <xdr:col>0</xdr:col>
      <xdr:colOff>333375</xdr:colOff>
      <xdr:row>44</xdr:row>
      <xdr:rowOff>19050</xdr:rowOff>
    </xdr:from>
    <xdr:to>
      <xdr:col>7</xdr:col>
      <xdr:colOff>714375</xdr:colOff>
      <xdr:row>52</xdr:row>
      <xdr:rowOff>38100</xdr:rowOff>
    </xdr:to>
    <xdr:sp macro="" textlink="">
      <xdr:nvSpPr>
        <xdr:cNvPr id="5" name="吹き出し: 角を丸めた四角形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333375" y="8039100"/>
          <a:ext cx="11639550" cy="1390650"/>
        </a:xfrm>
        <a:prstGeom prst="wedgeRoundRectCallout">
          <a:avLst>
            <a:gd name="adj1" fmla="val -31384"/>
            <a:gd name="adj2" fmla="val -132507"/>
            <a:gd name="adj3" fmla="val 16667"/>
          </a:avLst>
        </a:prstGeom>
        <a:ln w="19050"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100"/>
            <a:t>3</a:t>
          </a:r>
          <a:r>
            <a:rPr kumimoji="1" lang="ja-JP" altLang="en-US" sz="1100"/>
            <a:t>．</a:t>
          </a:r>
          <a:endParaRPr kumimoji="1" lang="en-US" altLang="ja-JP" sz="1100"/>
        </a:p>
        <a:p>
          <a:pPr algn="l"/>
          <a:r>
            <a:rPr kumimoji="1" lang="ja-JP" altLang="en-US" sz="1100"/>
            <a:t>データが完全に取れたことの条件を追加</a:t>
          </a:r>
          <a:br>
            <a:rPr kumimoji="1" lang="en-US" altLang="ja-JP" sz="1100"/>
          </a:br>
          <a:br>
            <a:rPr kumimoji="1" lang="en-US" altLang="ja-JP" sz="1100"/>
          </a:br>
          <a:r>
            <a:rPr kumimoji="1" lang="en-US" altLang="ja-JP" sz="1100"/>
            <a:t>=IF(AND(ISNUMBER(J15),ISNUMBER(K15),ISNUMBER(J40),J15&gt;0,K15&lt;0,OR(K40&gt;J15,K40&lt;K15)),fneworder(C5,C6,C28,C29,C9,C30,C31,C32,J40,C14,C15,C16,C17,C41,C42,C43),"-")</a:t>
          </a:r>
          <a:br>
            <a:rPr kumimoji="1" lang="en-US" altLang="ja-JP" sz="1100"/>
          </a:br>
          <a:r>
            <a:rPr kumimoji="1" lang="ja-JP" altLang="en-US" sz="1100"/>
            <a:t>↓</a:t>
          </a:r>
          <a:br>
            <a:rPr kumimoji="1" lang="en-US" altLang="ja-JP" sz="1100"/>
          </a:br>
          <a: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=IF(AND(</a:t>
          </a:r>
          <a:r>
            <a:rPr kumimoji="1" lang="en-US" altLang="ja-JP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L26=True</a:t>
          </a:r>
          <a: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,ISNUMBER(J15),ISNUMBER(K15),ISNUMBER(J40),J15&gt;0,K15&lt;0,OR(K40&gt;J15,K40&lt;K15)),fneworder(C5,C6,C28,C29,C9,C30,C31,C32,J40,C14,C15,C16,C17,C41,C42,C43),"-")</a:t>
          </a:r>
          <a:b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endParaRPr kumimoji="1" lang="en-US" altLang="ja-JP" sz="1100"/>
        </a:p>
      </xdr:txBody>
    </xdr:sp>
    <xdr:clientData/>
  </xdr:twoCellAnchor>
  <xdr:twoCellAnchor editAs="oneCell">
    <xdr:from>
      <xdr:col>12</xdr:col>
      <xdr:colOff>476250</xdr:colOff>
      <xdr:row>37</xdr:row>
      <xdr:rowOff>114300</xdr:rowOff>
    </xdr:from>
    <xdr:to>
      <xdr:col>21</xdr:col>
      <xdr:colOff>200864</xdr:colOff>
      <xdr:row>46</xdr:row>
      <xdr:rowOff>19260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E4EB3A8C-F759-4D52-8D1D-6E372405CA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544925" y="6877050"/>
          <a:ext cx="6011114" cy="1505160"/>
        </a:xfrm>
        <a:prstGeom prst="rect">
          <a:avLst/>
        </a:prstGeom>
      </xdr:spPr>
    </xdr:pic>
    <xdr:clientData/>
  </xdr:twoCellAnchor>
  <xdr:twoCellAnchor editAs="oneCell">
    <xdr:from>
      <xdr:col>12</xdr:col>
      <xdr:colOff>581025</xdr:colOff>
      <xdr:row>53</xdr:row>
      <xdr:rowOff>47625</xdr:rowOff>
    </xdr:from>
    <xdr:to>
      <xdr:col>21</xdr:col>
      <xdr:colOff>324692</xdr:colOff>
      <xdr:row>62</xdr:row>
      <xdr:rowOff>209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B4FD7327-1AC4-44A8-A51A-F64636C344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649700" y="9610725"/>
          <a:ext cx="6030167" cy="149563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1038225</xdr:colOff>
          <xdr:row>8</xdr:row>
          <xdr:rowOff>19050</xdr:rowOff>
        </xdr:from>
        <xdr:to>
          <xdr:col>9</xdr:col>
          <xdr:colOff>409575</xdr:colOff>
          <xdr:row>9</xdr:row>
          <xdr:rowOff>171450</xdr:rowOff>
        </xdr:to>
        <xdr:sp macro="" textlink="">
          <xdr:nvSpPr>
            <xdr:cNvPr id="31745" name="Button 1" hidden="1">
              <a:extLst>
                <a:ext uri="{63B3BB69-23CF-44E3-9099-C40C66FF867C}">
                  <a14:compatExt spid="_x0000_s31745"/>
                </a:ext>
                <a:ext uri="{FF2B5EF4-FFF2-40B4-BE49-F238E27FC236}">
                  <a16:creationId xmlns:a16="http://schemas.microsoft.com/office/drawing/2014/main" id="{00000000-0008-0000-0100-0000017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00FF"/>
                  </a:solidFill>
                  <a:latin typeface="Meiryo UI"/>
                  <a:ea typeface="Meiryo UI"/>
                </a:rPr>
                <a:t>現在時刻自動更新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9525</xdr:colOff>
      <xdr:row>31</xdr:row>
      <xdr:rowOff>76200</xdr:rowOff>
    </xdr:from>
    <xdr:to>
      <xdr:col>27</xdr:col>
      <xdr:colOff>500025</xdr:colOff>
      <xdr:row>62</xdr:row>
      <xdr:rowOff>161250</xdr:rowOff>
    </xdr:to>
    <xdr:graphicFrame macro="">
      <xdr:nvGraphicFramePr>
        <xdr:cNvPr id="4134" name="グラフ 5">
          <a:extLst>
            <a:ext uri="{FF2B5EF4-FFF2-40B4-BE49-F238E27FC236}">
              <a16:creationId xmlns:a16="http://schemas.microsoft.com/office/drawing/2014/main" id="{00000000-0008-0000-0200-0000261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19050</xdr:colOff>
      <xdr:row>31</xdr:row>
      <xdr:rowOff>85725</xdr:rowOff>
    </xdr:from>
    <xdr:to>
      <xdr:col>27</xdr:col>
      <xdr:colOff>509550</xdr:colOff>
      <xdr:row>62</xdr:row>
      <xdr:rowOff>170775</xdr:rowOff>
    </xdr:to>
    <xdr:graphicFrame macro="">
      <xdr:nvGraphicFramePr>
        <xdr:cNvPr id="2" name="グラフ 5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%20(x86)/Okasan%20Online%20Securities%20Co.,Ltd/&#23713;&#19977;RSS/AddIn/&#23713;&#19977;RSS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岡三RSS"/>
    </sheetNames>
    <definedNames>
      <definedName name="FCANDLE"/>
      <definedName name="fneworder"/>
      <definedName name="FOPPOSITION"/>
      <definedName name="FQUOTE"/>
    </definedNames>
    <sheetDataSet>
      <sheetData sheetId="0"/>
      <sheetData sheetId="1"/>
      <sheetData sheetId="2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5"/>
  <dimension ref="A1:M45"/>
  <sheetViews>
    <sheetView tabSelected="1" workbookViewId="0">
      <selection activeCell="J53" sqref="J53"/>
    </sheetView>
  </sheetViews>
  <sheetFormatPr defaultRowHeight="13.5" x14ac:dyDescent="0.15"/>
  <cols>
    <col min="1" max="1" width="12.75" customWidth="1"/>
    <col min="2" max="2" width="13.5" customWidth="1"/>
    <col min="3" max="3" width="13.75" style="11" customWidth="1"/>
    <col min="4" max="4" width="77.5" customWidth="1"/>
    <col min="5" max="5" width="3" customWidth="1"/>
    <col min="6" max="7" width="13.625" customWidth="1"/>
    <col min="8" max="12" width="12.625" customWidth="1"/>
    <col min="13" max="13" width="10.5" bestFit="1" customWidth="1"/>
  </cols>
  <sheetData>
    <row r="1" spans="1:12" ht="14.45" customHeight="1" x14ac:dyDescent="0.15">
      <c r="A1" s="10" t="s">
        <v>40</v>
      </c>
    </row>
    <row r="2" spans="1:12" ht="14.45" customHeight="1" x14ac:dyDescent="0.15">
      <c r="A2" s="2" t="str">
        <f ca="1">IF(G15="発注",[1]!fneworder(C5,C6,C7,C8,C9,C10,C11,C12,C13,C14,C15,C16,C17,C18,C19,C20,C21,C22),"-")</f>
        <v>-</v>
      </c>
      <c r="B2" s="3" t="s">
        <v>61</v>
      </c>
      <c r="C2" s="14"/>
      <c r="D2" s="2"/>
    </row>
    <row r="3" spans="1:12" ht="14.45" customHeight="1" thickBot="1" x14ac:dyDescent="0.2">
      <c r="A3" s="2"/>
      <c r="B3" s="2"/>
      <c r="C3" s="14"/>
      <c r="D3" s="2"/>
    </row>
    <row r="4" spans="1:12" ht="20.100000000000001" customHeight="1" thickBot="1" x14ac:dyDescent="0.2">
      <c r="A4" s="144" t="s">
        <v>4</v>
      </c>
      <c r="B4" s="145"/>
      <c r="C4" s="145"/>
      <c r="D4" s="146"/>
      <c r="F4" s="20" t="s">
        <v>73</v>
      </c>
      <c r="G4" s="21">
        <f ca="1">NOW()</f>
        <v>43547.916434606479</v>
      </c>
      <c r="H4" s="140" t="s">
        <v>111</v>
      </c>
    </row>
    <row r="5" spans="1:12" ht="14.45" customHeight="1" thickBot="1" x14ac:dyDescent="0.2">
      <c r="A5" s="4" t="s">
        <v>12</v>
      </c>
      <c r="B5" s="5" t="s">
        <v>13</v>
      </c>
      <c r="C5" s="18" t="s">
        <v>70</v>
      </c>
      <c r="D5" s="35" t="s">
        <v>68</v>
      </c>
      <c r="F5" s="10"/>
      <c r="G5" s="10"/>
      <c r="H5" s="65" t="s">
        <v>133</v>
      </c>
    </row>
    <row r="6" spans="1:12" ht="14.45" customHeight="1" x14ac:dyDescent="0.15">
      <c r="A6" s="6" t="s">
        <v>14</v>
      </c>
      <c r="B6" s="7" t="s">
        <v>15</v>
      </c>
      <c r="C6" s="13">
        <v>0</v>
      </c>
      <c r="D6" s="36" t="s">
        <v>50</v>
      </c>
      <c r="F6" s="22" t="s">
        <v>40</v>
      </c>
      <c r="G6" s="23"/>
      <c r="H6" s="65" t="s">
        <v>141</v>
      </c>
    </row>
    <row r="7" spans="1:12" ht="14.45" customHeight="1" x14ac:dyDescent="0.15">
      <c r="A7" s="6" t="s">
        <v>16</v>
      </c>
      <c r="B7" s="7" t="s">
        <v>17</v>
      </c>
      <c r="C7" s="13">
        <v>1</v>
      </c>
      <c r="D7" s="36" t="s">
        <v>18</v>
      </c>
      <c r="F7" s="24" t="s">
        <v>74</v>
      </c>
      <c r="G7" s="25">
        <f ca="1">TODAY()</f>
        <v>43547</v>
      </c>
      <c r="H7" s="65" t="s">
        <v>112</v>
      </c>
    </row>
    <row r="8" spans="1:12" ht="14.45" customHeight="1" x14ac:dyDescent="0.15">
      <c r="A8" s="6" t="s">
        <v>19</v>
      </c>
      <c r="B8" s="7" t="s">
        <v>20</v>
      </c>
      <c r="C8" s="17" t="s">
        <v>107</v>
      </c>
      <c r="D8" s="37" t="s">
        <v>62</v>
      </c>
      <c r="F8" s="24" t="s">
        <v>114</v>
      </c>
      <c r="G8" s="85">
        <v>0.67708333333333337</v>
      </c>
      <c r="H8" s="65" t="s">
        <v>119</v>
      </c>
    </row>
    <row r="9" spans="1:12" ht="14.45" customHeight="1" thickBot="1" x14ac:dyDescent="0.2">
      <c r="A9" s="6" t="s">
        <v>21</v>
      </c>
      <c r="B9" s="7" t="s">
        <v>22</v>
      </c>
      <c r="C9" s="13">
        <v>1</v>
      </c>
      <c r="D9" s="37" t="s">
        <v>63</v>
      </c>
      <c r="F9" s="83" t="s">
        <v>115</v>
      </c>
      <c r="G9" s="84">
        <v>0.6777777777777777</v>
      </c>
      <c r="H9" s="86" t="s">
        <v>120</v>
      </c>
    </row>
    <row r="10" spans="1:12" ht="14.45" customHeight="1" x14ac:dyDescent="0.15">
      <c r="A10" s="6" t="s">
        <v>23</v>
      </c>
      <c r="B10" s="7" t="s">
        <v>24</v>
      </c>
      <c r="C10" s="19">
        <f>IF('mini(3ヶ月)'!K65="売",1,3)</f>
        <v>1</v>
      </c>
      <c r="D10" s="36" t="s">
        <v>25</v>
      </c>
      <c r="F10" s="26" t="s">
        <v>41</v>
      </c>
      <c r="G10" s="27"/>
    </row>
    <row r="11" spans="1:12" ht="14.45" customHeight="1" x14ac:dyDescent="0.15">
      <c r="A11" s="6" t="s">
        <v>26</v>
      </c>
      <c r="B11" s="7" t="s">
        <v>27</v>
      </c>
      <c r="C11" s="13">
        <v>13</v>
      </c>
      <c r="D11" s="37" t="s">
        <v>65</v>
      </c>
      <c r="E11" s="8"/>
      <c r="F11" s="28" t="s">
        <v>116</v>
      </c>
      <c r="G11" s="29">
        <f ca="1">TODAY()</f>
        <v>43547</v>
      </c>
    </row>
    <row r="12" spans="1:12" ht="14.45" customHeight="1" thickBot="1" x14ac:dyDescent="0.2">
      <c r="A12" s="6" t="s">
        <v>28</v>
      </c>
      <c r="B12" s="7" t="s">
        <v>29</v>
      </c>
      <c r="C12" s="13">
        <v>0</v>
      </c>
      <c r="D12" s="37" t="s">
        <v>64</v>
      </c>
      <c r="F12" s="28" t="s">
        <v>117</v>
      </c>
      <c r="G12" s="82">
        <v>0.62847222222222221</v>
      </c>
    </row>
    <row r="13" spans="1:12" ht="14.45" customHeight="1" thickBot="1" x14ac:dyDescent="0.2">
      <c r="A13" s="6" t="s">
        <v>30</v>
      </c>
      <c r="B13" s="7" t="s">
        <v>31</v>
      </c>
      <c r="C13" s="19">
        <f>'mini(3ヶ月)'!L65</f>
        <v>3</v>
      </c>
      <c r="D13" s="36" t="s">
        <v>32</v>
      </c>
      <c r="F13" s="80" t="s">
        <v>118</v>
      </c>
      <c r="G13" s="81">
        <v>0.62916666666666665</v>
      </c>
      <c r="H13" t="s">
        <v>132</v>
      </c>
      <c r="I13" s="129" t="s">
        <v>0</v>
      </c>
      <c r="J13" s="130" t="s">
        <v>150</v>
      </c>
      <c r="K13" s="131" t="s">
        <v>148</v>
      </c>
    </row>
    <row r="14" spans="1:12" ht="14.45" customHeight="1" x14ac:dyDescent="0.15">
      <c r="A14" s="6" t="s">
        <v>33</v>
      </c>
      <c r="B14" s="7" t="s">
        <v>51</v>
      </c>
      <c r="C14" s="13">
        <v>1</v>
      </c>
      <c r="D14" s="36" t="s">
        <v>34</v>
      </c>
      <c r="F14" s="30"/>
      <c r="G14" s="31" t="s">
        <v>75</v>
      </c>
      <c r="H14" s="107"/>
      <c r="I14" s="142">
        <f>[1]!FQUOTE($C$5,$C$6,$I$13)</f>
        <v>21360</v>
      </c>
      <c r="J14" s="136">
        <v>1000</v>
      </c>
      <c r="K14" s="137">
        <v>-250</v>
      </c>
    </row>
    <row r="15" spans="1:12" ht="14.45" customHeight="1" thickBot="1" x14ac:dyDescent="0.2">
      <c r="A15" s="6" t="s">
        <v>35</v>
      </c>
      <c r="B15" s="7" t="s">
        <v>52</v>
      </c>
      <c r="C15" s="13">
        <v>1</v>
      </c>
      <c r="D15" s="36" t="s">
        <v>34</v>
      </c>
      <c r="F15" s="70" t="str">
        <f>"新規"&amp;C5</f>
        <v>新規N225mini</v>
      </c>
      <c r="G15" s="32" t="str">
        <f ca="1">IF(AND(G7='mini(3ヶ月)'!A65,G7+G8&lt;G4,G7+G9&gt;G4,C13&gt;0),"発注","-")</f>
        <v>-</v>
      </c>
      <c r="I15" s="143"/>
      <c r="J15" s="138">
        <f>IFERROR(J14*100*$J$40,"-")</f>
        <v>500000</v>
      </c>
      <c r="K15" s="139">
        <f>IFERROR(K14*100*$J$40,"-")</f>
        <v>-125000</v>
      </c>
      <c r="L15" s="3"/>
    </row>
    <row r="16" spans="1:12" ht="14.45" customHeight="1" thickBot="1" x14ac:dyDescent="0.2">
      <c r="A16" s="6" t="s">
        <v>53</v>
      </c>
      <c r="B16" s="7" t="s">
        <v>54</v>
      </c>
      <c r="C16" s="13">
        <v>1</v>
      </c>
      <c r="D16" s="36" t="s">
        <v>34</v>
      </c>
      <c r="F16" s="33" t="str">
        <f>"決済"&amp;C5</f>
        <v>決済N225mini</v>
      </c>
      <c r="G16" s="34" t="str">
        <f ca="1">IF(AND(G11='mini(3ヶ月)'!A65,G11+G12&lt;G4,G11+G13&gt;G4,J40&gt;0,J40&lt;101),"発注","-")</f>
        <v>-</v>
      </c>
    </row>
    <row r="17" spans="1:13" ht="14.45" customHeight="1" x14ac:dyDescent="0.15">
      <c r="A17" s="6" t="s">
        <v>55</v>
      </c>
      <c r="B17" s="7" t="s">
        <v>36</v>
      </c>
      <c r="C17" s="17"/>
      <c r="D17" s="36" t="s">
        <v>56</v>
      </c>
    </row>
    <row r="18" spans="1:13" ht="14.45" customHeight="1" thickBot="1" x14ac:dyDescent="0.2">
      <c r="A18" s="6" t="s">
        <v>57</v>
      </c>
      <c r="B18" s="7" t="s">
        <v>37</v>
      </c>
      <c r="C18" s="71" t="str">
        <f>"SHmini"&amp;'mini(3ヶ月)'!A65</f>
        <v>SHmini43546</v>
      </c>
      <c r="D18" s="36" t="s">
        <v>38</v>
      </c>
      <c r="F18" t="e">
        <f>[1]!FOPPOSITION("商品種別",$F$20,"0")</f>
        <v>#N/A</v>
      </c>
      <c r="G18" t="e">
        <f ca="1">[1]!FOPPOSITION("売買",$G$20,"0")</f>
        <v>#NAME?</v>
      </c>
      <c r="H18" t="e">
        <f>[1]!FOPPOSITION("建玉単価",$H$20,"0")</f>
        <v>#N/A</v>
      </c>
      <c r="I18" t="e">
        <f>[1]!FOPPOSITION("数量",$I$20,"0")</f>
        <v>#N/A</v>
      </c>
      <c r="J18" t="e">
        <f>[1]!FOPPOSITION("評価損益額",$J$20,"0")</f>
        <v>#N/A</v>
      </c>
      <c r="K18" t="e">
        <f>[1]!FOPPOSITION("建玉番号",$K$20,"0")</f>
        <v>#N/A</v>
      </c>
    </row>
    <row r="19" spans="1:13" ht="14.45" customHeight="1" x14ac:dyDescent="0.15">
      <c r="A19" s="6" t="s">
        <v>48</v>
      </c>
      <c r="B19" s="7" t="s">
        <v>44</v>
      </c>
      <c r="C19" s="14">
        <v>1</v>
      </c>
      <c r="D19" s="37" t="s">
        <v>72</v>
      </c>
      <c r="F19" s="110" t="s">
        <v>102</v>
      </c>
      <c r="G19" s="111" t="s">
        <v>103</v>
      </c>
      <c r="H19" s="111" t="s">
        <v>104</v>
      </c>
      <c r="I19" s="111" t="s">
        <v>101</v>
      </c>
      <c r="J19" s="111" t="s">
        <v>105</v>
      </c>
      <c r="K19" s="112" t="s">
        <v>125</v>
      </c>
      <c r="M19" s="107"/>
    </row>
    <row r="20" spans="1:13" ht="14.45" customHeight="1" x14ac:dyDescent="0.15">
      <c r="A20" s="6" t="s">
        <v>58</v>
      </c>
      <c r="B20" s="7" t="s">
        <v>59</v>
      </c>
      <c r="C20" s="11" t="s">
        <v>113</v>
      </c>
      <c r="D20" s="36" t="s">
        <v>45</v>
      </c>
      <c r="F20" s="92" t="s">
        <v>172</v>
      </c>
      <c r="G20" s="125" t="s">
        <v>176</v>
      </c>
      <c r="H20" s="93">
        <v>21440</v>
      </c>
      <c r="I20" s="93">
        <v>5</v>
      </c>
      <c r="J20" s="134">
        <v>-40000</v>
      </c>
      <c r="K20" s="123" t="s">
        <v>168</v>
      </c>
      <c r="L20" s="155" t="b">
        <f>IF(AND(F20="***END***",G20="***END***",H20="***END***",I20="***END***",J20="***END***",K20="***END***"),TRUE,FALSE)</f>
        <v>0</v>
      </c>
    </row>
    <row r="21" spans="1:13" ht="14.45" customHeight="1" x14ac:dyDescent="0.15">
      <c r="A21" s="6" t="s">
        <v>60</v>
      </c>
      <c r="B21" s="7" t="s">
        <v>46</v>
      </c>
      <c r="C21" s="13">
        <v>13</v>
      </c>
      <c r="D21" s="38" t="s">
        <v>66</v>
      </c>
      <c r="F21" s="116" t="s">
        <v>173</v>
      </c>
      <c r="G21" s="128" t="s">
        <v>176</v>
      </c>
      <c r="H21" s="93">
        <v>914</v>
      </c>
      <c r="I21" s="115">
        <v>5</v>
      </c>
      <c r="J21" s="134">
        <v>0</v>
      </c>
      <c r="K21" s="123" t="s">
        <v>169</v>
      </c>
      <c r="L21" s="155" t="b">
        <f t="shared" ref="L21:L25" si="0">IF(AND(F21="***END***",G21="***END***",H21="***END***",I21="***END***",J21="***END***",K21="***END***"),TRUE,FALSE)</f>
        <v>0</v>
      </c>
    </row>
    <row r="22" spans="1:13" ht="14.45" customHeight="1" x14ac:dyDescent="0.15">
      <c r="A22" s="9" t="s">
        <v>49</v>
      </c>
      <c r="B22" s="15" t="s">
        <v>47</v>
      </c>
      <c r="C22" s="16"/>
      <c r="D22" s="39" t="s">
        <v>67</v>
      </c>
      <c r="F22" s="116" t="s">
        <v>166</v>
      </c>
      <c r="G22" s="128" t="s">
        <v>166</v>
      </c>
      <c r="H22" s="93" t="s">
        <v>106</v>
      </c>
      <c r="I22" s="115" t="s">
        <v>166</v>
      </c>
      <c r="J22" s="134" t="s">
        <v>106</v>
      </c>
      <c r="K22" s="123" t="s">
        <v>166</v>
      </c>
      <c r="L22" s="155" t="b">
        <f t="shared" si="0"/>
        <v>1</v>
      </c>
    </row>
    <row r="23" spans="1:13" ht="14.45" customHeight="1" x14ac:dyDescent="0.15">
      <c r="A23" s="10"/>
      <c r="B23" s="2"/>
      <c r="F23" s="116"/>
      <c r="G23" s="128"/>
      <c r="H23" s="93"/>
      <c r="I23" s="115"/>
      <c r="J23" s="134"/>
      <c r="K23" s="123"/>
      <c r="L23" s="155" t="b">
        <f t="shared" si="0"/>
        <v>0</v>
      </c>
    </row>
    <row r="24" spans="1:13" ht="14.45" customHeight="1" x14ac:dyDescent="0.15">
      <c r="A24" s="10" t="s">
        <v>41</v>
      </c>
      <c r="B24" s="2"/>
      <c r="F24" s="116"/>
      <c r="G24" s="128"/>
      <c r="H24" s="93"/>
      <c r="I24" s="115"/>
      <c r="J24" s="134"/>
      <c r="K24" s="123"/>
      <c r="L24" s="155" t="b">
        <f t="shared" si="0"/>
        <v>0</v>
      </c>
    </row>
    <row r="25" spans="1:13" ht="14.45" customHeight="1" x14ac:dyDescent="0.15">
      <c r="A25" t="str">
        <f ca="1">IF(G16="発注",[1]!fneworder(C5,C6,C28,C29,C9,C30,C31,C32,J40,C14,C15,C16,C17,C33,C34,C35),"-")</f>
        <v>-</v>
      </c>
      <c r="B25" s="3" t="s">
        <v>162</v>
      </c>
      <c r="F25" s="116"/>
      <c r="G25" s="128"/>
      <c r="H25" s="93"/>
      <c r="I25" s="115"/>
      <c r="J25" s="134"/>
      <c r="K25" s="123"/>
      <c r="L25" s="155" t="b">
        <f t="shared" si="0"/>
        <v>0</v>
      </c>
    </row>
    <row r="26" spans="1:13" ht="14.45" customHeight="1" thickBot="1" x14ac:dyDescent="0.2">
      <c r="F26" s="106" t="s">
        <v>163</v>
      </c>
      <c r="G26" s="133"/>
      <c r="H26" s="105"/>
      <c r="I26" s="104"/>
      <c r="J26" s="135">
        <f>SUM(J20:J25)</f>
        <v>-40000</v>
      </c>
      <c r="K26" s="141"/>
      <c r="L26" s="155" t="b">
        <f>OR(L20:L25)</f>
        <v>1</v>
      </c>
    </row>
    <row r="27" spans="1:13" ht="14.45" customHeight="1" x14ac:dyDescent="0.15">
      <c r="A27" s="144" t="s">
        <v>4</v>
      </c>
      <c r="B27" s="145"/>
      <c r="C27" s="145"/>
      <c r="D27" s="146"/>
      <c r="F27" s="94" t="s">
        <v>142</v>
      </c>
      <c r="L27" s="94" t="s">
        <v>128</v>
      </c>
    </row>
    <row r="28" spans="1:13" ht="14.45" customHeight="1" x14ac:dyDescent="0.15">
      <c r="A28" s="4" t="s">
        <v>16</v>
      </c>
      <c r="B28" s="5" t="s">
        <v>17</v>
      </c>
      <c r="C28" s="12">
        <v>2</v>
      </c>
      <c r="D28" s="40" t="s">
        <v>18</v>
      </c>
      <c r="F28" s="94" t="s">
        <v>134</v>
      </c>
      <c r="L28" s="94" t="s">
        <v>129</v>
      </c>
    </row>
    <row r="29" spans="1:13" ht="14.45" customHeight="1" x14ac:dyDescent="0.15">
      <c r="A29" s="6" t="s">
        <v>19</v>
      </c>
      <c r="B29" s="7" t="s">
        <v>20</v>
      </c>
      <c r="C29" s="17" t="str">
        <f>$L$40</f>
        <v>20190320E02N34613326</v>
      </c>
      <c r="D29" s="37" t="s">
        <v>62</v>
      </c>
      <c r="F29" s="94" t="s">
        <v>123</v>
      </c>
      <c r="L29" s="94" t="s">
        <v>127</v>
      </c>
    </row>
    <row r="30" spans="1:13" ht="14.45" customHeight="1" x14ac:dyDescent="0.15">
      <c r="A30" s="6" t="s">
        <v>23</v>
      </c>
      <c r="B30" s="7" t="s">
        <v>24</v>
      </c>
      <c r="C30" s="19">
        <f>IF(G40="売",3,IF(G40="買",1,"-"))</f>
        <v>1</v>
      </c>
      <c r="D30" s="36" t="s">
        <v>25</v>
      </c>
      <c r="E30" s="42"/>
    </row>
    <row r="31" spans="1:13" ht="14.45" customHeight="1" x14ac:dyDescent="0.15">
      <c r="A31" s="6" t="s">
        <v>26</v>
      </c>
      <c r="B31" s="7" t="s">
        <v>27</v>
      </c>
      <c r="C31" s="13">
        <v>13</v>
      </c>
      <c r="D31" s="37" t="s">
        <v>65</v>
      </c>
      <c r="F31" s="94" t="s">
        <v>111</v>
      </c>
    </row>
    <row r="32" spans="1:13" ht="14.45" customHeight="1" x14ac:dyDescent="0.15">
      <c r="A32" s="6" t="s">
        <v>28</v>
      </c>
      <c r="B32" s="7" t="s">
        <v>29</v>
      </c>
      <c r="C32" s="13">
        <v>0</v>
      </c>
      <c r="D32" s="36" t="s">
        <v>39</v>
      </c>
      <c r="F32" s="94" t="s">
        <v>143</v>
      </c>
      <c r="L32" s="94" t="s">
        <v>130</v>
      </c>
    </row>
    <row r="33" spans="1:12" ht="14.45" customHeight="1" x14ac:dyDescent="0.15">
      <c r="A33" s="6" t="s">
        <v>42</v>
      </c>
      <c r="B33" s="7" t="s">
        <v>37</v>
      </c>
      <c r="C33" s="72" t="str">
        <f>"KHmini"&amp;'mini(3ヶ月)'!A65</f>
        <v>KHmini43546</v>
      </c>
      <c r="D33" s="36" t="s">
        <v>38</v>
      </c>
      <c r="F33" s="94" t="s">
        <v>135</v>
      </c>
      <c r="L33" s="94" t="s">
        <v>126</v>
      </c>
    </row>
    <row r="34" spans="1:12" ht="14.45" customHeight="1" x14ac:dyDescent="0.15">
      <c r="A34" s="6" t="s">
        <v>48</v>
      </c>
      <c r="B34" s="7" t="s">
        <v>44</v>
      </c>
      <c r="C34" s="14">
        <v>1</v>
      </c>
      <c r="D34" s="37" t="s">
        <v>72</v>
      </c>
      <c r="F34" s="65" t="s">
        <v>124</v>
      </c>
      <c r="L34" s="65" t="s">
        <v>131</v>
      </c>
    </row>
    <row r="35" spans="1:12" ht="14.45" customHeight="1" x14ac:dyDescent="0.15">
      <c r="A35" s="9" t="s">
        <v>58</v>
      </c>
      <c r="B35" s="73" t="s">
        <v>59</v>
      </c>
      <c r="C35" s="74" t="s">
        <v>108</v>
      </c>
      <c r="D35" s="41" t="s">
        <v>45</v>
      </c>
      <c r="F35" s="94" t="s">
        <v>123</v>
      </c>
    </row>
    <row r="36" spans="1:12" ht="14.45" customHeight="1" x14ac:dyDescent="0.15"/>
    <row r="37" spans="1:12" ht="14.45" customHeight="1" x14ac:dyDescent="0.15">
      <c r="A37" s="10" t="s">
        <v>43</v>
      </c>
      <c r="B37" t="s">
        <v>151</v>
      </c>
      <c r="C37"/>
    </row>
    <row r="38" spans="1:12" ht="14.45" customHeight="1" thickBot="1" x14ac:dyDescent="0.2">
      <c r="A38" t="str">
        <f>IF(AND(ISNUMBER(J15),ISNUMBER(K15),ISNUMBER(J40),J15&gt;0,K15&lt;0,OR(K40&gt;J15,K40&lt;K15)),[1]!fneworder(C5,C6,C28,C29,C9,C30,C31,C32,J40,C14,C15,C16,C17,C41,C42,C43),"-")</f>
        <v>-</v>
      </c>
      <c r="B38" s="156" t="s">
        <v>179</v>
      </c>
      <c r="C38" s="156"/>
      <c r="D38" s="156"/>
    </row>
    <row r="39" spans="1:12" ht="14.45" customHeight="1" x14ac:dyDescent="0.15">
      <c r="C39"/>
      <c r="D39" s="109"/>
      <c r="E39" s="108"/>
      <c r="F39" s="110" t="s">
        <v>102</v>
      </c>
      <c r="G39" s="111" t="s">
        <v>103</v>
      </c>
      <c r="H39" s="111" t="s">
        <v>104</v>
      </c>
      <c r="I39" s="111" t="s">
        <v>147</v>
      </c>
      <c r="J39" s="111" t="s">
        <v>101</v>
      </c>
      <c r="K39" s="111" t="s">
        <v>105</v>
      </c>
      <c r="L39" s="112" t="s">
        <v>125</v>
      </c>
    </row>
    <row r="40" spans="1:12" ht="14.45" customHeight="1" x14ac:dyDescent="0.15">
      <c r="A40" s="147" t="s">
        <v>4</v>
      </c>
      <c r="B40" s="148"/>
      <c r="C40" s="148"/>
      <c r="D40" s="149"/>
      <c r="E40" s="90"/>
      <c r="F40" s="126" t="str">
        <f>IFERROR(VLOOKUP("N225ミニ",$F$20:$K$25,1,FALSE),"-")</f>
        <v>N225ミニ</v>
      </c>
      <c r="G40" s="125" t="str">
        <f>IFERROR(VLOOKUP("N225ミニ",$F$20:$K$25,2,FALSE),"-")</f>
        <v>買</v>
      </c>
      <c r="H40" s="121">
        <f>IFERROR(VLOOKUP("N225ミニ",$F$20:$K$25,3,FALSE),"-")</f>
        <v>21440</v>
      </c>
      <c r="I40" s="121" t="e">
        <f ca="1">[1]!FQUOTE(IF($F$40="N225ミニ","N225mini",IF($F$40="マザーズ先物","DOW","-")),$C$6,$I$39)</f>
        <v>#NAME?</v>
      </c>
      <c r="J40" s="121">
        <f>IFERROR(VLOOKUP("N225ミニ",$F$20:$K$25,4,FALSE),"-")</f>
        <v>5</v>
      </c>
      <c r="K40" s="122">
        <f>IFERROR(VLOOKUP("N225ミニ",$F$20:$K$25,5,FALSE),0)</f>
        <v>-40000</v>
      </c>
      <c r="L40" s="123" t="str">
        <f>IFERROR(VLOOKUP("N225ミニ",$F$20:$K$25,6,FALSE),"-")</f>
        <v>20190320E02N34613326</v>
      </c>
    </row>
    <row r="41" spans="1:12" ht="14.45" customHeight="1" x14ac:dyDescent="0.15">
      <c r="A41" s="75" t="s">
        <v>42</v>
      </c>
      <c r="B41" s="76" t="s">
        <v>37</v>
      </c>
      <c r="C41" s="77" t="str">
        <f>"JHmini"&amp;'mini(3ヶ月)'!A65</f>
        <v>JHmini43546</v>
      </c>
      <c r="D41" s="87" t="s">
        <v>38</v>
      </c>
      <c r="E41" s="90"/>
      <c r="F41" s="126" t="str">
        <f>IFERROR(VLOOKUP("マザーズ",$F$20:$K$25,1,FALSE),"-")</f>
        <v>マザーズ</v>
      </c>
      <c r="G41" s="125" t="str">
        <f>IFERROR(VLOOKUP("マザーズ",$F$20:$K$25,2,FALSE),"-")</f>
        <v>買</v>
      </c>
      <c r="H41" s="121">
        <f>IFERROR(VLOOKUP("マザーズ",$F$20:$K$25,3,FALSE),"-")</f>
        <v>914</v>
      </c>
      <c r="I41" s="121" t="e">
        <f ca="1">[1]!FQUOTE(IF($F$41="N225ミニ","N225mini",IF($F$41="マザーズ","MOTHERS","-")),$C$6,$I$39)</f>
        <v>#NAME?</v>
      </c>
      <c r="J41" s="121">
        <f>IFERROR(VLOOKUP("マザーズ",$F$20:$K$25,4,FALSE),"-")</f>
        <v>5</v>
      </c>
      <c r="K41" s="122">
        <f>IFERROR(VLOOKUP("マザーズ",$F$20:$K$25,5,FALSE),0)</f>
        <v>0</v>
      </c>
      <c r="L41" s="123" t="str">
        <f>IFERROR(VLOOKUP("マザーズ",$F$20:$K$25,6,FALSE),"-")</f>
        <v>20190320E02N34613294</v>
      </c>
    </row>
    <row r="42" spans="1:12" ht="14.45" customHeight="1" thickBot="1" x14ac:dyDescent="0.2">
      <c r="A42" s="78" t="s">
        <v>48</v>
      </c>
      <c r="B42" s="2" t="s">
        <v>44</v>
      </c>
      <c r="C42" s="14">
        <v>1</v>
      </c>
      <c r="D42" s="88" t="s">
        <v>72</v>
      </c>
      <c r="E42" s="91"/>
      <c r="F42" s="120"/>
      <c r="G42" s="113"/>
      <c r="H42" s="113"/>
      <c r="I42" s="113"/>
      <c r="J42" s="113"/>
      <c r="K42" s="124"/>
      <c r="L42" s="114"/>
    </row>
    <row r="43" spans="1:12" ht="14.45" customHeight="1" x14ac:dyDescent="0.15">
      <c r="A43" s="79" t="s">
        <v>110</v>
      </c>
      <c r="B43" s="15" t="s">
        <v>59</v>
      </c>
      <c r="C43" s="74" t="s">
        <v>109</v>
      </c>
      <c r="D43" s="89" t="s">
        <v>45</v>
      </c>
    </row>
    <row r="44" spans="1:12" ht="13.7" customHeight="1" x14ac:dyDescent="0.15">
      <c r="F44" t="s">
        <v>136</v>
      </c>
    </row>
    <row r="45" spans="1:12" ht="13.7" customHeight="1" x14ac:dyDescent="0.15"/>
  </sheetData>
  <mergeCells count="5">
    <mergeCell ref="I14:I15"/>
    <mergeCell ref="A4:D4"/>
    <mergeCell ref="A27:D27"/>
    <mergeCell ref="A40:D40"/>
    <mergeCell ref="B38:D38"/>
  </mergeCells>
  <phoneticPr fontId="2"/>
  <pageMargins left="0.75" right="0.75" top="1" bottom="1" header="0.51200000000000001" footer="0.51200000000000001"/>
  <pageSetup paperSize="9" orientation="landscape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更新">
                <anchor moveWithCells="1" sizeWithCells="1">
                  <from>
                    <xdr:col>7</xdr:col>
                    <xdr:colOff>1038225</xdr:colOff>
                    <xdr:row>8</xdr:row>
                    <xdr:rowOff>19050</xdr:rowOff>
                  </from>
                  <to>
                    <xdr:col>9</xdr:col>
                    <xdr:colOff>409575</xdr:colOff>
                    <xdr:row>9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15B9F2-9321-4EE8-8F25-4E929B7CF1AD}">
  <sheetPr codeName="Sheet12"/>
  <dimension ref="A1:L45"/>
  <sheetViews>
    <sheetView workbookViewId="0">
      <selection activeCell="C17" sqref="C17"/>
    </sheetView>
  </sheetViews>
  <sheetFormatPr defaultRowHeight="13.5" x14ac:dyDescent="0.15"/>
  <cols>
    <col min="1" max="1" width="12.75" customWidth="1"/>
    <col min="2" max="2" width="13.5" customWidth="1"/>
    <col min="3" max="3" width="13.75" style="11" customWidth="1"/>
    <col min="4" max="4" width="77.5" customWidth="1"/>
    <col min="5" max="5" width="3" customWidth="1"/>
    <col min="6" max="7" width="13.625" customWidth="1"/>
    <col min="8" max="12" width="12.625" customWidth="1"/>
  </cols>
  <sheetData>
    <row r="1" spans="1:12" ht="14.45" customHeight="1" x14ac:dyDescent="0.15">
      <c r="A1" s="10" t="s">
        <v>40</v>
      </c>
    </row>
    <row r="2" spans="1:12" ht="14.45" customHeight="1" x14ac:dyDescent="0.15">
      <c r="A2" s="2" t="str">
        <f ca="1">IF(G15="発注",[1]!fneworder(C5,C6,C7,C8,C9,C10,C11,C12,C13,C14,C15,C16,C17,C18,C19,C20,C21,C22),"-")</f>
        <v>-</v>
      </c>
      <c r="B2" s="3" t="s">
        <v>61</v>
      </c>
      <c r="C2" s="14"/>
      <c r="D2" s="2"/>
    </row>
    <row r="3" spans="1:12" ht="14.45" customHeight="1" thickBot="1" x14ac:dyDescent="0.2">
      <c r="A3" s="2"/>
      <c r="B3" s="2"/>
      <c r="C3" s="14"/>
      <c r="D3" s="2"/>
    </row>
    <row r="4" spans="1:12" ht="20.100000000000001" customHeight="1" thickBot="1" x14ac:dyDescent="0.2">
      <c r="A4" s="144" t="s">
        <v>4</v>
      </c>
      <c r="B4" s="145"/>
      <c r="C4" s="145"/>
      <c r="D4" s="146"/>
      <c r="F4" s="20" t="s">
        <v>73</v>
      </c>
      <c r="G4" s="21">
        <f ca="1">NOW()</f>
        <v>43547.916434606479</v>
      </c>
      <c r="H4" s="140" t="s">
        <v>111</v>
      </c>
    </row>
    <row r="5" spans="1:12" ht="14.45" customHeight="1" thickBot="1" x14ac:dyDescent="0.2">
      <c r="A5" s="4" t="s">
        <v>12</v>
      </c>
      <c r="B5" s="5" t="s">
        <v>13</v>
      </c>
      <c r="C5" s="18" t="s">
        <v>149</v>
      </c>
      <c r="D5" s="35" t="s">
        <v>178</v>
      </c>
      <c r="F5" s="10"/>
      <c r="G5" s="10"/>
      <c r="H5" s="65" t="s">
        <v>133</v>
      </c>
    </row>
    <row r="6" spans="1:12" ht="14.45" customHeight="1" x14ac:dyDescent="0.15">
      <c r="A6" s="6" t="s">
        <v>14</v>
      </c>
      <c r="B6" s="7" t="s">
        <v>15</v>
      </c>
      <c r="C6" s="13">
        <v>0</v>
      </c>
      <c r="D6" s="36" t="s">
        <v>50</v>
      </c>
      <c r="F6" s="22" t="s">
        <v>40</v>
      </c>
      <c r="G6" s="23"/>
      <c r="H6" s="65" t="s">
        <v>141</v>
      </c>
    </row>
    <row r="7" spans="1:12" ht="14.45" customHeight="1" x14ac:dyDescent="0.15">
      <c r="A7" s="6" t="s">
        <v>16</v>
      </c>
      <c r="B7" s="7" t="s">
        <v>17</v>
      </c>
      <c r="C7" s="13">
        <v>1</v>
      </c>
      <c r="D7" s="36" t="s">
        <v>18</v>
      </c>
      <c r="F7" s="24" t="s">
        <v>74</v>
      </c>
      <c r="G7" s="25">
        <f ca="1">TODAY()</f>
        <v>43547</v>
      </c>
      <c r="H7" s="65" t="s">
        <v>112</v>
      </c>
    </row>
    <row r="8" spans="1:12" ht="14.45" customHeight="1" x14ac:dyDescent="0.15">
      <c r="A8" s="6" t="s">
        <v>19</v>
      </c>
      <c r="B8" s="7" t="s">
        <v>20</v>
      </c>
      <c r="C8" s="17" t="s">
        <v>107</v>
      </c>
      <c r="D8" s="37" t="s">
        <v>62</v>
      </c>
      <c r="F8" s="24" t="s">
        <v>114</v>
      </c>
      <c r="G8" s="85">
        <v>0.6777777777777777</v>
      </c>
      <c r="H8" s="65" t="s">
        <v>119</v>
      </c>
    </row>
    <row r="9" spans="1:12" ht="14.45" customHeight="1" thickBot="1" x14ac:dyDescent="0.2">
      <c r="A9" s="6" t="s">
        <v>21</v>
      </c>
      <c r="B9" s="7" t="s">
        <v>22</v>
      </c>
      <c r="C9" s="13">
        <v>1</v>
      </c>
      <c r="D9" s="37" t="s">
        <v>63</v>
      </c>
      <c r="F9" s="83" t="s">
        <v>115</v>
      </c>
      <c r="G9" s="84">
        <v>0.67847222222222225</v>
      </c>
      <c r="H9" s="86" t="s">
        <v>120</v>
      </c>
    </row>
    <row r="10" spans="1:12" ht="14.45" customHeight="1" x14ac:dyDescent="0.15">
      <c r="A10" s="6" t="s">
        <v>23</v>
      </c>
      <c r="B10" s="7" t="s">
        <v>24</v>
      </c>
      <c r="C10" s="19">
        <f>IF('MOTH(3ヶ月)'!K65="売",1,3)</f>
        <v>1</v>
      </c>
      <c r="D10" s="36" t="s">
        <v>25</v>
      </c>
      <c r="F10" s="26" t="s">
        <v>41</v>
      </c>
      <c r="G10" s="27"/>
    </row>
    <row r="11" spans="1:12" ht="14.45" customHeight="1" x14ac:dyDescent="0.15">
      <c r="A11" s="6" t="s">
        <v>26</v>
      </c>
      <c r="B11" s="7" t="s">
        <v>27</v>
      </c>
      <c r="C11" s="13">
        <v>13</v>
      </c>
      <c r="D11" s="37" t="s">
        <v>65</v>
      </c>
      <c r="E11" s="8"/>
      <c r="F11" s="28" t="s">
        <v>116</v>
      </c>
      <c r="G11" s="29">
        <f ca="1">TODAY()</f>
        <v>43547</v>
      </c>
    </row>
    <row r="12" spans="1:12" ht="14.45" customHeight="1" thickBot="1" x14ac:dyDescent="0.2">
      <c r="A12" s="6" t="s">
        <v>28</v>
      </c>
      <c r="B12" s="7" t="s">
        <v>29</v>
      </c>
      <c r="C12" s="13">
        <v>0</v>
      </c>
      <c r="D12" s="37" t="s">
        <v>64</v>
      </c>
      <c r="F12" s="28" t="s">
        <v>117</v>
      </c>
      <c r="G12" s="82">
        <v>0.62916666666666665</v>
      </c>
    </row>
    <row r="13" spans="1:12" ht="14.45" customHeight="1" thickBot="1" x14ac:dyDescent="0.2">
      <c r="A13" s="6" t="s">
        <v>30</v>
      </c>
      <c r="B13" s="7" t="s">
        <v>31</v>
      </c>
      <c r="C13" s="19">
        <f>'MOTH(3ヶ月)'!L65</f>
        <v>5</v>
      </c>
      <c r="D13" s="36" t="s">
        <v>32</v>
      </c>
      <c r="F13" s="80" t="s">
        <v>118</v>
      </c>
      <c r="G13" s="81">
        <v>0.62986111111111109</v>
      </c>
      <c r="H13" t="s">
        <v>132</v>
      </c>
      <c r="I13" s="129" t="s">
        <v>0</v>
      </c>
      <c r="J13" s="130" t="s">
        <v>150</v>
      </c>
      <c r="K13" s="131" t="s">
        <v>148</v>
      </c>
    </row>
    <row r="14" spans="1:12" ht="14.45" customHeight="1" x14ac:dyDescent="0.15">
      <c r="A14" s="6" t="s">
        <v>33</v>
      </c>
      <c r="B14" s="7" t="s">
        <v>51</v>
      </c>
      <c r="C14" s="13">
        <v>1</v>
      </c>
      <c r="D14" s="36" t="s">
        <v>34</v>
      </c>
      <c r="F14" s="30"/>
      <c r="G14" s="31" t="s">
        <v>75</v>
      </c>
      <c r="I14" s="142">
        <f>[1]!FQUOTE($C$5,$C$6,$I$13)</f>
        <v>914</v>
      </c>
      <c r="J14" s="136">
        <v>60</v>
      </c>
      <c r="K14" s="137">
        <v>-60</v>
      </c>
    </row>
    <row r="15" spans="1:12" ht="14.45" customHeight="1" thickBot="1" x14ac:dyDescent="0.2">
      <c r="A15" s="6" t="s">
        <v>35</v>
      </c>
      <c r="B15" s="7" t="s">
        <v>52</v>
      </c>
      <c r="C15" s="13">
        <v>1</v>
      </c>
      <c r="D15" s="36" t="s">
        <v>34</v>
      </c>
      <c r="F15" s="70" t="str">
        <f>"新規"&amp;C5</f>
        <v>新規MOTHERS</v>
      </c>
      <c r="G15" s="32" t="str">
        <f ca="1">IF(AND(G7='MOTH(3ヶ月)'!A65,G7+G8&lt;G4,G7+G9&gt;G4,C13&gt;0),"発注","-")</f>
        <v>-</v>
      </c>
      <c r="I15" s="143"/>
      <c r="J15" s="138">
        <f>IFERROR(J14*1000*$J$40,"-")</f>
        <v>300000</v>
      </c>
      <c r="K15" s="139">
        <f>IFERROR(K14*1000*$J$40,"-")</f>
        <v>-300000</v>
      </c>
      <c r="L15" s="3"/>
    </row>
    <row r="16" spans="1:12" ht="14.45" customHeight="1" thickBot="1" x14ac:dyDescent="0.2">
      <c r="A16" s="6" t="s">
        <v>53</v>
      </c>
      <c r="B16" s="7" t="s">
        <v>54</v>
      </c>
      <c r="C16" s="13">
        <v>1</v>
      </c>
      <c r="D16" s="36" t="s">
        <v>34</v>
      </c>
      <c r="F16" s="33" t="str">
        <f>"決済"&amp;C5</f>
        <v>決済MOTHERS</v>
      </c>
      <c r="G16" s="34" t="str">
        <f ca="1">IF(AND(G11='MOTH(3ヶ月)'!A65,G11+G12&lt;G4,G11+G13&gt;G4,J40&gt;0,J40&lt;101),"発注","-")</f>
        <v>-</v>
      </c>
    </row>
    <row r="17" spans="1:12" ht="14.45" customHeight="1" x14ac:dyDescent="0.15">
      <c r="A17" s="6" t="s">
        <v>55</v>
      </c>
      <c r="B17" s="7" t="s">
        <v>36</v>
      </c>
      <c r="C17" s="17"/>
      <c r="D17" s="36" t="s">
        <v>56</v>
      </c>
    </row>
    <row r="18" spans="1:12" ht="14.45" customHeight="1" thickBot="1" x14ac:dyDescent="0.2">
      <c r="A18" s="6" t="s">
        <v>57</v>
      </c>
      <c r="B18" s="7" t="s">
        <v>37</v>
      </c>
      <c r="C18" s="71" t="str">
        <f>"SHmoth"&amp;'MOTH(3ヶ月)'!A65</f>
        <v>SHmoth43546</v>
      </c>
      <c r="D18" s="36" t="s">
        <v>38</v>
      </c>
      <c r="F18" t="e">
        <f>[1]!FOPPOSITION("商品種別",$F$20,"0")</f>
        <v>#N/A</v>
      </c>
      <c r="G18" t="e">
        <f>[1]!FOPPOSITION("売買",$G$20,"0")</f>
        <v>#N/A</v>
      </c>
      <c r="H18" t="e">
        <f>[1]!FOPPOSITION("建玉単価",$H$20,"0")</f>
        <v>#N/A</v>
      </c>
      <c r="I18" t="e">
        <f>[1]!FOPPOSITION("数量",$I$20,"0")</f>
        <v>#N/A</v>
      </c>
      <c r="J18" t="e">
        <f>[1]!FOPPOSITION("評価損益額",$J$20,"0")</f>
        <v>#N/A</v>
      </c>
      <c r="K18" t="e">
        <f>[1]!FOPPOSITION("建玉番号",$K$20,"0")</f>
        <v>#N/A</v>
      </c>
    </row>
    <row r="19" spans="1:12" ht="14.45" customHeight="1" x14ac:dyDescent="0.15">
      <c r="A19" s="6" t="s">
        <v>48</v>
      </c>
      <c r="B19" s="7" t="s">
        <v>44</v>
      </c>
      <c r="C19" s="14">
        <v>1</v>
      </c>
      <c r="D19" s="37" t="s">
        <v>72</v>
      </c>
      <c r="F19" s="110" t="s">
        <v>102</v>
      </c>
      <c r="G19" s="111" t="s">
        <v>103</v>
      </c>
      <c r="H19" s="111" t="s">
        <v>104</v>
      </c>
      <c r="I19" s="111" t="s">
        <v>101</v>
      </c>
      <c r="J19" s="111" t="s">
        <v>105</v>
      </c>
      <c r="K19" s="112" t="s">
        <v>125</v>
      </c>
    </row>
    <row r="20" spans="1:12" ht="14.45" customHeight="1" x14ac:dyDescent="0.15">
      <c r="A20" s="6" t="s">
        <v>58</v>
      </c>
      <c r="B20" s="7" t="s">
        <v>59</v>
      </c>
      <c r="C20" s="11" t="s">
        <v>113</v>
      </c>
      <c r="D20" s="36" t="s">
        <v>45</v>
      </c>
      <c r="F20" s="92" t="s">
        <v>174</v>
      </c>
      <c r="G20" s="125" t="s">
        <v>177</v>
      </c>
      <c r="H20" s="93">
        <v>21440</v>
      </c>
      <c r="I20" s="93">
        <v>5</v>
      </c>
      <c r="J20" s="134">
        <v>-40000</v>
      </c>
      <c r="K20" s="123" t="s">
        <v>170</v>
      </c>
    </row>
    <row r="21" spans="1:12" ht="14.45" customHeight="1" x14ac:dyDescent="0.15">
      <c r="A21" s="6" t="s">
        <v>60</v>
      </c>
      <c r="B21" s="7" t="s">
        <v>46</v>
      </c>
      <c r="C21" s="13">
        <v>13</v>
      </c>
      <c r="D21" s="38" t="s">
        <v>66</v>
      </c>
      <c r="F21" s="116" t="s">
        <v>175</v>
      </c>
      <c r="G21" s="128" t="s">
        <v>177</v>
      </c>
      <c r="H21" s="93">
        <v>914</v>
      </c>
      <c r="I21" s="115">
        <v>5</v>
      </c>
      <c r="J21" s="134">
        <v>0</v>
      </c>
      <c r="K21" s="123" t="s">
        <v>171</v>
      </c>
    </row>
    <row r="22" spans="1:12" ht="14.45" customHeight="1" x14ac:dyDescent="0.15">
      <c r="A22" s="9" t="s">
        <v>49</v>
      </c>
      <c r="B22" s="15" t="s">
        <v>47</v>
      </c>
      <c r="C22" s="16"/>
      <c r="D22" s="39" t="s">
        <v>67</v>
      </c>
      <c r="F22" s="116" t="s">
        <v>167</v>
      </c>
      <c r="G22" s="128" t="s">
        <v>167</v>
      </c>
      <c r="H22" s="93" t="s">
        <v>106</v>
      </c>
      <c r="I22" s="115" t="s">
        <v>167</v>
      </c>
      <c r="J22" s="134" t="s">
        <v>106</v>
      </c>
      <c r="K22" s="123" t="s">
        <v>167</v>
      </c>
    </row>
    <row r="23" spans="1:12" ht="14.45" customHeight="1" x14ac:dyDescent="0.15">
      <c r="A23" s="10"/>
      <c r="B23" s="2"/>
      <c r="D23" s="127"/>
      <c r="F23" s="116"/>
      <c r="G23" s="128"/>
      <c r="H23" s="93"/>
      <c r="I23" s="115"/>
      <c r="J23" s="134"/>
      <c r="K23" s="123"/>
    </row>
    <row r="24" spans="1:12" ht="14.45" customHeight="1" x14ac:dyDescent="0.15">
      <c r="A24" s="10" t="s">
        <v>41</v>
      </c>
      <c r="B24" s="2"/>
      <c r="F24" s="116"/>
      <c r="G24" s="128"/>
      <c r="H24" s="93"/>
      <c r="I24" s="115"/>
      <c r="J24" s="134"/>
      <c r="K24" s="123"/>
    </row>
    <row r="25" spans="1:12" ht="14.45" customHeight="1" x14ac:dyDescent="0.15">
      <c r="A25" t="str">
        <f ca="1">IF(G16="発注",[1]!fneworder(C5,C6,C28,C29,C9,C30,C31,C32,'MOTH(3ヶ月)'!L64,C14,C15,C16,C17,C33,C34,C35),"-")</f>
        <v>-</v>
      </c>
      <c r="B25" s="3" t="s">
        <v>164</v>
      </c>
      <c r="F25" s="116"/>
      <c r="G25" s="128"/>
      <c r="H25" s="93"/>
      <c r="I25" s="115"/>
      <c r="J25" s="134"/>
      <c r="K25" s="123"/>
    </row>
    <row r="26" spans="1:12" ht="14.45" customHeight="1" thickBot="1" x14ac:dyDescent="0.2">
      <c r="F26" s="106" t="s">
        <v>163</v>
      </c>
      <c r="G26" s="133"/>
      <c r="H26" s="105"/>
      <c r="I26" s="104"/>
      <c r="J26" s="135">
        <f>SUM(J20:J25)</f>
        <v>-40000</v>
      </c>
      <c r="K26" s="141"/>
    </row>
    <row r="27" spans="1:12" ht="14.45" customHeight="1" x14ac:dyDescent="0.15">
      <c r="A27" s="144" t="s">
        <v>4</v>
      </c>
      <c r="B27" s="145"/>
      <c r="C27" s="145"/>
      <c r="D27" s="146"/>
      <c r="F27" s="94" t="s">
        <v>142</v>
      </c>
      <c r="L27" s="94" t="s">
        <v>128</v>
      </c>
    </row>
    <row r="28" spans="1:12" ht="14.45" customHeight="1" x14ac:dyDescent="0.15">
      <c r="A28" s="4" t="s">
        <v>16</v>
      </c>
      <c r="B28" s="5" t="s">
        <v>17</v>
      </c>
      <c r="C28" s="12">
        <v>2</v>
      </c>
      <c r="D28" s="40" t="s">
        <v>18</v>
      </c>
      <c r="F28" s="94" t="s">
        <v>134</v>
      </c>
      <c r="L28" s="94" t="s">
        <v>129</v>
      </c>
    </row>
    <row r="29" spans="1:12" ht="14.45" customHeight="1" x14ac:dyDescent="0.15">
      <c r="A29" s="6" t="s">
        <v>19</v>
      </c>
      <c r="B29" s="7" t="s">
        <v>20</v>
      </c>
      <c r="C29" s="17" t="s">
        <v>165</v>
      </c>
      <c r="D29" s="37" t="s">
        <v>62</v>
      </c>
      <c r="F29" s="94" t="s">
        <v>123</v>
      </c>
      <c r="L29" s="94" t="s">
        <v>127</v>
      </c>
    </row>
    <row r="30" spans="1:12" ht="14.45" customHeight="1" x14ac:dyDescent="0.15">
      <c r="A30" s="6" t="s">
        <v>23</v>
      </c>
      <c r="B30" s="7" t="s">
        <v>24</v>
      </c>
      <c r="C30" s="19">
        <f>IF(G40="売",3,IF(G40="買",1,"-"))</f>
        <v>1</v>
      </c>
      <c r="D30" s="36" t="s">
        <v>25</v>
      </c>
      <c r="E30" s="42"/>
    </row>
    <row r="31" spans="1:12" ht="14.45" customHeight="1" x14ac:dyDescent="0.15">
      <c r="A31" s="6" t="s">
        <v>26</v>
      </c>
      <c r="B31" s="7" t="s">
        <v>27</v>
      </c>
      <c r="C31" s="13">
        <v>13</v>
      </c>
      <c r="D31" s="37" t="s">
        <v>65</v>
      </c>
      <c r="F31" s="94" t="s">
        <v>111</v>
      </c>
    </row>
    <row r="32" spans="1:12" ht="14.45" customHeight="1" x14ac:dyDescent="0.15">
      <c r="A32" s="6" t="s">
        <v>28</v>
      </c>
      <c r="B32" s="7" t="s">
        <v>29</v>
      </c>
      <c r="C32" s="13">
        <v>0</v>
      </c>
      <c r="D32" s="36" t="s">
        <v>39</v>
      </c>
      <c r="F32" s="94" t="s">
        <v>143</v>
      </c>
      <c r="L32" s="94" t="s">
        <v>130</v>
      </c>
    </row>
    <row r="33" spans="1:12" ht="14.45" customHeight="1" x14ac:dyDescent="0.15">
      <c r="A33" s="6" t="s">
        <v>42</v>
      </c>
      <c r="B33" s="7" t="s">
        <v>37</v>
      </c>
      <c r="C33" s="72" t="str">
        <f>"KHmoth"&amp;'MOTH(3ヶ月)'!A65</f>
        <v>KHmoth43546</v>
      </c>
      <c r="D33" s="36" t="s">
        <v>38</v>
      </c>
      <c r="F33" s="94" t="s">
        <v>135</v>
      </c>
      <c r="L33" s="94" t="s">
        <v>126</v>
      </c>
    </row>
    <row r="34" spans="1:12" ht="14.45" customHeight="1" x14ac:dyDescent="0.15">
      <c r="A34" s="6" t="s">
        <v>48</v>
      </c>
      <c r="B34" s="7" t="s">
        <v>44</v>
      </c>
      <c r="C34" s="14">
        <v>1</v>
      </c>
      <c r="D34" s="37" t="s">
        <v>72</v>
      </c>
      <c r="F34" s="65" t="s">
        <v>124</v>
      </c>
      <c r="L34" s="65" t="s">
        <v>131</v>
      </c>
    </row>
    <row r="35" spans="1:12" ht="14.45" customHeight="1" x14ac:dyDescent="0.15">
      <c r="A35" s="9" t="s">
        <v>58</v>
      </c>
      <c r="B35" s="73" t="s">
        <v>59</v>
      </c>
      <c r="C35" s="74" t="s">
        <v>108</v>
      </c>
      <c r="D35" s="41" t="s">
        <v>45</v>
      </c>
      <c r="F35" s="94" t="s">
        <v>123</v>
      </c>
    </row>
    <row r="36" spans="1:12" ht="14.45" customHeight="1" x14ac:dyDescent="0.15"/>
    <row r="37" spans="1:12" ht="14.45" customHeight="1" x14ac:dyDescent="0.15">
      <c r="A37" s="101" t="s">
        <v>43</v>
      </c>
      <c r="B37" s="102" t="s">
        <v>151</v>
      </c>
      <c r="C37" s="102"/>
      <c r="D37" s="102"/>
    </row>
    <row r="38" spans="1:12" ht="14.45" customHeight="1" thickBot="1" x14ac:dyDescent="0.2">
      <c r="A38" s="103" t="str">
        <f>IF(AND(ISNUMBER(J15),ISNUMBER(K15),ISNUMBER(J40),J15&gt;0,K15&lt;0,OR(K40&gt;J15,K40&lt;K15)),[1]!fneworder(C5,C6,C28,C29,C9,C30,C31,C32,J40,C14,C15,C16,C17,C41,C42,C43),"-")</f>
        <v>-</v>
      </c>
      <c r="B38" s="150" t="s">
        <v>152</v>
      </c>
      <c r="C38" s="150"/>
      <c r="D38" s="150"/>
    </row>
    <row r="39" spans="1:12" ht="14.45" customHeight="1" x14ac:dyDescent="0.15">
      <c r="C39"/>
      <c r="D39" s="109"/>
      <c r="E39" s="108"/>
      <c r="F39" s="110" t="s">
        <v>102</v>
      </c>
      <c r="G39" s="111" t="s">
        <v>103</v>
      </c>
      <c r="H39" s="111" t="s">
        <v>104</v>
      </c>
      <c r="I39" s="111" t="s">
        <v>147</v>
      </c>
      <c r="J39" s="111" t="s">
        <v>101</v>
      </c>
      <c r="K39" s="111" t="s">
        <v>105</v>
      </c>
      <c r="L39" s="112" t="s">
        <v>125</v>
      </c>
    </row>
    <row r="40" spans="1:12" ht="14.45" customHeight="1" x14ac:dyDescent="0.15">
      <c r="A40" s="151" t="s">
        <v>4</v>
      </c>
      <c r="B40" s="152"/>
      <c r="C40" s="152"/>
      <c r="D40" s="153"/>
      <c r="E40" s="90"/>
      <c r="F40" s="126" t="str">
        <f>IFERROR(VLOOKUP("マザーズ",$F$20:$K$25,1,FALSE),"-")</f>
        <v>マザーズ</v>
      </c>
      <c r="G40" s="125" t="str">
        <f>IFERROR(VLOOKUP("マザーズ",$F$20:$K$25,2,FALSE),"-")</f>
        <v>買</v>
      </c>
      <c r="H40" s="121">
        <f>IFERROR(VLOOKUP("マザーズ",$F$20:$K$25,3,FALSE),"-")</f>
        <v>914</v>
      </c>
      <c r="I40" s="121">
        <f>[1]!FQUOTE(IF($F$40="N225ミニ","N225mini",IF($F$40="マザーズ","MOTHERS","-")),$C$6,$I$39)</f>
        <v>914</v>
      </c>
      <c r="J40" s="121">
        <f>IFERROR(VLOOKUP("マザーズ",$F$20:$K$25,4,FALSE),"-")</f>
        <v>5</v>
      </c>
      <c r="K40" s="122">
        <f>IFERROR(VLOOKUP("マザーズ",$F$20:$K$25,5,FALSE),0)</f>
        <v>0</v>
      </c>
      <c r="L40" s="123" t="str">
        <f>IFERROR(VLOOKUP("マザーズ",$F$20:$K$25,6,FALSE),"-")</f>
        <v>20190320E02N34613294</v>
      </c>
    </row>
    <row r="41" spans="1:12" ht="14.45" customHeight="1" x14ac:dyDescent="0.15">
      <c r="A41" s="75" t="s">
        <v>42</v>
      </c>
      <c r="B41" s="76" t="s">
        <v>37</v>
      </c>
      <c r="C41" s="77" t="str">
        <f>"JHmoth"&amp;'MOTH(3ヶ月)'!A65</f>
        <v>JHmoth43546</v>
      </c>
      <c r="D41" s="87" t="s">
        <v>38</v>
      </c>
      <c r="E41" s="90"/>
      <c r="F41" s="126" t="str">
        <f>IFERROR(VLOOKUP("N225ミニ",$F$20:$K$25,1,FALSE),"-")</f>
        <v>N225ミニ</v>
      </c>
      <c r="G41" s="125" t="str">
        <f>IFERROR(VLOOKUP("N225ミニ",$F$20:$K$25,2,FALSE),"-")</f>
        <v>買</v>
      </c>
      <c r="H41" s="121">
        <f>IFERROR(VLOOKUP("N225ミニ",$F$20:$K$25,3,FALSE),"-")</f>
        <v>21440</v>
      </c>
      <c r="I41" s="121">
        <f>[1]!FQUOTE(IF($F$41="N225ミニ","N225mini",IF($F$41="マザーズ先物","MOTHERS","-")),$C$6,$I$39)</f>
        <v>21360</v>
      </c>
      <c r="J41" s="121">
        <f>IFERROR(VLOOKUP("N225ミニ",$F$20:$K$25,4,FALSE),"-")</f>
        <v>5</v>
      </c>
      <c r="K41" s="122">
        <f>IFERROR(VLOOKUP("N225ミニ",$F$20:$K$25,5,FALSE),0)</f>
        <v>-40000</v>
      </c>
      <c r="L41" s="123" t="str">
        <f>IFERROR(VLOOKUP("N225ミニ",$F$20:$K$25,6,FALSE),"-")</f>
        <v>20190320E02N34613326</v>
      </c>
    </row>
    <row r="42" spans="1:12" ht="14.45" customHeight="1" thickBot="1" x14ac:dyDescent="0.2">
      <c r="A42" s="78" t="s">
        <v>48</v>
      </c>
      <c r="B42" s="2" t="s">
        <v>44</v>
      </c>
      <c r="C42" s="14">
        <v>1</v>
      </c>
      <c r="D42" s="88" t="s">
        <v>72</v>
      </c>
      <c r="E42" s="91"/>
      <c r="F42" s="120"/>
      <c r="G42" s="113"/>
      <c r="H42" s="113"/>
      <c r="I42" s="113"/>
      <c r="J42" s="113"/>
      <c r="K42" s="124"/>
      <c r="L42" s="114"/>
    </row>
    <row r="43" spans="1:12" ht="14.45" customHeight="1" x14ac:dyDescent="0.15">
      <c r="A43" s="79" t="s">
        <v>110</v>
      </c>
      <c r="B43" s="15" t="s">
        <v>59</v>
      </c>
      <c r="C43" s="74" t="s">
        <v>109</v>
      </c>
      <c r="D43" s="89" t="s">
        <v>45</v>
      </c>
      <c r="F43" s="117"/>
      <c r="G43" s="118"/>
      <c r="H43" s="118"/>
      <c r="I43" s="118"/>
      <c r="J43" s="118"/>
      <c r="K43" s="119"/>
      <c r="L43" s="118"/>
    </row>
    <row r="44" spans="1:12" ht="14.45" customHeight="1" x14ac:dyDescent="0.15">
      <c r="F44" t="s">
        <v>136</v>
      </c>
    </row>
    <row r="45" spans="1:12" ht="14.45" customHeight="1" x14ac:dyDescent="0.15"/>
  </sheetData>
  <mergeCells count="5">
    <mergeCell ref="A4:D4"/>
    <mergeCell ref="I14:I15"/>
    <mergeCell ref="A27:D27"/>
    <mergeCell ref="B38:D38"/>
    <mergeCell ref="A40:D40"/>
  </mergeCells>
  <phoneticPr fontId="2"/>
  <pageMargins left="0.75" right="0.75" top="1" bottom="1" header="0.51200000000000001" footer="0.51200000000000001"/>
  <pageSetup paperSize="9" orientation="landscape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1745" r:id="rId4" name="Button 1">
              <controlPr defaultSize="0" print="0" autoFill="0" autoPict="0" macro="[0]!更新">
                <anchor moveWithCells="1" sizeWithCells="1">
                  <from>
                    <xdr:col>7</xdr:col>
                    <xdr:colOff>1038225</xdr:colOff>
                    <xdr:row>8</xdr:row>
                    <xdr:rowOff>19050</xdr:rowOff>
                  </from>
                  <to>
                    <xdr:col>9</xdr:col>
                    <xdr:colOff>409575</xdr:colOff>
                    <xdr:row>9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6"/>
  <dimension ref="A1:AD5339"/>
  <sheetViews>
    <sheetView topLeftCell="A28" workbookViewId="0">
      <selection activeCell="Q3" sqref="Q3"/>
    </sheetView>
  </sheetViews>
  <sheetFormatPr defaultRowHeight="13.5" x14ac:dyDescent="0.15"/>
  <cols>
    <col min="1" max="1" width="8.625" style="44" customWidth="1"/>
    <col min="2" max="5" width="6.625" style="44" customWidth="1"/>
    <col min="6" max="11" width="7.625" style="44" customWidth="1"/>
    <col min="12" max="12" width="6.625" style="44" customWidth="1"/>
    <col min="13" max="14" width="10.625" style="44" customWidth="1"/>
    <col min="15" max="15" width="2.625" customWidth="1"/>
    <col min="16" max="19" width="8.125" style="44" customWidth="1"/>
    <col min="20" max="28" width="8.125" customWidth="1"/>
    <col min="29" max="29" width="8.625" customWidth="1"/>
  </cols>
  <sheetData>
    <row r="1" spans="1:30" x14ac:dyDescent="0.15">
      <c r="A1" s="43"/>
      <c r="B1" s="43"/>
      <c r="C1" s="43"/>
      <c r="D1" s="43"/>
      <c r="E1" s="43"/>
      <c r="L1" s="45">
        <f>SUBTOTAL(109,$L$3:$L$65)</f>
        <v>237</v>
      </c>
      <c r="M1" s="45">
        <f>SUBTOTAL(109,$M$3:$M$65)</f>
        <v>-109000</v>
      </c>
      <c r="N1" s="45">
        <f>SUBTOTAL(109,$N$3:$N$65)</f>
        <v>370876</v>
      </c>
      <c r="P1" s="154" t="s">
        <v>4</v>
      </c>
      <c r="Q1" s="154"/>
    </row>
    <row r="2" spans="1:30" ht="24.95" customHeight="1" x14ac:dyDescent="0.15">
      <c r="A2" s="46" t="s">
        <v>76</v>
      </c>
      <c r="B2" s="46" t="s">
        <v>5</v>
      </c>
      <c r="C2" s="46" t="s">
        <v>1</v>
      </c>
      <c r="D2" s="46" t="s">
        <v>2</v>
      </c>
      <c r="E2" s="46" t="s">
        <v>3</v>
      </c>
      <c r="F2" s="46" t="s">
        <v>77</v>
      </c>
      <c r="G2" s="46" t="s">
        <v>78</v>
      </c>
      <c r="H2" s="46" t="s">
        <v>79</v>
      </c>
      <c r="I2" s="46" t="s">
        <v>122</v>
      </c>
      <c r="J2" s="46" t="s">
        <v>145</v>
      </c>
      <c r="K2" s="46" t="s">
        <v>80</v>
      </c>
      <c r="L2" s="46" t="s">
        <v>121</v>
      </c>
      <c r="M2" s="46" t="s">
        <v>82</v>
      </c>
      <c r="N2" s="46" t="s">
        <v>83</v>
      </c>
      <c r="O2" s="46" t="s">
        <v>84</v>
      </c>
      <c r="P2" s="47" t="s">
        <v>6</v>
      </c>
      <c r="Q2" s="48" t="s">
        <v>69</v>
      </c>
      <c r="S2" s="44" t="e">
        <f>[1]!FCANDLE($Q$2,$Q$3,$Q$4,$Q$5,"取引日付",A3,$Q$6,$Q$7)</f>
        <v>#N/A</v>
      </c>
      <c r="X2" s="50">
        <v>-150</v>
      </c>
      <c r="Y2" s="55">
        <v>1790000</v>
      </c>
      <c r="Z2" s="55">
        <v>1215000</v>
      </c>
      <c r="AA2" s="55"/>
      <c r="AB2" s="95"/>
      <c r="AC2" s="55">
        <f>Z2-Y2</f>
        <v>-575000</v>
      </c>
    </row>
    <row r="3" spans="1:30" x14ac:dyDescent="0.15">
      <c r="A3" s="49">
        <v>43448</v>
      </c>
      <c r="B3" s="50">
        <v>21800</v>
      </c>
      <c r="C3" s="50">
        <v>21850</v>
      </c>
      <c r="D3" s="50">
        <v>21270</v>
      </c>
      <c r="E3" s="51">
        <v>21305</v>
      </c>
      <c r="F3" s="52" t="s">
        <v>85</v>
      </c>
      <c r="G3" s="52" t="s">
        <v>85</v>
      </c>
      <c r="H3" s="52" t="s">
        <v>85</v>
      </c>
      <c r="I3" s="52" t="s">
        <v>85</v>
      </c>
      <c r="J3" s="52" t="s">
        <v>85</v>
      </c>
      <c r="K3" s="52" t="s">
        <v>85</v>
      </c>
      <c r="L3" s="50"/>
      <c r="M3" s="50"/>
      <c r="N3" s="50"/>
      <c r="O3" s="1">
        <f t="shared" ref="O3:O34" si="0">MONTH(A3)</f>
        <v>12</v>
      </c>
      <c r="P3" s="47" t="s">
        <v>7</v>
      </c>
      <c r="Q3" s="50">
        <v>0</v>
      </c>
      <c r="X3" s="50">
        <v>-200</v>
      </c>
      <c r="Y3" s="55">
        <v>1790000</v>
      </c>
      <c r="Z3" s="55">
        <v>3220000</v>
      </c>
      <c r="AA3" s="55"/>
      <c r="AB3" s="95"/>
      <c r="AC3" s="55">
        <f>Z3-Y3</f>
        <v>1430000</v>
      </c>
      <c r="AD3" t="s">
        <v>137</v>
      </c>
    </row>
    <row r="4" spans="1:30" x14ac:dyDescent="0.15">
      <c r="A4" s="49">
        <v>43451</v>
      </c>
      <c r="B4" s="50">
        <v>21320</v>
      </c>
      <c r="C4" s="50">
        <v>21495</v>
      </c>
      <c r="D4" s="50">
        <v>21195</v>
      </c>
      <c r="E4" s="51">
        <v>21450</v>
      </c>
      <c r="F4" s="52" t="s">
        <v>85</v>
      </c>
      <c r="G4" s="52" t="s">
        <v>85</v>
      </c>
      <c r="H4" s="52" t="s">
        <v>85</v>
      </c>
      <c r="I4" s="52" t="s">
        <v>85</v>
      </c>
      <c r="J4" s="52" t="s">
        <v>85</v>
      </c>
      <c r="K4" s="52" t="s">
        <v>85</v>
      </c>
      <c r="L4" s="50"/>
      <c r="M4" s="50"/>
      <c r="N4" s="50"/>
      <c r="O4" s="1">
        <f t="shared" si="0"/>
        <v>12</v>
      </c>
      <c r="P4" s="47" t="s">
        <v>8</v>
      </c>
      <c r="Q4" s="48" t="s">
        <v>86</v>
      </c>
      <c r="S4" s="44" t="e">
        <f>[1]!FCANDLE($Q$2,$Q$3,$Q$4,$Q$5,"始値",B3,$Q$6,$Q$7)</f>
        <v>#N/A</v>
      </c>
      <c r="X4" s="50">
        <v>-250</v>
      </c>
      <c r="Y4" s="55">
        <v>1790000</v>
      </c>
      <c r="Z4" s="55">
        <v>3005000</v>
      </c>
      <c r="AA4" s="50"/>
      <c r="AB4" s="1"/>
      <c r="AC4" s="55">
        <f>Z4-Y4</f>
        <v>1215000</v>
      </c>
      <c r="AD4" t="s">
        <v>138</v>
      </c>
    </row>
    <row r="5" spans="1:30" x14ac:dyDescent="0.15">
      <c r="A5" s="49">
        <v>43452</v>
      </c>
      <c r="B5" s="50">
        <v>21440</v>
      </c>
      <c r="C5" s="50">
        <v>21445</v>
      </c>
      <c r="D5" s="50">
        <v>21000</v>
      </c>
      <c r="E5" s="51">
        <v>21070</v>
      </c>
      <c r="F5" s="53">
        <f t="shared" ref="F5:F65" si="1">AVERAGE(E3:E5)</f>
        <v>21275</v>
      </c>
      <c r="G5" s="52" t="s">
        <v>85</v>
      </c>
      <c r="H5" s="52" t="s">
        <v>85</v>
      </c>
      <c r="I5" s="52" t="s">
        <v>85</v>
      </c>
      <c r="J5" s="52" t="s">
        <v>85</v>
      </c>
      <c r="K5" s="52" t="s">
        <v>85</v>
      </c>
      <c r="L5" s="50"/>
      <c r="M5" s="50"/>
      <c r="N5" s="50"/>
      <c r="O5" s="1">
        <f t="shared" si="0"/>
        <v>12</v>
      </c>
      <c r="P5" s="47" t="s">
        <v>9</v>
      </c>
      <c r="Q5" s="48">
        <v>0</v>
      </c>
      <c r="S5" s="44" t="e">
        <f>[1]!FCANDLE($Q$2,$Q$3,$Q$4,$Q$5,"高値",C3,$Q$6,$Q$7)</f>
        <v>#N/A</v>
      </c>
      <c r="X5" s="50">
        <v>-300</v>
      </c>
      <c r="Y5" s="55">
        <v>1790000</v>
      </c>
      <c r="Z5" s="55">
        <v>2645000</v>
      </c>
      <c r="AA5" s="50"/>
      <c r="AB5" s="1"/>
      <c r="AC5" s="55">
        <f>Z5-Y5</f>
        <v>855000</v>
      </c>
      <c r="AD5" t="s">
        <v>139</v>
      </c>
    </row>
    <row r="6" spans="1:30" x14ac:dyDescent="0.15">
      <c r="A6" s="49">
        <v>43453</v>
      </c>
      <c r="B6" s="50">
        <v>21065</v>
      </c>
      <c r="C6" s="50">
        <v>21220</v>
      </c>
      <c r="D6" s="50">
        <v>20810</v>
      </c>
      <c r="E6" s="51">
        <v>20925</v>
      </c>
      <c r="F6" s="53">
        <f t="shared" si="1"/>
        <v>21148.333333333332</v>
      </c>
      <c r="G6" s="52" t="s">
        <v>85</v>
      </c>
      <c r="H6" s="52" t="s">
        <v>85</v>
      </c>
      <c r="I6" s="52" t="s">
        <v>85</v>
      </c>
      <c r="J6" s="52" t="s">
        <v>85</v>
      </c>
      <c r="K6" s="52" t="s">
        <v>85</v>
      </c>
      <c r="L6" s="50"/>
      <c r="M6" s="50"/>
      <c r="N6" s="50"/>
      <c r="O6" s="1">
        <f t="shared" si="0"/>
        <v>12</v>
      </c>
      <c r="P6" s="47" t="s">
        <v>10</v>
      </c>
      <c r="Q6" s="48" t="s">
        <v>71</v>
      </c>
      <c r="S6" s="44" t="e">
        <f>[1]!FCANDLE($Q$2,$Q$3,$Q$4,$Q$5,"安値",D3,$Q$6,$Q$7)</f>
        <v>#N/A</v>
      </c>
      <c r="X6" s="50">
        <v>-350</v>
      </c>
      <c r="Y6" s="55">
        <v>1790000</v>
      </c>
      <c r="Z6" s="55">
        <v>2040000</v>
      </c>
      <c r="AA6" s="50"/>
      <c r="AB6" s="1"/>
      <c r="AC6" s="55">
        <f>Z6-Y6</f>
        <v>250000</v>
      </c>
    </row>
    <row r="7" spans="1:30" x14ac:dyDescent="0.15">
      <c r="A7" s="49">
        <v>43454</v>
      </c>
      <c r="B7" s="50">
        <v>20930</v>
      </c>
      <c r="C7" s="50">
        <v>21125</v>
      </c>
      <c r="D7" s="50">
        <v>20200</v>
      </c>
      <c r="E7" s="51">
        <v>20220</v>
      </c>
      <c r="F7" s="53">
        <f t="shared" si="1"/>
        <v>20738.333333333332</v>
      </c>
      <c r="G7" s="53">
        <f t="shared" ref="G7:G65" si="2">AVERAGE(E3:E7)</f>
        <v>20994</v>
      </c>
      <c r="H7" s="52" t="s">
        <v>85</v>
      </c>
      <c r="I7" s="53">
        <f t="shared" ref="I7:I63" si="3">ABS(F7-F6)</f>
        <v>410</v>
      </c>
      <c r="J7" s="100">
        <f>E7-B7</f>
        <v>-710</v>
      </c>
      <c r="K7" s="54" t="str">
        <f t="shared" ref="K7:K64" si="4">_xlfn.IFS(AND(F7&gt;F6,I7&lt;351),"買",AND(F7&lt;F6,I7&lt;351),"売",AND(F7&gt;F6,I7&gt;350),"売",AND(F7&lt;F6,I7&gt;350),"買",F7=F6,"-")</f>
        <v>買</v>
      </c>
      <c r="L7" s="50">
        <f>_xlfn.IFS(I7&lt;$P$10,$Q$10,I7&lt;$P$11,$Q$11,I7&lt;$P$12,$Q$12)</f>
        <v>5</v>
      </c>
      <c r="M7" s="55">
        <f t="shared" ref="M7:M11" si="5">_xlfn.IFS($K7="買",($E8-$B8)*L7*100,$K7="売",($B8-$E8)*L7*100,$K7="-",0)</f>
        <v>-122500</v>
      </c>
      <c r="N7" s="55">
        <f>_xlfn.IFS(AND($K7="買",($D8-$B8)&lt;注文mini!$K$14),(注文mini!$K$14-5)*L7*100,AND($K7="売",($B8-$C8)&lt;注文mini!$K$14),(注文mini!$K$14-5)*L7*100,AND($K7="買",($D8-$B8)&gt;=注文mini!$K$14),$M7,AND($K7="売",($B8-$C8)&gt;=注文mini!$K$14),$M7,$K7="-",0)-86*L7</f>
        <v>-127930</v>
      </c>
      <c r="O7" s="1">
        <f t="shared" si="0"/>
        <v>12</v>
      </c>
      <c r="P7" s="47" t="s">
        <v>11</v>
      </c>
      <c r="Q7" s="48">
        <v>63</v>
      </c>
      <c r="S7" s="44" t="e">
        <f>[1]!FCANDLE($Q$2,$Q$3,$Q$4,$Q$5,"終値",E3,$Q$6,$Q$7)</f>
        <v>#N/A</v>
      </c>
    </row>
    <row r="8" spans="1:30" x14ac:dyDescent="0.15">
      <c r="A8" s="49">
        <v>43455</v>
      </c>
      <c r="B8" s="50">
        <v>20300</v>
      </c>
      <c r="C8" s="50">
        <v>20475</v>
      </c>
      <c r="D8" s="50">
        <v>19940</v>
      </c>
      <c r="E8" s="51">
        <v>20055</v>
      </c>
      <c r="F8" s="53">
        <f t="shared" si="1"/>
        <v>20400</v>
      </c>
      <c r="G8" s="53">
        <f t="shared" si="2"/>
        <v>20744</v>
      </c>
      <c r="H8" s="52" t="s">
        <v>85</v>
      </c>
      <c r="I8" s="53">
        <f t="shared" si="3"/>
        <v>338.33333333333212</v>
      </c>
      <c r="J8" s="100">
        <f t="shared" ref="J8:J65" si="6">E8-B8</f>
        <v>-245</v>
      </c>
      <c r="K8" s="54" t="str">
        <f t="shared" si="4"/>
        <v>売</v>
      </c>
      <c r="L8" s="50">
        <f t="shared" ref="L8:L65" si="7">_xlfn.IFS(I8&lt;$P$10,$Q$10,I8&lt;$P$11,$Q$11,I8&lt;$P$12,$Q$12)</f>
        <v>5</v>
      </c>
      <c r="M8" s="55">
        <f t="shared" si="5"/>
        <v>537500</v>
      </c>
      <c r="N8" s="55">
        <f>_xlfn.IFS(AND($K8="買",($D9-$B9)&lt;注文mini!$K$14),(注文mini!$K$14-5)*L8*100,AND($K8="売",($B9-$C9)&lt;注文mini!$K$14),(注文mini!$K$14-5)*L8*100,AND($K8="買",($D9-$B9)&gt;=注文mini!$K$14),$M8,AND($K8="売",($B9-$C9)&gt;=注文mini!$K$14),$M8,$K8="-",0)-86*L8</f>
        <v>537070</v>
      </c>
      <c r="O8" s="1">
        <f t="shared" si="0"/>
        <v>12</v>
      </c>
    </row>
    <row r="9" spans="1:30" x14ac:dyDescent="0.15">
      <c r="A9" s="49">
        <v>43459</v>
      </c>
      <c r="B9" s="50">
        <v>20075</v>
      </c>
      <c r="C9" s="50">
        <v>20155</v>
      </c>
      <c r="D9" s="50">
        <v>19000</v>
      </c>
      <c r="E9" s="51">
        <v>19000</v>
      </c>
      <c r="F9" s="53">
        <f t="shared" si="1"/>
        <v>19758.333333333332</v>
      </c>
      <c r="G9" s="53">
        <f t="shared" si="2"/>
        <v>20254</v>
      </c>
      <c r="H9" s="52" t="s">
        <v>85</v>
      </c>
      <c r="I9" s="53">
        <f t="shared" si="3"/>
        <v>641.66666666666788</v>
      </c>
      <c r="J9" s="100">
        <f t="shared" si="6"/>
        <v>-1075</v>
      </c>
      <c r="K9" s="54" t="str">
        <f t="shared" si="4"/>
        <v>買</v>
      </c>
      <c r="L9" s="50">
        <f t="shared" si="7"/>
        <v>5</v>
      </c>
      <c r="M9" s="55">
        <f t="shared" si="5"/>
        <v>222500</v>
      </c>
      <c r="N9" s="55">
        <f>_xlfn.IFS(AND($K9="買",($D10-$B10)&lt;注文mini!$K$14),(注文mini!$K$14-5)*L9*100,AND($K9="売",($B10-$C10)&lt;注文mini!$K$14),(注文mini!$K$14-5)*L9*100,AND($K9="買",($D10-$B10)&gt;=注文mini!$K$14),$M9,AND($K9="売",($B10-$C10)&gt;=注文mini!$K$14),$M9,$K9="-",0)-86*L9</f>
        <v>222070</v>
      </c>
      <c r="O9" s="1">
        <f t="shared" si="0"/>
        <v>12</v>
      </c>
      <c r="P9" s="47" t="s">
        <v>87</v>
      </c>
      <c r="Q9" s="50"/>
      <c r="S9" s="98" t="s">
        <v>140</v>
      </c>
    </row>
    <row r="10" spans="1:30" x14ac:dyDescent="0.15">
      <c r="A10" s="49">
        <v>43460</v>
      </c>
      <c r="B10" s="50">
        <v>18945</v>
      </c>
      <c r="C10" s="50">
        <v>19510</v>
      </c>
      <c r="D10" s="50">
        <v>18840</v>
      </c>
      <c r="E10" s="51">
        <v>19390</v>
      </c>
      <c r="F10" s="53">
        <f t="shared" si="1"/>
        <v>19481.666666666668</v>
      </c>
      <c r="G10" s="53">
        <f t="shared" si="2"/>
        <v>19918</v>
      </c>
      <c r="H10" s="52" t="s">
        <v>85</v>
      </c>
      <c r="I10" s="53">
        <f t="shared" si="3"/>
        <v>276.66666666666424</v>
      </c>
      <c r="J10" s="100">
        <f t="shared" si="6"/>
        <v>445</v>
      </c>
      <c r="K10" s="54" t="str">
        <f t="shared" si="4"/>
        <v>売</v>
      </c>
      <c r="L10" s="50">
        <f t="shared" si="7"/>
        <v>5</v>
      </c>
      <c r="M10" s="55">
        <f t="shared" si="5"/>
        <v>-347500</v>
      </c>
      <c r="N10" s="55">
        <f>_xlfn.IFS(AND($K10="買",($D11-$B11)&lt;注文mini!$K$14),(注文mini!$K$14-5)*L10*100,AND($K10="売",($B11-$C11)&lt;注文mini!$K$14),(注文mini!$K$14-5)*L10*100,AND($K10="買",($D11-$B11)&gt;=注文mini!$K$14),$M10,AND($K10="売",($B11-$C11)&gt;=注文mini!$K$14),$M10,$K10="-",0)-86*L10</f>
        <v>-127930</v>
      </c>
      <c r="O10" s="1">
        <f t="shared" si="0"/>
        <v>12</v>
      </c>
      <c r="P10" s="47">
        <v>50</v>
      </c>
      <c r="Q10" s="50">
        <v>3</v>
      </c>
      <c r="S10" s="97">
        <f>N1/L1</f>
        <v>1564.8776371308018</v>
      </c>
    </row>
    <row r="11" spans="1:30" x14ac:dyDescent="0.15">
      <c r="A11" s="49">
        <v>43461</v>
      </c>
      <c r="B11" s="50">
        <v>19320</v>
      </c>
      <c r="C11" s="50">
        <v>20185</v>
      </c>
      <c r="D11" s="50">
        <v>19320</v>
      </c>
      <c r="E11" s="51">
        <v>20015</v>
      </c>
      <c r="F11" s="53">
        <f t="shared" si="1"/>
        <v>19468.333333333332</v>
      </c>
      <c r="G11" s="53">
        <f t="shared" si="2"/>
        <v>19736</v>
      </c>
      <c r="H11" s="52" t="s">
        <v>85</v>
      </c>
      <c r="I11" s="53">
        <f t="shared" si="3"/>
        <v>13.333333333335759</v>
      </c>
      <c r="J11" s="100">
        <f t="shared" si="6"/>
        <v>695</v>
      </c>
      <c r="K11" s="54" t="str">
        <f t="shared" si="4"/>
        <v>売</v>
      </c>
      <c r="L11" s="50">
        <f t="shared" si="7"/>
        <v>3</v>
      </c>
      <c r="M11" s="55">
        <f t="shared" si="5"/>
        <v>25500</v>
      </c>
      <c r="N11" s="55">
        <f>_xlfn.IFS(AND($K11="買",($D12-$B12)&lt;注文mini!$K$14),(注文mini!$K$14-5)*L11*100,AND($K11="売",($B12-$C12)&lt;注文mini!$K$14),(注文mini!$K$14-5)*L11*100,AND($K11="買",($D12-$B12)&gt;=注文mini!$K$14),$M11,AND($K11="売",($B12-$C12)&gt;=注文mini!$K$14),$M11,$K11="-",0)-86*L11</f>
        <v>25242</v>
      </c>
      <c r="O11" s="1">
        <f t="shared" si="0"/>
        <v>12</v>
      </c>
      <c r="P11" s="47">
        <v>100</v>
      </c>
      <c r="Q11" s="50">
        <v>5</v>
      </c>
    </row>
    <row r="12" spans="1:30" x14ac:dyDescent="0.15">
      <c r="A12" s="49">
        <v>43462</v>
      </c>
      <c r="B12" s="50">
        <v>19930</v>
      </c>
      <c r="C12" s="50">
        <v>20055</v>
      </c>
      <c r="D12" s="50">
        <v>19495</v>
      </c>
      <c r="E12" s="51">
        <v>19845</v>
      </c>
      <c r="F12" s="53">
        <f t="shared" si="1"/>
        <v>19750</v>
      </c>
      <c r="G12" s="53">
        <f t="shared" si="2"/>
        <v>19661</v>
      </c>
      <c r="H12" s="53">
        <f t="shared" ref="H12:H65" si="8">AVERAGE(E3:E12)</f>
        <v>20327.5</v>
      </c>
      <c r="I12" s="53">
        <f t="shared" si="3"/>
        <v>281.66666666666788</v>
      </c>
      <c r="J12" s="100">
        <f t="shared" si="6"/>
        <v>-85</v>
      </c>
      <c r="K12" s="54" t="str">
        <f t="shared" si="4"/>
        <v>買</v>
      </c>
      <c r="L12" s="50">
        <f t="shared" si="7"/>
        <v>5</v>
      </c>
      <c r="M12" s="55">
        <f t="shared" ref="M12:M63" si="9">_xlfn.IFS($K12="買",($E13-$B13)*L12*100,$K12="売",($B13-$E13)*L12*100,$K12="-",0)</f>
        <v>-170000</v>
      </c>
      <c r="N12" s="55">
        <f>_xlfn.IFS(AND($K12="買",($D13-$B13)&lt;注文mini!$K$14),(注文mini!$K$14-5)*L12*100,AND($K12="売",($B13-$C13)&lt;注文mini!$K$14),(注文mini!$K$14-5)*L12*100,AND($K12="買",($D13-$B13)&gt;=注文mini!$K$14),$M12,AND($K12="売",($B13-$C13)&gt;=注文mini!$K$14),$M12,$K12="-",0)-86*L12</f>
        <v>-127930</v>
      </c>
      <c r="O12" s="1">
        <f t="shared" si="0"/>
        <v>12</v>
      </c>
      <c r="P12" s="47">
        <v>1000</v>
      </c>
      <c r="Q12" s="50">
        <v>5</v>
      </c>
      <c r="Y12" s="44"/>
      <c r="AA12" t="s">
        <v>146</v>
      </c>
    </row>
    <row r="13" spans="1:30" x14ac:dyDescent="0.15">
      <c r="A13" s="49">
        <v>43469</v>
      </c>
      <c r="B13" s="50">
        <v>19820</v>
      </c>
      <c r="C13" s="50">
        <v>20040</v>
      </c>
      <c r="D13" s="50">
        <v>19205</v>
      </c>
      <c r="E13" s="51">
        <v>19480</v>
      </c>
      <c r="F13" s="53">
        <f t="shared" si="1"/>
        <v>19780</v>
      </c>
      <c r="G13" s="53">
        <f t="shared" si="2"/>
        <v>19546</v>
      </c>
      <c r="H13" s="53">
        <f t="shared" si="8"/>
        <v>20145</v>
      </c>
      <c r="I13" s="53">
        <f t="shared" si="3"/>
        <v>30</v>
      </c>
      <c r="J13" s="100">
        <f t="shared" si="6"/>
        <v>-340</v>
      </c>
      <c r="K13" s="54" t="str">
        <f t="shared" si="4"/>
        <v>買</v>
      </c>
      <c r="L13" s="50">
        <f t="shared" si="7"/>
        <v>3</v>
      </c>
      <c r="M13" s="55">
        <f t="shared" si="9"/>
        <v>165000</v>
      </c>
      <c r="N13" s="55">
        <f>_xlfn.IFS(AND($K13="買",($D14-$B14)&lt;注文mini!$K$14),(注文mini!$K$14-5)*L13*100,AND($K13="売",($B14-$C14)&lt;注文mini!$K$14),(注文mini!$K$14-5)*L13*100,AND($K13="買",($D14-$B14)&gt;=注文mini!$K$14),$M13,AND($K13="売",($B14-$C14)&gt;=注文mini!$K$14),$M13,$K13="-",0)-86*L13</f>
        <v>164742</v>
      </c>
      <c r="O13" s="1">
        <f t="shared" si="0"/>
        <v>1</v>
      </c>
      <c r="P13" s="56" t="s">
        <v>88</v>
      </c>
      <c r="Q13" s="57" t="s">
        <v>89</v>
      </c>
      <c r="R13" s="57" t="s">
        <v>90</v>
      </c>
      <c r="S13" s="57" t="s">
        <v>91</v>
      </c>
      <c r="T13" s="57" t="s">
        <v>92</v>
      </c>
      <c r="U13" s="57" t="s">
        <v>93</v>
      </c>
      <c r="V13" s="57" t="s">
        <v>94</v>
      </c>
      <c r="W13" s="57" t="s">
        <v>95</v>
      </c>
      <c r="X13" s="57" t="s">
        <v>96</v>
      </c>
      <c r="Y13" s="57" t="s">
        <v>97</v>
      </c>
      <c r="Z13" s="57" t="s">
        <v>98</v>
      </c>
      <c r="AA13" s="57" t="s">
        <v>99</v>
      </c>
    </row>
    <row r="14" spans="1:30" x14ac:dyDescent="0.15">
      <c r="A14" s="49">
        <v>43472</v>
      </c>
      <c r="B14" s="50">
        <v>19520</v>
      </c>
      <c r="C14" s="50">
        <v>20245</v>
      </c>
      <c r="D14" s="50">
        <v>19475</v>
      </c>
      <c r="E14" s="51">
        <v>20070</v>
      </c>
      <c r="F14" s="53">
        <f t="shared" si="1"/>
        <v>19798.333333333332</v>
      </c>
      <c r="G14" s="53">
        <f t="shared" si="2"/>
        <v>19760</v>
      </c>
      <c r="H14" s="53">
        <f t="shared" si="8"/>
        <v>20007</v>
      </c>
      <c r="I14" s="53">
        <f t="shared" si="3"/>
        <v>18.333333333332121</v>
      </c>
      <c r="J14" s="100">
        <f t="shared" si="6"/>
        <v>550</v>
      </c>
      <c r="K14" s="54" t="str">
        <f t="shared" si="4"/>
        <v>買</v>
      </c>
      <c r="L14" s="50">
        <f t="shared" si="7"/>
        <v>3</v>
      </c>
      <c r="M14" s="55">
        <f t="shared" si="9"/>
        <v>37500</v>
      </c>
      <c r="N14" s="55">
        <f>_xlfn.IFS(AND($K14="買",($D15-$B15)&lt;注文mini!$K$14),(注文mini!$K$14-5)*L14*100,AND($K14="売",($B15-$C15)&lt;注文mini!$K$14),(注文mini!$K$14-5)*L14*100,AND($K14="買",($D15-$B15)&gt;=注文mini!$K$14),$M14,AND($K14="売",($B15-$C15)&gt;=注文mini!$K$14),$M14,$K14="-",0)-86*L14</f>
        <v>37242</v>
      </c>
      <c r="O14" s="1">
        <f t="shared" si="0"/>
        <v>1</v>
      </c>
      <c r="P14" s="58">
        <f>SUMIFS($N$7:$N$65,$O$7:$O$65,"1")</f>
        <v>-82278</v>
      </c>
      <c r="Q14" s="58">
        <f>SUMIFS($N$7:$N$65,$O$7:$O$65,"2")</f>
        <v>-21606</v>
      </c>
      <c r="R14" s="58">
        <f>SUMIFS($N$7:$N$65,$O$7:$O$65,"3")</f>
        <v>74168</v>
      </c>
      <c r="S14" s="58">
        <f>SUMIFS($N$7:$N$65,$O$7:$O$65,"4")</f>
        <v>0</v>
      </c>
      <c r="T14" s="58">
        <f>SUMIFS($N$7:$N$65,$O$7:$O$65,"5")</f>
        <v>0</v>
      </c>
      <c r="U14" s="58">
        <f>SUMIFS($N$7:$N$65,$O$7:$O$65,"6")</f>
        <v>0</v>
      </c>
      <c r="V14" s="58">
        <f>SUMIFS($N$7:$N$65,$O$7:$O$65,"7")</f>
        <v>0</v>
      </c>
      <c r="W14" s="58">
        <f>SUMIFS($N$7:$N$65,$O$7:$O$65,"8")</f>
        <v>0</v>
      </c>
      <c r="X14" s="58">
        <f>SUMIFS($N$7:$N$65,$O$7:$O$65,"9")</f>
        <v>0</v>
      </c>
      <c r="Y14" s="58">
        <f>SUMIFS($N$7:$N$65,$O$7:$O$65,"10")</f>
        <v>0</v>
      </c>
      <c r="Z14" s="58">
        <f>SUMIFS($N$7:$N$65,$O$7:$O$65,"11")</f>
        <v>0</v>
      </c>
      <c r="AA14" s="58">
        <f>SUMIFS($N$7:$N$65,$O$7:$O$65,"12")</f>
        <v>400592</v>
      </c>
    </row>
    <row r="15" spans="1:30" x14ac:dyDescent="0.15">
      <c r="A15" s="49">
        <v>43473</v>
      </c>
      <c r="B15" s="50">
        <v>20090</v>
      </c>
      <c r="C15" s="50">
        <v>20320</v>
      </c>
      <c r="D15" s="50">
        <v>19950</v>
      </c>
      <c r="E15" s="51">
        <v>20215</v>
      </c>
      <c r="F15" s="53">
        <f t="shared" si="1"/>
        <v>19921.666666666668</v>
      </c>
      <c r="G15" s="53">
        <f t="shared" si="2"/>
        <v>19925</v>
      </c>
      <c r="H15" s="53">
        <f t="shared" si="8"/>
        <v>19921.5</v>
      </c>
      <c r="I15" s="53">
        <f t="shared" si="3"/>
        <v>123.33333333333576</v>
      </c>
      <c r="J15" s="100">
        <f t="shared" si="6"/>
        <v>125</v>
      </c>
      <c r="K15" s="54" t="str">
        <f t="shared" si="4"/>
        <v>買</v>
      </c>
      <c r="L15" s="50">
        <f t="shared" si="7"/>
        <v>5</v>
      </c>
      <c r="M15" s="55">
        <f t="shared" si="9"/>
        <v>85000</v>
      </c>
      <c r="N15" s="55">
        <f>_xlfn.IFS(AND($K15="買",($D16-$B16)&lt;注文mini!$K$14),(注文mini!$K$14-5)*L15*100,AND($K15="売",($B16-$C16)&lt;注文mini!$K$14),(注文mini!$K$14-5)*L15*100,AND($K15="買",($D16-$B16)&gt;=注文mini!$K$14),$M15,AND($K15="売",($B16-$C16)&gt;=注文mini!$K$14),$M15,$K15="-",0)-86*L15</f>
        <v>84570</v>
      </c>
      <c r="O15" s="1">
        <f t="shared" si="0"/>
        <v>1</v>
      </c>
    </row>
    <row r="16" spans="1:30" x14ac:dyDescent="0.15">
      <c r="A16" s="49">
        <v>43474</v>
      </c>
      <c r="B16" s="50">
        <v>20250</v>
      </c>
      <c r="C16" s="50">
        <v>20470</v>
      </c>
      <c r="D16" s="50">
        <v>20185</v>
      </c>
      <c r="E16" s="51">
        <v>20420</v>
      </c>
      <c r="F16" s="53">
        <f t="shared" si="1"/>
        <v>20235</v>
      </c>
      <c r="G16" s="53">
        <f t="shared" si="2"/>
        <v>20006</v>
      </c>
      <c r="H16" s="53">
        <f t="shared" si="8"/>
        <v>19871</v>
      </c>
      <c r="I16" s="53">
        <f t="shared" si="3"/>
        <v>313.33333333333212</v>
      </c>
      <c r="J16" s="100">
        <f t="shared" si="6"/>
        <v>170</v>
      </c>
      <c r="K16" s="54" t="str">
        <f t="shared" si="4"/>
        <v>買</v>
      </c>
      <c r="L16" s="50">
        <f t="shared" si="7"/>
        <v>5</v>
      </c>
      <c r="M16" s="55">
        <f t="shared" si="9"/>
        <v>-160000</v>
      </c>
      <c r="N16" s="55">
        <f>_xlfn.IFS(AND($K16="買",($D17-$B17)&lt;注文mini!$K$14),(注文mini!$K$14-5)*L16*100,AND($K16="売",($B17-$C17)&lt;注文mini!$K$14),(注文mini!$K$14-5)*L16*100,AND($K16="買",($D17-$B17)&gt;=注文mini!$K$14),$M16,AND($K16="売",($B17-$C17)&gt;=注文mini!$K$14),$M16,$K16="-",0)-86*L16</f>
        <v>-127930</v>
      </c>
      <c r="O16" s="1">
        <f t="shared" si="0"/>
        <v>1</v>
      </c>
    </row>
    <row r="17" spans="1:15" x14ac:dyDescent="0.15">
      <c r="A17" s="49">
        <v>43475</v>
      </c>
      <c r="B17" s="50">
        <v>20430</v>
      </c>
      <c r="C17" s="50">
        <v>20455</v>
      </c>
      <c r="D17" s="50">
        <v>20070</v>
      </c>
      <c r="E17" s="51">
        <v>20110</v>
      </c>
      <c r="F17" s="53">
        <f t="shared" si="1"/>
        <v>20248.333333333332</v>
      </c>
      <c r="G17" s="53">
        <f t="shared" si="2"/>
        <v>20059</v>
      </c>
      <c r="H17" s="53">
        <f t="shared" si="8"/>
        <v>19860</v>
      </c>
      <c r="I17" s="53">
        <f t="shared" si="3"/>
        <v>13.333333333332121</v>
      </c>
      <c r="J17" s="100">
        <f t="shared" si="6"/>
        <v>-320</v>
      </c>
      <c r="K17" s="54" t="str">
        <f t="shared" si="4"/>
        <v>買</v>
      </c>
      <c r="L17" s="50">
        <f t="shared" si="7"/>
        <v>3</v>
      </c>
      <c r="M17" s="55">
        <f t="shared" si="9"/>
        <v>64500</v>
      </c>
      <c r="N17" s="55">
        <f>_xlfn.IFS(AND($K17="買",($D18-$B18)&lt;注文mini!$K$14),(注文mini!$K$14-5)*L17*100,AND($K17="売",($B18-$C18)&lt;注文mini!$K$14),(注文mini!$K$14-5)*L17*100,AND($K17="買",($D18-$B18)&gt;=注文mini!$K$14),$M17,AND($K17="売",($B18-$C18)&gt;=注文mini!$K$14),$M17,$K17="-",0)-86*L17</f>
        <v>64242</v>
      </c>
      <c r="O17" s="1">
        <f t="shared" si="0"/>
        <v>1</v>
      </c>
    </row>
    <row r="18" spans="1:15" x14ac:dyDescent="0.15">
      <c r="A18" s="49">
        <v>43476</v>
      </c>
      <c r="B18" s="50">
        <v>20105</v>
      </c>
      <c r="C18" s="50">
        <v>20370</v>
      </c>
      <c r="D18" s="50">
        <v>20015</v>
      </c>
      <c r="E18" s="51">
        <v>20320</v>
      </c>
      <c r="F18" s="53">
        <f t="shared" si="1"/>
        <v>20283.333333333332</v>
      </c>
      <c r="G18" s="53">
        <f t="shared" si="2"/>
        <v>20227</v>
      </c>
      <c r="H18" s="53">
        <f t="shared" si="8"/>
        <v>19886.5</v>
      </c>
      <c r="I18" s="53">
        <f t="shared" si="3"/>
        <v>35</v>
      </c>
      <c r="J18" s="100">
        <f t="shared" si="6"/>
        <v>215</v>
      </c>
      <c r="K18" s="54" t="str">
        <f t="shared" si="4"/>
        <v>買</v>
      </c>
      <c r="L18" s="50">
        <f t="shared" si="7"/>
        <v>3</v>
      </c>
      <c r="M18" s="55">
        <f t="shared" si="9"/>
        <v>55500</v>
      </c>
      <c r="N18" s="55">
        <f>_xlfn.IFS(AND($K18="買",($D19-$B19)&lt;注文mini!$K$14),(注文mini!$K$14-5)*L18*100,AND($K18="売",($B19-$C19)&lt;注文mini!$K$14),(注文mini!$K$14-5)*L18*100,AND($K18="買",($D19-$B19)&gt;=注文mini!$K$14),$M18,AND($K18="売",($B19-$C19)&gt;=注文mini!$K$14),$M18,$K18="-",0)-86*L18</f>
        <v>55242</v>
      </c>
      <c r="O18" s="1">
        <f t="shared" si="0"/>
        <v>1</v>
      </c>
    </row>
    <row r="19" spans="1:15" x14ac:dyDescent="0.15">
      <c r="A19" s="49">
        <v>43480</v>
      </c>
      <c r="B19" s="50">
        <v>20325</v>
      </c>
      <c r="C19" s="50">
        <v>20560</v>
      </c>
      <c r="D19" s="50">
        <v>20160</v>
      </c>
      <c r="E19" s="51">
        <v>20510</v>
      </c>
      <c r="F19" s="53">
        <f t="shared" si="1"/>
        <v>20313.333333333332</v>
      </c>
      <c r="G19" s="53">
        <f t="shared" si="2"/>
        <v>20315</v>
      </c>
      <c r="H19" s="53">
        <f t="shared" si="8"/>
        <v>20037.5</v>
      </c>
      <c r="I19" s="53">
        <f t="shared" si="3"/>
        <v>30</v>
      </c>
      <c r="J19" s="100">
        <f t="shared" si="6"/>
        <v>185</v>
      </c>
      <c r="K19" s="54" t="str">
        <f t="shared" si="4"/>
        <v>買</v>
      </c>
      <c r="L19" s="50">
        <f t="shared" si="7"/>
        <v>3</v>
      </c>
      <c r="M19" s="55">
        <f t="shared" si="9"/>
        <v>-18000</v>
      </c>
      <c r="N19" s="55">
        <f>_xlfn.IFS(AND($K19="買",($D20-$B20)&lt;注文mini!$K$14),(注文mini!$K$14-5)*L19*100,AND($K19="売",($B20-$C20)&lt;注文mini!$K$14),(注文mini!$K$14-5)*L19*100,AND($K19="買",($D20-$B20)&gt;=注文mini!$K$14),$M19,AND($K19="売",($B20-$C20)&gt;=注文mini!$K$14),$M19,$K19="-",0)-86*L19</f>
        <v>-18258</v>
      </c>
      <c r="O19" s="1">
        <f t="shared" si="0"/>
        <v>1</v>
      </c>
    </row>
    <row r="20" spans="1:15" x14ac:dyDescent="0.15">
      <c r="A20" s="49">
        <v>43481</v>
      </c>
      <c r="B20" s="50">
        <v>20490</v>
      </c>
      <c r="C20" s="50">
        <v>20560</v>
      </c>
      <c r="D20" s="50">
        <v>20295</v>
      </c>
      <c r="E20" s="51">
        <v>20430</v>
      </c>
      <c r="F20" s="53">
        <f t="shared" si="1"/>
        <v>20420</v>
      </c>
      <c r="G20" s="53">
        <f t="shared" si="2"/>
        <v>20358</v>
      </c>
      <c r="H20" s="53">
        <f t="shared" si="8"/>
        <v>20141.5</v>
      </c>
      <c r="I20" s="53">
        <f t="shared" si="3"/>
        <v>106.66666666666788</v>
      </c>
      <c r="J20" s="100">
        <f t="shared" si="6"/>
        <v>-60</v>
      </c>
      <c r="K20" s="54" t="str">
        <f t="shared" si="4"/>
        <v>買</v>
      </c>
      <c r="L20" s="50">
        <f t="shared" si="7"/>
        <v>5</v>
      </c>
      <c r="M20" s="55">
        <f t="shared" si="9"/>
        <v>-55000</v>
      </c>
      <c r="N20" s="55">
        <f>_xlfn.IFS(AND($K20="買",($D21-$B21)&lt;注文mini!$K$14),(注文mini!$K$14-5)*L20*100,AND($K20="売",($B21-$C21)&lt;注文mini!$K$14),(注文mini!$K$14-5)*L20*100,AND($K20="買",($D21-$B21)&gt;=注文mini!$K$14),$M20,AND($K20="売",($B21-$C21)&gt;=注文mini!$K$14),$M20,$K20="-",0)-86*L20</f>
        <v>-55430</v>
      </c>
      <c r="O20" s="1">
        <f t="shared" si="0"/>
        <v>1</v>
      </c>
    </row>
    <row r="21" spans="1:15" x14ac:dyDescent="0.15">
      <c r="A21" s="49">
        <v>43482</v>
      </c>
      <c r="B21" s="50">
        <v>20460</v>
      </c>
      <c r="C21" s="50">
        <v>20565</v>
      </c>
      <c r="D21" s="50">
        <v>20315</v>
      </c>
      <c r="E21" s="51">
        <v>20350</v>
      </c>
      <c r="F21" s="53">
        <f t="shared" si="1"/>
        <v>20430</v>
      </c>
      <c r="G21" s="53">
        <f t="shared" si="2"/>
        <v>20344</v>
      </c>
      <c r="H21" s="53">
        <f t="shared" si="8"/>
        <v>20175</v>
      </c>
      <c r="I21" s="53">
        <f t="shared" si="3"/>
        <v>10</v>
      </c>
      <c r="J21" s="100">
        <f t="shared" si="6"/>
        <v>-110</v>
      </c>
      <c r="K21" s="54" t="str">
        <f t="shared" si="4"/>
        <v>買</v>
      </c>
      <c r="L21" s="50">
        <f t="shared" si="7"/>
        <v>3</v>
      </c>
      <c r="M21" s="55">
        <f t="shared" si="9"/>
        <v>103500</v>
      </c>
      <c r="N21" s="55">
        <f>_xlfn.IFS(AND($K21="買",($D22-$B22)&lt;注文mini!$K$14),(注文mini!$K$14-5)*L21*100,AND($K21="売",($B22-$C22)&lt;注文mini!$K$14),(注文mini!$K$14-5)*L21*100,AND($K21="買",($D22-$B22)&gt;=注文mini!$K$14),$M21,AND($K21="売",($B22-$C22)&gt;=注文mini!$K$14),$M21,$K21="-",0)-86*L21</f>
        <v>103242</v>
      </c>
      <c r="O21" s="1">
        <f t="shared" si="0"/>
        <v>1</v>
      </c>
    </row>
    <row r="22" spans="1:15" x14ac:dyDescent="0.15">
      <c r="A22" s="49">
        <v>43483</v>
      </c>
      <c r="B22" s="50">
        <v>20285</v>
      </c>
      <c r="C22" s="50">
        <v>20670</v>
      </c>
      <c r="D22" s="50">
        <v>20180</v>
      </c>
      <c r="E22" s="51">
        <v>20630</v>
      </c>
      <c r="F22" s="53">
        <f t="shared" si="1"/>
        <v>20470</v>
      </c>
      <c r="G22" s="53">
        <f t="shared" si="2"/>
        <v>20448</v>
      </c>
      <c r="H22" s="53">
        <f t="shared" si="8"/>
        <v>20253.5</v>
      </c>
      <c r="I22" s="53">
        <f t="shared" si="3"/>
        <v>40</v>
      </c>
      <c r="J22" s="100">
        <f t="shared" si="6"/>
        <v>345</v>
      </c>
      <c r="K22" s="54" t="str">
        <f t="shared" si="4"/>
        <v>買</v>
      </c>
      <c r="L22" s="50">
        <f t="shared" si="7"/>
        <v>3</v>
      </c>
      <c r="M22" s="55">
        <f t="shared" si="9"/>
        <v>27000</v>
      </c>
      <c r="N22" s="55">
        <f>_xlfn.IFS(AND($K22="買",($D23-$B23)&lt;注文mini!$K$14),(注文mini!$K$14-5)*L22*100,AND($K22="売",($B23-$C23)&lt;注文mini!$K$14),(注文mini!$K$14-5)*L22*100,AND($K22="買",($D23-$B23)&gt;=注文mini!$K$14),$M22,AND($K22="売",($B23-$C23)&gt;=注文mini!$K$14),$M22,$K22="-",0)-86*L22</f>
        <v>26742</v>
      </c>
      <c r="O22" s="1">
        <f t="shared" si="0"/>
        <v>1</v>
      </c>
    </row>
    <row r="23" spans="1:15" x14ac:dyDescent="0.15">
      <c r="A23" s="49">
        <v>43486</v>
      </c>
      <c r="B23" s="50">
        <v>20625</v>
      </c>
      <c r="C23" s="50">
        <v>20930</v>
      </c>
      <c r="D23" s="50">
        <v>20600</v>
      </c>
      <c r="E23" s="51">
        <v>20715</v>
      </c>
      <c r="F23" s="53">
        <f t="shared" si="1"/>
        <v>20565</v>
      </c>
      <c r="G23" s="53">
        <f t="shared" si="2"/>
        <v>20527</v>
      </c>
      <c r="H23" s="53">
        <f t="shared" si="8"/>
        <v>20377</v>
      </c>
      <c r="I23" s="53">
        <f t="shared" si="3"/>
        <v>95</v>
      </c>
      <c r="J23" s="100">
        <f t="shared" si="6"/>
        <v>90</v>
      </c>
      <c r="K23" s="54" t="str">
        <f t="shared" si="4"/>
        <v>買</v>
      </c>
      <c r="L23" s="50">
        <f t="shared" si="7"/>
        <v>5</v>
      </c>
      <c r="M23" s="55">
        <f t="shared" si="9"/>
        <v>-72500</v>
      </c>
      <c r="N23" s="55">
        <f>_xlfn.IFS(AND($K23="買",($D24-$B24)&lt;注文mini!$K$14),(注文mini!$K$14-5)*L23*100,AND($K23="売",($B24-$C24)&lt;注文mini!$K$14),(注文mini!$K$14-5)*L23*100,AND($K23="買",($D24-$B24)&gt;=注文mini!$K$14),$M23,AND($K23="売",($B24-$C24)&gt;=注文mini!$K$14),$M23,$K23="-",0)-86*L23</f>
        <v>-72930</v>
      </c>
      <c r="O23" s="1">
        <f t="shared" si="0"/>
        <v>1</v>
      </c>
    </row>
    <row r="24" spans="1:15" x14ac:dyDescent="0.15">
      <c r="A24" s="49">
        <v>43487</v>
      </c>
      <c r="B24" s="50">
        <v>20705</v>
      </c>
      <c r="C24" s="50">
        <v>20790</v>
      </c>
      <c r="D24" s="50">
        <v>20535</v>
      </c>
      <c r="E24" s="51">
        <v>20560</v>
      </c>
      <c r="F24" s="53">
        <f t="shared" si="1"/>
        <v>20635</v>
      </c>
      <c r="G24" s="53">
        <f t="shared" si="2"/>
        <v>20537</v>
      </c>
      <c r="H24" s="53">
        <f t="shared" si="8"/>
        <v>20426</v>
      </c>
      <c r="I24" s="53">
        <f t="shared" si="3"/>
        <v>70</v>
      </c>
      <c r="J24" s="100">
        <f t="shared" si="6"/>
        <v>-145</v>
      </c>
      <c r="K24" s="54" t="str">
        <f t="shared" si="4"/>
        <v>買</v>
      </c>
      <c r="L24" s="50">
        <f t="shared" si="7"/>
        <v>5</v>
      </c>
      <c r="M24" s="55">
        <f t="shared" si="9"/>
        <v>5000</v>
      </c>
      <c r="N24" s="55">
        <f>_xlfn.IFS(AND($K24="買",($D25-$B25)&lt;注文mini!$K$14),(注文mini!$K$14-5)*L24*100,AND($K24="売",($B25-$C25)&lt;注文mini!$K$14),(注文mini!$K$14-5)*L24*100,AND($K24="買",($D25-$B25)&gt;=注文mini!$K$14),$M24,AND($K24="売",($B25-$C25)&gt;=注文mini!$K$14),$M24,$K24="-",0)-86*L24</f>
        <v>4570</v>
      </c>
      <c r="O24" s="1">
        <f t="shared" si="0"/>
        <v>1</v>
      </c>
    </row>
    <row r="25" spans="1:15" x14ac:dyDescent="0.15">
      <c r="A25" s="49">
        <v>43488</v>
      </c>
      <c r="B25" s="50">
        <v>20550</v>
      </c>
      <c r="C25" s="50">
        <v>20670</v>
      </c>
      <c r="D25" s="50">
        <v>20325</v>
      </c>
      <c r="E25" s="51">
        <v>20560</v>
      </c>
      <c r="F25" s="53">
        <f t="shared" si="1"/>
        <v>20611.666666666668</v>
      </c>
      <c r="G25" s="53">
        <f t="shared" si="2"/>
        <v>20563</v>
      </c>
      <c r="H25" s="53">
        <f t="shared" si="8"/>
        <v>20460.5</v>
      </c>
      <c r="I25" s="53">
        <f t="shared" si="3"/>
        <v>23.333333333332121</v>
      </c>
      <c r="J25" s="100">
        <f t="shared" si="6"/>
        <v>10</v>
      </c>
      <c r="K25" s="54" t="str">
        <f t="shared" si="4"/>
        <v>売</v>
      </c>
      <c r="L25" s="50">
        <f t="shared" si="7"/>
        <v>3</v>
      </c>
      <c r="M25" s="55">
        <f t="shared" si="9"/>
        <v>-7500</v>
      </c>
      <c r="N25" s="55">
        <f>_xlfn.IFS(AND($K25="買",($D26-$B26)&lt;注文mini!$K$14),(注文mini!$K$14-5)*L25*100,AND($K25="売",($B26-$C26)&lt;注文mini!$K$14),(注文mini!$K$14-5)*L25*100,AND($K25="買",($D26-$B26)&gt;=注文mini!$K$14),$M25,AND($K25="売",($B26-$C26)&gt;=注文mini!$K$14),$M25,$K25="-",0)-86*L25</f>
        <v>-7758</v>
      </c>
      <c r="O25" s="1">
        <f t="shared" si="0"/>
        <v>1</v>
      </c>
    </row>
    <row r="26" spans="1:15" x14ac:dyDescent="0.15">
      <c r="A26" s="49">
        <v>43489</v>
      </c>
      <c r="B26" s="50">
        <v>20535</v>
      </c>
      <c r="C26" s="50">
        <v>20715</v>
      </c>
      <c r="D26" s="50">
        <v>20410</v>
      </c>
      <c r="E26" s="51">
        <v>20560</v>
      </c>
      <c r="F26" s="53">
        <f t="shared" si="1"/>
        <v>20560</v>
      </c>
      <c r="G26" s="53">
        <f t="shared" si="2"/>
        <v>20605</v>
      </c>
      <c r="H26" s="53">
        <f t="shared" si="8"/>
        <v>20474.5</v>
      </c>
      <c r="I26" s="53">
        <f t="shared" si="3"/>
        <v>51.666666666667879</v>
      </c>
      <c r="J26" s="100">
        <f t="shared" si="6"/>
        <v>25</v>
      </c>
      <c r="K26" s="54" t="str">
        <f t="shared" si="4"/>
        <v>売</v>
      </c>
      <c r="L26" s="50">
        <f t="shared" si="7"/>
        <v>5</v>
      </c>
      <c r="M26" s="55">
        <f t="shared" si="9"/>
        <v>-110000</v>
      </c>
      <c r="N26" s="55">
        <f>_xlfn.IFS(AND($K26="買",($D27-$B27)&lt;注文mini!$K$14),(注文mini!$K$14-5)*L26*100,AND($K26="売",($B27-$C27)&lt;注文mini!$K$14),(注文mini!$K$14-5)*L26*100,AND($K26="買",($D27-$B27)&gt;=注文mini!$K$14),$M26,AND($K26="売",($B27-$C27)&gt;=注文mini!$K$14),$M26,$K26="-",0)-86*L26</f>
        <v>-127930</v>
      </c>
      <c r="O26" s="1">
        <f t="shared" si="0"/>
        <v>1</v>
      </c>
    </row>
    <row r="27" spans="1:15" x14ac:dyDescent="0.15">
      <c r="A27" s="49">
        <v>43490</v>
      </c>
      <c r="B27" s="50">
        <v>20560</v>
      </c>
      <c r="C27" s="50">
        <v>20820</v>
      </c>
      <c r="D27" s="50">
        <v>20485</v>
      </c>
      <c r="E27" s="51">
        <v>20780</v>
      </c>
      <c r="F27" s="53">
        <f t="shared" si="1"/>
        <v>20633.333333333332</v>
      </c>
      <c r="G27" s="53">
        <f t="shared" si="2"/>
        <v>20635</v>
      </c>
      <c r="H27" s="53">
        <f t="shared" si="8"/>
        <v>20541.5</v>
      </c>
      <c r="I27" s="53">
        <f t="shared" si="3"/>
        <v>73.333333333332121</v>
      </c>
      <c r="J27" s="100">
        <f t="shared" si="6"/>
        <v>220</v>
      </c>
      <c r="K27" s="54" t="str">
        <f t="shared" si="4"/>
        <v>買</v>
      </c>
      <c r="L27" s="50">
        <f t="shared" si="7"/>
        <v>5</v>
      </c>
      <c r="M27" s="55">
        <f t="shared" si="9"/>
        <v>-77500</v>
      </c>
      <c r="N27" s="55">
        <f>_xlfn.IFS(AND($K27="買",($D28-$B28)&lt;注文mini!$K$14),(注文mini!$K$14-5)*L27*100,AND($K27="売",($B28-$C28)&lt;注文mini!$K$14),(注文mini!$K$14-5)*L27*100,AND($K27="買",($D28-$B28)&gt;=注文mini!$K$14),$M27,AND($K27="売",($B28-$C28)&gt;=注文mini!$K$14),$M27,$K27="-",0)-86*L27</f>
        <v>-77930</v>
      </c>
      <c r="O27" s="1">
        <f t="shared" si="0"/>
        <v>1</v>
      </c>
    </row>
    <row r="28" spans="1:15" x14ac:dyDescent="0.15">
      <c r="A28" s="49">
        <v>43493</v>
      </c>
      <c r="B28" s="50">
        <v>20795</v>
      </c>
      <c r="C28" s="50">
        <v>20890</v>
      </c>
      <c r="D28" s="50">
        <v>20600</v>
      </c>
      <c r="E28" s="51">
        <v>20640</v>
      </c>
      <c r="F28" s="53">
        <f t="shared" si="1"/>
        <v>20660</v>
      </c>
      <c r="G28" s="53">
        <f t="shared" si="2"/>
        <v>20620</v>
      </c>
      <c r="H28" s="53">
        <f t="shared" si="8"/>
        <v>20573.5</v>
      </c>
      <c r="I28" s="53">
        <f t="shared" si="3"/>
        <v>26.666666666667879</v>
      </c>
      <c r="J28" s="100">
        <f t="shared" si="6"/>
        <v>-155</v>
      </c>
      <c r="K28" s="54" t="str">
        <f t="shared" si="4"/>
        <v>買</v>
      </c>
      <c r="L28" s="50">
        <f t="shared" si="7"/>
        <v>3</v>
      </c>
      <c r="M28" s="55">
        <f t="shared" si="9"/>
        <v>-1500</v>
      </c>
      <c r="N28" s="55">
        <f>_xlfn.IFS(AND($K28="買",($D29-$B29)&lt;注文mini!$K$14),(注文mini!$K$14-5)*L28*100,AND($K28="売",($B29-$C29)&lt;注文mini!$K$14),(注文mini!$K$14-5)*L28*100,AND($K28="買",($D29-$B29)&gt;=注文mini!$K$14),$M28,AND($K28="売",($B29-$C29)&gt;=注文mini!$K$14),$M28,$K28="-",0)-86*L28</f>
        <v>-1758</v>
      </c>
      <c r="O28" s="1">
        <f t="shared" si="0"/>
        <v>1</v>
      </c>
    </row>
    <row r="29" spans="1:15" x14ac:dyDescent="0.15">
      <c r="A29" s="49">
        <v>43494</v>
      </c>
      <c r="B29" s="50">
        <v>20635</v>
      </c>
      <c r="C29" s="50">
        <v>20660</v>
      </c>
      <c r="D29" s="50">
        <v>20385</v>
      </c>
      <c r="E29" s="51">
        <v>20630</v>
      </c>
      <c r="F29" s="53">
        <f t="shared" si="1"/>
        <v>20683.333333333332</v>
      </c>
      <c r="G29" s="53">
        <f t="shared" si="2"/>
        <v>20634</v>
      </c>
      <c r="H29" s="53">
        <f t="shared" si="8"/>
        <v>20585.5</v>
      </c>
      <c r="I29" s="53">
        <f t="shared" si="3"/>
        <v>23.333333333332121</v>
      </c>
      <c r="J29" s="100">
        <f t="shared" si="6"/>
        <v>-5</v>
      </c>
      <c r="K29" s="54" t="str">
        <f t="shared" si="4"/>
        <v>買</v>
      </c>
      <c r="L29" s="50">
        <f t="shared" si="7"/>
        <v>3</v>
      </c>
      <c r="M29" s="55">
        <f t="shared" si="9"/>
        <v>6000</v>
      </c>
      <c r="N29" s="55">
        <f>_xlfn.IFS(AND($K29="買",($D30-$B30)&lt;注文mini!$K$14),(注文mini!$K$14-5)*L29*100,AND($K29="売",($B30-$C30)&lt;注文mini!$K$14),(注文mini!$K$14-5)*L29*100,AND($K29="買",($D30-$B30)&gt;=注文mini!$K$14),$M29,AND($K29="売",($B30-$C30)&gt;=注文mini!$K$14),$M29,$K29="-",0)-86*L29</f>
        <v>5742</v>
      </c>
      <c r="O29" s="1">
        <f t="shared" si="0"/>
        <v>1</v>
      </c>
    </row>
    <row r="30" spans="1:15" x14ac:dyDescent="0.15">
      <c r="A30" s="49">
        <v>43495</v>
      </c>
      <c r="B30" s="50">
        <v>20590</v>
      </c>
      <c r="C30" s="50">
        <v>20740</v>
      </c>
      <c r="D30" s="50">
        <v>20500</v>
      </c>
      <c r="E30" s="51">
        <v>20610</v>
      </c>
      <c r="F30" s="53">
        <f t="shared" si="1"/>
        <v>20626.666666666668</v>
      </c>
      <c r="G30" s="53">
        <f t="shared" si="2"/>
        <v>20644</v>
      </c>
      <c r="H30" s="53">
        <f t="shared" si="8"/>
        <v>20603.5</v>
      </c>
      <c r="I30" s="53">
        <f t="shared" si="3"/>
        <v>56.666666666664241</v>
      </c>
      <c r="J30" s="100">
        <f t="shared" si="6"/>
        <v>20</v>
      </c>
      <c r="K30" s="54" t="str">
        <f t="shared" si="4"/>
        <v>売</v>
      </c>
      <c r="L30" s="50">
        <f t="shared" si="7"/>
        <v>5</v>
      </c>
      <c r="M30" s="55">
        <f t="shared" si="9"/>
        <v>-82500</v>
      </c>
      <c r="N30" s="55">
        <f>_xlfn.IFS(AND($K30="買",($D31-$B31)&lt;注文mini!$K$14),(注文mini!$K$14-5)*L30*100,AND($K30="売",($B31-$C31)&lt;注文mini!$K$14),(注文mini!$K$14-5)*L30*100,AND($K30="買",($D31-$B31)&gt;=注文mini!$K$14),$M30,AND($K30="売",($B31-$C31)&gt;=注文mini!$K$14),$M30,$K30="-",0)-86*L30</f>
        <v>-127930</v>
      </c>
      <c r="O30" s="1">
        <f t="shared" si="0"/>
        <v>1</v>
      </c>
    </row>
    <row r="31" spans="1:15" x14ac:dyDescent="0.15">
      <c r="A31" s="49">
        <v>43496</v>
      </c>
      <c r="B31" s="50">
        <v>20590</v>
      </c>
      <c r="C31" s="50">
        <v>20880</v>
      </c>
      <c r="D31" s="50">
        <v>20580</v>
      </c>
      <c r="E31" s="51">
        <v>20755</v>
      </c>
      <c r="F31" s="53">
        <f t="shared" si="1"/>
        <v>20665</v>
      </c>
      <c r="G31" s="53">
        <f t="shared" si="2"/>
        <v>20683</v>
      </c>
      <c r="H31" s="53">
        <f t="shared" si="8"/>
        <v>20644</v>
      </c>
      <c r="I31" s="53">
        <f t="shared" si="3"/>
        <v>38.333333333332121</v>
      </c>
      <c r="J31" s="100">
        <f t="shared" si="6"/>
        <v>165</v>
      </c>
      <c r="K31" s="54" t="str">
        <f t="shared" si="4"/>
        <v>買</v>
      </c>
      <c r="L31" s="50">
        <f t="shared" si="7"/>
        <v>3</v>
      </c>
      <c r="M31" s="55">
        <f t="shared" si="9"/>
        <v>-10500</v>
      </c>
      <c r="N31" s="55">
        <f>_xlfn.IFS(AND($K31="買",($D32-$B32)&lt;注文mini!$K$14),(注文mini!$K$14-5)*L31*100,AND($K31="売",($B32-$C32)&lt;注文mini!$K$14),(注文mini!$K$14-5)*L31*100,AND($K31="買",($D32-$B32)&gt;=注文mini!$K$14),$M31,AND($K31="売",($B32-$C32)&gt;=注文mini!$K$14),$M31,$K31="-",0)-86*L31</f>
        <v>-10758</v>
      </c>
      <c r="O31" s="1">
        <f t="shared" si="0"/>
        <v>1</v>
      </c>
    </row>
    <row r="32" spans="1:15" x14ac:dyDescent="0.15">
      <c r="A32" s="49">
        <v>43497</v>
      </c>
      <c r="B32" s="50">
        <v>20760</v>
      </c>
      <c r="C32" s="50">
        <v>20910</v>
      </c>
      <c r="D32" s="50">
        <v>20615</v>
      </c>
      <c r="E32" s="51">
        <v>20725</v>
      </c>
      <c r="F32" s="53">
        <f t="shared" si="1"/>
        <v>20696.666666666668</v>
      </c>
      <c r="G32" s="53">
        <f t="shared" si="2"/>
        <v>20672</v>
      </c>
      <c r="H32" s="53">
        <f t="shared" si="8"/>
        <v>20653.5</v>
      </c>
      <c r="I32" s="53">
        <f t="shared" si="3"/>
        <v>31.666666666667879</v>
      </c>
      <c r="J32" s="100">
        <f t="shared" si="6"/>
        <v>-35</v>
      </c>
      <c r="K32" s="54" t="str">
        <f t="shared" si="4"/>
        <v>買</v>
      </c>
      <c r="L32" s="50">
        <f t="shared" si="7"/>
        <v>3</v>
      </c>
      <c r="M32" s="55">
        <f t="shared" si="9"/>
        <v>28500</v>
      </c>
      <c r="N32" s="55">
        <f>_xlfn.IFS(AND($K32="買",($D33-$B33)&lt;注文mini!$K$14),(注文mini!$K$14-5)*L32*100,AND($K32="売",($B33-$C33)&lt;注文mini!$K$14),(注文mini!$K$14-5)*L32*100,AND($K32="買",($D33-$B33)&gt;=注文mini!$K$14),$M32,AND($K32="売",($B33-$C33)&gt;=注文mini!$K$14),$M32,$K32="-",0)-86*L32</f>
        <v>28242</v>
      </c>
      <c r="O32" s="1">
        <f t="shared" si="0"/>
        <v>2</v>
      </c>
    </row>
    <row r="33" spans="1:16" x14ac:dyDescent="0.15">
      <c r="A33" s="49">
        <v>43500</v>
      </c>
      <c r="B33" s="50">
        <v>20755</v>
      </c>
      <c r="C33" s="50">
        <v>20900</v>
      </c>
      <c r="D33" s="50">
        <v>20705</v>
      </c>
      <c r="E33" s="51">
        <v>20850</v>
      </c>
      <c r="F33" s="53">
        <f t="shared" si="1"/>
        <v>20776.666666666668</v>
      </c>
      <c r="G33" s="53">
        <f t="shared" si="2"/>
        <v>20714</v>
      </c>
      <c r="H33" s="53">
        <f t="shared" si="8"/>
        <v>20667</v>
      </c>
      <c r="I33" s="53">
        <f t="shared" si="3"/>
        <v>80</v>
      </c>
      <c r="J33" s="100">
        <f t="shared" si="6"/>
        <v>95</v>
      </c>
      <c r="K33" s="54" t="str">
        <f t="shared" si="4"/>
        <v>買</v>
      </c>
      <c r="L33" s="50">
        <f t="shared" si="7"/>
        <v>5</v>
      </c>
      <c r="M33" s="55">
        <f t="shared" si="9"/>
        <v>-10000</v>
      </c>
      <c r="N33" s="55">
        <f>_xlfn.IFS(AND($K33="買",($D34-$B34)&lt;注文mini!$K$14),(注文mini!$K$14-5)*L33*100,AND($K33="売",($B34-$C34)&lt;注文mini!$K$14),(注文mini!$K$14-5)*L33*100,AND($K33="買",($D34-$B34)&gt;=注文mini!$K$14),$M33,AND($K33="売",($B34-$C34)&gt;=注文mini!$K$14),$M33,$K33="-",0)-86*L33</f>
        <v>-10430</v>
      </c>
      <c r="O33" s="1">
        <f t="shared" si="0"/>
        <v>2</v>
      </c>
    </row>
    <row r="34" spans="1:16" x14ac:dyDescent="0.15">
      <c r="A34" s="49">
        <v>43501</v>
      </c>
      <c r="B34" s="50">
        <v>20850</v>
      </c>
      <c r="C34" s="50">
        <v>20950</v>
      </c>
      <c r="D34" s="50">
        <v>20790</v>
      </c>
      <c r="E34" s="51">
        <v>20830</v>
      </c>
      <c r="F34" s="53">
        <f t="shared" si="1"/>
        <v>20801.666666666668</v>
      </c>
      <c r="G34" s="53">
        <f t="shared" si="2"/>
        <v>20754</v>
      </c>
      <c r="H34" s="53">
        <f t="shared" si="8"/>
        <v>20694</v>
      </c>
      <c r="I34" s="53">
        <f t="shared" si="3"/>
        <v>25</v>
      </c>
      <c r="J34" s="100">
        <f t="shared" si="6"/>
        <v>-20</v>
      </c>
      <c r="K34" s="54" t="str">
        <f t="shared" si="4"/>
        <v>買</v>
      </c>
      <c r="L34" s="50">
        <f t="shared" si="7"/>
        <v>3</v>
      </c>
      <c r="M34" s="55">
        <f t="shared" si="9"/>
        <v>10500</v>
      </c>
      <c r="N34" s="55">
        <f>_xlfn.IFS(AND($K34="買",($D35-$B35)&lt;注文mini!$K$14),(注文mini!$K$14-5)*L34*100,AND($K34="売",($B35-$C35)&lt;注文mini!$K$14),(注文mini!$K$14-5)*L34*100,AND($K34="買",($D35-$B35)&gt;=注文mini!$K$14),$M34,AND($K34="売",($B35-$C35)&gt;=注文mini!$K$14),$M34,$K34="-",0)-86*L34</f>
        <v>10242</v>
      </c>
      <c r="O34" s="1">
        <f t="shared" si="0"/>
        <v>2</v>
      </c>
    </row>
    <row r="35" spans="1:16" x14ac:dyDescent="0.15">
      <c r="A35" s="49">
        <v>43502</v>
      </c>
      <c r="B35" s="50">
        <v>20830</v>
      </c>
      <c r="C35" s="50">
        <v>20950</v>
      </c>
      <c r="D35" s="50">
        <v>20805</v>
      </c>
      <c r="E35" s="51">
        <v>20865</v>
      </c>
      <c r="F35" s="53">
        <f t="shared" si="1"/>
        <v>20848.333333333332</v>
      </c>
      <c r="G35" s="53">
        <f t="shared" si="2"/>
        <v>20805</v>
      </c>
      <c r="H35" s="53">
        <f t="shared" si="8"/>
        <v>20724.5</v>
      </c>
      <c r="I35" s="53">
        <f t="shared" si="3"/>
        <v>46.666666666664241</v>
      </c>
      <c r="J35" s="100">
        <f t="shared" si="6"/>
        <v>35</v>
      </c>
      <c r="K35" s="54" t="str">
        <f t="shared" si="4"/>
        <v>買</v>
      </c>
      <c r="L35" s="50">
        <f t="shared" si="7"/>
        <v>3</v>
      </c>
      <c r="M35" s="55">
        <f t="shared" si="9"/>
        <v>-36000</v>
      </c>
      <c r="N35" s="55">
        <f>_xlfn.IFS(AND($K35="買",($D36-$B36)&lt;注文mini!$K$14),(注文mini!$K$14-5)*L35*100,AND($K35="売",($B36-$C36)&lt;注文mini!$K$14),(注文mini!$K$14-5)*L35*100,AND($K35="買",($D36-$B36)&gt;=注文mini!$K$14),$M35,AND($K35="売",($B36-$C36)&gt;=注文mini!$K$14),$M35,$K35="-",0)-86*L35</f>
        <v>-36258</v>
      </c>
      <c r="O35" s="1">
        <f t="shared" ref="O35:O65" si="10">MONTH(A35)</f>
        <v>2</v>
      </c>
    </row>
    <row r="36" spans="1:16" x14ac:dyDescent="0.15">
      <c r="A36" s="49">
        <v>43503</v>
      </c>
      <c r="B36" s="50">
        <v>20850</v>
      </c>
      <c r="C36" s="50">
        <v>20890</v>
      </c>
      <c r="D36" s="50">
        <v>20630</v>
      </c>
      <c r="E36" s="51">
        <v>20730</v>
      </c>
      <c r="F36" s="53">
        <f t="shared" si="1"/>
        <v>20808.333333333332</v>
      </c>
      <c r="G36" s="53">
        <f t="shared" si="2"/>
        <v>20800</v>
      </c>
      <c r="H36" s="53">
        <f t="shared" si="8"/>
        <v>20741.5</v>
      </c>
      <c r="I36" s="53">
        <f t="shared" si="3"/>
        <v>40</v>
      </c>
      <c r="J36" s="100">
        <f t="shared" si="6"/>
        <v>-120</v>
      </c>
      <c r="K36" s="54" t="str">
        <f t="shared" si="4"/>
        <v>売</v>
      </c>
      <c r="L36" s="50">
        <f t="shared" si="7"/>
        <v>3</v>
      </c>
      <c r="M36" s="55">
        <f t="shared" si="9"/>
        <v>121500</v>
      </c>
      <c r="N36" s="55">
        <f>_xlfn.IFS(AND($K36="買",($D37-$B37)&lt;注文mini!$K$14),(注文mini!$K$14-5)*L36*100,AND($K36="売",($B37-$C37)&lt;注文mini!$K$14),(注文mini!$K$14-5)*L36*100,AND($K36="買",($D37-$B37)&gt;=注文mini!$K$14),$M36,AND($K36="売",($B37-$C37)&gt;=注文mini!$K$14),$M36,$K36="-",0)-86*L36</f>
        <v>121242</v>
      </c>
      <c r="O36" s="1">
        <f t="shared" si="10"/>
        <v>2</v>
      </c>
    </row>
    <row r="37" spans="1:16" x14ac:dyDescent="0.15">
      <c r="A37" s="49">
        <v>43504</v>
      </c>
      <c r="B37" s="50">
        <v>20705</v>
      </c>
      <c r="C37" s="50">
        <v>20785</v>
      </c>
      <c r="D37" s="50">
        <v>20285</v>
      </c>
      <c r="E37" s="51">
        <v>20300</v>
      </c>
      <c r="F37" s="53">
        <f t="shared" si="1"/>
        <v>20631.666666666668</v>
      </c>
      <c r="G37" s="53">
        <f t="shared" si="2"/>
        <v>20715</v>
      </c>
      <c r="H37" s="53">
        <f t="shared" si="8"/>
        <v>20693.5</v>
      </c>
      <c r="I37" s="53">
        <f t="shared" si="3"/>
        <v>176.66666666666424</v>
      </c>
      <c r="J37" s="100">
        <f t="shared" si="6"/>
        <v>-405</v>
      </c>
      <c r="K37" s="54" t="str">
        <f t="shared" si="4"/>
        <v>売</v>
      </c>
      <c r="L37" s="50">
        <f t="shared" si="7"/>
        <v>5</v>
      </c>
      <c r="M37" s="55">
        <f t="shared" si="9"/>
        <v>-300000</v>
      </c>
      <c r="N37" s="55">
        <f>_xlfn.IFS(AND($K37="買",($D38-$B38)&lt;注文mini!$K$14),(注文mini!$K$14-5)*L37*100,AND($K37="売",($B38-$C38)&lt;注文mini!$K$14),(注文mini!$K$14-5)*L37*100,AND($K37="買",($D38-$B38)&gt;=注文mini!$K$14),$M37,AND($K37="売",($B38-$C38)&gt;=注文mini!$K$14),$M37,$K37="-",0)-86*L37</f>
        <v>-127930</v>
      </c>
      <c r="O37" s="1">
        <f t="shared" si="10"/>
        <v>2</v>
      </c>
      <c r="P37" s="59"/>
    </row>
    <row r="38" spans="1:16" x14ac:dyDescent="0.15">
      <c r="A38" s="49">
        <v>43508</v>
      </c>
      <c r="B38" s="50">
        <v>20280</v>
      </c>
      <c r="C38" s="50">
        <v>20880</v>
      </c>
      <c r="D38" s="50">
        <v>20160</v>
      </c>
      <c r="E38" s="51">
        <v>20880</v>
      </c>
      <c r="F38" s="53">
        <f t="shared" si="1"/>
        <v>20636.666666666668</v>
      </c>
      <c r="G38" s="53">
        <f t="shared" si="2"/>
        <v>20721</v>
      </c>
      <c r="H38" s="53">
        <f t="shared" si="8"/>
        <v>20717.5</v>
      </c>
      <c r="I38" s="53">
        <f t="shared" si="3"/>
        <v>5</v>
      </c>
      <c r="J38" s="100">
        <f t="shared" si="6"/>
        <v>600</v>
      </c>
      <c r="K38" s="54" t="str">
        <f t="shared" si="4"/>
        <v>買</v>
      </c>
      <c r="L38" s="50">
        <f t="shared" si="7"/>
        <v>3</v>
      </c>
      <c r="M38" s="55">
        <f t="shared" si="9"/>
        <v>96000</v>
      </c>
      <c r="N38" s="55">
        <f>_xlfn.IFS(AND($K38="買",($D39-$B39)&lt;注文mini!$K$14),(注文mini!$K$14-5)*L38*100,AND($K38="売",($B39-$C39)&lt;注文mini!$K$14),(注文mini!$K$14-5)*L38*100,AND($K38="買",($D39-$B39)&gt;=注文mini!$K$14),$M38,AND($K38="売",($B39-$C39)&gt;=注文mini!$K$14),$M38,$K38="-",0)-86*L38</f>
        <v>95742</v>
      </c>
      <c r="O38" s="1">
        <f t="shared" si="10"/>
        <v>2</v>
      </c>
      <c r="P38" s="60"/>
    </row>
    <row r="39" spans="1:16" x14ac:dyDescent="0.15">
      <c r="A39" s="49">
        <v>43509</v>
      </c>
      <c r="B39" s="50">
        <v>20840</v>
      </c>
      <c r="C39" s="50">
        <v>21195</v>
      </c>
      <c r="D39" s="50">
        <v>20835</v>
      </c>
      <c r="E39" s="51">
        <v>21160</v>
      </c>
      <c r="F39" s="53">
        <f t="shared" si="1"/>
        <v>20780</v>
      </c>
      <c r="G39" s="53">
        <f t="shared" si="2"/>
        <v>20787</v>
      </c>
      <c r="H39" s="53">
        <f t="shared" si="8"/>
        <v>20770.5</v>
      </c>
      <c r="I39" s="53">
        <f t="shared" si="3"/>
        <v>143.33333333333212</v>
      </c>
      <c r="J39" s="100">
        <f t="shared" si="6"/>
        <v>320</v>
      </c>
      <c r="K39" s="54" t="str">
        <f t="shared" si="4"/>
        <v>買</v>
      </c>
      <c r="L39" s="50">
        <f t="shared" si="7"/>
        <v>5</v>
      </c>
      <c r="M39" s="55">
        <f t="shared" si="9"/>
        <v>22500</v>
      </c>
      <c r="N39" s="55">
        <f>_xlfn.IFS(AND($K39="買",($D40-$B40)&lt;注文mini!$K$14),(注文mini!$K$14-5)*L39*100,AND($K39="売",($B40-$C40)&lt;注文mini!$K$14),(注文mini!$K$14-5)*L39*100,AND($K39="買",($D40-$B40)&gt;=注文mini!$K$14),$M39,AND($K39="売",($B40-$C40)&gt;=注文mini!$K$14),$M39,$K39="-",0)-86*L39</f>
        <v>22070</v>
      </c>
      <c r="O39" s="1">
        <f t="shared" si="10"/>
        <v>2</v>
      </c>
    </row>
    <row r="40" spans="1:16" x14ac:dyDescent="0.15">
      <c r="A40" s="49">
        <v>43510</v>
      </c>
      <c r="B40" s="50">
        <v>21145</v>
      </c>
      <c r="C40" s="50">
        <v>21215</v>
      </c>
      <c r="D40" s="50">
        <v>21055</v>
      </c>
      <c r="E40" s="51">
        <v>21190</v>
      </c>
      <c r="F40" s="53">
        <f t="shared" si="1"/>
        <v>21076.666666666668</v>
      </c>
      <c r="G40" s="53">
        <f t="shared" si="2"/>
        <v>20852</v>
      </c>
      <c r="H40" s="53">
        <f t="shared" si="8"/>
        <v>20828.5</v>
      </c>
      <c r="I40" s="53">
        <f t="shared" si="3"/>
        <v>296.66666666666788</v>
      </c>
      <c r="J40" s="100">
        <f t="shared" si="6"/>
        <v>45</v>
      </c>
      <c r="K40" s="54" t="str">
        <f t="shared" si="4"/>
        <v>買</v>
      </c>
      <c r="L40" s="50">
        <f t="shared" si="7"/>
        <v>5</v>
      </c>
      <c r="M40" s="55">
        <f t="shared" si="9"/>
        <v>-155000</v>
      </c>
      <c r="N40" s="55">
        <f>_xlfn.IFS(AND($K40="買",($D41-$B41)&lt;注文mini!$K$14),(注文mini!$K$14-5)*L40*100,AND($K40="売",($B41-$C41)&lt;注文mini!$K$14),(注文mini!$K$14-5)*L40*100,AND($K40="買",($D41-$B41)&gt;=注文mini!$K$14),$M40,AND($K40="売",($B41-$C41)&gt;=注文mini!$K$14),$M40,$K40="-",0)-86*L40</f>
        <v>-127930</v>
      </c>
      <c r="O40" s="1">
        <f t="shared" si="10"/>
        <v>2</v>
      </c>
    </row>
    <row r="41" spans="1:16" x14ac:dyDescent="0.15">
      <c r="A41" s="49">
        <v>43511</v>
      </c>
      <c r="B41" s="50">
        <v>21210</v>
      </c>
      <c r="C41" s="50">
        <v>21235</v>
      </c>
      <c r="D41" s="50">
        <v>20810</v>
      </c>
      <c r="E41" s="51">
        <v>20900</v>
      </c>
      <c r="F41" s="53">
        <f t="shared" si="1"/>
        <v>21083.333333333332</v>
      </c>
      <c r="G41" s="53">
        <f t="shared" si="2"/>
        <v>20886</v>
      </c>
      <c r="H41" s="53">
        <f t="shared" si="8"/>
        <v>20843</v>
      </c>
      <c r="I41" s="53">
        <f t="shared" si="3"/>
        <v>6.6666666666642413</v>
      </c>
      <c r="J41" s="100">
        <f t="shared" si="6"/>
        <v>-310</v>
      </c>
      <c r="K41" s="54" t="str">
        <f t="shared" si="4"/>
        <v>買</v>
      </c>
      <c r="L41" s="50">
        <f t="shared" si="7"/>
        <v>3</v>
      </c>
      <c r="M41" s="55">
        <f t="shared" si="9"/>
        <v>126000</v>
      </c>
      <c r="N41" s="55">
        <f>_xlfn.IFS(AND($K41="買",($D42-$B42)&lt;注文mini!$K$14),(注文mini!$K$14-5)*L41*100,AND($K41="売",($B42-$C42)&lt;注文mini!$K$14),(注文mini!$K$14-5)*L41*100,AND($K41="買",($D42-$B42)&gt;=注文mini!$K$14),$M41,AND($K41="売",($B42-$C42)&gt;=注文mini!$K$14),$M41,$K41="-",0)-86*L41</f>
        <v>125742</v>
      </c>
      <c r="O41" s="1">
        <f t="shared" si="10"/>
        <v>2</v>
      </c>
    </row>
    <row r="42" spans="1:16" x14ac:dyDescent="0.15">
      <c r="A42" s="49">
        <v>43514</v>
      </c>
      <c r="B42" s="50">
        <v>20875</v>
      </c>
      <c r="C42" s="50">
        <v>21320</v>
      </c>
      <c r="D42" s="50">
        <v>20835</v>
      </c>
      <c r="E42" s="51">
        <v>21295</v>
      </c>
      <c r="F42" s="53">
        <f t="shared" si="1"/>
        <v>21128.333333333332</v>
      </c>
      <c r="G42" s="53">
        <f t="shared" si="2"/>
        <v>21085</v>
      </c>
      <c r="H42" s="53">
        <f t="shared" si="8"/>
        <v>20900</v>
      </c>
      <c r="I42" s="53">
        <f t="shared" si="3"/>
        <v>45</v>
      </c>
      <c r="J42" s="100">
        <f t="shared" si="6"/>
        <v>420</v>
      </c>
      <c r="K42" s="54" t="str">
        <f t="shared" si="4"/>
        <v>買</v>
      </c>
      <c r="L42" s="50">
        <f t="shared" si="7"/>
        <v>3</v>
      </c>
      <c r="M42" s="55">
        <f t="shared" si="9"/>
        <v>-1500</v>
      </c>
      <c r="N42" s="55">
        <f>_xlfn.IFS(AND($K42="買",($D43-$B43)&lt;注文mini!$K$14),(注文mini!$K$14-5)*L42*100,AND($K42="売",($B43-$C43)&lt;注文mini!$K$14),(注文mini!$K$14-5)*L42*100,AND($K42="買",($D43-$B43)&gt;=注文mini!$K$14),$M42,AND($K42="売",($B43-$C43)&gt;=注文mini!$K$14),$M42,$K42="-",0)-86*L42</f>
        <v>-1758</v>
      </c>
      <c r="O42" s="1">
        <f t="shared" si="10"/>
        <v>2</v>
      </c>
    </row>
    <row r="43" spans="1:16" x14ac:dyDescent="0.15">
      <c r="A43" s="49">
        <v>43515</v>
      </c>
      <c r="B43" s="50">
        <v>21300</v>
      </c>
      <c r="C43" s="50">
        <v>21325</v>
      </c>
      <c r="D43" s="50">
        <v>21195</v>
      </c>
      <c r="E43" s="51">
        <v>21295</v>
      </c>
      <c r="F43" s="53">
        <f t="shared" si="1"/>
        <v>21163.333333333332</v>
      </c>
      <c r="G43" s="53">
        <f t="shared" si="2"/>
        <v>21168</v>
      </c>
      <c r="H43" s="53">
        <f t="shared" si="8"/>
        <v>20944.5</v>
      </c>
      <c r="I43" s="53">
        <f t="shared" si="3"/>
        <v>35</v>
      </c>
      <c r="J43" s="100">
        <f t="shared" si="6"/>
        <v>-5</v>
      </c>
      <c r="K43" s="54" t="str">
        <f t="shared" si="4"/>
        <v>買</v>
      </c>
      <c r="L43" s="50">
        <f t="shared" si="7"/>
        <v>3</v>
      </c>
      <c r="M43" s="55">
        <f t="shared" si="9"/>
        <v>39000</v>
      </c>
      <c r="N43" s="55">
        <f>_xlfn.IFS(AND($K43="買",($D44-$B44)&lt;注文mini!$K$14),(注文mini!$K$14-5)*L43*100,AND($K43="売",($B44-$C44)&lt;注文mini!$K$14),(注文mini!$K$14-5)*L43*100,AND($K43="買",($D44-$B44)&gt;=注文mini!$K$14),$M43,AND($K43="売",($B44-$C44)&gt;=注文mini!$K$14),$M43,$K43="-",0)-86*L43</f>
        <v>38742</v>
      </c>
      <c r="O43" s="1">
        <f t="shared" si="10"/>
        <v>2</v>
      </c>
    </row>
    <row r="44" spans="1:16" x14ac:dyDescent="0.15">
      <c r="A44" s="49">
        <v>43516</v>
      </c>
      <c r="B44" s="50">
        <v>21290</v>
      </c>
      <c r="C44" s="50">
        <v>21480</v>
      </c>
      <c r="D44" s="50">
        <v>21215</v>
      </c>
      <c r="E44" s="51">
        <v>21420</v>
      </c>
      <c r="F44" s="53">
        <f t="shared" si="1"/>
        <v>21336.666666666668</v>
      </c>
      <c r="G44" s="53">
        <f t="shared" si="2"/>
        <v>21220</v>
      </c>
      <c r="H44" s="53">
        <f t="shared" si="8"/>
        <v>21003.5</v>
      </c>
      <c r="I44" s="53">
        <f t="shared" si="3"/>
        <v>173.33333333333576</v>
      </c>
      <c r="J44" s="100">
        <f t="shared" si="6"/>
        <v>130</v>
      </c>
      <c r="K44" s="54" t="str">
        <f t="shared" si="4"/>
        <v>買</v>
      </c>
      <c r="L44" s="50">
        <f t="shared" si="7"/>
        <v>5</v>
      </c>
      <c r="M44" s="55">
        <f t="shared" si="9"/>
        <v>5000</v>
      </c>
      <c r="N44" s="55">
        <f>_xlfn.IFS(AND($K44="買",($D45-$B45)&lt;注文mini!$K$14),(注文mini!$K$14-5)*L44*100,AND($K44="売",($B45-$C45)&lt;注文mini!$K$14),(注文mini!$K$14-5)*L44*100,AND($K44="買",($D45-$B45)&gt;=注文mini!$K$14),$M44,AND($K44="売",($B45-$C45)&gt;=注文mini!$K$14),$M44,$K44="-",0)-86*L44</f>
        <v>4570</v>
      </c>
      <c r="O44" s="1">
        <f t="shared" si="10"/>
        <v>2</v>
      </c>
    </row>
    <row r="45" spans="1:16" x14ac:dyDescent="0.15">
      <c r="A45" s="49">
        <v>43517</v>
      </c>
      <c r="B45" s="50">
        <v>21430</v>
      </c>
      <c r="C45" s="50">
        <v>21550</v>
      </c>
      <c r="D45" s="50">
        <v>21295</v>
      </c>
      <c r="E45" s="51">
        <v>21440</v>
      </c>
      <c r="F45" s="53">
        <f t="shared" si="1"/>
        <v>21385</v>
      </c>
      <c r="G45" s="53">
        <f t="shared" si="2"/>
        <v>21270</v>
      </c>
      <c r="H45" s="53">
        <f t="shared" si="8"/>
        <v>21061</v>
      </c>
      <c r="I45" s="53">
        <f t="shared" si="3"/>
        <v>48.333333333332121</v>
      </c>
      <c r="J45" s="100">
        <f t="shared" si="6"/>
        <v>10</v>
      </c>
      <c r="K45" s="54" t="str">
        <f t="shared" si="4"/>
        <v>買</v>
      </c>
      <c r="L45" s="50">
        <f t="shared" si="7"/>
        <v>3</v>
      </c>
      <c r="M45" s="55">
        <f t="shared" si="9"/>
        <v>-15000</v>
      </c>
      <c r="N45" s="55">
        <f>_xlfn.IFS(AND($K45="買",($D46-$B46)&lt;注文mini!$K$14),(注文mini!$K$14-5)*L45*100,AND($K45="売",($B46-$C46)&lt;注文mini!$K$14),(注文mini!$K$14-5)*L45*100,AND($K45="買",($D46-$B46)&gt;=注文mini!$K$14),$M45,AND($K45="売",($B46-$C46)&gt;=注文mini!$K$14),$M45,$K45="-",0)-86*L45</f>
        <v>-15258</v>
      </c>
      <c r="O45" s="1">
        <f t="shared" si="10"/>
        <v>2</v>
      </c>
    </row>
    <row r="46" spans="1:16" x14ac:dyDescent="0.15">
      <c r="A46" s="49">
        <v>43518</v>
      </c>
      <c r="B46" s="50">
        <v>21450</v>
      </c>
      <c r="C46" s="50">
        <v>21480</v>
      </c>
      <c r="D46" s="50">
        <v>21315</v>
      </c>
      <c r="E46" s="51">
        <v>21400</v>
      </c>
      <c r="F46" s="53">
        <f t="shared" si="1"/>
        <v>21420</v>
      </c>
      <c r="G46" s="53">
        <f t="shared" si="2"/>
        <v>21370</v>
      </c>
      <c r="H46" s="53">
        <f t="shared" si="8"/>
        <v>21128</v>
      </c>
      <c r="I46" s="53">
        <f t="shared" si="3"/>
        <v>35</v>
      </c>
      <c r="J46" s="100">
        <f t="shared" si="6"/>
        <v>-50</v>
      </c>
      <c r="K46" s="54" t="str">
        <f t="shared" si="4"/>
        <v>買</v>
      </c>
      <c r="L46" s="50">
        <f t="shared" si="7"/>
        <v>3</v>
      </c>
      <c r="M46" s="55">
        <f t="shared" si="9"/>
        <v>42000</v>
      </c>
      <c r="N46" s="55">
        <f>_xlfn.IFS(AND($K46="買",($D47-$B47)&lt;注文mini!$K$14),(注文mini!$K$14-5)*L46*100,AND($K46="売",($B47-$C47)&lt;注文mini!$K$14),(注文mini!$K$14-5)*L46*100,AND($K46="買",($D47-$B47)&gt;=注文mini!$K$14),$M46,AND($K46="売",($B47-$C47)&gt;=注文mini!$K$14),$M46,$K46="-",0)-86*L46</f>
        <v>41742</v>
      </c>
      <c r="O46" s="1">
        <f t="shared" si="10"/>
        <v>2</v>
      </c>
    </row>
    <row r="47" spans="1:16" x14ac:dyDescent="0.15">
      <c r="A47" s="49">
        <v>43521</v>
      </c>
      <c r="B47" s="50">
        <v>21405</v>
      </c>
      <c r="C47" s="50">
        <v>21580</v>
      </c>
      <c r="D47" s="50">
        <v>21390</v>
      </c>
      <c r="E47" s="51">
        <v>21545</v>
      </c>
      <c r="F47" s="53">
        <f t="shared" si="1"/>
        <v>21461.666666666668</v>
      </c>
      <c r="G47" s="53">
        <f t="shared" si="2"/>
        <v>21420</v>
      </c>
      <c r="H47" s="53">
        <f t="shared" si="8"/>
        <v>21252.5</v>
      </c>
      <c r="I47" s="53">
        <f t="shared" si="3"/>
        <v>41.666666666667879</v>
      </c>
      <c r="J47" s="100">
        <f t="shared" si="6"/>
        <v>140</v>
      </c>
      <c r="K47" s="54" t="str">
        <f t="shared" si="4"/>
        <v>買</v>
      </c>
      <c r="L47" s="50">
        <f t="shared" si="7"/>
        <v>3</v>
      </c>
      <c r="M47" s="55">
        <f t="shared" si="9"/>
        <v>-27000</v>
      </c>
      <c r="N47" s="55">
        <f>_xlfn.IFS(AND($K47="買",($D48-$B48)&lt;注文mini!$K$14),(注文mini!$K$14-5)*L47*100,AND($K47="売",($B48-$C48)&lt;注文mini!$K$14),(注文mini!$K$14-5)*L47*100,AND($K47="買",($D48-$B48)&gt;=注文mini!$K$14),$M47,AND($K47="売",($B48-$C48)&gt;=注文mini!$K$14),$M47,$K47="-",0)-86*L47</f>
        <v>-27258</v>
      </c>
      <c r="O47" s="1">
        <f t="shared" si="10"/>
        <v>2</v>
      </c>
    </row>
    <row r="48" spans="1:16" x14ac:dyDescent="0.15">
      <c r="A48" s="49">
        <v>43522</v>
      </c>
      <c r="B48" s="50">
        <v>21565</v>
      </c>
      <c r="C48" s="50">
        <v>21625</v>
      </c>
      <c r="D48" s="50">
        <v>21370</v>
      </c>
      <c r="E48" s="51">
        <v>21475</v>
      </c>
      <c r="F48" s="53">
        <f t="shared" si="1"/>
        <v>21473.333333333332</v>
      </c>
      <c r="G48" s="53">
        <f t="shared" si="2"/>
        <v>21456</v>
      </c>
      <c r="H48" s="53">
        <f t="shared" si="8"/>
        <v>21312</v>
      </c>
      <c r="I48" s="53">
        <f t="shared" si="3"/>
        <v>11.666666666664241</v>
      </c>
      <c r="J48" s="100">
        <f t="shared" si="6"/>
        <v>-90</v>
      </c>
      <c r="K48" s="54" t="str">
        <f t="shared" si="4"/>
        <v>買</v>
      </c>
      <c r="L48" s="50">
        <f t="shared" si="7"/>
        <v>3</v>
      </c>
      <c r="M48" s="55">
        <f t="shared" si="9"/>
        <v>25500</v>
      </c>
      <c r="N48" s="55">
        <f>_xlfn.IFS(AND($K48="買",($D49-$B49)&lt;注文mini!$K$14),(注文mini!$K$14-5)*L48*100,AND($K48="売",($B49-$C49)&lt;注文mini!$K$14),(注文mini!$K$14-5)*L48*100,AND($K48="買",($D49-$B49)&gt;=注文mini!$K$14),$M48,AND($K48="売",($B49-$C49)&gt;=注文mini!$K$14),$M48,$K48="-",0)-86*L48</f>
        <v>25242</v>
      </c>
      <c r="O48" s="1">
        <f t="shared" si="10"/>
        <v>2</v>
      </c>
    </row>
    <row r="49" spans="1:20" x14ac:dyDescent="0.15">
      <c r="A49" s="49">
        <v>43523</v>
      </c>
      <c r="B49" s="50">
        <v>21475</v>
      </c>
      <c r="C49" s="50">
        <v>21585</v>
      </c>
      <c r="D49" s="50">
        <v>21445</v>
      </c>
      <c r="E49" s="51">
        <v>21560</v>
      </c>
      <c r="F49" s="53">
        <f t="shared" si="1"/>
        <v>21526.666666666668</v>
      </c>
      <c r="G49" s="53">
        <f t="shared" si="2"/>
        <v>21484</v>
      </c>
      <c r="H49" s="53">
        <f t="shared" si="8"/>
        <v>21352</v>
      </c>
      <c r="I49" s="53">
        <f t="shared" si="3"/>
        <v>53.333333333335759</v>
      </c>
      <c r="J49" s="100">
        <f t="shared" si="6"/>
        <v>85</v>
      </c>
      <c r="K49" s="54" t="str">
        <f>_xlfn.IFS(AND(F49&gt;F48,I49&lt;351),"買",AND(F49&lt;F48,I49&lt;351),"売",AND(F49&gt;F48,I49&gt;350),"売",AND(F49&lt;F48,I49&gt;350),"買",F49=F48,"-")</f>
        <v>買</v>
      </c>
      <c r="L49" s="50">
        <f t="shared" si="7"/>
        <v>5</v>
      </c>
      <c r="M49" s="55">
        <f t="shared" si="9"/>
        <v>-60000</v>
      </c>
      <c r="N49" s="55">
        <f>_xlfn.IFS(AND($K49="買",($D50-$B50)&lt;注文mini!$K$14),(注文mini!$K$14-5)*L49*100,AND($K49="売",($B50-$C50)&lt;注文mini!$K$14),(注文mini!$K$14-5)*L49*100,AND($K49="買",($D50-$B50)&gt;=注文mini!$K$14),$M49,AND($K49="売",($B50-$C50)&gt;=注文mini!$K$14),$M49,$K49="-",0)-86*L49</f>
        <v>-60430</v>
      </c>
      <c r="O49" s="1">
        <f t="shared" si="10"/>
        <v>2</v>
      </c>
    </row>
    <row r="50" spans="1:20" x14ac:dyDescent="0.15">
      <c r="A50" s="49">
        <v>43524</v>
      </c>
      <c r="B50" s="50">
        <v>21510</v>
      </c>
      <c r="C50" s="50">
        <v>21595</v>
      </c>
      <c r="D50" s="50">
        <v>21365</v>
      </c>
      <c r="E50" s="51">
        <v>21390</v>
      </c>
      <c r="F50" s="53">
        <f t="shared" si="1"/>
        <v>21475</v>
      </c>
      <c r="G50" s="53">
        <f t="shared" si="2"/>
        <v>21474</v>
      </c>
      <c r="H50" s="53">
        <f t="shared" si="8"/>
        <v>21372</v>
      </c>
      <c r="I50" s="53">
        <f t="shared" si="3"/>
        <v>51.666666666667879</v>
      </c>
      <c r="J50" s="100">
        <f t="shared" si="6"/>
        <v>-120</v>
      </c>
      <c r="K50" s="54" t="str">
        <f>_xlfn.IFS(AND(F50&gt;F49,I50&lt;351),"買",AND(F50&lt;F49,I50&lt;351),"売",AND(F50&gt;F49,I50&gt;350),"売",AND(F50&lt;F49,I50&gt;350),"買",F50=F49,"-")</f>
        <v>売</v>
      </c>
      <c r="L50" s="50">
        <f t="shared" si="7"/>
        <v>5</v>
      </c>
      <c r="M50" s="55">
        <f t="shared" si="9"/>
        <v>-140000</v>
      </c>
      <c r="N50" s="55">
        <f>_xlfn.IFS(AND($K50="買",($D51-$B51)&lt;注文mini!$K$14),(注文mini!$K$14-5)*L50*100,AND($K50="売",($B51-$C51)&lt;注文mini!$K$14),(注文mini!$K$14-5)*L50*100,AND($K50="買",($D51-$B51)&gt;=注文mini!$K$14),$M50,AND($K50="売",($B51-$C51)&gt;=注文mini!$K$14),$M50,$K50="-",0)-86*L50</f>
        <v>-127930</v>
      </c>
      <c r="O50" s="1">
        <f t="shared" si="10"/>
        <v>2</v>
      </c>
    </row>
    <row r="51" spans="1:20" x14ac:dyDescent="0.15">
      <c r="A51" s="49">
        <v>43525</v>
      </c>
      <c r="B51" s="50">
        <v>21340</v>
      </c>
      <c r="C51" s="50">
        <v>21650</v>
      </c>
      <c r="D51" s="50">
        <v>21280</v>
      </c>
      <c r="E51" s="51">
        <v>21620</v>
      </c>
      <c r="F51" s="53">
        <f t="shared" si="1"/>
        <v>21523.333333333332</v>
      </c>
      <c r="G51" s="53">
        <f t="shared" si="2"/>
        <v>21518</v>
      </c>
      <c r="H51" s="53">
        <f t="shared" si="8"/>
        <v>21444</v>
      </c>
      <c r="I51" s="53">
        <f t="shared" si="3"/>
        <v>48.333333333332121</v>
      </c>
      <c r="J51" s="100">
        <f t="shared" si="6"/>
        <v>280</v>
      </c>
      <c r="K51" s="54" t="str">
        <f t="shared" si="4"/>
        <v>買</v>
      </c>
      <c r="L51" s="50">
        <f t="shared" si="7"/>
        <v>3</v>
      </c>
      <c r="M51" s="55">
        <f t="shared" si="9"/>
        <v>51000</v>
      </c>
      <c r="N51" s="55">
        <f>_xlfn.IFS(AND($K51="買",($D52-$B52)&lt;注文mini!$K$14),(注文mini!$K$14-5)*L51*100,AND($K51="売",($B52-$C52)&lt;注文mini!$K$14),(注文mini!$K$14-5)*L51*100,AND($K51="買",($D52-$B52)&gt;=注文mini!$K$14),$M51,AND($K51="売",($B52-$C52)&gt;=注文mini!$K$14),$M51,$K51="-",0)-86*L51</f>
        <v>50742</v>
      </c>
      <c r="O51" s="1">
        <f t="shared" si="10"/>
        <v>3</v>
      </c>
      <c r="S51" s="60"/>
    </row>
    <row r="52" spans="1:20" x14ac:dyDescent="0.15">
      <c r="A52" s="49">
        <v>43528</v>
      </c>
      <c r="B52" s="50">
        <v>21650</v>
      </c>
      <c r="C52" s="50">
        <v>21870</v>
      </c>
      <c r="D52" s="50">
        <v>21630</v>
      </c>
      <c r="E52" s="51">
        <v>21820</v>
      </c>
      <c r="F52" s="53">
        <f t="shared" si="1"/>
        <v>21610</v>
      </c>
      <c r="G52" s="53">
        <f t="shared" si="2"/>
        <v>21573</v>
      </c>
      <c r="H52" s="53">
        <f t="shared" si="8"/>
        <v>21496.5</v>
      </c>
      <c r="I52" s="53">
        <f t="shared" si="3"/>
        <v>86.666666666667879</v>
      </c>
      <c r="J52" s="100">
        <f t="shared" si="6"/>
        <v>170</v>
      </c>
      <c r="K52" s="54" t="str">
        <f t="shared" si="4"/>
        <v>買</v>
      </c>
      <c r="L52" s="50">
        <f t="shared" si="7"/>
        <v>5</v>
      </c>
      <c r="M52" s="55">
        <f>_xlfn.IFS($K52="買",($E53-$B53)*L52*100,$K52="売",($B53-$E53)*L52*100,$K52="-",0)</f>
        <v>-35000</v>
      </c>
      <c r="N52" s="55">
        <f>_xlfn.IFS(AND($K52="買",($D53-$B53)&lt;注文mini!$K$14),(注文mini!$K$14-5)*L52*100,AND($K52="売",($B53-$C53)&lt;注文mini!$K$14),(注文mini!$K$14-5)*L52*100,AND($K52="買",($D53-$B53)&gt;=注文mini!$K$14),$M52,AND($K52="売",($B53-$C53)&gt;=注文mini!$K$14),$M52,$K52="-",0)-86*L52</f>
        <v>-35430</v>
      </c>
      <c r="O52" s="1">
        <f t="shared" si="10"/>
        <v>3</v>
      </c>
      <c r="Q52" s="61"/>
      <c r="R52" s="61"/>
    </row>
    <row r="53" spans="1:20" x14ac:dyDescent="0.15">
      <c r="A53" s="49">
        <v>43529</v>
      </c>
      <c r="B53" s="50">
        <v>21825</v>
      </c>
      <c r="C53" s="50">
        <v>21840</v>
      </c>
      <c r="D53" s="50">
        <v>21595</v>
      </c>
      <c r="E53" s="51">
        <v>21755</v>
      </c>
      <c r="F53" s="53">
        <f t="shared" si="1"/>
        <v>21731.666666666668</v>
      </c>
      <c r="G53" s="53">
        <f t="shared" si="2"/>
        <v>21629</v>
      </c>
      <c r="H53" s="53">
        <f t="shared" si="8"/>
        <v>21542.5</v>
      </c>
      <c r="I53" s="53">
        <f t="shared" si="3"/>
        <v>121.66666666666788</v>
      </c>
      <c r="J53" s="100">
        <f t="shared" si="6"/>
        <v>-70</v>
      </c>
      <c r="K53" s="54" t="str">
        <f t="shared" si="4"/>
        <v>買</v>
      </c>
      <c r="L53" s="50">
        <f t="shared" si="7"/>
        <v>5</v>
      </c>
      <c r="M53" s="55">
        <f t="shared" si="9"/>
        <v>-85000</v>
      </c>
      <c r="N53" s="55">
        <f>_xlfn.IFS(AND($K53="買",($D54-$B54)&lt;注文mini!$K$14),(注文mini!$K$14-5)*L53*100,AND($K53="売",($B54-$C54)&lt;注文mini!$K$14),(注文mini!$K$14-5)*L53*100,AND($K53="買",($D54-$B54)&gt;=注文mini!$K$14),$M53,AND($K53="売",($B54-$C54)&gt;=注文mini!$K$14),$M53,$K53="-",0)-86*L53</f>
        <v>-85430</v>
      </c>
      <c r="O53" s="1">
        <f t="shared" si="10"/>
        <v>3</v>
      </c>
    </row>
    <row r="54" spans="1:20" x14ac:dyDescent="0.15">
      <c r="A54" s="49">
        <v>43530</v>
      </c>
      <c r="B54" s="50">
        <v>21760</v>
      </c>
      <c r="C54" s="50">
        <v>21835</v>
      </c>
      <c r="D54" s="50">
        <v>21550</v>
      </c>
      <c r="E54" s="51">
        <v>21590</v>
      </c>
      <c r="F54" s="53">
        <f t="shared" si="1"/>
        <v>21721.666666666668</v>
      </c>
      <c r="G54" s="53">
        <f t="shared" si="2"/>
        <v>21635</v>
      </c>
      <c r="H54" s="53">
        <f t="shared" si="8"/>
        <v>21559.5</v>
      </c>
      <c r="I54" s="53">
        <f t="shared" si="3"/>
        <v>10</v>
      </c>
      <c r="J54" s="100">
        <f t="shared" si="6"/>
        <v>-170</v>
      </c>
      <c r="K54" s="54" t="str">
        <f t="shared" si="4"/>
        <v>売</v>
      </c>
      <c r="L54" s="50">
        <f t="shared" si="7"/>
        <v>3</v>
      </c>
      <c r="M54" s="55">
        <f t="shared" si="9"/>
        <v>51000</v>
      </c>
      <c r="N54" s="55">
        <f>_xlfn.IFS(AND($K54="買",($D55-$B55)&lt;注文mini!$K$14),(注文mini!$K$14-5)*L54*100,AND($K54="売",($B55-$C55)&lt;注文mini!$K$14),(注文mini!$K$14-5)*L54*100,AND($K54="買",($D55-$B55)&gt;=注文mini!$K$14),$M54,AND($K54="売",($B55-$C55)&gt;=注文mini!$K$14),$M54,$K54="-",0)-86*L54</f>
        <v>50742</v>
      </c>
      <c r="O54" s="1">
        <f t="shared" si="10"/>
        <v>3</v>
      </c>
      <c r="Q54" s="62"/>
    </row>
    <row r="55" spans="1:20" x14ac:dyDescent="0.15">
      <c r="A55" s="49">
        <v>43531</v>
      </c>
      <c r="B55" s="50">
        <v>21595</v>
      </c>
      <c r="C55" s="50">
        <v>21645</v>
      </c>
      <c r="D55" s="50">
        <v>21405</v>
      </c>
      <c r="E55" s="51">
        <v>21425</v>
      </c>
      <c r="F55" s="53">
        <f t="shared" si="1"/>
        <v>21590</v>
      </c>
      <c r="G55" s="53">
        <f t="shared" si="2"/>
        <v>21642</v>
      </c>
      <c r="H55" s="53">
        <f t="shared" si="8"/>
        <v>21558</v>
      </c>
      <c r="I55" s="53">
        <f t="shared" si="3"/>
        <v>131.66666666666788</v>
      </c>
      <c r="J55" s="100">
        <f t="shared" si="6"/>
        <v>-170</v>
      </c>
      <c r="K55" s="54" t="str">
        <f t="shared" si="4"/>
        <v>売</v>
      </c>
      <c r="L55" s="50">
        <f t="shared" si="7"/>
        <v>5</v>
      </c>
      <c r="M55" s="55">
        <f t="shared" si="9"/>
        <v>212500</v>
      </c>
      <c r="N55" s="55">
        <f>_xlfn.IFS(AND($K55="買",($D56-$B56)&lt;注文mini!$K$14),(注文mini!$K$14-5)*L55*100,AND($K55="売",($B56-$C56)&lt;注文mini!$K$14),(注文mini!$K$14-5)*L55*100,AND($K55="買",($D56-$B56)&gt;=注文mini!$K$14),$M55,AND($K55="売",($B56-$C56)&gt;=注文mini!$K$14),$M55,$K55="-",0)-86*L55</f>
        <v>212070</v>
      </c>
      <c r="O55" s="1">
        <f t="shared" si="10"/>
        <v>3</v>
      </c>
    </row>
    <row r="56" spans="1:20" x14ac:dyDescent="0.15">
      <c r="A56" s="49">
        <v>43532</v>
      </c>
      <c r="B56" s="50">
        <v>21200</v>
      </c>
      <c r="C56" s="50">
        <v>21305</v>
      </c>
      <c r="D56" s="50">
        <v>20775</v>
      </c>
      <c r="E56" s="51">
        <v>20775</v>
      </c>
      <c r="F56" s="53">
        <f t="shared" si="1"/>
        <v>21263.333333333332</v>
      </c>
      <c r="G56" s="53">
        <f t="shared" si="2"/>
        <v>21473</v>
      </c>
      <c r="H56" s="53">
        <f t="shared" si="8"/>
        <v>21495.5</v>
      </c>
      <c r="I56" s="53">
        <f t="shared" si="3"/>
        <v>326.66666666666788</v>
      </c>
      <c r="J56" s="100">
        <f t="shared" si="6"/>
        <v>-425</v>
      </c>
      <c r="K56" s="54" t="str">
        <f t="shared" si="4"/>
        <v>売</v>
      </c>
      <c r="L56" s="50">
        <f t="shared" si="7"/>
        <v>5</v>
      </c>
      <c r="M56" s="55">
        <f t="shared" si="9"/>
        <v>-87500</v>
      </c>
      <c r="N56" s="55">
        <f>_xlfn.IFS(AND($K56="買",($D57-$B57)&lt;注文mini!$K$14),(注文mini!$K$14-5)*L56*100,AND($K56="売",($B57-$C57)&lt;注文mini!$K$14),(注文mini!$K$14-5)*L56*100,AND($K56="買",($D57-$B57)&gt;=注文mini!$K$14),$M56,AND($K56="売",($B57-$C57)&gt;=注文mini!$K$14),$M56,$K56="-",0)-86*L56</f>
        <v>-87930</v>
      </c>
      <c r="O56" s="1">
        <f t="shared" si="10"/>
        <v>3</v>
      </c>
    </row>
    <row r="57" spans="1:20" x14ac:dyDescent="0.15">
      <c r="A57" s="49">
        <v>43535</v>
      </c>
      <c r="B57" s="50">
        <v>20755</v>
      </c>
      <c r="C57" s="50">
        <v>20955</v>
      </c>
      <c r="D57" s="50">
        <v>20645</v>
      </c>
      <c r="E57" s="51">
        <v>20930</v>
      </c>
      <c r="F57" s="53">
        <f t="shared" si="1"/>
        <v>21043.333333333332</v>
      </c>
      <c r="G57" s="53">
        <f t="shared" si="2"/>
        <v>21295</v>
      </c>
      <c r="H57" s="53">
        <f t="shared" si="8"/>
        <v>21434</v>
      </c>
      <c r="I57" s="53">
        <f t="shared" si="3"/>
        <v>220</v>
      </c>
      <c r="J57" s="100">
        <f t="shared" si="6"/>
        <v>175</v>
      </c>
      <c r="K57" s="54" t="str">
        <f t="shared" si="4"/>
        <v>売</v>
      </c>
      <c r="L57" s="50">
        <f t="shared" si="7"/>
        <v>5</v>
      </c>
      <c r="M57" s="55">
        <f t="shared" si="9"/>
        <v>-187500</v>
      </c>
      <c r="N57" s="55">
        <f>_xlfn.IFS(AND($K57="買",($D58-$B58)&lt;注文mini!$K$14),(注文mini!$K$14-5)*L57*100,AND($K57="売",($B58-$C58)&lt;注文mini!$K$14),(注文mini!$K$14-5)*L57*100,AND($K57="買",($D58-$B58)&gt;=注文mini!$K$14),$M57,AND($K57="売",($B58-$C58)&gt;=注文mini!$K$14),$M57,$K57="-",0)-86*L57</f>
        <v>-127930</v>
      </c>
      <c r="O57" s="1">
        <f t="shared" si="10"/>
        <v>3</v>
      </c>
    </row>
    <row r="58" spans="1:20" x14ac:dyDescent="0.15">
      <c r="A58" s="49">
        <v>43536</v>
      </c>
      <c r="B58" s="50">
        <v>20955</v>
      </c>
      <c r="C58" s="50">
        <v>21380</v>
      </c>
      <c r="D58" s="50">
        <v>20890</v>
      </c>
      <c r="E58" s="51">
        <v>21330</v>
      </c>
      <c r="F58" s="53">
        <f t="shared" si="1"/>
        <v>21011.666666666668</v>
      </c>
      <c r="G58" s="53">
        <f t="shared" si="2"/>
        <v>21210</v>
      </c>
      <c r="H58" s="53">
        <f t="shared" si="8"/>
        <v>21419.5</v>
      </c>
      <c r="I58" s="53">
        <f t="shared" si="3"/>
        <v>31.666666666664241</v>
      </c>
      <c r="J58" s="100">
        <f t="shared" si="6"/>
        <v>375</v>
      </c>
      <c r="K58" s="54" t="str">
        <f t="shared" si="4"/>
        <v>売</v>
      </c>
      <c r="L58" s="50">
        <f t="shared" si="7"/>
        <v>3</v>
      </c>
      <c r="M58" s="55">
        <f t="shared" si="9"/>
        <v>84000</v>
      </c>
      <c r="N58" s="55">
        <f>_xlfn.IFS(AND($K58="買",($D59-$B59)&lt;注文mini!$K$14),(注文mini!$K$14-5)*L58*100,AND($K58="売",($B59-$C59)&lt;注文mini!$K$14),(注文mini!$K$14-5)*L58*100,AND($K58="買",($D59-$B59)&gt;=注文mini!$K$14),$M58,AND($K58="売",($B59-$C59)&gt;=注文mini!$K$14),$M58,$K58="-",0)-86*L58</f>
        <v>83742</v>
      </c>
      <c r="O58" s="1">
        <f t="shared" si="10"/>
        <v>3</v>
      </c>
      <c r="P58" s="59"/>
    </row>
    <row r="59" spans="1:20" x14ac:dyDescent="0.15">
      <c r="A59" s="49">
        <v>43537</v>
      </c>
      <c r="B59" s="50">
        <v>21330</v>
      </c>
      <c r="C59" s="50">
        <v>21345</v>
      </c>
      <c r="D59" s="50">
        <v>20980</v>
      </c>
      <c r="E59" s="51">
        <v>21050</v>
      </c>
      <c r="F59" s="53">
        <f t="shared" si="1"/>
        <v>21103.333333333332</v>
      </c>
      <c r="G59" s="53">
        <f t="shared" si="2"/>
        <v>21102</v>
      </c>
      <c r="H59" s="53">
        <f t="shared" si="8"/>
        <v>21368.5</v>
      </c>
      <c r="I59" s="53">
        <f t="shared" si="3"/>
        <v>91.666666666664241</v>
      </c>
      <c r="J59" s="100">
        <f t="shared" si="6"/>
        <v>-280</v>
      </c>
      <c r="K59" s="54" t="str">
        <f t="shared" si="4"/>
        <v>買</v>
      </c>
      <c r="L59" s="50">
        <f t="shared" si="7"/>
        <v>5</v>
      </c>
      <c r="M59" s="55">
        <f t="shared" si="9"/>
        <v>37500</v>
      </c>
      <c r="N59" s="55">
        <f>_xlfn.IFS(AND($K59="買",($D60-$B60)&lt;注文mini!$K$14),(注文mini!$K$14-5)*L59*100,AND($K59="売",($B60-$C60)&lt;注文mini!$K$14),(注文mini!$K$14-5)*L59*100,AND($K59="買",($D60-$B60)&gt;=注文mini!$K$14),$M59,AND($K59="売",($B60-$C60)&gt;=注文mini!$K$14),$M59,$K59="-",0)-86*L59</f>
        <v>37070</v>
      </c>
      <c r="O59" s="1">
        <f t="shared" si="10"/>
        <v>3</v>
      </c>
      <c r="P59" s="60"/>
      <c r="T59" t="s">
        <v>144</v>
      </c>
    </row>
    <row r="60" spans="1:20" x14ac:dyDescent="0.15">
      <c r="A60" s="49">
        <v>43538</v>
      </c>
      <c r="B60" s="50">
        <v>21045</v>
      </c>
      <c r="C60" s="50">
        <v>21340</v>
      </c>
      <c r="D60" s="50">
        <v>21045</v>
      </c>
      <c r="E60" s="51">
        <v>21120</v>
      </c>
      <c r="F60" s="53">
        <f t="shared" si="1"/>
        <v>21166.666666666668</v>
      </c>
      <c r="G60" s="53">
        <f t="shared" si="2"/>
        <v>21041</v>
      </c>
      <c r="H60" s="53">
        <f t="shared" si="8"/>
        <v>21341.5</v>
      </c>
      <c r="I60" s="53">
        <f t="shared" si="3"/>
        <v>63.333333333335759</v>
      </c>
      <c r="J60" s="100">
        <f t="shared" si="6"/>
        <v>75</v>
      </c>
      <c r="K60" s="54" t="str">
        <f t="shared" si="4"/>
        <v>買</v>
      </c>
      <c r="L60" s="50">
        <f t="shared" si="7"/>
        <v>5</v>
      </c>
      <c r="M60" s="55">
        <f t="shared" si="9"/>
        <v>62500</v>
      </c>
      <c r="N60" s="55">
        <f>_xlfn.IFS(AND($K60="買",($D61-$B61)&lt;注文mini!$K$14),(注文mini!$K$14-5)*L60*100,AND($K60="売",($B61-$C61)&lt;注文mini!$K$14),(注文mini!$K$14-5)*L60*100,AND($K60="買",($D61-$B61)&gt;=注文mini!$K$14),$M60,AND($K60="売",($B61-$C61)&gt;=注文mini!$K$14),$M60,$K60="-",0)-86*L60</f>
        <v>62070</v>
      </c>
      <c r="O60" s="1">
        <f t="shared" si="10"/>
        <v>3</v>
      </c>
    </row>
    <row r="61" spans="1:20" x14ac:dyDescent="0.15">
      <c r="A61" s="49">
        <v>43539</v>
      </c>
      <c r="B61" s="50">
        <v>21120</v>
      </c>
      <c r="C61" s="50">
        <v>21365</v>
      </c>
      <c r="D61" s="50">
        <v>21085</v>
      </c>
      <c r="E61" s="51">
        <v>21245</v>
      </c>
      <c r="F61" s="53">
        <f t="shared" si="1"/>
        <v>21138.333333333332</v>
      </c>
      <c r="G61" s="53">
        <f t="shared" si="2"/>
        <v>21135</v>
      </c>
      <c r="H61" s="53">
        <f t="shared" si="8"/>
        <v>21304</v>
      </c>
      <c r="I61" s="53">
        <f t="shared" si="3"/>
        <v>28.333333333335759</v>
      </c>
      <c r="J61" s="100">
        <f t="shared" si="6"/>
        <v>125</v>
      </c>
      <c r="K61" s="54" t="str">
        <f t="shared" si="4"/>
        <v>売</v>
      </c>
      <c r="L61" s="50">
        <f t="shared" si="7"/>
        <v>3</v>
      </c>
      <c r="M61" s="55">
        <f t="shared" si="9"/>
        <v>-46500</v>
      </c>
      <c r="N61" s="55">
        <f>_xlfn.IFS(AND($K61="買",($D62-$B62)&lt;注文mini!$K$14),(注文mini!$K$14-5)*L61*100,AND($K61="売",($B62-$C62)&lt;注文mini!$K$14),(注文mini!$K$14-5)*L61*100,AND($K61="買",($D62-$B62)&gt;=注文mini!$K$14),$M61,AND($K61="売",($B62-$C62)&gt;=注文mini!$K$14),$M61,$K61="-",0)-86*L61</f>
        <v>-46758</v>
      </c>
      <c r="O61" s="1">
        <f t="shared" si="10"/>
        <v>3</v>
      </c>
    </row>
    <row r="62" spans="1:20" x14ac:dyDescent="0.15">
      <c r="A62" s="49">
        <v>43542</v>
      </c>
      <c r="B62" s="50">
        <v>21260</v>
      </c>
      <c r="C62" s="50">
        <v>21450</v>
      </c>
      <c r="D62" s="50">
        <v>21215</v>
      </c>
      <c r="E62" s="51">
        <v>21415</v>
      </c>
      <c r="F62" s="53">
        <f t="shared" si="1"/>
        <v>21260</v>
      </c>
      <c r="G62" s="53">
        <f t="shared" si="2"/>
        <v>21232</v>
      </c>
      <c r="H62" s="53">
        <f t="shared" si="8"/>
        <v>21263.5</v>
      </c>
      <c r="I62" s="53">
        <f t="shared" si="3"/>
        <v>121.66666666666788</v>
      </c>
      <c r="J62" s="100">
        <f t="shared" si="6"/>
        <v>155</v>
      </c>
      <c r="K62" s="54" t="str">
        <f t="shared" si="4"/>
        <v>買</v>
      </c>
      <c r="L62" s="50">
        <f t="shared" si="7"/>
        <v>5</v>
      </c>
      <c r="M62" s="55">
        <f>_xlfn.IFS($K62="買",($E63-$B63)*L62*100,$K62="売",($B63-$E63)*L62*100,$K62="-",0)</f>
        <v>-20000</v>
      </c>
      <c r="N62" s="55">
        <f>_xlfn.IFS(AND($K62="買",($D63-$B63)&lt;注文mini!$K$14),(注文mini!$K$14-5)*L62*100,AND($K62="売",($B63-$C63)&lt;注文mini!$K$14),(注文mini!$K$14-5)*L62*100,AND($K62="買",($D63-$B63)&gt;=注文mini!$K$14),$M62,AND($K62="売",($B63-$C63)&gt;=注文mini!$K$14),$M62,$K62="-",0)-86*L62</f>
        <v>-20430</v>
      </c>
      <c r="O62" s="1">
        <f t="shared" si="10"/>
        <v>3</v>
      </c>
    </row>
    <row r="63" spans="1:20" x14ac:dyDescent="0.15">
      <c r="A63" s="49">
        <v>43543</v>
      </c>
      <c r="B63" s="50">
        <v>21410</v>
      </c>
      <c r="C63" s="50">
        <v>21430</v>
      </c>
      <c r="D63" s="50">
        <v>21245</v>
      </c>
      <c r="E63" s="51">
        <v>21370</v>
      </c>
      <c r="F63" s="53">
        <f t="shared" si="1"/>
        <v>21343.333333333332</v>
      </c>
      <c r="G63" s="53">
        <f t="shared" si="2"/>
        <v>21240</v>
      </c>
      <c r="H63" s="53">
        <f t="shared" si="8"/>
        <v>21225</v>
      </c>
      <c r="I63" s="53">
        <f t="shared" si="3"/>
        <v>83.333333333332121</v>
      </c>
      <c r="J63" s="100">
        <f t="shared" si="6"/>
        <v>-40</v>
      </c>
      <c r="K63" s="54" t="str">
        <f>_xlfn.IFS(AND(F63&gt;F62,I63&lt;351),"買",AND(F63&lt;F62,I63&lt;351),"売",AND(F63&gt;F62,I63&gt;350),"売",AND(F63&lt;F62,I63&gt;350),"買",F63=F62,"-")</f>
        <v>買</v>
      </c>
      <c r="L63" s="50">
        <f t="shared" si="7"/>
        <v>5</v>
      </c>
      <c r="M63" s="55">
        <f t="shared" si="9"/>
        <v>22500</v>
      </c>
      <c r="N63" s="55">
        <f>_xlfn.IFS(AND($K63="買",($D64-$B64)&lt;注文mini!$K$14),(注文mini!$K$14-5)*L63*100,AND($K63="売",($B64-$C64)&lt;注文mini!$K$14),(注文mini!$K$14-5)*L63*100,AND($K63="買",($D64-$B64)&gt;=注文mini!$K$14),$M63,AND($K63="売",($B64-$C64)&gt;=注文mini!$K$14),$M63,$K63="-",0)-86*L63</f>
        <v>22070</v>
      </c>
      <c r="O63" s="1">
        <f t="shared" si="10"/>
        <v>3</v>
      </c>
    </row>
    <row r="64" spans="1:20" x14ac:dyDescent="0.15">
      <c r="A64" s="49">
        <v>43544</v>
      </c>
      <c r="B64" s="50">
        <v>21390</v>
      </c>
      <c r="C64" s="50">
        <v>21495</v>
      </c>
      <c r="D64" s="50">
        <v>21310</v>
      </c>
      <c r="E64" s="51">
        <v>21435</v>
      </c>
      <c r="F64" s="53">
        <f t="shared" si="1"/>
        <v>21406.666666666668</v>
      </c>
      <c r="G64" s="53">
        <f t="shared" si="2"/>
        <v>21317</v>
      </c>
      <c r="H64" s="53">
        <f t="shared" si="8"/>
        <v>21209.5</v>
      </c>
      <c r="I64" s="53">
        <f>ABS(F64-F63)</f>
        <v>63.333333333335759</v>
      </c>
      <c r="J64" s="100">
        <f t="shared" si="6"/>
        <v>45</v>
      </c>
      <c r="K64" s="54" t="str">
        <f t="shared" si="4"/>
        <v>買</v>
      </c>
      <c r="L64" s="50">
        <f t="shared" si="7"/>
        <v>5</v>
      </c>
      <c r="M64" s="55">
        <f>_xlfn.IFS($K64="買",($E65-$B65)*L64*100,$K64="売",($B65-$E65)*L64*100,$K64="-",0)</f>
        <v>-40000</v>
      </c>
      <c r="N64" s="55">
        <f>_xlfn.IFS(AND($K64="買",($D65-$B65)&lt;注文mini!$K$14),(注文mini!$K$14-5)*L64*100,AND($K64="売",($B65-$C65)&lt;注文mini!$K$14),(注文mini!$K$14-5)*L64*100,AND($K64="買",($D65-$B65)&gt;=注文mini!$K$14),$M64,AND($K64="売",($B65-$C65)&gt;=注文mini!$K$14),$M64,$K64="-",0)-86*L64</f>
        <v>-40430</v>
      </c>
      <c r="O64" s="1">
        <f t="shared" si="10"/>
        <v>3</v>
      </c>
      <c r="Q64" s="62"/>
      <c r="S64" s="63"/>
    </row>
    <row r="65" spans="1:29" x14ac:dyDescent="0.15">
      <c r="A65" s="49">
        <v>43546</v>
      </c>
      <c r="B65" s="50">
        <v>21440</v>
      </c>
      <c r="C65" s="50">
        <v>21485</v>
      </c>
      <c r="D65" s="50">
        <v>21250</v>
      </c>
      <c r="E65" s="51">
        <v>21360</v>
      </c>
      <c r="F65" s="53">
        <f t="shared" si="1"/>
        <v>21388.333333333332</v>
      </c>
      <c r="G65" s="53">
        <f t="shared" si="2"/>
        <v>21365</v>
      </c>
      <c r="H65" s="53">
        <f t="shared" si="8"/>
        <v>21203</v>
      </c>
      <c r="I65" s="53">
        <f>ABS(F65-F64)</f>
        <v>18.333333333335759</v>
      </c>
      <c r="J65" s="100">
        <f t="shared" si="6"/>
        <v>-80</v>
      </c>
      <c r="K65" s="54" t="str">
        <f>_xlfn.IFS(AND(F65&gt;F64,I65&lt;351),"買",AND(F65&lt;F64,I65&lt;351),"売",AND(F65&gt;F64,I65&gt;350),"売",AND(F65&lt;F64,I65&gt;350),"買",F65=F64,"-")</f>
        <v>売</v>
      </c>
      <c r="L65" s="50">
        <f t="shared" si="7"/>
        <v>3</v>
      </c>
      <c r="M65" s="64" t="s">
        <v>85</v>
      </c>
      <c r="N65" s="64" t="s">
        <v>85</v>
      </c>
      <c r="O65" s="1">
        <f t="shared" si="10"/>
        <v>3</v>
      </c>
      <c r="P65" s="65" t="s">
        <v>100</v>
      </c>
    </row>
    <row r="66" spans="1:29" ht="22.5" x14ac:dyDescent="0.15">
      <c r="A66" s="46" t="s">
        <v>76</v>
      </c>
      <c r="B66" s="46" t="s">
        <v>5</v>
      </c>
      <c r="C66" s="46" t="s">
        <v>1</v>
      </c>
      <c r="D66" s="46" t="s">
        <v>2</v>
      </c>
      <c r="E66" s="46" t="s">
        <v>3</v>
      </c>
      <c r="F66" s="46" t="s">
        <v>77</v>
      </c>
      <c r="G66" s="46" t="s">
        <v>78</v>
      </c>
      <c r="H66" s="46" t="s">
        <v>79</v>
      </c>
      <c r="I66" s="46" t="s">
        <v>122</v>
      </c>
      <c r="J66" s="46" t="s">
        <v>145</v>
      </c>
      <c r="K66" s="46" t="s">
        <v>80</v>
      </c>
      <c r="L66" s="46" t="s">
        <v>81</v>
      </c>
      <c r="M66" s="46" t="s">
        <v>82</v>
      </c>
      <c r="N66" s="46" t="s">
        <v>83</v>
      </c>
      <c r="O66" s="46" t="s">
        <v>84</v>
      </c>
    </row>
    <row r="67" spans="1:29" s="44" customFormat="1" x14ac:dyDescent="0.15">
      <c r="A67" s="66"/>
      <c r="B67" s="67">
        <v>0.6875</v>
      </c>
      <c r="E67" s="67">
        <v>0.63541666666666663</v>
      </c>
      <c r="F67" s="68"/>
      <c r="G67" s="68"/>
      <c r="H67" s="68"/>
      <c r="I67" s="68"/>
      <c r="J67" s="68"/>
      <c r="M67" s="45">
        <f>SUBTOTAL(109,$M$3:$M$65)</f>
        <v>-109000</v>
      </c>
      <c r="N67" s="45">
        <f>SUBTOTAL(109,$N$3:$N$65)</f>
        <v>370876</v>
      </c>
      <c r="O67"/>
      <c r="U67"/>
      <c r="V67"/>
      <c r="W67"/>
      <c r="X67"/>
      <c r="Y67"/>
      <c r="Z67"/>
      <c r="AA67"/>
      <c r="AB67"/>
      <c r="AC67" t="s">
        <v>146</v>
      </c>
    </row>
    <row r="68" spans="1:29" s="44" customFormat="1" x14ac:dyDescent="0.15">
      <c r="A68" s="66"/>
      <c r="H68" s="68"/>
      <c r="I68" s="68"/>
      <c r="J68" s="68"/>
      <c r="O68"/>
      <c r="P68" s="57" t="s">
        <v>161</v>
      </c>
      <c r="Q68" s="57" t="s">
        <v>88</v>
      </c>
      <c r="R68" s="57" t="s">
        <v>89</v>
      </c>
      <c r="S68" s="57" t="s">
        <v>90</v>
      </c>
      <c r="T68" s="57" t="s">
        <v>91</v>
      </c>
      <c r="U68" s="57" t="s">
        <v>92</v>
      </c>
      <c r="V68" s="57" t="s">
        <v>93</v>
      </c>
      <c r="W68" s="57" t="s">
        <v>94</v>
      </c>
      <c r="X68" s="57" t="s">
        <v>95</v>
      </c>
      <c r="Y68" s="57" t="s">
        <v>96</v>
      </c>
      <c r="Z68" s="57" t="s">
        <v>97</v>
      </c>
      <c r="AA68" s="57" t="s">
        <v>98</v>
      </c>
      <c r="AB68" s="57" t="s">
        <v>99</v>
      </c>
      <c r="AC68" s="57" t="s">
        <v>160</v>
      </c>
    </row>
    <row r="69" spans="1:29" s="44" customFormat="1" ht="11.25" x14ac:dyDescent="0.15">
      <c r="A69" s="66"/>
      <c r="B69" s="44" t="s">
        <v>153</v>
      </c>
      <c r="F69" s="68"/>
      <c r="H69" s="68" t="s">
        <v>155</v>
      </c>
      <c r="I69" s="68"/>
      <c r="J69" s="68"/>
      <c r="P69" s="50" t="s">
        <v>159</v>
      </c>
      <c r="Q69" s="132">
        <f>SUMIFS($N$7:$N$65,$O$7:$O$65,"1")</f>
        <v>-82278</v>
      </c>
      <c r="R69" s="132">
        <f>SUMIFS($N$7:$N$65,$O$7:$O$65,"2")</f>
        <v>-21606</v>
      </c>
      <c r="S69" s="132">
        <f>SUMIFS($N$7:$N$65,$O$7:$O$65,"3")</f>
        <v>74168</v>
      </c>
      <c r="T69" s="132">
        <f>SUMIFS($N$7:$N$65,$O$7:$O$65,"4")</f>
        <v>0</v>
      </c>
      <c r="U69" s="132">
        <f>SUMIFS($N$7:$N$65,$O$7:$O$65,"5")</f>
        <v>0</v>
      </c>
      <c r="V69" s="132">
        <f>SUMIFS($N$7:$N$65,$O$7:$O$65,"6")</f>
        <v>0</v>
      </c>
      <c r="W69" s="132">
        <f>SUMIFS($N$7:$N$65,$O$7:$O$65,"7")</f>
        <v>0</v>
      </c>
      <c r="X69" s="132">
        <f>SUMIFS($N$7:$N$65,$O$7:$O$65,"8")</f>
        <v>0</v>
      </c>
      <c r="Y69" s="132">
        <f>SUMIFS($N$7:$N$65,$O$7:$O$65,"9")</f>
        <v>0</v>
      </c>
      <c r="Z69" s="132">
        <f>SUMIFS($N$7:$N$65,$O$7:$O$65,"10")</f>
        <v>0</v>
      </c>
      <c r="AA69" s="132">
        <f>SUMIFS($N$7:$N$65,$O$7:$O$65,"11")</f>
        <v>0</v>
      </c>
      <c r="AB69" s="132">
        <f>SUMIFS($N$7:$N$65,$O$7:$O$65,"12")</f>
        <v>400592</v>
      </c>
      <c r="AC69" s="132">
        <f>SUM(Q69:AB69)</f>
        <v>370876</v>
      </c>
    </row>
    <row r="70" spans="1:29" s="44" customFormat="1" ht="11.25" x14ac:dyDescent="0.15">
      <c r="A70" s="66"/>
      <c r="F70" s="68"/>
      <c r="H70" s="68" t="s">
        <v>156</v>
      </c>
      <c r="I70" s="68"/>
      <c r="J70" s="68"/>
      <c r="P70" s="50" t="s">
        <v>158</v>
      </c>
      <c r="Q70" s="132">
        <f>'MOTH(3ヶ月)'!Q69</f>
        <v>281830</v>
      </c>
      <c r="R70" s="132">
        <f>'MOTH(3ヶ月)'!R69</f>
        <v>203518</v>
      </c>
      <c r="S70" s="132">
        <f>'MOTH(3ヶ月)'!S69</f>
        <v>-264504</v>
      </c>
      <c r="T70" s="132">
        <f>'MOTH(3ヶ月)'!T69</f>
        <v>0</v>
      </c>
      <c r="U70" s="132">
        <f>'MOTH(3ヶ月)'!U69</f>
        <v>0</v>
      </c>
      <c r="V70" s="132">
        <f>'MOTH(3ヶ月)'!V69</f>
        <v>0</v>
      </c>
      <c r="W70" s="132">
        <f>'MOTH(3ヶ月)'!W69</f>
        <v>0</v>
      </c>
      <c r="X70" s="132">
        <f>'MOTH(3ヶ月)'!X69</f>
        <v>0</v>
      </c>
      <c r="Y70" s="132">
        <f>'MOTH(3ヶ月)'!Y69</f>
        <v>0</v>
      </c>
      <c r="Z70" s="132">
        <f>'MOTH(3ヶ月)'!Z69</f>
        <v>0</v>
      </c>
      <c r="AA70" s="132">
        <f>'MOTH(3ヶ月)'!AA69</f>
        <v>0</v>
      </c>
      <c r="AB70" s="132">
        <f>'MOTH(3ヶ月)'!AB69</f>
        <v>-537580</v>
      </c>
      <c r="AC70" s="132">
        <f>SUM(Q70:AB70)</f>
        <v>-316736</v>
      </c>
    </row>
    <row r="71" spans="1:29" s="44" customFormat="1" ht="11.25" x14ac:dyDescent="0.15">
      <c r="A71" s="66"/>
      <c r="F71" s="68"/>
      <c r="H71" s="68" t="s">
        <v>154</v>
      </c>
      <c r="I71" s="68"/>
      <c r="J71" s="68"/>
      <c r="P71" s="50" t="s">
        <v>160</v>
      </c>
      <c r="Q71" s="132">
        <f>Q69+Q70</f>
        <v>199552</v>
      </c>
      <c r="R71" s="132">
        <f t="shared" ref="R71:AC71" si="11">R69+R70</f>
        <v>181912</v>
      </c>
      <c r="S71" s="132">
        <f t="shared" si="11"/>
        <v>-190336</v>
      </c>
      <c r="T71" s="132">
        <f t="shared" si="11"/>
        <v>0</v>
      </c>
      <c r="U71" s="132">
        <f t="shared" si="11"/>
        <v>0</v>
      </c>
      <c r="V71" s="132">
        <f t="shared" si="11"/>
        <v>0</v>
      </c>
      <c r="W71" s="132">
        <f t="shared" si="11"/>
        <v>0</v>
      </c>
      <c r="X71" s="132">
        <f t="shared" si="11"/>
        <v>0</v>
      </c>
      <c r="Y71" s="132">
        <f t="shared" si="11"/>
        <v>0</v>
      </c>
      <c r="Z71" s="132">
        <f t="shared" si="11"/>
        <v>0</v>
      </c>
      <c r="AA71" s="132">
        <f t="shared" si="11"/>
        <v>0</v>
      </c>
      <c r="AB71" s="132">
        <f t="shared" si="11"/>
        <v>-136988</v>
      </c>
      <c r="AC71" s="132">
        <f t="shared" si="11"/>
        <v>54140</v>
      </c>
    </row>
    <row r="72" spans="1:29" s="44" customFormat="1" x14ac:dyDescent="0.15">
      <c r="A72" s="66"/>
      <c r="F72" s="68"/>
      <c r="H72" s="68" t="s">
        <v>157</v>
      </c>
      <c r="I72" s="68"/>
      <c r="J72" s="68"/>
      <c r="V72"/>
      <c r="W72"/>
      <c r="X72"/>
      <c r="Y72"/>
      <c r="Z72"/>
      <c r="AA72"/>
    </row>
    <row r="73" spans="1:29" s="44" customFormat="1" x14ac:dyDescent="0.15">
      <c r="A73" s="69"/>
      <c r="V73"/>
      <c r="W73"/>
      <c r="X73"/>
      <c r="Y73"/>
      <c r="Z73"/>
      <c r="AA73"/>
    </row>
    <row r="74" spans="1:29" s="44" customFormat="1" x14ac:dyDescent="0.15">
      <c r="A74" s="69"/>
      <c r="O74"/>
      <c r="T74"/>
      <c r="U74"/>
      <c r="V74"/>
      <c r="W74"/>
      <c r="X74"/>
      <c r="Y74"/>
      <c r="Z74"/>
      <c r="AA74"/>
    </row>
    <row r="75" spans="1:29" s="44" customFormat="1" x14ac:dyDescent="0.15">
      <c r="A75" s="69"/>
      <c r="O75"/>
      <c r="T75"/>
      <c r="U75"/>
      <c r="V75"/>
      <c r="W75"/>
      <c r="X75"/>
      <c r="Y75"/>
      <c r="Z75"/>
      <c r="AA75"/>
    </row>
    <row r="76" spans="1:29" s="44" customFormat="1" x14ac:dyDescent="0.15">
      <c r="A76" s="69"/>
      <c r="O76"/>
      <c r="T76"/>
      <c r="U76"/>
      <c r="V76"/>
      <c r="W76"/>
      <c r="X76"/>
      <c r="Y76"/>
      <c r="Z76"/>
      <c r="AA76"/>
    </row>
    <row r="77" spans="1:29" s="44" customFormat="1" x14ac:dyDescent="0.15">
      <c r="A77" s="69"/>
      <c r="O77"/>
      <c r="T77"/>
      <c r="U77"/>
      <c r="V77"/>
      <c r="W77"/>
      <c r="X77"/>
      <c r="Y77"/>
      <c r="Z77"/>
      <c r="AA77"/>
    </row>
    <row r="78" spans="1:29" s="44" customFormat="1" x14ac:dyDescent="0.15">
      <c r="A78" s="69"/>
      <c r="O78"/>
      <c r="T78"/>
      <c r="U78"/>
      <c r="V78"/>
      <c r="W78"/>
      <c r="X78"/>
      <c r="Y78"/>
      <c r="Z78"/>
      <c r="AA78"/>
    </row>
    <row r="79" spans="1:29" s="44" customFormat="1" x14ac:dyDescent="0.15">
      <c r="A79" s="69"/>
      <c r="O79"/>
      <c r="T79"/>
      <c r="U79"/>
      <c r="V79"/>
      <c r="W79"/>
      <c r="X79"/>
      <c r="Y79"/>
      <c r="Z79"/>
      <c r="AA79"/>
    </row>
    <row r="80" spans="1:29" s="44" customFormat="1" x14ac:dyDescent="0.15">
      <c r="A80" s="69"/>
      <c r="O80"/>
      <c r="T80"/>
      <c r="U80"/>
      <c r="V80"/>
      <c r="W80"/>
      <c r="X80"/>
      <c r="Y80"/>
      <c r="Z80"/>
      <c r="AA80"/>
    </row>
    <row r="81" spans="1:27" s="44" customFormat="1" x14ac:dyDescent="0.15">
      <c r="A81" s="69"/>
      <c r="O81"/>
      <c r="T81"/>
      <c r="U81"/>
      <c r="V81"/>
      <c r="W81"/>
      <c r="X81"/>
      <c r="Y81"/>
      <c r="Z81"/>
      <c r="AA81"/>
    </row>
    <row r="82" spans="1:27" s="44" customFormat="1" x14ac:dyDescent="0.15">
      <c r="A82" s="69"/>
      <c r="O82"/>
      <c r="T82"/>
      <c r="U82"/>
      <c r="V82"/>
      <c r="W82"/>
      <c r="X82"/>
      <c r="Y82"/>
      <c r="Z82"/>
      <c r="AA82"/>
    </row>
    <row r="83" spans="1:27" s="44" customFormat="1" x14ac:dyDescent="0.15">
      <c r="A83" s="69"/>
      <c r="O83"/>
      <c r="T83"/>
      <c r="U83"/>
      <c r="V83"/>
      <c r="W83"/>
      <c r="X83"/>
      <c r="Y83"/>
      <c r="Z83"/>
      <c r="AA83"/>
    </row>
    <row r="84" spans="1:27" s="44" customFormat="1" x14ac:dyDescent="0.15">
      <c r="A84" s="69"/>
      <c r="O84"/>
      <c r="T84"/>
      <c r="U84"/>
      <c r="V84"/>
      <c r="W84"/>
      <c r="X84"/>
      <c r="Y84"/>
      <c r="Z84"/>
      <c r="AA84"/>
    </row>
    <row r="85" spans="1:27" s="44" customFormat="1" x14ac:dyDescent="0.15">
      <c r="A85" s="69"/>
      <c r="O85"/>
      <c r="T85"/>
      <c r="U85"/>
      <c r="V85"/>
      <c r="W85"/>
      <c r="X85"/>
      <c r="Y85"/>
      <c r="Z85"/>
      <c r="AA85"/>
    </row>
    <row r="86" spans="1:27" s="44" customFormat="1" x14ac:dyDescent="0.15">
      <c r="A86" s="69"/>
      <c r="O86"/>
      <c r="T86"/>
      <c r="U86"/>
      <c r="V86"/>
      <c r="W86"/>
      <c r="X86"/>
      <c r="Y86"/>
      <c r="Z86"/>
      <c r="AA86"/>
    </row>
    <row r="87" spans="1:27" s="44" customFormat="1" x14ac:dyDescent="0.15">
      <c r="A87" s="69"/>
      <c r="O87"/>
      <c r="T87"/>
      <c r="U87"/>
      <c r="V87"/>
      <c r="W87"/>
      <c r="X87"/>
      <c r="Y87"/>
      <c r="Z87"/>
      <c r="AA87"/>
    </row>
    <row r="88" spans="1:27" s="44" customFormat="1" x14ac:dyDescent="0.15">
      <c r="A88" s="69"/>
      <c r="O88"/>
      <c r="T88"/>
      <c r="U88"/>
      <c r="V88"/>
      <c r="W88"/>
      <c r="X88"/>
      <c r="Y88"/>
      <c r="Z88"/>
      <c r="AA88"/>
    </row>
    <row r="89" spans="1:27" s="44" customFormat="1" x14ac:dyDescent="0.15">
      <c r="A89" s="69"/>
      <c r="O89"/>
      <c r="T89"/>
      <c r="U89"/>
      <c r="V89"/>
      <c r="W89"/>
      <c r="X89"/>
      <c r="Y89"/>
      <c r="Z89"/>
      <c r="AA89"/>
    </row>
    <row r="90" spans="1:27" s="44" customFormat="1" x14ac:dyDescent="0.15">
      <c r="A90" s="69"/>
      <c r="O90"/>
      <c r="T90"/>
      <c r="U90"/>
      <c r="V90"/>
      <c r="W90"/>
      <c r="X90"/>
      <c r="Y90"/>
      <c r="Z90"/>
      <c r="AA90"/>
    </row>
    <row r="91" spans="1:27" s="44" customFormat="1" x14ac:dyDescent="0.15">
      <c r="A91" s="69"/>
      <c r="O91"/>
      <c r="T91"/>
      <c r="U91"/>
      <c r="V91"/>
      <c r="W91"/>
      <c r="X91"/>
      <c r="Y91"/>
      <c r="Z91"/>
      <c r="AA91"/>
    </row>
    <row r="92" spans="1:27" s="44" customFormat="1" x14ac:dyDescent="0.15">
      <c r="A92" s="69"/>
      <c r="O92"/>
      <c r="T92"/>
      <c r="U92"/>
      <c r="V92"/>
      <c r="W92"/>
      <c r="X92"/>
      <c r="Y92"/>
      <c r="Z92"/>
      <c r="AA92"/>
    </row>
    <row r="93" spans="1:27" s="44" customFormat="1" x14ac:dyDescent="0.15">
      <c r="A93" s="69"/>
      <c r="O93"/>
      <c r="T93"/>
      <c r="U93"/>
      <c r="V93"/>
      <c r="W93"/>
      <c r="X93"/>
      <c r="Y93"/>
      <c r="Z93"/>
      <c r="AA93"/>
    </row>
    <row r="94" spans="1:27" s="44" customFormat="1" x14ac:dyDescent="0.15">
      <c r="A94" s="69"/>
      <c r="O94"/>
      <c r="T94"/>
      <c r="U94"/>
      <c r="V94"/>
      <c r="W94"/>
      <c r="X94"/>
      <c r="Y94"/>
      <c r="Z94"/>
      <c r="AA94"/>
    </row>
    <row r="95" spans="1:27" s="44" customFormat="1" x14ac:dyDescent="0.15">
      <c r="A95" s="69"/>
      <c r="O95"/>
      <c r="T95"/>
      <c r="U95"/>
      <c r="V95"/>
      <c r="W95"/>
      <c r="X95"/>
      <c r="Y95"/>
      <c r="Z95"/>
      <c r="AA95"/>
    </row>
    <row r="96" spans="1:27" s="44" customFormat="1" x14ac:dyDescent="0.15">
      <c r="A96" s="66"/>
      <c r="O96"/>
      <c r="T96"/>
      <c r="U96"/>
      <c r="V96"/>
      <c r="W96"/>
      <c r="X96"/>
      <c r="Y96"/>
      <c r="Z96"/>
      <c r="AA96"/>
    </row>
    <row r="97" spans="1:27" s="44" customFormat="1" x14ac:dyDescent="0.15">
      <c r="A97" s="69"/>
      <c r="O97"/>
      <c r="T97"/>
      <c r="U97"/>
      <c r="V97"/>
      <c r="W97"/>
      <c r="X97"/>
      <c r="Y97"/>
      <c r="Z97"/>
      <c r="AA97"/>
    </row>
    <row r="98" spans="1:27" s="44" customFormat="1" x14ac:dyDescent="0.15">
      <c r="A98" s="69"/>
      <c r="O98"/>
      <c r="T98"/>
      <c r="U98"/>
      <c r="V98"/>
      <c r="W98"/>
      <c r="X98"/>
      <c r="Y98"/>
      <c r="Z98"/>
      <c r="AA98"/>
    </row>
    <row r="99" spans="1:27" s="44" customFormat="1" x14ac:dyDescent="0.15">
      <c r="A99" s="69"/>
      <c r="O99"/>
      <c r="T99"/>
      <c r="U99"/>
      <c r="V99"/>
      <c r="W99"/>
      <c r="X99"/>
      <c r="Y99"/>
      <c r="Z99"/>
      <c r="AA99"/>
    </row>
    <row r="100" spans="1:27" s="44" customFormat="1" x14ac:dyDescent="0.15">
      <c r="A100" s="69"/>
      <c r="O100"/>
      <c r="T100"/>
      <c r="U100"/>
      <c r="V100"/>
      <c r="W100"/>
      <c r="X100"/>
      <c r="Y100"/>
      <c r="Z100"/>
      <c r="AA100"/>
    </row>
    <row r="101" spans="1:27" s="44" customFormat="1" x14ac:dyDescent="0.15">
      <c r="A101" s="69"/>
      <c r="O101"/>
      <c r="T101"/>
      <c r="U101"/>
      <c r="V101"/>
      <c r="W101"/>
      <c r="X101"/>
      <c r="Y101"/>
      <c r="Z101"/>
      <c r="AA101"/>
    </row>
    <row r="102" spans="1:27" s="44" customFormat="1" x14ac:dyDescent="0.15">
      <c r="A102" s="69"/>
      <c r="O102"/>
      <c r="T102"/>
      <c r="U102"/>
      <c r="V102"/>
      <c r="W102"/>
      <c r="X102"/>
      <c r="Y102"/>
      <c r="Z102"/>
      <c r="AA102"/>
    </row>
    <row r="103" spans="1:27" s="44" customFormat="1" x14ac:dyDescent="0.15">
      <c r="A103" s="69"/>
      <c r="O103"/>
      <c r="T103"/>
      <c r="U103"/>
      <c r="V103"/>
      <c r="W103"/>
      <c r="X103"/>
      <c r="Y103"/>
      <c r="Z103"/>
      <c r="AA103"/>
    </row>
    <row r="104" spans="1:27" s="44" customFormat="1" x14ac:dyDescent="0.15">
      <c r="A104" s="69"/>
      <c r="O104"/>
      <c r="T104"/>
      <c r="U104"/>
      <c r="V104"/>
      <c r="W104"/>
      <c r="X104"/>
      <c r="Y104"/>
      <c r="Z104"/>
      <c r="AA104"/>
    </row>
    <row r="105" spans="1:27" s="44" customFormat="1" x14ac:dyDescent="0.15">
      <c r="A105" s="69"/>
      <c r="O105"/>
      <c r="T105"/>
      <c r="U105"/>
      <c r="V105"/>
      <c r="W105"/>
      <c r="X105"/>
      <c r="Y105"/>
      <c r="Z105"/>
      <c r="AA105"/>
    </row>
    <row r="106" spans="1:27" s="44" customFormat="1" x14ac:dyDescent="0.15">
      <c r="A106" s="69"/>
      <c r="O106"/>
      <c r="T106"/>
      <c r="U106"/>
      <c r="V106"/>
      <c r="W106"/>
      <c r="X106"/>
      <c r="Y106"/>
      <c r="Z106"/>
      <c r="AA106"/>
    </row>
    <row r="107" spans="1:27" s="44" customFormat="1" x14ac:dyDescent="0.15">
      <c r="A107" s="69"/>
      <c r="O107"/>
      <c r="T107"/>
      <c r="U107"/>
      <c r="V107"/>
      <c r="W107"/>
      <c r="X107"/>
      <c r="Y107"/>
      <c r="Z107"/>
      <c r="AA107"/>
    </row>
    <row r="108" spans="1:27" s="44" customFormat="1" x14ac:dyDescent="0.15">
      <c r="A108" s="69"/>
      <c r="O108"/>
      <c r="T108"/>
      <c r="U108"/>
      <c r="V108"/>
      <c r="W108"/>
      <c r="X108"/>
      <c r="Y108"/>
      <c r="Z108"/>
      <c r="AA108"/>
    </row>
    <row r="109" spans="1:27" s="44" customFormat="1" x14ac:dyDescent="0.15">
      <c r="A109" s="69"/>
      <c r="O109"/>
      <c r="T109"/>
      <c r="U109"/>
      <c r="V109"/>
      <c r="W109"/>
      <c r="X109"/>
      <c r="Y109"/>
      <c r="Z109"/>
      <c r="AA109"/>
    </row>
    <row r="110" spans="1:27" s="44" customFormat="1" x14ac:dyDescent="0.15">
      <c r="A110" s="69"/>
      <c r="O110"/>
      <c r="T110"/>
      <c r="U110"/>
      <c r="V110"/>
      <c r="W110"/>
      <c r="X110"/>
      <c r="Y110"/>
      <c r="Z110"/>
      <c r="AA110"/>
    </row>
    <row r="111" spans="1:27" s="44" customFormat="1" x14ac:dyDescent="0.15">
      <c r="A111" s="69"/>
      <c r="O111"/>
      <c r="T111"/>
      <c r="U111"/>
      <c r="V111"/>
      <c r="W111"/>
      <c r="X111"/>
      <c r="Y111"/>
      <c r="Z111"/>
      <c r="AA111"/>
    </row>
    <row r="112" spans="1:27" s="44" customFormat="1" x14ac:dyDescent="0.15">
      <c r="A112" s="69"/>
      <c r="O112"/>
      <c r="T112"/>
      <c r="U112"/>
      <c r="V112"/>
      <c r="W112"/>
      <c r="X112"/>
      <c r="Y112"/>
      <c r="Z112"/>
      <c r="AA112"/>
    </row>
    <row r="113" spans="1:27" s="44" customFormat="1" x14ac:dyDescent="0.15">
      <c r="A113" s="69"/>
      <c r="O113"/>
      <c r="T113"/>
      <c r="U113"/>
      <c r="V113"/>
      <c r="W113"/>
      <c r="X113"/>
      <c r="Y113"/>
      <c r="Z113"/>
      <c r="AA113"/>
    </row>
    <row r="114" spans="1:27" s="44" customFormat="1" x14ac:dyDescent="0.15">
      <c r="A114" s="69"/>
      <c r="O114"/>
      <c r="T114"/>
      <c r="U114"/>
      <c r="V114"/>
      <c r="W114"/>
      <c r="X114"/>
      <c r="Y114"/>
      <c r="Z114"/>
      <c r="AA114"/>
    </row>
    <row r="115" spans="1:27" s="44" customFormat="1" x14ac:dyDescent="0.15">
      <c r="A115" s="69"/>
      <c r="O115"/>
      <c r="T115"/>
      <c r="U115"/>
      <c r="V115"/>
      <c r="W115"/>
      <c r="X115"/>
      <c r="Y115"/>
      <c r="Z115"/>
      <c r="AA115"/>
    </row>
    <row r="116" spans="1:27" s="44" customFormat="1" x14ac:dyDescent="0.15">
      <c r="A116" s="69"/>
      <c r="O116"/>
      <c r="T116"/>
      <c r="U116"/>
      <c r="V116"/>
      <c r="W116"/>
      <c r="X116"/>
      <c r="Y116"/>
      <c r="Z116"/>
      <c r="AA116"/>
    </row>
    <row r="117" spans="1:27" s="44" customFormat="1" x14ac:dyDescent="0.15">
      <c r="A117" s="69"/>
      <c r="O117"/>
      <c r="T117"/>
      <c r="U117"/>
      <c r="V117"/>
      <c r="W117"/>
      <c r="X117"/>
      <c r="Y117"/>
      <c r="Z117"/>
      <c r="AA117"/>
    </row>
    <row r="118" spans="1:27" s="44" customFormat="1" x14ac:dyDescent="0.15">
      <c r="A118" s="69"/>
      <c r="O118"/>
      <c r="T118"/>
      <c r="U118"/>
      <c r="V118"/>
      <c r="W118"/>
      <c r="X118"/>
      <c r="Y118"/>
      <c r="Z118"/>
      <c r="AA118"/>
    </row>
    <row r="119" spans="1:27" s="44" customFormat="1" x14ac:dyDescent="0.15">
      <c r="A119" s="69"/>
      <c r="O119"/>
      <c r="T119"/>
      <c r="U119"/>
      <c r="V119"/>
      <c r="W119"/>
      <c r="X119"/>
      <c r="Y119"/>
      <c r="Z119"/>
      <c r="AA119"/>
    </row>
    <row r="120" spans="1:27" s="44" customFormat="1" x14ac:dyDescent="0.15">
      <c r="A120" s="69"/>
      <c r="O120"/>
      <c r="T120"/>
      <c r="U120"/>
      <c r="V120"/>
      <c r="W120"/>
      <c r="X120"/>
      <c r="Y120"/>
      <c r="Z120"/>
      <c r="AA120"/>
    </row>
    <row r="121" spans="1:27" s="44" customFormat="1" x14ac:dyDescent="0.15">
      <c r="A121" s="69"/>
      <c r="O121"/>
      <c r="T121"/>
      <c r="U121"/>
      <c r="V121"/>
      <c r="W121"/>
      <c r="X121"/>
      <c r="Y121"/>
      <c r="Z121"/>
      <c r="AA121"/>
    </row>
    <row r="122" spans="1:27" s="44" customFormat="1" x14ac:dyDescent="0.15">
      <c r="A122" s="69"/>
      <c r="O122"/>
      <c r="T122"/>
      <c r="U122"/>
      <c r="V122"/>
      <c r="W122"/>
      <c r="X122"/>
      <c r="Y122"/>
      <c r="Z122"/>
      <c r="AA122"/>
    </row>
    <row r="123" spans="1:27" s="44" customFormat="1" x14ac:dyDescent="0.15">
      <c r="A123" s="69"/>
      <c r="O123"/>
      <c r="T123"/>
      <c r="U123"/>
      <c r="V123"/>
      <c r="W123"/>
      <c r="X123"/>
      <c r="Y123"/>
      <c r="Z123"/>
      <c r="AA123"/>
    </row>
    <row r="124" spans="1:27" s="44" customFormat="1" x14ac:dyDescent="0.15">
      <c r="A124" s="69"/>
      <c r="O124"/>
      <c r="T124"/>
      <c r="U124"/>
      <c r="V124"/>
      <c r="W124"/>
      <c r="X124"/>
      <c r="Y124"/>
      <c r="Z124"/>
      <c r="AA124"/>
    </row>
    <row r="125" spans="1:27" s="44" customFormat="1" x14ac:dyDescent="0.15">
      <c r="A125" s="69"/>
      <c r="O125"/>
      <c r="T125"/>
      <c r="U125"/>
      <c r="V125"/>
      <c r="W125"/>
      <c r="X125"/>
      <c r="Y125"/>
      <c r="Z125"/>
      <c r="AA125"/>
    </row>
    <row r="126" spans="1:27" s="44" customFormat="1" x14ac:dyDescent="0.15">
      <c r="A126" s="69"/>
      <c r="O126"/>
      <c r="T126"/>
      <c r="U126"/>
      <c r="V126"/>
      <c r="W126"/>
      <c r="X126"/>
      <c r="Y126"/>
      <c r="Z126"/>
      <c r="AA126"/>
    </row>
    <row r="127" spans="1:27" s="44" customFormat="1" x14ac:dyDescent="0.15">
      <c r="A127" s="69"/>
      <c r="O127"/>
      <c r="T127"/>
      <c r="U127"/>
      <c r="V127"/>
      <c r="W127"/>
      <c r="X127"/>
      <c r="Y127"/>
      <c r="Z127"/>
      <c r="AA127"/>
    </row>
    <row r="128" spans="1:27" s="44" customFormat="1" x14ac:dyDescent="0.15">
      <c r="A128" s="69"/>
      <c r="O128"/>
      <c r="T128"/>
      <c r="U128"/>
      <c r="V128"/>
      <c r="W128"/>
      <c r="X128"/>
      <c r="Y128"/>
      <c r="Z128"/>
      <c r="AA128"/>
    </row>
    <row r="129" spans="1:27" s="44" customFormat="1" x14ac:dyDescent="0.15">
      <c r="A129" s="69"/>
      <c r="O129"/>
      <c r="T129"/>
      <c r="U129"/>
      <c r="V129"/>
      <c r="W129"/>
      <c r="X129"/>
      <c r="Y129"/>
      <c r="Z129"/>
      <c r="AA129"/>
    </row>
    <row r="130" spans="1:27" s="44" customFormat="1" x14ac:dyDescent="0.15">
      <c r="A130" s="69"/>
      <c r="O130"/>
      <c r="T130"/>
      <c r="U130"/>
      <c r="V130"/>
      <c r="W130"/>
      <c r="X130"/>
      <c r="Y130"/>
      <c r="Z130"/>
      <c r="AA130"/>
    </row>
    <row r="131" spans="1:27" s="44" customFormat="1" x14ac:dyDescent="0.15">
      <c r="A131" s="69"/>
      <c r="O131"/>
      <c r="T131"/>
      <c r="U131"/>
      <c r="V131"/>
      <c r="W131"/>
      <c r="X131"/>
      <c r="Y131"/>
      <c r="Z131"/>
      <c r="AA131"/>
    </row>
    <row r="132" spans="1:27" s="44" customFormat="1" x14ac:dyDescent="0.15">
      <c r="A132" s="69"/>
      <c r="O132"/>
      <c r="T132"/>
      <c r="U132"/>
      <c r="V132"/>
      <c r="W132"/>
      <c r="X132"/>
      <c r="Y132"/>
      <c r="Z132"/>
      <c r="AA132"/>
    </row>
    <row r="133" spans="1:27" s="44" customFormat="1" x14ac:dyDescent="0.15">
      <c r="A133" s="69"/>
      <c r="O133"/>
      <c r="T133"/>
      <c r="U133"/>
      <c r="V133"/>
      <c r="W133"/>
      <c r="X133"/>
      <c r="Y133"/>
      <c r="Z133"/>
      <c r="AA133"/>
    </row>
    <row r="134" spans="1:27" s="44" customFormat="1" x14ac:dyDescent="0.15">
      <c r="A134" s="69"/>
      <c r="O134"/>
      <c r="T134"/>
      <c r="U134"/>
      <c r="V134"/>
      <c r="W134"/>
      <c r="X134"/>
      <c r="Y134"/>
      <c r="Z134"/>
      <c r="AA134"/>
    </row>
    <row r="135" spans="1:27" s="44" customFormat="1" x14ac:dyDescent="0.15">
      <c r="A135" s="69"/>
      <c r="O135"/>
      <c r="T135"/>
      <c r="U135"/>
      <c r="V135"/>
      <c r="W135"/>
      <c r="X135"/>
      <c r="Y135"/>
      <c r="Z135"/>
      <c r="AA135"/>
    </row>
    <row r="136" spans="1:27" s="44" customFormat="1" x14ac:dyDescent="0.15">
      <c r="A136" s="69"/>
      <c r="O136"/>
      <c r="T136"/>
      <c r="U136"/>
      <c r="V136"/>
      <c r="W136"/>
      <c r="X136"/>
      <c r="Y136"/>
      <c r="Z136"/>
      <c r="AA136"/>
    </row>
    <row r="137" spans="1:27" s="44" customFormat="1" x14ac:dyDescent="0.15">
      <c r="A137" s="69"/>
      <c r="O137"/>
      <c r="T137"/>
      <c r="U137"/>
      <c r="V137"/>
      <c r="W137"/>
      <c r="X137"/>
      <c r="Y137"/>
      <c r="Z137"/>
      <c r="AA137"/>
    </row>
    <row r="138" spans="1:27" s="44" customFormat="1" x14ac:dyDescent="0.15">
      <c r="A138" s="69"/>
      <c r="O138"/>
      <c r="T138"/>
      <c r="U138"/>
      <c r="V138"/>
      <c r="W138"/>
      <c r="X138"/>
      <c r="Y138"/>
      <c r="Z138"/>
      <c r="AA138"/>
    </row>
    <row r="139" spans="1:27" s="44" customFormat="1" x14ac:dyDescent="0.15">
      <c r="A139" s="69"/>
      <c r="O139"/>
      <c r="T139"/>
      <c r="U139"/>
      <c r="V139"/>
      <c r="W139"/>
      <c r="X139"/>
      <c r="Y139"/>
      <c r="Z139"/>
      <c r="AA139"/>
    </row>
    <row r="140" spans="1:27" s="44" customFormat="1" x14ac:dyDescent="0.15">
      <c r="A140" s="69"/>
      <c r="O140"/>
      <c r="T140"/>
      <c r="U140"/>
      <c r="V140"/>
      <c r="W140"/>
      <c r="X140"/>
      <c r="Y140"/>
      <c r="Z140"/>
      <c r="AA140"/>
    </row>
    <row r="141" spans="1:27" s="44" customFormat="1" x14ac:dyDescent="0.15">
      <c r="A141" s="69"/>
      <c r="O141"/>
      <c r="T141"/>
      <c r="U141"/>
      <c r="V141"/>
      <c r="W141"/>
      <c r="X141"/>
      <c r="Y141"/>
      <c r="Z141"/>
      <c r="AA141"/>
    </row>
    <row r="142" spans="1:27" s="44" customFormat="1" x14ac:dyDescent="0.15">
      <c r="A142" s="69"/>
      <c r="O142"/>
      <c r="T142"/>
      <c r="U142"/>
      <c r="V142"/>
      <c r="W142"/>
      <c r="X142"/>
      <c r="Y142"/>
      <c r="Z142"/>
      <c r="AA142"/>
    </row>
    <row r="143" spans="1:27" s="44" customFormat="1" x14ac:dyDescent="0.15">
      <c r="A143" s="69"/>
      <c r="O143"/>
      <c r="T143"/>
      <c r="U143"/>
      <c r="V143"/>
      <c r="W143"/>
      <c r="X143"/>
      <c r="Y143"/>
      <c r="Z143"/>
      <c r="AA143"/>
    </row>
    <row r="144" spans="1:27" s="44" customFormat="1" x14ac:dyDescent="0.15">
      <c r="A144" s="69"/>
      <c r="O144"/>
      <c r="T144"/>
      <c r="U144"/>
      <c r="V144"/>
      <c r="W144"/>
      <c r="X144"/>
      <c r="Y144"/>
      <c r="Z144"/>
      <c r="AA144"/>
    </row>
    <row r="145" spans="1:27" s="44" customFormat="1" x14ac:dyDescent="0.15">
      <c r="A145" s="69"/>
      <c r="O145"/>
      <c r="T145"/>
      <c r="U145"/>
      <c r="V145"/>
      <c r="W145"/>
      <c r="X145"/>
      <c r="Y145"/>
      <c r="Z145"/>
      <c r="AA145"/>
    </row>
    <row r="146" spans="1:27" s="44" customFormat="1" x14ac:dyDescent="0.15">
      <c r="A146" s="69"/>
      <c r="O146"/>
      <c r="T146"/>
      <c r="U146"/>
      <c r="V146"/>
      <c r="W146"/>
      <c r="X146"/>
      <c r="Y146"/>
      <c r="Z146"/>
      <c r="AA146"/>
    </row>
    <row r="147" spans="1:27" s="44" customFormat="1" x14ac:dyDescent="0.15">
      <c r="A147" s="69"/>
      <c r="O147"/>
      <c r="T147"/>
      <c r="U147"/>
      <c r="V147"/>
      <c r="W147"/>
      <c r="X147"/>
      <c r="Y147"/>
      <c r="Z147"/>
      <c r="AA147"/>
    </row>
    <row r="148" spans="1:27" s="44" customFormat="1" x14ac:dyDescent="0.15">
      <c r="A148" s="69"/>
      <c r="O148"/>
      <c r="T148"/>
      <c r="U148"/>
      <c r="V148"/>
      <c r="W148"/>
      <c r="X148"/>
      <c r="Y148"/>
      <c r="Z148"/>
      <c r="AA148"/>
    </row>
    <row r="149" spans="1:27" s="44" customFormat="1" x14ac:dyDescent="0.15">
      <c r="A149" s="69"/>
      <c r="O149"/>
      <c r="T149"/>
      <c r="U149"/>
      <c r="V149"/>
      <c r="W149"/>
      <c r="X149"/>
      <c r="Y149"/>
      <c r="Z149"/>
      <c r="AA149"/>
    </row>
    <row r="150" spans="1:27" s="44" customFormat="1" x14ac:dyDescent="0.15">
      <c r="A150" s="69"/>
      <c r="O150"/>
      <c r="T150"/>
      <c r="U150"/>
      <c r="V150"/>
      <c r="W150"/>
      <c r="X150"/>
      <c r="Y150"/>
      <c r="Z150"/>
      <c r="AA150"/>
    </row>
    <row r="151" spans="1:27" s="44" customFormat="1" x14ac:dyDescent="0.15">
      <c r="A151" s="69"/>
      <c r="O151"/>
      <c r="T151"/>
      <c r="U151"/>
      <c r="V151"/>
      <c r="W151"/>
      <c r="X151"/>
      <c r="Y151"/>
      <c r="Z151"/>
      <c r="AA151"/>
    </row>
    <row r="152" spans="1:27" s="44" customFormat="1" x14ac:dyDescent="0.15">
      <c r="A152" s="69"/>
      <c r="O152"/>
      <c r="T152"/>
      <c r="U152"/>
      <c r="V152"/>
      <c r="W152"/>
      <c r="X152"/>
      <c r="Y152"/>
      <c r="Z152"/>
      <c r="AA152"/>
    </row>
    <row r="153" spans="1:27" s="44" customFormat="1" x14ac:dyDescent="0.15">
      <c r="A153" s="69"/>
      <c r="O153"/>
      <c r="T153"/>
      <c r="U153"/>
      <c r="V153"/>
      <c r="W153"/>
      <c r="X153"/>
      <c r="Y153"/>
      <c r="Z153"/>
      <c r="AA153"/>
    </row>
    <row r="154" spans="1:27" s="44" customFormat="1" x14ac:dyDescent="0.15">
      <c r="A154" s="66"/>
      <c r="O154"/>
      <c r="T154"/>
      <c r="U154"/>
      <c r="V154"/>
      <c r="W154"/>
      <c r="X154"/>
      <c r="Y154"/>
      <c r="Z154"/>
      <c r="AA154"/>
    </row>
    <row r="155" spans="1:27" s="44" customFormat="1" x14ac:dyDescent="0.15">
      <c r="A155" s="66"/>
      <c r="O155"/>
      <c r="T155"/>
      <c r="U155"/>
      <c r="V155"/>
      <c r="W155"/>
      <c r="X155"/>
      <c r="Y155"/>
      <c r="Z155"/>
      <c r="AA155"/>
    </row>
    <row r="156" spans="1:27" s="44" customFormat="1" x14ac:dyDescent="0.15">
      <c r="A156" s="66"/>
      <c r="O156"/>
      <c r="T156"/>
      <c r="U156"/>
      <c r="V156"/>
      <c r="W156"/>
      <c r="X156"/>
      <c r="Y156"/>
      <c r="Z156"/>
      <c r="AA156"/>
    </row>
    <row r="157" spans="1:27" s="44" customFormat="1" x14ac:dyDescent="0.15">
      <c r="A157" s="66"/>
      <c r="O157"/>
      <c r="T157"/>
      <c r="U157"/>
      <c r="V157"/>
      <c r="W157"/>
      <c r="X157"/>
      <c r="Y157"/>
      <c r="Z157"/>
      <c r="AA157"/>
    </row>
    <row r="158" spans="1:27" s="44" customFormat="1" x14ac:dyDescent="0.15">
      <c r="A158" s="66"/>
      <c r="O158"/>
      <c r="T158"/>
      <c r="U158"/>
      <c r="V158"/>
      <c r="W158"/>
      <c r="X158"/>
      <c r="Y158"/>
      <c r="Z158"/>
      <c r="AA158"/>
    </row>
    <row r="159" spans="1:27" s="44" customFormat="1" x14ac:dyDescent="0.15">
      <c r="A159" s="66"/>
      <c r="O159"/>
      <c r="T159"/>
      <c r="U159"/>
      <c r="V159"/>
      <c r="W159"/>
      <c r="X159"/>
      <c r="Y159"/>
      <c r="Z159"/>
      <c r="AA159"/>
    </row>
    <row r="160" spans="1:27" s="44" customFormat="1" x14ac:dyDescent="0.15">
      <c r="A160" s="66"/>
      <c r="O160"/>
      <c r="T160"/>
      <c r="U160"/>
      <c r="V160"/>
      <c r="W160"/>
      <c r="X160"/>
      <c r="Y160"/>
      <c r="Z160"/>
      <c r="AA160"/>
    </row>
    <row r="161" spans="1:27" s="44" customFormat="1" x14ac:dyDescent="0.15">
      <c r="A161" s="66"/>
      <c r="O161"/>
      <c r="T161"/>
      <c r="U161"/>
      <c r="V161"/>
      <c r="W161"/>
      <c r="X161"/>
      <c r="Y161"/>
      <c r="Z161"/>
      <c r="AA161"/>
    </row>
    <row r="162" spans="1:27" s="44" customFormat="1" x14ac:dyDescent="0.15">
      <c r="A162" s="66"/>
      <c r="O162"/>
      <c r="T162"/>
      <c r="U162"/>
      <c r="V162"/>
      <c r="W162"/>
      <c r="X162"/>
      <c r="Y162"/>
      <c r="Z162"/>
      <c r="AA162"/>
    </row>
    <row r="163" spans="1:27" s="44" customFormat="1" x14ac:dyDescent="0.15">
      <c r="A163" s="66"/>
      <c r="O163"/>
      <c r="T163"/>
      <c r="U163"/>
      <c r="V163"/>
      <c r="W163"/>
      <c r="X163"/>
      <c r="Y163"/>
      <c r="Z163"/>
      <c r="AA163"/>
    </row>
    <row r="164" spans="1:27" s="44" customFormat="1" x14ac:dyDescent="0.15">
      <c r="A164" s="66"/>
      <c r="O164"/>
      <c r="T164"/>
      <c r="U164"/>
      <c r="V164"/>
      <c r="W164"/>
      <c r="X164"/>
      <c r="Y164"/>
      <c r="Z164"/>
      <c r="AA164"/>
    </row>
    <row r="165" spans="1:27" s="44" customFormat="1" x14ac:dyDescent="0.15">
      <c r="A165" s="66"/>
      <c r="O165"/>
      <c r="T165"/>
      <c r="U165"/>
      <c r="V165"/>
      <c r="W165"/>
      <c r="X165"/>
      <c r="Y165"/>
      <c r="Z165"/>
      <c r="AA165"/>
    </row>
    <row r="166" spans="1:27" s="44" customFormat="1" x14ac:dyDescent="0.15">
      <c r="A166" s="66"/>
      <c r="O166"/>
      <c r="T166"/>
      <c r="U166"/>
      <c r="V166"/>
      <c r="W166"/>
      <c r="X166"/>
      <c r="Y166"/>
      <c r="Z166"/>
      <c r="AA166"/>
    </row>
    <row r="167" spans="1:27" s="44" customFormat="1" x14ac:dyDescent="0.15">
      <c r="A167" s="66"/>
      <c r="O167"/>
      <c r="T167"/>
      <c r="U167"/>
      <c r="V167"/>
      <c r="W167"/>
      <c r="X167"/>
      <c r="Y167"/>
      <c r="Z167"/>
      <c r="AA167"/>
    </row>
    <row r="168" spans="1:27" s="44" customFormat="1" x14ac:dyDescent="0.15">
      <c r="A168" s="66"/>
      <c r="O168"/>
      <c r="T168"/>
      <c r="U168"/>
      <c r="V168"/>
      <c r="W168"/>
      <c r="X168"/>
      <c r="Y168"/>
      <c r="Z168"/>
      <c r="AA168"/>
    </row>
    <row r="169" spans="1:27" s="44" customFormat="1" x14ac:dyDescent="0.15">
      <c r="A169" s="66"/>
      <c r="O169"/>
      <c r="T169"/>
      <c r="U169"/>
      <c r="V169"/>
      <c r="W169"/>
      <c r="X169"/>
      <c r="Y169"/>
      <c r="Z169"/>
      <c r="AA169"/>
    </row>
    <row r="170" spans="1:27" s="44" customFormat="1" x14ac:dyDescent="0.15">
      <c r="A170" s="66"/>
      <c r="O170"/>
      <c r="T170"/>
      <c r="U170"/>
      <c r="V170"/>
      <c r="W170"/>
      <c r="X170"/>
      <c r="Y170"/>
      <c r="Z170"/>
      <c r="AA170"/>
    </row>
    <row r="171" spans="1:27" s="44" customFormat="1" x14ac:dyDescent="0.15">
      <c r="A171" s="66"/>
      <c r="O171"/>
      <c r="T171"/>
      <c r="U171"/>
      <c r="V171"/>
      <c r="W171"/>
      <c r="X171"/>
      <c r="Y171"/>
      <c r="Z171"/>
      <c r="AA171"/>
    </row>
    <row r="172" spans="1:27" s="44" customFormat="1" x14ac:dyDescent="0.15">
      <c r="A172" s="66"/>
      <c r="O172"/>
      <c r="T172"/>
      <c r="U172"/>
      <c r="V172"/>
      <c r="W172"/>
      <c r="X172"/>
      <c r="Y172"/>
      <c r="Z172"/>
      <c r="AA172"/>
    </row>
    <row r="173" spans="1:27" s="44" customFormat="1" x14ac:dyDescent="0.15">
      <c r="A173" s="66"/>
      <c r="O173"/>
      <c r="T173"/>
      <c r="U173"/>
      <c r="V173"/>
      <c r="W173"/>
      <c r="X173"/>
      <c r="Y173"/>
      <c r="Z173"/>
      <c r="AA173"/>
    </row>
    <row r="174" spans="1:27" s="44" customFormat="1" x14ac:dyDescent="0.15">
      <c r="A174" s="66"/>
      <c r="O174"/>
      <c r="T174"/>
      <c r="U174"/>
      <c r="V174"/>
      <c r="W174"/>
      <c r="X174"/>
      <c r="Y174"/>
      <c r="Z174"/>
      <c r="AA174"/>
    </row>
    <row r="175" spans="1:27" s="44" customFormat="1" x14ac:dyDescent="0.15">
      <c r="A175" s="66"/>
      <c r="O175"/>
      <c r="T175"/>
      <c r="U175"/>
      <c r="V175"/>
      <c r="W175"/>
      <c r="X175"/>
      <c r="Y175"/>
      <c r="Z175"/>
      <c r="AA175"/>
    </row>
    <row r="176" spans="1:27" s="44" customFormat="1" x14ac:dyDescent="0.15">
      <c r="A176" s="66"/>
      <c r="O176"/>
      <c r="T176"/>
      <c r="U176"/>
      <c r="V176"/>
      <c r="W176"/>
      <c r="X176"/>
      <c r="Y176"/>
      <c r="Z176"/>
      <c r="AA176"/>
    </row>
    <row r="177" spans="1:27" s="44" customFormat="1" x14ac:dyDescent="0.15">
      <c r="A177" s="66"/>
      <c r="O177"/>
      <c r="T177"/>
      <c r="U177"/>
      <c r="V177"/>
      <c r="W177"/>
      <c r="X177"/>
      <c r="Y177"/>
      <c r="Z177"/>
      <c r="AA177"/>
    </row>
    <row r="178" spans="1:27" s="44" customFormat="1" x14ac:dyDescent="0.15">
      <c r="A178" s="66"/>
      <c r="O178"/>
      <c r="T178"/>
      <c r="U178"/>
      <c r="V178"/>
      <c r="W178"/>
      <c r="X178"/>
      <c r="Y178"/>
      <c r="Z178"/>
      <c r="AA178"/>
    </row>
    <row r="179" spans="1:27" s="44" customFormat="1" x14ac:dyDescent="0.15">
      <c r="A179" s="66"/>
      <c r="O179"/>
      <c r="T179"/>
      <c r="U179"/>
      <c r="V179"/>
      <c r="W179"/>
      <c r="X179"/>
      <c r="Y179"/>
      <c r="Z179"/>
      <c r="AA179"/>
    </row>
    <row r="180" spans="1:27" s="44" customFormat="1" x14ac:dyDescent="0.15">
      <c r="A180" s="66"/>
      <c r="O180"/>
      <c r="T180"/>
      <c r="U180"/>
      <c r="V180"/>
      <c r="W180"/>
      <c r="X180"/>
      <c r="Y180"/>
      <c r="Z180"/>
      <c r="AA180"/>
    </row>
    <row r="181" spans="1:27" s="44" customFormat="1" x14ac:dyDescent="0.15">
      <c r="A181" s="66"/>
      <c r="O181"/>
      <c r="T181"/>
      <c r="U181"/>
      <c r="V181"/>
      <c r="W181"/>
      <c r="X181"/>
      <c r="Y181"/>
      <c r="Z181"/>
      <c r="AA181"/>
    </row>
    <row r="182" spans="1:27" s="44" customFormat="1" x14ac:dyDescent="0.15">
      <c r="A182" s="66"/>
      <c r="O182"/>
      <c r="T182"/>
      <c r="U182"/>
      <c r="V182"/>
      <c r="W182"/>
      <c r="X182"/>
      <c r="Y182"/>
      <c r="Z182"/>
      <c r="AA182"/>
    </row>
    <row r="183" spans="1:27" s="44" customFormat="1" x14ac:dyDescent="0.15">
      <c r="A183" s="66"/>
      <c r="O183"/>
      <c r="T183"/>
      <c r="U183"/>
      <c r="V183"/>
      <c r="W183"/>
      <c r="X183"/>
      <c r="Y183"/>
      <c r="Z183"/>
      <c r="AA183"/>
    </row>
    <row r="184" spans="1:27" s="44" customFormat="1" x14ac:dyDescent="0.15">
      <c r="A184" s="66"/>
      <c r="O184"/>
      <c r="T184"/>
      <c r="U184"/>
      <c r="V184"/>
      <c r="W184"/>
      <c r="X184"/>
      <c r="Y184"/>
      <c r="Z184"/>
      <c r="AA184"/>
    </row>
    <row r="185" spans="1:27" s="44" customFormat="1" x14ac:dyDescent="0.15">
      <c r="A185" s="66"/>
      <c r="O185"/>
      <c r="T185"/>
      <c r="U185"/>
      <c r="V185"/>
      <c r="W185"/>
      <c r="X185"/>
      <c r="Y185"/>
      <c r="Z185"/>
      <c r="AA185"/>
    </row>
    <row r="186" spans="1:27" s="44" customFormat="1" x14ac:dyDescent="0.15">
      <c r="A186" s="66"/>
      <c r="O186"/>
      <c r="T186"/>
      <c r="U186"/>
      <c r="V186"/>
      <c r="W186"/>
      <c r="X186"/>
      <c r="Y186"/>
      <c r="Z186"/>
      <c r="AA186"/>
    </row>
    <row r="187" spans="1:27" s="44" customFormat="1" x14ac:dyDescent="0.15">
      <c r="A187" s="66"/>
      <c r="O187"/>
      <c r="T187"/>
      <c r="U187"/>
      <c r="V187"/>
      <c r="W187"/>
      <c r="X187"/>
      <c r="Y187"/>
      <c r="Z187"/>
      <c r="AA187"/>
    </row>
    <row r="188" spans="1:27" s="44" customFormat="1" x14ac:dyDescent="0.15">
      <c r="A188" s="66"/>
      <c r="O188"/>
      <c r="T188"/>
      <c r="U188"/>
      <c r="V188"/>
      <c r="W188"/>
      <c r="X188"/>
      <c r="Y188"/>
      <c r="Z188"/>
      <c r="AA188"/>
    </row>
    <row r="189" spans="1:27" s="44" customFormat="1" x14ac:dyDescent="0.15">
      <c r="A189" s="66"/>
      <c r="O189"/>
      <c r="T189"/>
      <c r="U189"/>
      <c r="V189"/>
      <c r="W189"/>
      <c r="X189"/>
      <c r="Y189"/>
      <c r="Z189"/>
      <c r="AA189"/>
    </row>
    <row r="190" spans="1:27" s="44" customFormat="1" x14ac:dyDescent="0.15">
      <c r="A190" s="66"/>
      <c r="O190"/>
      <c r="T190"/>
      <c r="U190"/>
      <c r="V190"/>
      <c r="W190"/>
      <c r="X190"/>
      <c r="Y190"/>
      <c r="Z190"/>
      <c r="AA190"/>
    </row>
    <row r="191" spans="1:27" s="44" customFormat="1" x14ac:dyDescent="0.15">
      <c r="A191" s="66"/>
      <c r="O191"/>
      <c r="T191"/>
      <c r="U191"/>
      <c r="V191"/>
      <c r="W191"/>
      <c r="X191"/>
      <c r="Y191"/>
      <c r="Z191"/>
      <c r="AA191"/>
    </row>
    <row r="192" spans="1:27" s="44" customFormat="1" x14ac:dyDescent="0.15">
      <c r="A192" s="66"/>
      <c r="O192"/>
      <c r="T192"/>
      <c r="U192"/>
      <c r="V192"/>
      <c r="W192"/>
      <c r="X192"/>
      <c r="Y192"/>
      <c r="Z192"/>
      <c r="AA192"/>
    </row>
    <row r="193" spans="1:27" s="44" customFormat="1" x14ac:dyDescent="0.15">
      <c r="A193" s="66"/>
      <c r="O193"/>
      <c r="T193"/>
      <c r="U193"/>
      <c r="V193"/>
      <c r="W193"/>
      <c r="X193"/>
      <c r="Y193"/>
      <c r="Z193"/>
      <c r="AA193"/>
    </row>
    <row r="194" spans="1:27" s="44" customFormat="1" x14ac:dyDescent="0.15">
      <c r="A194" s="66"/>
      <c r="O194"/>
      <c r="T194"/>
      <c r="U194"/>
      <c r="V194"/>
      <c r="W194"/>
      <c r="X194"/>
      <c r="Y194"/>
      <c r="Z194"/>
      <c r="AA194"/>
    </row>
    <row r="195" spans="1:27" s="44" customFormat="1" x14ac:dyDescent="0.15">
      <c r="A195" s="66"/>
      <c r="O195"/>
      <c r="T195"/>
      <c r="U195"/>
      <c r="V195"/>
      <c r="W195"/>
      <c r="X195"/>
      <c r="Y195"/>
      <c r="Z195"/>
      <c r="AA195"/>
    </row>
    <row r="196" spans="1:27" s="44" customFormat="1" x14ac:dyDescent="0.15">
      <c r="A196" s="66"/>
      <c r="O196"/>
      <c r="T196"/>
      <c r="U196"/>
      <c r="V196"/>
      <c r="W196"/>
      <c r="X196"/>
      <c r="Y196"/>
      <c r="Z196"/>
      <c r="AA196"/>
    </row>
    <row r="197" spans="1:27" s="44" customFormat="1" x14ac:dyDescent="0.15">
      <c r="A197" s="66"/>
      <c r="O197"/>
      <c r="T197"/>
      <c r="U197"/>
      <c r="V197"/>
      <c r="W197"/>
      <c r="X197"/>
      <c r="Y197"/>
      <c r="Z197"/>
      <c r="AA197"/>
    </row>
    <row r="198" spans="1:27" s="44" customFormat="1" x14ac:dyDescent="0.15">
      <c r="A198" s="66"/>
      <c r="O198"/>
      <c r="T198"/>
      <c r="U198"/>
      <c r="V198"/>
      <c r="W198"/>
      <c r="X198"/>
      <c r="Y198"/>
      <c r="Z198"/>
      <c r="AA198"/>
    </row>
    <row r="199" spans="1:27" s="44" customFormat="1" x14ac:dyDescent="0.15">
      <c r="A199" s="66"/>
      <c r="O199"/>
      <c r="T199"/>
      <c r="U199"/>
      <c r="V199"/>
      <c r="W199"/>
      <c r="X199"/>
      <c r="Y199"/>
      <c r="Z199"/>
      <c r="AA199"/>
    </row>
    <row r="200" spans="1:27" s="44" customFormat="1" x14ac:dyDescent="0.15">
      <c r="A200" s="66"/>
      <c r="O200"/>
      <c r="T200"/>
      <c r="U200"/>
      <c r="V200"/>
      <c r="W200"/>
      <c r="X200"/>
      <c r="Y200"/>
      <c r="Z200"/>
      <c r="AA200"/>
    </row>
    <row r="201" spans="1:27" s="44" customFormat="1" x14ac:dyDescent="0.15">
      <c r="A201" s="66"/>
      <c r="O201"/>
      <c r="T201"/>
      <c r="U201"/>
      <c r="V201"/>
      <c r="W201"/>
      <c r="X201"/>
      <c r="Y201"/>
      <c r="Z201"/>
      <c r="AA201"/>
    </row>
    <row r="202" spans="1:27" s="44" customFormat="1" x14ac:dyDescent="0.15">
      <c r="A202" s="66"/>
      <c r="O202"/>
      <c r="T202"/>
      <c r="U202"/>
      <c r="V202"/>
      <c r="W202"/>
      <c r="X202"/>
      <c r="Y202"/>
      <c r="Z202"/>
      <c r="AA202"/>
    </row>
    <row r="203" spans="1:27" s="44" customFormat="1" x14ac:dyDescent="0.15">
      <c r="A203" s="66"/>
      <c r="O203"/>
      <c r="T203"/>
      <c r="U203"/>
      <c r="V203"/>
      <c r="W203"/>
      <c r="X203"/>
      <c r="Y203"/>
      <c r="Z203"/>
      <c r="AA203"/>
    </row>
    <row r="204" spans="1:27" s="44" customFormat="1" x14ac:dyDescent="0.15">
      <c r="A204" s="66"/>
      <c r="O204"/>
      <c r="T204"/>
      <c r="U204"/>
      <c r="V204"/>
      <c r="W204"/>
      <c r="X204"/>
      <c r="Y204"/>
      <c r="Z204"/>
      <c r="AA204"/>
    </row>
    <row r="205" spans="1:27" s="44" customFormat="1" x14ac:dyDescent="0.15">
      <c r="A205" s="66"/>
      <c r="O205"/>
      <c r="T205"/>
      <c r="U205"/>
      <c r="V205"/>
      <c r="W205"/>
      <c r="X205"/>
      <c r="Y205"/>
      <c r="Z205"/>
      <c r="AA205"/>
    </row>
    <row r="206" spans="1:27" s="44" customFormat="1" x14ac:dyDescent="0.15">
      <c r="A206" s="66"/>
      <c r="O206"/>
      <c r="T206"/>
      <c r="U206"/>
      <c r="V206"/>
      <c r="W206"/>
      <c r="X206"/>
      <c r="Y206"/>
      <c r="Z206"/>
      <c r="AA206"/>
    </row>
    <row r="207" spans="1:27" s="44" customFormat="1" x14ac:dyDescent="0.15">
      <c r="A207" s="66"/>
      <c r="O207"/>
      <c r="T207"/>
      <c r="U207"/>
      <c r="V207"/>
      <c r="W207"/>
      <c r="X207"/>
      <c r="Y207"/>
      <c r="Z207"/>
      <c r="AA207"/>
    </row>
    <row r="208" spans="1:27" s="44" customFormat="1" x14ac:dyDescent="0.15">
      <c r="A208" s="66"/>
      <c r="O208"/>
      <c r="T208"/>
      <c r="U208"/>
      <c r="V208"/>
      <c r="W208"/>
      <c r="X208"/>
      <c r="Y208"/>
      <c r="Z208"/>
      <c r="AA208"/>
    </row>
    <row r="209" spans="1:27" s="44" customFormat="1" x14ac:dyDescent="0.15">
      <c r="A209" s="66"/>
      <c r="O209"/>
      <c r="T209"/>
      <c r="U209"/>
      <c r="V209"/>
      <c r="W209"/>
      <c r="X209"/>
      <c r="Y209"/>
      <c r="Z209"/>
      <c r="AA209"/>
    </row>
    <row r="210" spans="1:27" s="44" customFormat="1" x14ac:dyDescent="0.15">
      <c r="A210" s="66"/>
      <c r="O210"/>
      <c r="T210"/>
      <c r="U210"/>
      <c r="V210"/>
      <c r="W210"/>
      <c r="X210"/>
      <c r="Y210"/>
      <c r="Z210"/>
      <c r="AA210"/>
    </row>
    <row r="211" spans="1:27" s="44" customFormat="1" x14ac:dyDescent="0.15">
      <c r="A211" s="66"/>
      <c r="O211"/>
      <c r="T211"/>
      <c r="U211"/>
      <c r="V211"/>
      <c r="W211"/>
      <c r="X211"/>
      <c r="Y211"/>
      <c r="Z211"/>
      <c r="AA211"/>
    </row>
    <row r="212" spans="1:27" s="44" customFormat="1" x14ac:dyDescent="0.15">
      <c r="A212" s="66"/>
      <c r="O212"/>
      <c r="T212"/>
      <c r="U212"/>
      <c r="V212"/>
      <c r="W212"/>
      <c r="X212"/>
      <c r="Y212"/>
      <c r="Z212"/>
      <c r="AA212"/>
    </row>
    <row r="213" spans="1:27" s="44" customFormat="1" x14ac:dyDescent="0.15">
      <c r="A213" s="66"/>
      <c r="O213"/>
      <c r="T213"/>
      <c r="U213"/>
      <c r="V213"/>
      <c r="W213"/>
      <c r="X213"/>
      <c r="Y213"/>
      <c r="Z213"/>
      <c r="AA213"/>
    </row>
    <row r="214" spans="1:27" s="44" customFormat="1" x14ac:dyDescent="0.15">
      <c r="A214" s="66"/>
      <c r="O214"/>
      <c r="T214"/>
      <c r="U214"/>
      <c r="V214"/>
      <c r="W214"/>
      <c r="X214"/>
      <c r="Y214"/>
      <c r="Z214"/>
      <c r="AA214"/>
    </row>
    <row r="215" spans="1:27" s="44" customFormat="1" x14ac:dyDescent="0.15">
      <c r="A215" s="66"/>
      <c r="O215"/>
      <c r="T215"/>
      <c r="U215"/>
      <c r="V215"/>
      <c r="W215"/>
      <c r="X215"/>
      <c r="Y215"/>
      <c r="Z215"/>
      <c r="AA215"/>
    </row>
    <row r="216" spans="1:27" s="44" customFormat="1" x14ac:dyDescent="0.15">
      <c r="A216" s="66"/>
      <c r="O216"/>
      <c r="T216"/>
      <c r="U216"/>
      <c r="V216"/>
      <c r="W216"/>
      <c r="X216"/>
      <c r="Y216"/>
      <c r="Z216"/>
      <c r="AA216"/>
    </row>
    <row r="217" spans="1:27" s="44" customFormat="1" x14ac:dyDescent="0.15">
      <c r="A217" s="66"/>
      <c r="O217"/>
      <c r="T217"/>
      <c r="U217"/>
      <c r="V217"/>
      <c r="W217"/>
      <c r="X217"/>
      <c r="Y217"/>
      <c r="Z217"/>
      <c r="AA217"/>
    </row>
    <row r="218" spans="1:27" s="44" customFormat="1" x14ac:dyDescent="0.15">
      <c r="A218" s="66"/>
      <c r="O218"/>
      <c r="T218"/>
      <c r="U218"/>
      <c r="V218"/>
      <c r="W218"/>
      <c r="X218"/>
      <c r="Y218"/>
      <c r="Z218"/>
      <c r="AA218"/>
    </row>
    <row r="219" spans="1:27" s="44" customFormat="1" x14ac:dyDescent="0.15">
      <c r="A219" s="66"/>
      <c r="O219"/>
      <c r="T219"/>
      <c r="U219"/>
      <c r="V219"/>
      <c r="W219"/>
      <c r="X219"/>
      <c r="Y219"/>
      <c r="Z219"/>
      <c r="AA219"/>
    </row>
    <row r="220" spans="1:27" s="44" customFormat="1" x14ac:dyDescent="0.15">
      <c r="A220" s="66"/>
      <c r="O220"/>
      <c r="T220"/>
      <c r="U220"/>
      <c r="V220"/>
      <c r="W220"/>
      <c r="X220"/>
      <c r="Y220"/>
      <c r="Z220"/>
      <c r="AA220"/>
    </row>
    <row r="221" spans="1:27" s="44" customFormat="1" x14ac:dyDescent="0.15">
      <c r="A221" s="66"/>
      <c r="O221"/>
      <c r="T221"/>
      <c r="U221"/>
      <c r="V221"/>
      <c r="W221"/>
      <c r="X221"/>
      <c r="Y221"/>
      <c r="Z221"/>
      <c r="AA221"/>
    </row>
    <row r="222" spans="1:27" s="44" customFormat="1" x14ac:dyDescent="0.15">
      <c r="A222" s="66"/>
      <c r="O222"/>
      <c r="T222"/>
      <c r="U222"/>
      <c r="V222"/>
      <c r="W222"/>
      <c r="X222"/>
      <c r="Y222"/>
      <c r="Z222"/>
      <c r="AA222"/>
    </row>
    <row r="223" spans="1:27" s="44" customFormat="1" x14ac:dyDescent="0.15">
      <c r="A223" s="66"/>
      <c r="O223"/>
      <c r="T223"/>
      <c r="U223"/>
      <c r="V223"/>
      <c r="W223"/>
      <c r="X223"/>
      <c r="Y223"/>
      <c r="Z223"/>
      <c r="AA223"/>
    </row>
    <row r="224" spans="1:27" s="44" customFormat="1" x14ac:dyDescent="0.15">
      <c r="A224" s="66"/>
      <c r="O224"/>
      <c r="T224"/>
      <c r="U224"/>
      <c r="V224"/>
      <c r="W224"/>
      <c r="X224"/>
      <c r="Y224"/>
      <c r="Z224"/>
      <c r="AA224"/>
    </row>
    <row r="225" spans="1:27" s="44" customFormat="1" x14ac:dyDescent="0.15">
      <c r="A225" s="66"/>
      <c r="O225"/>
      <c r="T225"/>
      <c r="U225"/>
      <c r="V225"/>
      <c r="W225"/>
      <c r="X225"/>
      <c r="Y225"/>
      <c r="Z225"/>
      <c r="AA225"/>
    </row>
    <row r="226" spans="1:27" s="44" customFormat="1" x14ac:dyDescent="0.15">
      <c r="A226" s="66"/>
      <c r="O226"/>
      <c r="T226"/>
      <c r="U226"/>
      <c r="V226"/>
      <c r="W226"/>
      <c r="X226"/>
      <c r="Y226"/>
      <c r="Z226"/>
      <c r="AA226"/>
    </row>
    <row r="227" spans="1:27" s="44" customFormat="1" x14ac:dyDescent="0.15">
      <c r="A227" s="66"/>
      <c r="O227"/>
      <c r="T227"/>
      <c r="U227"/>
      <c r="V227"/>
      <c r="W227"/>
      <c r="X227"/>
      <c r="Y227"/>
      <c r="Z227"/>
      <c r="AA227"/>
    </row>
    <row r="228" spans="1:27" s="44" customFormat="1" x14ac:dyDescent="0.15">
      <c r="A228" s="66"/>
      <c r="O228"/>
      <c r="T228"/>
      <c r="U228"/>
      <c r="V228"/>
      <c r="W228"/>
      <c r="X228"/>
      <c r="Y228"/>
      <c r="Z228"/>
      <c r="AA228"/>
    </row>
    <row r="229" spans="1:27" s="44" customFormat="1" x14ac:dyDescent="0.15">
      <c r="A229" s="66"/>
      <c r="O229"/>
      <c r="T229"/>
      <c r="U229"/>
      <c r="V229"/>
      <c r="W229"/>
      <c r="X229"/>
      <c r="Y229"/>
      <c r="Z229"/>
      <c r="AA229"/>
    </row>
    <row r="230" spans="1:27" s="44" customFormat="1" x14ac:dyDescent="0.15">
      <c r="A230" s="66"/>
      <c r="O230"/>
      <c r="T230"/>
      <c r="U230"/>
      <c r="V230"/>
      <c r="W230"/>
      <c r="X230"/>
      <c r="Y230"/>
      <c r="Z230"/>
      <c r="AA230"/>
    </row>
    <row r="231" spans="1:27" s="44" customFormat="1" x14ac:dyDescent="0.15">
      <c r="A231" s="66"/>
      <c r="O231"/>
      <c r="T231"/>
      <c r="U231"/>
      <c r="V231"/>
      <c r="W231"/>
      <c r="X231"/>
      <c r="Y231"/>
      <c r="Z231"/>
      <c r="AA231"/>
    </row>
    <row r="232" spans="1:27" s="44" customFormat="1" x14ac:dyDescent="0.15">
      <c r="A232" s="66"/>
      <c r="O232"/>
      <c r="T232"/>
      <c r="U232"/>
      <c r="V232"/>
      <c r="W232"/>
      <c r="X232"/>
      <c r="Y232"/>
      <c r="Z232"/>
      <c r="AA232"/>
    </row>
    <row r="233" spans="1:27" s="44" customFormat="1" x14ac:dyDescent="0.15">
      <c r="A233" s="66"/>
      <c r="O233"/>
      <c r="T233"/>
      <c r="U233"/>
      <c r="V233"/>
      <c r="W233"/>
      <c r="X233"/>
      <c r="Y233"/>
      <c r="Z233"/>
      <c r="AA233"/>
    </row>
    <row r="234" spans="1:27" s="44" customFormat="1" x14ac:dyDescent="0.15">
      <c r="A234" s="66"/>
      <c r="O234"/>
      <c r="T234"/>
      <c r="U234"/>
      <c r="V234"/>
      <c r="W234"/>
      <c r="X234"/>
      <c r="Y234"/>
      <c r="Z234"/>
      <c r="AA234"/>
    </row>
    <row r="235" spans="1:27" s="44" customFormat="1" x14ac:dyDescent="0.15">
      <c r="A235" s="66"/>
      <c r="O235"/>
      <c r="T235"/>
      <c r="U235"/>
      <c r="V235"/>
      <c r="W235"/>
      <c r="X235"/>
      <c r="Y235"/>
      <c r="Z235"/>
      <c r="AA235"/>
    </row>
    <row r="236" spans="1:27" s="44" customFormat="1" x14ac:dyDescent="0.15">
      <c r="A236" s="66"/>
      <c r="O236"/>
      <c r="T236"/>
      <c r="U236"/>
      <c r="V236"/>
      <c r="W236"/>
      <c r="X236"/>
      <c r="Y236"/>
      <c r="Z236"/>
      <c r="AA236"/>
    </row>
    <row r="237" spans="1:27" s="44" customFormat="1" x14ac:dyDescent="0.15">
      <c r="A237" s="66"/>
      <c r="O237"/>
      <c r="T237"/>
      <c r="U237"/>
      <c r="V237"/>
      <c r="W237"/>
      <c r="X237"/>
      <c r="Y237"/>
      <c r="Z237"/>
      <c r="AA237"/>
    </row>
    <row r="238" spans="1:27" s="44" customFormat="1" x14ac:dyDescent="0.15">
      <c r="A238" s="66"/>
      <c r="O238"/>
      <c r="T238"/>
      <c r="U238"/>
      <c r="V238"/>
      <c r="W238"/>
      <c r="X238"/>
      <c r="Y238"/>
      <c r="Z238"/>
      <c r="AA238"/>
    </row>
    <row r="239" spans="1:27" s="44" customFormat="1" x14ac:dyDescent="0.15">
      <c r="A239" s="66"/>
      <c r="O239"/>
      <c r="T239"/>
      <c r="U239"/>
      <c r="V239"/>
      <c r="W239"/>
      <c r="X239"/>
      <c r="Y239"/>
      <c r="Z239"/>
      <c r="AA239"/>
    </row>
    <row r="240" spans="1:27" s="44" customFormat="1" x14ac:dyDescent="0.15">
      <c r="A240" s="66"/>
      <c r="O240"/>
      <c r="T240"/>
      <c r="U240"/>
      <c r="V240"/>
      <c r="W240"/>
      <c r="X240"/>
      <c r="Y240"/>
      <c r="Z240"/>
      <c r="AA240"/>
    </row>
    <row r="241" spans="1:27" s="44" customFormat="1" x14ac:dyDescent="0.15">
      <c r="A241" s="66"/>
      <c r="O241"/>
      <c r="T241"/>
      <c r="U241"/>
      <c r="V241"/>
      <c r="W241"/>
      <c r="X241"/>
      <c r="Y241"/>
      <c r="Z241"/>
      <c r="AA241"/>
    </row>
    <row r="242" spans="1:27" s="44" customFormat="1" x14ac:dyDescent="0.15">
      <c r="A242" s="66"/>
      <c r="O242"/>
      <c r="T242"/>
      <c r="U242"/>
      <c r="V242"/>
      <c r="W242"/>
      <c r="X242"/>
      <c r="Y242"/>
      <c r="Z242"/>
      <c r="AA242"/>
    </row>
    <row r="243" spans="1:27" s="44" customFormat="1" x14ac:dyDescent="0.15">
      <c r="A243" s="66"/>
      <c r="O243"/>
      <c r="T243"/>
      <c r="U243"/>
      <c r="V243"/>
      <c r="W243"/>
      <c r="X243"/>
      <c r="Y243"/>
      <c r="Z243"/>
      <c r="AA243"/>
    </row>
    <row r="244" spans="1:27" s="44" customFormat="1" x14ac:dyDescent="0.15">
      <c r="A244" s="66"/>
      <c r="O244"/>
      <c r="T244"/>
      <c r="U244"/>
      <c r="V244"/>
      <c r="W244"/>
      <c r="X244"/>
      <c r="Y244"/>
      <c r="Z244"/>
      <c r="AA244"/>
    </row>
    <row r="245" spans="1:27" s="44" customFormat="1" x14ac:dyDescent="0.15">
      <c r="A245" s="66"/>
      <c r="O245"/>
      <c r="T245"/>
      <c r="U245"/>
      <c r="V245"/>
      <c r="W245"/>
      <c r="X245"/>
      <c r="Y245"/>
      <c r="Z245"/>
      <c r="AA245"/>
    </row>
    <row r="246" spans="1:27" s="44" customFormat="1" x14ac:dyDescent="0.15">
      <c r="A246" s="66"/>
      <c r="O246"/>
      <c r="T246"/>
      <c r="U246"/>
      <c r="V246"/>
      <c r="W246"/>
      <c r="X246"/>
      <c r="Y246"/>
      <c r="Z246"/>
      <c r="AA246"/>
    </row>
    <row r="247" spans="1:27" s="44" customFormat="1" x14ac:dyDescent="0.15">
      <c r="A247" s="66"/>
      <c r="O247"/>
      <c r="T247"/>
      <c r="U247"/>
      <c r="V247"/>
      <c r="W247"/>
      <c r="X247"/>
      <c r="Y247"/>
      <c r="Z247"/>
      <c r="AA247"/>
    </row>
    <row r="248" spans="1:27" s="44" customFormat="1" x14ac:dyDescent="0.15">
      <c r="A248" s="66"/>
      <c r="O248"/>
      <c r="T248"/>
      <c r="U248"/>
      <c r="V248"/>
      <c r="W248"/>
      <c r="X248"/>
      <c r="Y248"/>
      <c r="Z248"/>
      <c r="AA248"/>
    </row>
    <row r="249" spans="1:27" s="44" customFormat="1" x14ac:dyDescent="0.15">
      <c r="A249" s="66"/>
      <c r="O249"/>
      <c r="T249"/>
      <c r="U249"/>
      <c r="V249"/>
      <c r="W249"/>
      <c r="X249"/>
      <c r="Y249"/>
      <c r="Z249"/>
      <c r="AA249"/>
    </row>
    <row r="250" spans="1:27" s="44" customFormat="1" x14ac:dyDescent="0.15">
      <c r="A250" s="66"/>
      <c r="O250"/>
      <c r="T250"/>
      <c r="U250"/>
      <c r="V250"/>
      <c r="W250"/>
      <c r="X250"/>
      <c r="Y250"/>
      <c r="Z250"/>
      <c r="AA250"/>
    </row>
    <row r="251" spans="1:27" s="44" customFormat="1" x14ac:dyDescent="0.15">
      <c r="A251" s="66"/>
      <c r="O251"/>
      <c r="T251"/>
      <c r="U251"/>
      <c r="V251"/>
      <c r="W251"/>
      <c r="X251"/>
      <c r="Y251"/>
      <c r="Z251"/>
      <c r="AA251"/>
    </row>
    <row r="252" spans="1:27" s="44" customFormat="1" x14ac:dyDescent="0.15">
      <c r="A252" s="66"/>
      <c r="O252"/>
      <c r="T252"/>
      <c r="U252"/>
      <c r="V252"/>
      <c r="W252"/>
      <c r="X252"/>
      <c r="Y252"/>
      <c r="Z252"/>
      <c r="AA252"/>
    </row>
    <row r="253" spans="1:27" s="44" customFormat="1" x14ac:dyDescent="0.15">
      <c r="A253" s="66"/>
      <c r="O253"/>
      <c r="T253"/>
      <c r="U253"/>
      <c r="V253"/>
      <c r="W253"/>
      <c r="X253"/>
      <c r="Y253"/>
      <c r="Z253"/>
      <c r="AA253"/>
    </row>
    <row r="254" spans="1:27" s="44" customFormat="1" x14ac:dyDescent="0.15">
      <c r="A254" s="66"/>
      <c r="O254"/>
      <c r="T254"/>
      <c r="U254"/>
      <c r="V254"/>
      <c r="W254"/>
      <c r="X254"/>
      <c r="Y254"/>
      <c r="Z254"/>
      <c r="AA254"/>
    </row>
    <row r="255" spans="1:27" s="44" customFormat="1" x14ac:dyDescent="0.15">
      <c r="A255" s="66"/>
      <c r="O255"/>
      <c r="T255"/>
      <c r="U255"/>
      <c r="V255"/>
      <c r="W255"/>
      <c r="X255"/>
      <c r="Y255"/>
      <c r="Z255"/>
      <c r="AA255"/>
    </row>
    <row r="256" spans="1:27" s="44" customFormat="1" x14ac:dyDescent="0.15">
      <c r="A256" s="66"/>
      <c r="O256"/>
      <c r="T256"/>
      <c r="U256"/>
      <c r="V256"/>
      <c r="W256"/>
      <c r="X256"/>
      <c r="Y256"/>
      <c r="Z256"/>
      <c r="AA256"/>
    </row>
    <row r="257" spans="1:27" s="44" customFormat="1" x14ac:dyDescent="0.15">
      <c r="A257" s="66"/>
      <c r="O257"/>
      <c r="T257"/>
      <c r="U257"/>
      <c r="V257"/>
      <c r="W257"/>
      <c r="X257"/>
      <c r="Y257"/>
      <c r="Z257"/>
      <c r="AA257"/>
    </row>
    <row r="258" spans="1:27" s="44" customFormat="1" x14ac:dyDescent="0.15">
      <c r="A258" s="66"/>
      <c r="O258"/>
      <c r="T258"/>
      <c r="U258"/>
      <c r="V258"/>
      <c r="W258"/>
      <c r="X258"/>
      <c r="Y258"/>
      <c r="Z258"/>
      <c r="AA258"/>
    </row>
    <row r="259" spans="1:27" s="44" customFormat="1" x14ac:dyDescent="0.15">
      <c r="A259" s="66"/>
      <c r="O259"/>
      <c r="T259"/>
      <c r="U259"/>
      <c r="V259"/>
      <c r="W259"/>
      <c r="X259"/>
      <c r="Y259"/>
      <c r="Z259"/>
      <c r="AA259"/>
    </row>
    <row r="260" spans="1:27" s="44" customFormat="1" x14ac:dyDescent="0.15">
      <c r="A260" s="66"/>
      <c r="O260"/>
      <c r="T260"/>
      <c r="U260"/>
      <c r="V260"/>
      <c r="W260"/>
      <c r="X260"/>
      <c r="Y260"/>
      <c r="Z260"/>
      <c r="AA260"/>
    </row>
    <row r="261" spans="1:27" s="44" customFormat="1" x14ac:dyDescent="0.15">
      <c r="A261" s="66"/>
      <c r="O261"/>
      <c r="T261"/>
      <c r="U261"/>
      <c r="V261"/>
      <c r="W261"/>
      <c r="X261"/>
      <c r="Y261"/>
      <c r="Z261"/>
      <c r="AA261"/>
    </row>
    <row r="262" spans="1:27" s="44" customFormat="1" x14ac:dyDescent="0.15">
      <c r="A262" s="66"/>
      <c r="O262"/>
      <c r="T262"/>
      <c r="U262"/>
      <c r="V262"/>
      <c r="W262"/>
      <c r="X262"/>
      <c r="Y262"/>
      <c r="Z262"/>
      <c r="AA262"/>
    </row>
    <row r="263" spans="1:27" s="44" customFormat="1" x14ac:dyDescent="0.15">
      <c r="A263" s="66"/>
      <c r="O263"/>
      <c r="T263"/>
      <c r="U263"/>
      <c r="V263"/>
      <c r="W263"/>
      <c r="X263"/>
      <c r="Y263"/>
      <c r="Z263"/>
      <c r="AA263"/>
    </row>
    <row r="264" spans="1:27" s="44" customFormat="1" x14ac:dyDescent="0.15">
      <c r="A264" s="66"/>
      <c r="O264"/>
      <c r="T264"/>
      <c r="U264"/>
      <c r="V264"/>
      <c r="W264"/>
      <c r="X264"/>
      <c r="Y264"/>
      <c r="Z264"/>
      <c r="AA264"/>
    </row>
    <row r="265" spans="1:27" s="44" customFormat="1" x14ac:dyDescent="0.15">
      <c r="A265" s="66"/>
      <c r="O265"/>
      <c r="T265"/>
      <c r="U265"/>
      <c r="V265"/>
      <c r="W265"/>
      <c r="X265"/>
      <c r="Y265"/>
      <c r="Z265"/>
      <c r="AA265"/>
    </row>
    <row r="266" spans="1:27" s="44" customFormat="1" x14ac:dyDescent="0.15">
      <c r="A266" s="66"/>
      <c r="O266"/>
      <c r="T266"/>
      <c r="U266"/>
      <c r="V266"/>
      <c r="W266"/>
      <c r="X266"/>
      <c r="Y266"/>
      <c r="Z266"/>
      <c r="AA266"/>
    </row>
    <row r="267" spans="1:27" s="44" customFormat="1" x14ac:dyDescent="0.15">
      <c r="A267" s="66"/>
      <c r="O267"/>
      <c r="T267"/>
      <c r="U267"/>
      <c r="V267"/>
      <c r="W267"/>
      <c r="X267"/>
      <c r="Y267"/>
      <c r="Z267"/>
      <c r="AA267"/>
    </row>
    <row r="268" spans="1:27" s="44" customFormat="1" x14ac:dyDescent="0.15">
      <c r="A268" s="66"/>
      <c r="O268"/>
      <c r="T268"/>
      <c r="U268"/>
      <c r="V268"/>
      <c r="W268"/>
      <c r="X268"/>
      <c r="Y268"/>
      <c r="Z268"/>
      <c r="AA268"/>
    </row>
    <row r="269" spans="1:27" s="44" customFormat="1" x14ac:dyDescent="0.15">
      <c r="A269" s="66"/>
      <c r="O269"/>
      <c r="T269"/>
      <c r="U269"/>
      <c r="V269"/>
      <c r="W269"/>
      <c r="X269"/>
      <c r="Y269"/>
      <c r="Z269"/>
      <c r="AA269"/>
    </row>
    <row r="270" spans="1:27" s="44" customFormat="1" x14ac:dyDescent="0.15">
      <c r="A270" s="66"/>
      <c r="O270"/>
      <c r="T270"/>
      <c r="U270"/>
      <c r="V270"/>
      <c r="W270"/>
      <c r="X270"/>
      <c r="Y270"/>
      <c r="Z270"/>
      <c r="AA270"/>
    </row>
    <row r="271" spans="1:27" s="44" customFormat="1" x14ac:dyDescent="0.15">
      <c r="A271" s="66"/>
      <c r="O271"/>
      <c r="T271"/>
      <c r="U271"/>
      <c r="V271"/>
      <c r="W271"/>
      <c r="X271"/>
      <c r="Y271"/>
      <c r="Z271"/>
      <c r="AA271"/>
    </row>
    <row r="272" spans="1:27" s="44" customFormat="1" x14ac:dyDescent="0.15">
      <c r="A272" s="66"/>
      <c r="O272"/>
      <c r="T272"/>
      <c r="U272"/>
      <c r="V272"/>
      <c r="W272"/>
      <c r="X272"/>
      <c r="Y272"/>
      <c r="Z272"/>
      <c r="AA272"/>
    </row>
    <row r="273" spans="1:27" s="44" customFormat="1" x14ac:dyDescent="0.15">
      <c r="A273" s="66"/>
      <c r="O273"/>
      <c r="T273"/>
      <c r="U273"/>
      <c r="V273"/>
      <c r="W273"/>
      <c r="X273"/>
      <c r="Y273"/>
      <c r="Z273"/>
      <c r="AA273"/>
    </row>
    <row r="274" spans="1:27" s="44" customFormat="1" x14ac:dyDescent="0.15">
      <c r="A274" s="66"/>
      <c r="O274"/>
      <c r="T274"/>
      <c r="U274"/>
      <c r="V274"/>
      <c r="W274"/>
      <c r="X274"/>
      <c r="Y274"/>
      <c r="Z274"/>
      <c r="AA274"/>
    </row>
    <row r="275" spans="1:27" s="44" customFormat="1" x14ac:dyDescent="0.15">
      <c r="A275" s="66"/>
      <c r="O275"/>
      <c r="T275"/>
      <c r="U275"/>
      <c r="V275"/>
      <c r="W275"/>
      <c r="X275"/>
      <c r="Y275"/>
      <c r="Z275"/>
      <c r="AA275"/>
    </row>
    <row r="276" spans="1:27" s="44" customFormat="1" x14ac:dyDescent="0.15">
      <c r="A276" s="66"/>
      <c r="O276"/>
      <c r="T276"/>
      <c r="U276"/>
      <c r="V276"/>
      <c r="W276"/>
      <c r="X276"/>
      <c r="Y276"/>
      <c r="Z276"/>
      <c r="AA276"/>
    </row>
    <row r="277" spans="1:27" s="44" customFormat="1" x14ac:dyDescent="0.15">
      <c r="A277" s="66"/>
      <c r="O277"/>
      <c r="T277"/>
      <c r="U277"/>
      <c r="V277"/>
      <c r="W277"/>
      <c r="X277"/>
      <c r="Y277"/>
      <c r="Z277"/>
      <c r="AA277"/>
    </row>
    <row r="278" spans="1:27" s="44" customFormat="1" x14ac:dyDescent="0.15">
      <c r="A278" s="66"/>
      <c r="O278"/>
      <c r="T278"/>
      <c r="U278"/>
      <c r="V278"/>
      <c r="W278"/>
      <c r="X278"/>
      <c r="Y278"/>
      <c r="Z278"/>
      <c r="AA278"/>
    </row>
    <row r="279" spans="1:27" s="44" customFormat="1" x14ac:dyDescent="0.15">
      <c r="A279" s="66"/>
      <c r="O279"/>
      <c r="T279"/>
      <c r="U279"/>
      <c r="V279"/>
      <c r="W279"/>
      <c r="X279"/>
      <c r="Y279"/>
      <c r="Z279"/>
      <c r="AA279"/>
    </row>
    <row r="280" spans="1:27" s="44" customFormat="1" x14ac:dyDescent="0.15">
      <c r="A280" s="66"/>
      <c r="O280"/>
      <c r="T280"/>
      <c r="U280"/>
      <c r="V280"/>
      <c r="W280"/>
      <c r="X280"/>
      <c r="Y280"/>
      <c r="Z280"/>
      <c r="AA280"/>
    </row>
    <row r="281" spans="1:27" s="44" customFormat="1" x14ac:dyDescent="0.15">
      <c r="A281" s="66"/>
      <c r="O281"/>
      <c r="T281"/>
      <c r="U281"/>
      <c r="V281"/>
      <c r="W281"/>
      <c r="X281"/>
      <c r="Y281"/>
      <c r="Z281"/>
      <c r="AA281"/>
    </row>
    <row r="282" spans="1:27" s="44" customFormat="1" x14ac:dyDescent="0.15">
      <c r="A282" s="66"/>
      <c r="O282"/>
      <c r="T282"/>
      <c r="U282"/>
      <c r="V282"/>
      <c r="W282"/>
      <c r="X282"/>
      <c r="Y282"/>
      <c r="Z282"/>
      <c r="AA282"/>
    </row>
    <row r="283" spans="1:27" s="44" customFormat="1" x14ac:dyDescent="0.15">
      <c r="A283" s="66"/>
      <c r="O283"/>
      <c r="T283"/>
      <c r="U283"/>
      <c r="V283"/>
      <c r="W283"/>
      <c r="X283"/>
      <c r="Y283"/>
      <c r="Z283"/>
      <c r="AA283"/>
    </row>
    <row r="284" spans="1:27" s="44" customFormat="1" x14ac:dyDescent="0.15">
      <c r="A284" s="66"/>
      <c r="O284"/>
      <c r="T284"/>
      <c r="U284"/>
      <c r="V284"/>
      <c r="W284"/>
      <c r="X284"/>
      <c r="Y284"/>
      <c r="Z284"/>
      <c r="AA284"/>
    </row>
    <row r="285" spans="1:27" s="44" customFormat="1" x14ac:dyDescent="0.15">
      <c r="A285" s="66"/>
      <c r="O285"/>
      <c r="T285"/>
      <c r="U285"/>
      <c r="V285"/>
      <c r="W285"/>
      <c r="X285"/>
      <c r="Y285"/>
      <c r="Z285"/>
      <c r="AA285"/>
    </row>
    <row r="286" spans="1:27" s="44" customFormat="1" x14ac:dyDescent="0.15">
      <c r="A286" s="66"/>
      <c r="O286"/>
      <c r="T286"/>
      <c r="U286"/>
      <c r="V286"/>
      <c r="W286"/>
      <c r="X286"/>
      <c r="Y286"/>
      <c r="Z286"/>
      <c r="AA286"/>
    </row>
    <row r="287" spans="1:27" s="44" customFormat="1" x14ac:dyDescent="0.15">
      <c r="A287" s="66"/>
      <c r="O287"/>
      <c r="T287"/>
      <c r="U287"/>
      <c r="V287"/>
      <c r="W287"/>
      <c r="X287"/>
      <c r="Y287"/>
      <c r="Z287"/>
      <c r="AA287"/>
    </row>
    <row r="288" spans="1:27" s="44" customFormat="1" x14ac:dyDescent="0.15">
      <c r="A288" s="66"/>
      <c r="O288"/>
      <c r="T288"/>
      <c r="U288"/>
      <c r="V288"/>
      <c r="W288"/>
      <c r="X288"/>
      <c r="Y288"/>
      <c r="Z288"/>
      <c r="AA288"/>
    </row>
    <row r="289" spans="1:27" s="44" customFormat="1" x14ac:dyDescent="0.15">
      <c r="A289" s="66"/>
      <c r="O289"/>
      <c r="T289"/>
      <c r="U289"/>
      <c r="V289"/>
      <c r="W289"/>
      <c r="X289"/>
      <c r="Y289"/>
      <c r="Z289"/>
      <c r="AA289"/>
    </row>
    <row r="290" spans="1:27" s="44" customFormat="1" x14ac:dyDescent="0.15">
      <c r="A290" s="66"/>
      <c r="O290"/>
      <c r="T290"/>
      <c r="U290"/>
      <c r="V290"/>
      <c r="W290"/>
      <c r="X290"/>
      <c r="Y290"/>
      <c r="Z290"/>
      <c r="AA290"/>
    </row>
    <row r="291" spans="1:27" s="44" customFormat="1" x14ac:dyDescent="0.15">
      <c r="A291" s="66"/>
      <c r="O291"/>
      <c r="T291"/>
      <c r="U291"/>
      <c r="V291"/>
      <c r="W291"/>
      <c r="X291"/>
      <c r="Y291"/>
      <c r="Z291"/>
      <c r="AA291"/>
    </row>
    <row r="292" spans="1:27" s="44" customFormat="1" x14ac:dyDescent="0.15">
      <c r="A292" s="66"/>
      <c r="O292"/>
      <c r="T292"/>
      <c r="U292"/>
      <c r="V292"/>
      <c r="W292"/>
      <c r="X292"/>
      <c r="Y292"/>
      <c r="Z292"/>
      <c r="AA292"/>
    </row>
    <row r="293" spans="1:27" s="44" customFormat="1" x14ac:dyDescent="0.15">
      <c r="A293" s="66"/>
      <c r="O293"/>
      <c r="T293"/>
      <c r="U293"/>
      <c r="V293"/>
      <c r="W293"/>
      <c r="X293"/>
      <c r="Y293"/>
      <c r="Z293"/>
      <c r="AA293"/>
    </row>
    <row r="294" spans="1:27" s="44" customFormat="1" x14ac:dyDescent="0.15">
      <c r="A294" s="66"/>
      <c r="O294"/>
      <c r="T294"/>
      <c r="U294"/>
      <c r="V294"/>
      <c r="W294"/>
      <c r="X294"/>
      <c r="Y294"/>
      <c r="Z294"/>
      <c r="AA294"/>
    </row>
    <row r="295" spans="1:27" s="44" customFormat="1" x14ac:dyDescent="0.15">
      <c r="A295" s="66"/>
      <c r="O295"/>
      <c r="T295"/>
      <c r="U295"/>
      <c r="V295"/>
      <c r="W295"/>
      <c r="X295"/>
      <c r="Y295"/>
      <c r="Z295"/>
      <c r="AA295"/>
    </row>
    <row r="296" spans="1:27" s="44" customFormat="1" x14ac:dyDescent="0.15">
      <c r="A296" s="66"/>
      <c r="O296"/>
      <c r="T296"/>
      <c r="U296"/>
      <c r="V296"/>
      <c r="W296"/>
      <c r="X296"/>
      <c r="Y296"/>
      <c r="Z296"/>
      <c r="AA296"/>
    </row>
    <row r="297" spans="1:27" s="44" customFormat="1" x14ac:dyDescent="0.15">
      <c r="A297" s="66"/>
      <c r="O297"/>
      <c r="T297"/>
      <c r="U297"/>
      <c r="V297"/>
      <c r="W297"/>
      <c r="X297"/>
      <c r="Y297"/>
      <c r="Z297"/>
      <c r="AA297"/>
    </row>
    <row r="298" spans="1:27" s="44" customFormat="1" x14ac:dyDescent="0.15">
      <c r="A298" s="66"/>
      <c r="O298"/>
      <c r="T298"/>
      <c r="U298"/>
      <c r="V298"/>
      <c r="W298"/>
      <c r="X298"/>
      <c r="Y298"/>
      <c r="Z298"/>
      <c r="AA298"/>
    </row>
    <row r="299" spans="1:27" s="44" customFormat="1" x14ac:dyDescent="0.15">
      <c r="A299" s="66"/>
      <c r="O299"/>
      <c r="T299"/>
      <c r="U299"/>
      <c r="V299"/>
      <c r="W299"/>
      <c r="X299"/>
      <c r="Y299"/>
      <c r="Z299"/>
      <c r="AA299"/>
    </row>
    <row r="300" spans="1:27" s="44" customFormat="1" x14ac:dyDescent="0.15">
      <c r="A300" s="66"/>
      <c r="O300"/>
      <c r="T300"/>
      <c r="U300"/>
      <c r="V300"/>
      <c r="W300"/>
      <c r="X300"/>
      <c r="Y300"/>
      <c r="Z300"/>
      <c r="AA300"/>
    </row>
    <row r="301" spans="1:27" s="44" customFormat="1" x14ac:dyDescent="0.15">
      <c r="A301" s="66"/>
      <c r="O301"/>
      <c r="T301"/>
      <c r="U301"/>
      <c r="V301"/>
      <c r="W301"/>
      <c r="X301"/>
      <c r="Y301"/>
      <c r="Z301"/>
      <c r="AA301"/>
    </row>
    <row r="302" spans="1:27" s="44" customFormat="1" x14ac:dyDescent="0.15">
      <c r="A302" s="66"/>
      <c r="O302"/>
      <c r="T302"/>
      <c r="U302"/>
      <c r="V302"/>
      <c r="W302"/>
      <c r="X302"/>
      <c r="Y302"/>
      <c r="Z302"/>
      <c r="AA302"/>
    </row>
    <row r="303" spans="1:27" s="44" customFormat="1" x14ac:dyDescent="0.15">
      <c r="A303" s="66"/>
      <c r="O303"/>
      <c r="T303"/>
      <c r="U303"/>
      <c r="V303"/>
      <c r="W303"/>
      <c r="X303"/>
      <c r="Y303"/>
      <c r="Z303"/>
      <c r="AA303"/>
    </row>
    <row r="304" spans="1:27" s="44" customFormat="1" x14ac:dyDescent="0.15">
      <c r="A304" s="66"/>
      <c r="O304"/>
      <c r="T304"/>
      <c r="U304"/>
      <c r="V304"/>
      <c r="W304"/>
      <c r="X304"/>
      <c r="Y304"/>
      <c r="Z304"/>
      <c r="AA304"/>
    </row>
    <row r="305" spans="1:27" s="44" customFormat="1" x14ac:dyDescent="0.15">
      <c r="A305" s="66"/>
      <c r="O305"/>
      <c r="T305"/>
      <c r="U305"/>
      <c r="V305"/>
      <c r="W305"/>
      <c r="X305"/>
      <c r="Y305"/>
      <c r="Z305"/>
      <c r="AA305"/>
    </row>
    <row r="306" spans="1:27" s="44" customFormat="1" x14ac:dyDescent="0.15">
      <c r="A306" s="66"/>
      <c r="O306"/>
      <c r="T306"/>
      <c r="U306"/>
      <c r="V306"/>
      <c r="W306"/>
      <c r="X306"/>
      <c r="Y306"/>
      <c r="Z306"/>
      <c r="AA306"/>
    </row>
    <row r="307" spans="1:27" s="44" customFormat="1" x14ac:dyDescent="0.15">
      <c r="A307" s="66"/>
      <c r="O307"/>
      <c r="T307"/>
      <c r="U307"/>
      <c r="V307"/>
      <c r="W307"/>
      <c r="X307"/>
      <c r="Y307"/>
      <c r="Z307"/>
      <c r="AA307"/>
    </row>
    <row r="308" spans="1:27" s="44" customFormat="1" x14ac:dyDescent="0.15">
      <c r="A308" s="66"/>
      <c r="O308"/>
      <c r="T308"/>
      <c r="U308"/>
      <c r="V308"/>
      <c r="W308"/>
      <c r="X308"/>
      <c r="Y308"/>
      <c r="Z308"/>
      <c r="AA308"/>
    </row>
    <row r="309" spans="1:27" s="44" customFormat="1" x14ac:dyDescent="0.15">
      <c r="A309" s="66"/>
      <c r="O309"/>
      <c r="T309"/>
      <c r="U309"/>
      <c r="V309"/>
      <c r="W309"/>
      <c r="X309"/>
      <c r="Y309"/>
      <c r="Z309"/>
      <c r="AA309"/>
    </row>
    <row r="310" spans="1:27" s="44" customFormat="1" x14ac:dyDescent="0.15">
      <c r="A310" s="66"/>
      <c r="O310"/>
      <c r="T310"/>
      <c r="U310"/>
      <c r="V310"/>
      <c r="W310"/>
      <c r="X310"/>
      <c r="Y310"/>
      <c r="Z310"/>
      <c r="AA310"/>
    </row>
    <row r="311" spans="1:27" s="44" customFormat="1" x14ac:dyDescent="0.15">
      <c r="A311" s="66"/>
      <c r="O311"/>
      <c r="T311"/>
      <c r="U311"/>
      <c r="V311"/>
      <c r="W311"/>
      <c r="X311"/>
      <c r="Y311"/>
      <c r="Z311"/>
      <c r="AA311"/>
    </row>
    <row r="312" spans="1:27" s="44" customFormat="1" x14ac:dyDescent="0.15">
      <c r="A312" s="66"/>
      <c r="O312"/>
      <c r="T312"/>
      <c r="U312"/>
      <c r="V312"/>
      <c r="W312"/>
      <c r="X312"/>
      <c r="Y312"/>
      <c r="Z312"/>
      <c r="AA312"/>
    </row>
    <row r="313" spans="1:27" s="44" customFormat="1" x14ac:dyDescent="0.15">
      <c r="A313" s="66"/>
      <c r="O313"/>
      <c r="T313"/>
      <c r="U313"/>
      <c r="V313"/>
      <c r="W313"/>
      <c r="X313"/>
      <c r="Y313"/>
      <c r="Z313"/>
      <c r="AA313"/>
    </row>
    <row r="314" spans="1:27" s="44" customFormat="1" x14ac:dyDescent="0.15">
      <c r="A314" s="66"/>
      <c r="O314"/>
      <c r="T314"/>
      <c r="U314"/>
      <c r="V314"/>
      <c r="W314"/>
      <c r="X314"/>
      <c r="Y314"/>
      <c r="Z314"/>
      <c r="AA314"/>
    </row>
    <row r="315" spans="1:27" s="44" customFormat="1" x14ac:dyDescent="0.15">
      <c r="A315" s="66"/>
      <c r="O315"/>
      <c r="T315"/>
      <c r="U315"/>
      <c r="V315"/>
      <c r="W315"/>
      <c r="X315"/>
      <c r="Y315"/>
      <c r="Z315"/>
      <c r="AA315"/>
    </row>
    <row r="316" spans="1:27" s="44" customFormat="1" x14ac:dyDescent="0.15">
      <c r="A316" s="66"/>
      <c r="O316"/>
      <c r="T316"/>
      <c r="U316"/>
      <c r="V316"/>
      <c r="W316"/>
      <c r="X316"/>
      <c r="Y316"/>
      <c r="Z316"/>
      <c r="AA316"/>
    </row>
    <row r="317" spans="1:27" s="44" customFormat="1" x14ac:dyDescent="0.15">
      <c r="A317" s="66"/>
      <c r="O317"/>
      <c r="T317"/>
      <c r="U317"/>
      <c r="V317"/>
      <c r="W317"/>
      <c r="X317"/>
      <c r="Y317"/>
      <c r="Z317"/>
      <c r="AA317"/>
    </row>
    <row r="318" spans="1:27" s="44" customFormat="1" x14ac:dyDescent="0.15">
      <c r="A318" s="66"/>
      <c r="O318"/>
      <c r="T318"/>
      <c r="U318"/>
      <c r="V318"/>
      <c r="W318"/>
      <c r="X318"/>
      <c r="Y318"/>
      <c r="Z318"/>
      <c r="AA318"/>
    </row>
    <row r="319" spans="1:27" s="44" customFormat="1" x14ac:dyDescent="0.15">
      <c r="A319" s="66"/>
      <c r="O319"/>
      <c r="T319"/>
      <c r="U319"/>
      <c r="V319"/>
      <c r="W319"/>
      <c r="X319"/>
      <c r="Y319"/>
      <c r="Z319"/>
      <c r="AA319"/>
    </row>
    <row r="320" spans="1:27" s="44" customFormat="1" x14ac:dyDescent="0.15">
      <c r="A320" s="66"/>
      <c r="O320"/>
      <c r="T320"/>
      <c r="U320"/>
      <c r="V320"/>
      <c r="W320"/>
      <c r="X320"/>
      <c r="Y320"/>
      <c r="Z320"/>
      <c r="AA320"/>
    </row>
    <row r="321" spans="1:27" s="44" customFormat="1" x14ac:dyDescent="0.15">
      <c r="A321" s="66"/>
      <c r="O321"/>
      <c r="T321"/>
      <c r="U321"/>
      <c r="V321"/>
      <c r="W321"/>
      <c r="X321"/>
      <c r="Y321"/>
      <c r="Z321"/>
      <c r="AA321"/>
    </row>
    <row r="322" spans="1:27" s="44" customFormat="1" x14ac:dyDescent="0.15">
      <c r="A322" s="66"/>
      <c r="O322"/>
      <c r="T322"/>
      <c r="U322"/>
      <c r="V322"/>
      <c r="W322"/>
      <c r="X322"/>
      <c r="Y322"/>
      <c r="Z322"/>
      <c r="AA322"/>
    </row>
    <row r="323" spans="1:27" s="44" customFormat="1" x14ac:dyDescent="0.15">
      <c r="A323" s="66"/>
      <c r="O323"/>
      <c r="T323"/>
      <c r="U323"/>
      <c r="V323"/>
      <c r="W323"/>
      <c r="X323"/>
      <c r="Y323"/>
      <c r="Z323"/>
      <c r="AA323"/>
    </row>
    <row r="324" spans="1:27" s="44" customFormat="1" x14ac:dyDescent="0.15">
      <c r="A324" s="66"/>
      <c r="O324"/>
      <c r="T324"/>
      <c r="U324"/>
      <c r="V324"/>
      <c r="W324"/>
      <c r="X324"/>
      <c r="Y324"/>
      <c r="Z324"/>
      <c r="AA324"/>
    </row>
    <row r="325" spans="1:27" s="44" customFormat="1" x14ac:dyDescent="0.15">
      <c r="A325" s="66"/>
      <c r="O325"/>
      <c r="T325"/>
      <c r="U325"/>
      <c r="V325"/>
      <c r="W325"/>
      <c r="X325"/>
      <c r="Y325"/>
      <c r="Z325"/>
      <c r="AA325"/>
    </row>
    <row r="326" spans="1:27" s="44" customFormat="1" x14ac:dyDescent="0.15">
      <c r="A326" s="66"/>
      <c r="O326"/>
      <c r="T326"/>
      <c r="U326"/>
      <c r="V326"/>
      <c r="W326"/>
      <c r="X326"/>
      <c r="Y326"/>
      <c r="Z326"/>
      <c r="AA326"/>
    </row>
    <row r="327" spans="1:27" s="44" customFormat="1" x14ac:dyDescent="0.15">
      <c r="A327" s="66"/>
      <c r="O327"/>
      <c r="T327"/>
      <c r="U327"/>
      <c r="V327"/>
      <c r="W327"/>
      <c r="X327"/>
      <c r="Y327"/>
      <c r="Z327"/>
      <c r="AA327"/>
    </row>
    <row r="328" spans="1:27" s="44" customFormat="1" x14ac:dyDescent="0.15">
      <c r="A328" s="66"/>
      <c r="O328"/>
      <c r="T328"/>
      <c r="U328"/>
      <c r="V328"/>
      <c r="W328"/>
      <c r="X328"/>
      <c r="Y328"/>
      <c r="Z328"/>
      <c r="AA328"/>
    </row>
    <row r="329" spans="1:27" s="44" customFormat="1" x14ac:dyDescent="0.15">
      <c r="A329" s="66"/>
      <c r="O329"/>
      <c r="T329"/>
      <c r="U329"/>
      <c r="V329"/>
      <c r="W329"/>
      <c r="X329"/>
      <c r="Y329"/>
      <c r="Z329"/>
      <c r="AA329"/>
    </row>
    <row r="330" spans="1:27" s="44" customFormat="1" x14ac:dyDescent="0.15">
      <c r="A330" s="66"/>
      <c r="O330"/>
      <c r="T330"/>
      <c r="U330"/>
      <c r="V330"/>
      <c r="W330"/>
      <c r="X330"/>
      <c r="Y330"/>
      <c r="Z330"/>
      <c r="AA330"/>
    </row>
    <row r="331" spans="1:27" s="44" customFormat="1" x14ac:dyDescent="0.15">
      <c r="A331" s="66"/>
      <c r="O331"/>
      <c r="T331"/>
      <c r="U331"/>
      <c r="V331"/>
      <c r="W331"/>
      <c r="X331"/>
      <c r="Y331"/>
      <c r="Z331"/>
      <c r="AA331"/>
    </row>
    <row r="332" spans="1:27" s="44" customFormat="1" x14ac:dyDescent="0.15">
      <c r="A332" s="66"/>
      <c r="O332"/>
      <c r="T332"/>
      <c r="U332"/>
      <c r="V332"/>
      <c r="W332"/>
      <c r="X332"/>
      <c r="Y332"/>
      <c r="Z332"/>
      <c r="AA332"/>
    </row>
    <row r="333" spans="1:27" s="44" customFormat="1" x14ac:dyDescent="0.15">
      <c r="A333" s="66"/>
      <c r="O333"/>
      <c r="T333"/>
      <c r="U333"/>
      <c r="V333"/>
      <c r="W333"/>
      <c r="X333"/>
      <c r="Y333"/>
      <c r="Z333"/>
      <c r="AA333"/>
    </row>
    <row r="334" spans="1:27" s="44" customFormat="1" x14ac:dyDescent="0.15">
      <c r="A334" s="66"/>
      <c r="O334"/>
      <c r="T334"/>
      <c r="U334"/>
      <c r="V334"/>
      <c r="W334"/>
      <c r="X334"/>
      <c r="Y334"/>
      <c r="Z334"/>
      <c r="AA334"/>
    </row>
    <row r="335" spans="1:27" s="44" customFormat="1" x14ac:dyDescent="0.15">
      <c r="A335" s="66"/>
      <c r="O335"/>
      <c r="T335"/>
      <c r="U335"/>
      <c r="V335"/>
      <c r="W335"/>
      <c r="X335"/>
      <c r="Y335"/>
      <c r="Z335"/>
      <c r="AA335"/>
    </row>
    <row r="336" spans="1:27" s="44" customFormat="1" x14ac:dyDescent="0.15">
      <c r="A336" s="66"/>
      <c r="O336"/>
      <c r="T336"/>
      <c r="U336"/>
      <c r="V336"/>
      <c r="W336"/>
      <c r="X336"/>
      <c r="Y336"/>
      <c r="Z336"/>
      <c r="AA336"/>
    </row>
    <row r="337" spans="1:27" s="44" customFormat="1" x14ac:dyDescent="0.15">
      <c r="A337" s="66"/>
      <c r="O337"/>
      <c r="T337"/>
      <c r="U337"/>
      <c r="V337"/>
      <c r="W337"/>
      <c r="X337"/>
      <c r="Y337"/>
      <c r="Z337"/>
      <c r="AA337"/>
    </row>
    <row r="338" spans="1:27" s="44" customFormat="1" x14ac:dyDescent="0.15">
      <c r="A338" s="66"/>
      <c r="O338"/>
      <c r="T338"/>
      <c r="U338"/>
      <c r="V338"/>
      <c r="W338"/>
      <c r="X338"/>
      <c r="Y338"/>
      <c r="Z338"/>
      <c r="AA338"/>
    </row>
    <row r="339" spans="1:27" s="44" customFormat="1" x14ac:dyDescent="0.15">
      <c r="A339" s="66"/>
      <c r="O339"/>
      <c r="T339"/>
      <c r="U339"/>
      <c r="V339"/>
      <c r="W339"/>
      <c r="X339"/>
      <c r="Y339"/>
      <c r="Z339"/>
      <c r="AA339"/>
    </row>
    <row r="340" spans="1:27" s="44" customFormat="1" x14ac:dyDescent="0.15">
      <c r="A340" s="66"/>
      <c r="O340"/>
      <c r="T340"/>
      <c r="U340"/>
      <c r="V340"/>
      <c r="W340"/>
      <c r="X340"/>
      <c r="Y340"/>
      <c r="Z340"/>
      <c r="AA340"/>
    </row>
    <row r="341" spans="1:27" s="44" customFormat="1" x14ac:dyDescent="0.15">
      <c r="A341" s="66"/>
      <c r="O341"/>
      <c r="T341"/>
      <c r="U341"/>
      <c r="V341"/>
      <c r="W341"/>
      <c r="X341"/>
      <c r="Y341"/>
      <c r="Z341"/>
      <c r="AA341"/>
    </row>
    <row r="342" spans="1:27" s="44" customFormat="1" x14ac:dyDescent="0.15">
      <c r="A342" s="66"/>
      <c r="O342"/>
      <c r="T342"/>
      <c r="U342"/>
      <c r="V342"/>
      <c r="W342"/>
      <c r="X342"/>
      <c r="Y342"/>
      <c r="Z342"/>
      <c r="AA342"/>
    </row>
    <row r="343" spans="1:27" s="44" customFormat="1" x14ac:dyDescent="0.15">
      <c r="A343" s="66"/>
      <c r="O343"/>
      <c r="T343"/>
      <c r="U343"/>
      <c r="V343"/>
      <c r="W343"/>
      <c r="X343"/>
      <c r="Y343"/>
      <c r="Z343"/>
      <c r="AA343"/>
    </row>
    <row r="344" spans="1:27" s="44" customFormat="1" x14ac:dyDescent="0.15">
      <c r="A344" s="66"/>
      <c r="O344"/>
      <c r="T344"/>
      <c r="U344"/>
      <c r="V344"/>
      <c r="W344"/>
      <c r="X344"/>
      <c r="Y344"/>
      <c r="Z344"/>
      <c r="AA344"/>
    </row>
    <row r="345" spans="1:27" s="44" customFormat="1" x14ac:dyDescent="0.15">
      <c r="A345" s="66"/>
      <c r="O345"/>
      <c r="T345"/>
      <c r="U345"/>
      <c r="V345"/>
      <c r="W345"/>
      <c r="X345"/>
      <c r="Y345"/>
      <c r="Z345"/>
      <c r="AA345"/>
    </row>
    <row r="346" spans="1:27" s="44" customFormat="1" x14ac:dyDescent="0.15">
      <c r="A346" s="66"/>
      <c r="O346"/>
      <c r="T346"/>
      <c r="U346"/>
      <c r="V346"/>
      <c r="W346"/>
      <c r="X346"/>
      <c r="Y346"/>
      <c r="Z346"/>
      <c r="AA346"/>
    </row>
    <row r="347" spans="1:27" s="44" customFormat="1" x14ac:dyDescent="0.15">
      <c r="A347" s="66"/>
      <c r="O347"/>
      <c r="T347"/>
      <c r="U347"/>
      <c r="V347"/>
      <c r="W347"/>
      <c r="X347"/>
      <c r="Y347"/>
      <c r="Z347"/>
      <c r="AA347"/>
    </row>
    <row r="348" spans="1:27" s="44" customFormat="1" x14ac:dyDescent="0.15">
      <c r="A348" s="66"/>
      <c r="O348"/>
      <c r="T348"/>
      <c r="U348"/>
      <c r="V348"/>
      <c r="W348"/>
      <c r="X348"/>
      <c r="Y348"/>
      <c r="Z348"/>
      <c r="AA348"/>
    </row>
    <row r="349" spans="1:27" s="44" customFormat="1" x14ac:dyDescent="0.15">
      <c r="A349" s="66"/>
      <c r="O349"/>
      <c r="T349"/>
      <c r="U349"/>
      <c r="V349"/>
      <c r="W349"/>
      <c r="X349"/>
      <c r="Y349"/>
      <c r="Z349"/>
      <c r="AA349"/>
    </row>
    <row r="350" spans="1:27" s="44" customFormat="1" x14ac:dyDescent="0.15">
      <c r="A350" s="66"/>
      <c r="O350"/>
      <c r="T350"/>
      <c r="U350"/>
      <c r="V350"/>
      <c r="W350"/>
      <c r="X350"/>
      <c r="Y350"/>
      <c r="Z350"/>
      <c r="AA350"/>
    </row>
    <row r="351" spans="1:27" s="44" customFormat="1" x14ac:dyDescent="0.15">
      <c r="A351" s="66"/>
      <c r="O351"/>
      <c r="T351"/>
      <c r="U351"/>
      <c r="V351"/>
      <c r="W351"/>
      <c r="X351"/>
      <c r="Y351"/>
      <c r="Z351"/>
      <c r="AA351"/>
    </row>
    <row r="352" spans="1:27" s="44" customFormat="1" x14ac:dyDescent="0.15">
      <c r="A352" s="66"/>
      <c r="O352"/>
      <c r="T352"/>
      <c r="U352"/>
      <c r="V352"/>
      <c r="W352"/>
      <c r="X352"/>
      <c r="Y352"/>
      <c r="Z352"/>
      <c r="AA352"/>
    </row>
    <row r="353" spans="1:27" s="44" customFormat="1" x14ac:dyDescent="0.15">
      <c r="A353" s="66"/>
      <c r="O353"/>
      <c r="T353"/>
      <c r="U353"/>
      <c r="V353"/>
      <c r="W353"/>
      <c r="X353"/>
      <c r="Y353"/>
      <c r="Z353"/>
      <c r="AA353"/>
    </row>
    <row r="354" spans="1:27" s="44" customFormat="1" x14ac:dyDescent="0.15">
      <c r="A354" s="66"/>
      <c r="O354"/>
      <c r="T354"/>
      <c r="U354"/>
      <c r="V354"/>
      <c r="W354"/>
      <c r="X354"/>
      <c r="Y354"/>
      <c r="Z354"/>
      <c r="AA354"/>
    </row>
    <row r="355" spans="1:27" s="44" customFormat="1" x14ac:dyDescent="0.15">
      <c r="A355" s="66"/>
      <c r="O355"/>
      <c r="T355"/>
      <c r="U355"/>
      <c r="V355"/>
      <c r="W355"/>
      <c r="X355"/>
      <c r="Y355"/>
      <c r="Z355"/>
      <c r="AA355"/>
    </row>
    <row r="356" spans="1:27" s="44" customFormat="1" x14ac:dyDescent="0.15">
      <c r="A356" s="66"/>
      <c r="O356"/>
      <c r="T356"/>
      <c r="U356"/>
      <c r="V356"/>
      <c r="W356"/>
      <c r="X356"/>
      <c r="Y356"/>
      <c r="Z356"/>
      <c r="AA356"/>
    </row>
    <row r="357" spans="1:27" s="44" customFormat="1" x14ac:dyDescent="0.15">
      <c r="A357" s="66"/>
      <c r="O357"/>
      <c r="T357"/>
      <c r="U357"/>
      <c r="V357"/>
      <c r="W357"/>
      <c r="X357"/>
      <c r="Y357"/>
      <c r="Z357"/>
      <c r="AA357"/>
    </row>
    <row r="358" spans="1:27" s="44" customFormat="1" x14ac:dyDescent="0.15">
      <c r="A358" s="66"/>
      <c r="O358"/>
      <c r="T358"/>
      <c r="U358"/>
      <c r="V358"/>
      <c r="W358"/>
      <c r="X358"/>
      <c r="Y358"/>
      <c r="Z358"/>
      <c r="AA358"/>
    </row>
    <row r="359" spans="1:27" s="44" customFormat="1" x14ac:dyDescent="0.15">
      <c r="A359" s="66"/>
      <c r="O359"/>
      <c r="T359"/>
      <c r="U359"/>
      <c r="V359"/>
      <c r="W359"/>
      <c r="X359"/>
      <c r="Y359"/>
      <c r="Z359"/>
      <c r="AA359"/>
    </row>
    <row r="360" spans="1:27" s="44" customFormat="1" x14ac:dyDescent="0.15">
      <c r="A360" s="66"/>
      <c r="O360"/>
      <c r="T360"/>
      <c r="U360"/>
      <c r="V360"/>
      <c r="W360"/>
      <c r="X360"/>
      <c r="Y360"/>
      <c r="Z360"/>
      <c r="AA360"/>
    </row>
    <row r="361" spans="1:27" s="44" customFormat="1" x14ac:dyDescent="0.15">
      <c r="A361" s="66"/>
      <c r="O361"/>
      <c r="T361"/>
      <c r="U361"/>
      <c r="V361"/>
      <c r="W361"/>
      <c r="X361"/>
      <c r="Y361"/>
      <c r="Z361"/>
      <c r="AA361"/>
    </row>
    <row r="362" spans="1:27" s="44" customFormat="1" x14ac:dyDescent="0.15">
      <c r="A362" s="66"/>
      <c r="O362"/>
      <c r="T362"/>
      <c r="U362"/>
      <c r="V362"/>
      <c r="W362"/>
      <c r="X362"/>
      <c r="Y362"/>
      <c r="Z362"/>
      <c r="AA362"/>
    </row>
    <row r="363" spans="1:27" s="44" customFormat="1" x14ac:dyDescent="0.15">
      <c r="A363" s="66"/>
      <c r="O363"/>
      <c r="T363"/>
      <c r="U363"/>
      <c r="V363"/>
      <c r="W363"/>
      <c r="X363"/>
      <c r="Y363"/>
      <c r="Z363"/>
      <c r="AA363"/>
    </row>
    <row r="364" spans="1:27" s="44" customFormat="1" x14ac:dyDescent="0.15">
      <c r="A364" s="66"/>
      <c r="O364"/>
      <c r="T364"/>
      <c r="U364"/>
      <c r="V364"/>
      <c r="W364"/>
      <c r="X364"/>
      <c r="Y364"/>
      <c r="Z364"/>
      <c r="AA364"/>
    </row>
    <row r="365" spans="1:27" s="44" customFormat="1" x14ac:dyDescent="0.15">
      <c r="A365" s="66"/>
      <c r="O365"/>
      <c r="T365"/>
      <c r="U365"/>
      <c r="V365"/>
      <c r="W365"/>
      <c r="X365"/>
      <c r="Y365"/>
      <c r="Z365"/>
      <c r="AA365"/>
    </row>
    <row r="366" spans="1:27" s="44" customFormat="1" x14ac:dyDescent="0.15">
      <c r="A366" s="66"/>
      <c r="O366"/>
      <c r="T366"/>
      <c r="U366"/>
      <c r="V366"/>
      <c r="W366"/>
      <c r="X366"/>
      <c r="Y366"/>
      <c r="Z366"/>
      <c r="AA366"/>
    </row>
    <row r="367" spans="1:27" s="44" customFormat="1" x14ac:dyDescent="0.15">
      <c r="A367" s="66"/>
      <c r="O367"/>
      <c r="T367"/>
      <c r="U367"/>
      <c r="V367"/>
      <c r="W367"/>
      <c r="X367"/>
      <c r="Y367"/>
      <c r="Z367"/>
      <c r="AA367"/>
    </row>
    <row r="368" spans="1:27" s="44" customFormat="1" x14ac:dyDescent="0.15">
      <c r="A368" s="66"/>
      <c r="O368"/>
      <c r="T368"/>
      <c r="U368"/>
      <c r="V368"/>
      <c r="W368"/>
      <c r="X368"/>
      <c r="Y368"/>
      <c r="Z368"/>
      <c r="AA368"/>
    </row>
    <row r="369" spans="1:27" s="44" customFormat="1" x14ac:dyDescent="0.15">
      <c r="A369" s="66"/>
      <c r="O369"/>
      <c r="T369"/>
      <c r="U369"/>
      <c r="V369"/>
      <c r="W369"/>
      <c r="X369"/>
      <c r="Y369"/>
      <c r="Z369"/>
      <c r="AA369"/>
    </row>
    <row r="370" spans="1:27" s="44" customFormat="1" x14ac:dyDescent="0.15">
      <c r="A370" s="66"/>
      <c r="O370"/>
      <c r="T370"/>
      <c r="U370"/>
      <c r="V370"/>
      <c r="W370"/>
      <c r="X370"/>
      <c r="Y370"/>
      <c r="Z370"/>
      <c r="AA370"/>
    </row>
    <row r="371" spans="1:27" s="44" customFormat="1" x14ac:dyDescent="0.15">
      <c r="A371" s="66"/>
      <c r="O371"/>
      <c r="T371"/>
      <c r="U371"/>
      <c r="V371"/>
      <c r="W371"/>
      <c r="X371"/>
      <c r="Y371"/>
      <c r="Z371"/>
      <c r="AA371"/>
    </row>
    <row r="372" spans="1:27" s="44" customFormat="1" x14ac:dyDescent="0.15">
      <c r="A372" s="66"/>
      <c r="O372"/>
      <c r="T372"/>
      <c r="U372"/>
      <c r="V372"/>
      <c r="W372"/>
      <c r="X372"/>
      <c r="Y372"/>
      <c r="Z372"/>
      <c r="AA372"/>
    </row>
    <row r="373" spans="1:27" s="44" customFormat="1" x14ac:dyDescent="0.15">
      <c r="A373" s="66"/>
      <c r="O373"/>
      <c r="T373"/>
      <c r="U373"/>
      <c r="V373"/>
      <c r="W373"/>
      <c r="X373"/>
      <c r="Y373"/>
      <c r="Z373"/>
      <c r="AA373"/>
    </row>
    <row r="374" spans="1:27" s="44" customFormat="1" x14ac:dyDescent="0.15">
      <c r="A374" s="66"/>
      <c r="O374"/>
      <c r="T374"/>
      <c r="U374"/>
      <c r="V374"/>
      <c r="W374"/>
      <c r="X374"/>
      <c r="Y374"/>
      <c r="Z374"/>
      <c r="AA374"/>
    </row>
    <row r="375" spans="1:27" s="44" customFormat="1" x14ac:dyDescent="0.15">
      <c r="A375" s="66"/>
      <c r="O375"/>
      <c r="T375"/>
      <c r="U375"/>
      <c r="V375"/>
      <c r="W375"/>
      <c r="X375"/>
      <c r="Y375"/>
      <c r="Z375"/>
      <c r="AA375"/>
    </row>
    <row r="376" spans="1:27" s="44" customFormat="1" x14ac:dyDescent="0.15">
      <c r="A376" s="66"/>
      <c r="O376"/>
      <c r="T376"/>
      <c r="U376"/>
      <c r="V376"/>
      <c r="W376"/>
      <c r="X376"/>
      <c r="Y376"/>
      <c r="Z376"/>
      <c r="AA376"/>
    </row>
    <row r="377" spans="1:27" s="44" customFormat="1" x14ac:dyDescent="0.15">
      <c r="A377" s="66"/>
      <c r="O377"/>
      <c r="T377"/>
      <c r="U377"/>
      <c r="V377"/>
      <c r="W377"/>
      <c r="X377"/>
      <c r="Y377"/>
      <c r="Z377"/>
      <c r="AA377"/>
    </row>
    <row r="378" spans="1:27" s="44" customFormat="1" x14ac:dyDescent="0.15">
      <c r="A378" s="66"/>
      <c r="O378"/>
      <c r="T378"/>
      <c r="U378"/>
      <c r="V378"/>
      <c r="W378"/>
      <c r="X378"/>
      <c r="Y378"/>
      <c r="Z378"/>
      <c r="AA378"/>
    </row>
    <row r="379" spans="1:27" s="44" customFormat="1" x14ac:dyDescent="0.15">
      <c r="A379" s="66"/>
      <c r="O379"/>
      <c r="T379"/>
      <c r="U379"/>
      <c r="V379"/>
      <c r="W379"/>
      <c r="X379"/>
      <c r="Y379"/>
      <c r="Z379"/>
      <c r="AA379"/>
    </row>
    <row r="380" spans="1:27" s="44" customFormat="1" x14ac:dyDescent="0.15">
      <c r="A380" s="66"/>
      <c r="O380"/>
      <c r="T380"/>
      <c r="U380"/>
      <c r="V380"/>
      <c r="W380"/>
      <c r="X380"/>
      <c r="Y380"/>
      <c r="Z380"/>
      <c r="AA380"/>
    </row>
    <row r="381" spans="1:27" s="44" customFormat="1" x14ac:dyDescent="0.15">
      <c r="A381" s="66"/>
      <c r="O381"/>
      <c r="T381"/>
      <c r="U381"/>
      <c r="V381"/>
      <c r="W381"/>
      <c r="X381"/>
      <c r="Y381"/>
      <c r="Z381"/>
      <c r="AA381"/>
    </row>
    <row r="382" spans="1:27" s="44" customFormat="1" x14ac:dyDescent="0.15">
      <c r="A382" s="66"/>
      <c r="O382"/>
      <c r="T382"/>
      <c r="U382"/>
      <c r="V382"/>
      <c r="W382"/>
      <c r="X382"/>
      <c r="Y382"/>
      <c r="Z382"/>
      <c r="AA382"/>
    </row>
    <row r="383" spans="1:27" s="44" customFormat="1" x14ac:dyDescent="0.15">
      <c r="A383" s="66"/>
      <c r="O383"/>
      <c r="T383"/>
      <c r="U383"/>
      <c r="V383"/>
      <c r="W383"/>
      <c r="X383"/>
      <c r="Y383"/>
      <c r="Z383"/>
      <c r="AA383"/>
    </row>
    <row r="384" spans="1:27" s="44" customFormat="1" x14ac:dyDescent="0.15">
      <c r="A384" s="66"/>
      <c r="O384"/>
      <c r="T384"/>
      <c r="U384"/>
      <c r="V384"/>
      <c r="W384"/>
      <c r="X384"/>
      <c r="Y384"/>
      <c r="Z384"/>
      <c r="AA384"/>
    </row>
    <row r="385" spans="1:27" s="44" customFormat="1" x14ac:dyDescent="0.15">
      <c r="A385" s="66"/>
      <c r="O385"/>
      <c r="T385"/>
      <c r="U385"/>
      <c r="V385"/>
      <c r="W385"/>
      <c r="X385"/>
      <c r="Y385"/>
      <c r="Z385"/>
      <c r="AA385"/>
    </row>
    <row r="386" spans="1:27" s="44" customFormat="1" x14ac:dyDescent="0.15">
      <c r="A386" s="66"/>
      <c r="O386"/>
      <c r="T386"/>
      <c r="U386"/>
      <c r="V386"/>
      <c r="W386"/>
      <c r="X386"/>
      <c r="Y386"/>
      <c r="Z386"/>
      <c r="AA386"/>
    </row>
    <row r="387" spans="1:27" s="44" customFormat="1" x14ac:dyDescent="0.15">
      <c r="A387" s="66"/>
      <c r="O387"/>
      <c r="T387"/>
      <c r="U387"/>
      <c r="V387"/>
      <c r="W387"/>
      <c r="X387"/>
      <c r="Y387"/>
      <c r="Z387"/>
      <c r="AA387"/>
    </row>
    <row r="388" spans="1:27" s="44" customFormat="1" x14ac:dyDescent="0.15">
      <c r="A388" s="66"/>
      <c r="O388"/>
      <c r="T388"/>
      <c r="U388"/>
      <c r="V388"/>
      <c r="W388"/>
      <c r="X388"/>
      <c r="Y388"/>
      <c r="Z388"/>
      <c r="AA388"/>
    </row>
    <row r="389" spans="1:27" s="44" customFormat="1" x14ac:dyDescent="0.15">
      <c r="A389" s="66"/>
      <c r="O389"/>
      <c r="T389"/>
      <c r="U389"/>
      <c r="V389"/>
      <c r="W389"/>
      <c r="X389"/>
      <c r="Y389"/>
      <c r="Z389"/>
      <c r="AA389"/>
    </row>
    <row r="390" spans="1:27" s="44" customFormat="1" x14ac:dyDescent="0.15">
      <c r="A390" s="66"/>
      <c r="O390"/>
      <c r="T390"/>
      <c r="U390"/>
      <c r="V390"/>
      <c r="W390"/>
      <c r="X390"/>
      <c r="Y390"/>
      <c r="Z390"/>
      <c r="AA390"/>
    </row>
    <row r="391" spans="1:27" s="44" customFormat="1" x14ac:dyDescent="0.15">
      <c r="A391" s="66"/>
      <c r="O391"/>
      <c r="T391"/>
      <c r="U391"/>
      <c r="V391"/>
      <c r="W391"/>
      <c r="X391"/>
      <c r="Y391"/>
      <c r="Z391"/>
      <c r="AA391"/>
    </row>
    <row r="392" spans="1:27" s="44" customFormat="1" x14ac:dyDescent="0.15">
      <c r="A392" s="66"/>
      <c r="O392"/>
      <c r="T392"/>
      <c r="U392"/>
      <c r="V392"/>
      <c r="W392"/>
      <c r="X392"/>
      <c r="Y392"/>
      <c r="Z392"/>
      <c r="AA392"/>
    </row>
    <row r="393" spans="1:27" s="44" customFormat="1" x14ac:dyDescent="0.15">
      <c r="A393" s="66"/>
      <c r="O393"/>
      <c r="T393"/>
      <c r="U393"/>
      <c r="V393"/>
      <c r="W393"/>
      <c r="X393"/>
      <c r="Y393"/>
      <c r="Z393"/>
      <c r="AA393"/>
    </row>
    <row r="394" spans="1:27" s="44" customFormat="1" x14ac:dyDescent="0.15">
      <c r="A394" s="66"/>
      <c r="O394"/>
      <c r="T394"/>
      <c r="U394"/>
      <c r="V394"/>
      <c r="W394"/>
      <c r="X394"/>
      <c r="Y394"/>
      <c r="Z394"/>
      <c r="AA394"/>
    </row>
    <row r="395" spans="1:27" s="44" customFormat="1" x14ac:dyDescent="0.15">
      <c r="A395" s="66"/>
      <c r="O395"/>
      <c r="T395"/>
      <c r="U395"/>
      <c r="V395"/>
      <c r="W395"/>
      <c r="X395"/>
      <c r="Y395"/>
      <c r="Z395"/>
      <c r="AA395"/>
    </row>
    <row r="396" spans="1:27" s="44" customFormat="1" x14ac:dyDescent="0.15">
      <c r="A396" s="66"/>
      <c r="O396"/>
      <c r="T396"/>
      <c r="U396"/>
      <c r="V396"/>
      <c r="W396"/>
      <c r="X396"/>
      <c r="Y396"/>
      <c r="Z396"/>
      <c r="AA396"/>
    </row>
    <row r="397" spans="1:27" s="44" customFormat="1" x14ac:dyDescent="0.15">
      <c r="A397" s="66"/>
      <c r="O397"/>
      <c r="T397"/>
      <c r="U397"/>
      <c r="V397"/>
      <c r="W397"/>
      <c r="X397"/>
      <c r="Y397"/>
      <c r="Z397"/>
      <c r="AA397"/>
    </row>
    <row r="398" spans="1:27" s="44" customFormat="1" x14ac:dyDescent="0.15">
      <c r="A398" s="66"/>
      <c r="O398"/>
      <c r="T398"/>
      <c r="U398"/>
      <c r="V398"/>
      <c r="W398"/>
      <c r="X398"/>
      <c r="Y398"/>
      <c r="Z398"/>
      <c r="AA398"/>
    </row>
    <row r="399" spans="1:27" s="44" customFormat="1" x14ac:dyDescent="0.15">
      <c r="A399" s="66"/>
      <c r="O399"/>
      <c r="T399"/>
      <c r="U399"/>
      <c r="V399"/>
      <c r="W399"/>
      <c r="X399"/>
      <c r="Y399"/>
      <c r="Z399"/>
      <c r="AA399"/>
    </row>
    <row r="400" spans="1:27" s="44" customFormat="1" x14ac:dyDescent="0.15">
      <c r="A400" s="66"/>
      <c r="O400"/>
      <c r="T400"/>
      <c r="U400"/>
      <c r="V400"/>
      <c r="W400"/>
      <c r="X400"/>
      <c r="Y400"/>
      <c r="Z400"/>
      <c r="AA400"/>
    </row>
    <row r="401" spans="1:27" s="44" customFormat="1" x14ac:dyDescent="0.15">
      <c r="A401" s="66"/>
      <c r="O401"/>
      <c r="T401"/>
      <c r="U401"/>
      <c r="V401"/>
      <c r="W401"/>
      <c r="X401"/>
      <c r="Y401"/>
      <c r="Z401"/>
      <c r="AA401"/>
    </row>
    <row r="402" spans="1:27" s="44" customFormat="1" x14ac:dyDescent="0.15">
      <c r="A402" s="66"/>
      <c r="O402"/>
      <c r="T402"/>
      <c r="U402"/>
      <c r="V402"/>
      <c r="W402"/>
      <c r="X402"/>
      <c r="Y402"/>
      <c r="Z402"/>
      <c r="AA402"/>
    </row>
    <row r="403" spans="1:27" s="44" customFormat="1" x14ac:dyDescent="0.15">
      <c r="A403" s="66"/>
      <c r="O403"/>
      <c r="T403"/>
      <c r="U403"/>
      <c r="V403"/>
      <c r="W403"/>
      <c r="X403"/>
      <c r="Y403"/>
      <c r="Z403"/>
      <c r="AA403"/>
    </row>
    <row r="404" spans="1:27" s="44" customFormat="1" x14ac:dyDescent="0.15">
      <c r="A404" s="66"/>
      <c r="O404"/>
      <c r="T404"/>
      <c r="U404"/>
      <c r="V404"/>
      <c r="W404"/>
      <c r="X404"/>
      <c r="Y404"/>
      <c r="Z404"/>
      <c r="AA404"/>
    </row>
    <row r="405" spans="1:27" s="44" customFormat="1" x14ac:dyDescent="0.15">
      <c r="A405" s="66"/>
      <c r="O405"/>
      <c r="T405"/>
      <c r="U405"/>
      <c r="V405"/>
      <c r="W405"/>
      <c r="X405"/>
      <c r="Y405"/>
      <c r="Z405"/>
      <c r="AA405"/>
    </row>
    <row r="406" spans="1:27" s="44" customFormat="1" x14ac:dyDescent="0.15">
      <c r="A406" s="66"/>
      <c r="O406"/>
      <c r="T406"/>
      <c r="U406"/>
      <c r="V406"/>
      <c r="W406"/>
      <c r="X406"/>
      <c r="Y406"/>
      <c r="Z406"/>
      <c r="AA406"/>
    </row>
    <row r="407" spans="1:27" s="44" customFormat="1" x14ac:dyDescent="0.15">
      <c r="A407" s="66"/>
      <c r="O407"/>
      <c r="T407"/>
      <c r="U407"/>
      <c r="V407"/>
      <c r="W407"/>
      <c r="X407"/>
      <c r="Y407"/>
      <c r="Z407"/>
      <c r="AA407"/>
    </row>
    <row r="408" spans="1:27" s="44" customFormat="1" x14ac:dyDescent="0.15">
      <c r="A408" s="66"/>
      <c r="O408"/>
      <c r="T408"/>
      <c r="U408"/>
      <c r="V408"/>
      <c r="W408"/>
      <c r="X408"/>
      <c r="Y408"/>
      <c r="Z408"/>
      <c r="AA408"/>
    </row>
    <row r="409" spans="1:27" s="44" customFormat="1" x14ac:dyDescent="0.15">
      <c r="A409" s="66"/>
      <c r="O409"/>
      <c r="T409"/>
      <c r="U409"/>
      <c r="V409"/>
      <c r="W409"/>
      <c r="X409"/>
      <c r="Y409"/>
      <c r="Z409"/>
      <c r="AA409"/>
    </row>
    <row r="410" spans="1:27" s="44" customFormat="1" x14ac:dyDescent="0.15">
      <c r="A410" s="66"/>
      <c r="O410"/>
      <c r="T410"/>
      <c r="U410"/>
      <c r="V410"/>
      <c r="W410"/>
      <c r="X410"/>
      <c r="Y410"/>
      <c r="Z410"/>
      <c r="AA410"/>
    </row>
    <row r="411" spans="1:27" s="44" customFormat="1" x14ac:dyDescent="0.15">
      <c r="A411" s="66"/>
      <c r="O411"/>
      <c r="T411"/>
      <c r="U411"/>
      <c r="V411"/>
      <c r="W411"/>
      <c r="X411"/>
      <c r="Y411"/>
      <c r="Z411"/>
      <c r="AA411"/>
    </row>
    <row r="412" spans="1:27" s="44" customFormat="1" x14ac:dyDescent="0.15">
      <c r="A412" s="66"/>
      <c r="O412"/>
      <c r="T412"/>
      <c r="U412"/>
      <c r="V412"/>
      <c r="W412"/>
      <c r="X412"/>
      <c r="Y412"/>
      <c r="Z412"/>
      <c r="AA412"/>
    </row>
    <row r="413" spans="1:27" s="44" customFormat="1" x14ac:dyDescent="0.15">
      <c r="A413" s="66"/>
      <c r="O413"/>
      <c r="T413"/>
      <c r="U413"/>
      <c r="V413"/>
      <c r="W413"/>
      <c r="X413"/>
      <c r="Y413"/>
      <c r="Z413"/>
      <c r="AA413"/>
    </row>
    <row r="414" spans="1:27" s="44" customFormat="1" x14ac:dyDescent="0.15">
      <c r="A414" s="66"/>
      <c r="O414"/>
      <c r="T414"/>
      <c r="U414"/>
      <c r="V414"/>
      <c r="W414"/>
      <c r="X414"/>
      <c r="Y414"/>
      <c r="Z414"/>
      <c r="AA414"/>
    </row>
    <row r="415" spans="1:27" s="44" customFormat="1" x14ac:dyDescent="0.15">
      <c r="A415" s="66"/>
      <c r="O415"/>
      <c r="T415"/>
      <c r="U415"/>
      <c r="V415"/>
      <c r="W415"/>
      <c r="X415"/>
      <c r="Y415"/>
      <c r="Z415"/>
      <c r="AA415"/>
    </row>
    <row r="416" spans="1:27" s="44" customFormat="1" x14ac:dyDescent="0.15">
      <c r="A416" s="66"/>
      <c r="O416"/>
      <c r="T416"/>
      <c r="U416"/>
      <c r="V416"/>
      <c r="W416"/>
      <c r="X416"/>
      <c r="Y416"/>
      <c r="Z416"/>
      <c r="AA416"/>
    </row>
    <row r="417" spans="1:27" s="44" customFormat="1" x14ac:dyDescent="0.15">
      <c r="A417" s="66"/>
      <c r="O417"/>
      <c r="T417"/>
      <c r="U417"/>
      <c r="V417"/>
      <c r="W417"/>
      <c r="X417"/>
      <c r="Y417"/>
      <c r="Z417"/>
      <c r="AA417"/>
    </row>
    <row r="418" spans="1:27" s="44" customFormat="1" x14ac:dyDescent="0.15">
      <c r="A418" s="66"/>
      <c r="O418"/>
      <c r="T418"/>
      <c r="U418"/>
      <c r="V418"/>
      <c r="W418"/>
      <c r="X418"/>
      <c r="Y418"/>
      <c r="Z418"/>
      <c r="AA418"/>
    </row>
    <row r="419" spans="1:27" s="44" customFormat="1" x14ac:dyDescent="0.15">
      <c r="A419" s="66"/>
      <c r="O419"/>
      <c r="T419"/>
      <c r="U419"/>
      <c r="V419"/>
      <c r="W419"/>
      <c r="X419"/>
      <c r="Y419"/>
      <c r="Z419"/>
      <c r="AA419"/>
    </row>
    <row r="420" spans="1:27" s="44" customFormat="1" x14ac:dyDescent="0.15">
      <c r="A420" s="66"/>
      <c r="O420"/>
      <c r="T420"/>
      <c r="U420"/>
      <c r="V420"/>
      <c r="W420"/>
      <c r="X420"/>
      <c r="Y420"/>
      <c r="Z420"/>
      <c r="AA420"/>
    </row>
    <row r="421" spans="1:27" s="44" customFormat="1" x14ac:dyDescent="0.15">
      <c r="A421" s="66"/>
      <c r="O421"/>
      <c r="T421"/>
      <c r="U421"/>
      <c r="V421"/>
      <c r="W421"/>
      <c r="X421"/>
      <c r="Y421"/>
      <c r="Z421"/>
      <c r="AA421"/>
    </row>
    <row r="422" spans="1:27" s="44" customFormat="1" x14ac:dyDescent="0.15">
      <c r="A422" s="66"/>
      <c r="O422"/>
      <c r="T422"/>
      <c r="U422"/>
      <c r="V422"/>
      <c r="W422"/>
      <c r="X422"/>
      <c r="Y422"/>
      <c r="Z422"/>
      <c r="AA422"/>
    </row>
    <row r="423" spans="1:27" s="44" customFormat="1" x14ac:dyDescent="0.15">
      <c r="A423" s="66"/>
      <c r="O423"/>
      <c r="T423"/>
      <c r="U423"/>
      <c r="V423"/>
      <c r="W423"/>
      <c r="X423"/>
      <c r="Y423"/>
      <c r="Z423"/>
      <c r="AA423"/>
    </row>
    <row r="424" spans="1:27" s="44" customFormat="1" x14ac:dyDescent="0.15">
      <c r="A424" s="66"/>
      <c r="O424"/>
      <c r="T424"/>
      <c r="U424"/>
      <c r="V424"/>
      <c r="W424"/>
      <c r="X424"/>
      <c r="Y424"/>
      <c r="Z424"/>
      <c r="AA424"/>
    </row>
    <row r="425" spans="1:27" s="44" customFormat="1" x14ac:dyDescent="0.15">
      <c r="A425" s="66"/>
      <c r="O425"/>
      <c r="T425"/>
      <c r="U425"/>
      <c r="V425"/>
      <c r="W425"/>
      <c r="X425"/>
      <c r="Y425"/>
      <c r="Z425"/>
      <c r="AA425"/>
    </row>
    <row r="426" spans="1:27" s="44" customFormat="1" x14ac:dyDescent="0.15">
      <c r="A426" s="66"/>
      <c r="O426"/>
      <c r="T426"/>
      <c r="U426"/>
      <c r="V426"/>
      <c r="W426"/>
      <c r="X426"/>
      <c r="Y426"/>
      <c r="Z426"/>
      <c r="AA426"/>
    </row>
    <row r="427" spans="1:27" s="44" customFormat="1" x14ac:dyDescent="0.15">
      <c r="A427" s="66"/>
      <c r="O427"/>
      <c r="T427"/>
      <c r="U427"/>
      <c r="V427"/>
      <c r="W427"/>
      <c r="X427"/>
      <c r="Y427"/>
      <c r="Z427"/>
      <c r="AA427"/>
    </row>
    <row r="428" spans="1:27" s="44" customFormat="1" x14ac:dyDescent="0.15">
      <c r="A428" s="66"/>
      <c r="O428"/>
      <c r="T428"/>
      <c r="U428"/>
      <c r="V428"/>
      <c r="W428"/>
      <c r="X428"/>
      <c r="Y428"/>
      <c r="Z428"/>
      <c r="AA428"/>
    </row>
    <row r="429" spans="1:27" s="44" customFormat="1" x14ac:dyDescent="0.15">
      <c r="A429" s="66"/>
      <c r="O429"/>
      <c r="T429"/>
      <c r="U429"/>
      <c r="V429"/>
      <c r="W429"/>
      <c r="X429"/>
      <c r="Y429"/>
      <c r="Z429"/>
      <c r="AA429"/>
    </row>
    <row r="430" spans="1:27" s="44" customFormat="1" x14ac:dyDescent="0.15">
      <c r="A430" s="66"/>
      <c r="O430"/>
      <c r="T430"/>
      <c r="U430"/>
      <c r="V430"/>
      <c r="W430"/>
      <c r="X430"/>
      <c r="Y430"/>
      <c r="Z430"/>
      <c r="AA430"/>
    </row>
    <row r="431" spans="1:27" s="44" customFormat="1" x14ac:dyDescent="0.15">
      <c r="A431" s="66"/>
      <c r="O431"/>
      <c r="T431"/>
      <c r="U431"/>
      <c r="V431"/>
      <c r="W431"/>
      <c r="X431"/>
      <c r="Y431"/>
      <c r="Z431"/>
      <c r="AA431"/>
    </row>
    <row r="432" spans="1:27" s="44" customFormat="1" x14ac:dyDescent="0.15">
      <c r="A432" s="66"/>
      <c r="O432"/>
      <c r="T432"/>
      <c r="U432"/>
      <c r="V432"/>
      <c r="W432"/>
      <c r="X432"/>
      <c r="Y432"/>
      <c r="Z432"/>
      <c r="AA432"/>
    </row>
    <row r="433" spans="1:27" s="44" customFormat="1" x14ac:dyDescent="0.15">
      <c r="A433" s="66"/>
      <c r="O433"/>
      <c r="T433"/>
      <c r="U433"/>
      <c r="V433"/>
      <c r="W433"/>
      <c r="X433"/>
      <c r="Y433"/>
      <c r="Z433"/>
      <c r="AA433"/>
    </row>
    <row r="434" spans="1:27" s="44" customFormat="1" x14ac:dyDescent="0.15">
      <c r="A434" s="66"/>
      <c r="O434"/>
      <c r="T434"/>
      <c r="U434"/>
      <c r="V434"/>
      <c r="W434"/>
      <c r="X434"/>
      <c r="Y434"/>
      <c r="Z434"/>
      <c r="AA434"/>
    </row>
    <row r="435" spans="1:27" s="44" customFormat="1" x14ac:dyDescent="0.15">
      <c r="A435" s="66"/>
      <c r="O435"/>
      <c r="T435"/>
      <c r="U435"/>
      <c r="V435"/>
      <c r="W435"/>
      <c r="X435"/>
      <c r="Y435"/>
      <c r="Z435"/>
      <c r="AA435"/>
    </row>
    <row r="436" spans="1:27" s="44" customFormat="1" x14ac:dyDescent="0.15">
      <c r="A436" s="66"/>
      <c r="O436"/>
      <c r="T436"/>
      <c r="U436"/>
      <c r="V436"/>
      <c r="W436"/>
      <c r="X436"/>
      <c r="Y436"/>
      <c r="Z436"/>
      <c r="AA436"/>
    </row>
    <row r="437" spans="1:27" s="44" customFormat="1" x14ac:dyDescent="0.15">
      <c r="A437" s="66"/>
      <c r="O437"/>
      <c r="T437"/>
      <c r="U437"/>
      <c r="V437"/>
      <c r="W437"/>
      <c r="X437"/>
      <c r="Y437"/>
      <c r="Z437"/>
      <c r="AA437"/>
    </row>
    <row r="438" spans="1:27" s="44" customFormat="1" x14ac:dyDescent="0.15">
      <c r="A438" s="66"/>
      <c r="O438"/>
      <c r="T438"/>
      <c r="U438"/>
      <c r="V438"/>
      <c r="W438"/>
      <c r="X438"/>
      <c r="Y438"/>
      <c r="Z438"/>
      <c r="AA438"/>
    </row>
    <row r="439" spans="1:27" s="44" customFormat="1" x14ac:dyDescent="0.15">
      <c r="A439" s="66"/>
      <c r="O439"/>
      <c r="T439"/>
      <c r="U439"/>
      <c r="V439"/>
      <c r="W439"/>
      <c r="X439"/>
      <c r="Y439"/>
      <c r="Z439"/>
      <c r="AA439"/>
    </row>
    <row r="440" spans="1:27" s="44" customFormat="1" x14ac:dyDescent="0.15">
      <c r="A440" s="66"/>
      <c r="O440"/>
      <c r="T440"/>
      <c r="U440"/>
      <c r="V440"/>
      <c r="W440"/>
      <c r="X440"/>
      <c r="Y440"/>
      <c r="Z440"/>
      <c r="AA440"/>
    </row>
    <row r="441" spans="1:27" s="44" customFormat="1" x14ac:dyDescent="0.15">
      <c r="A441" s="66"/>
      <c r="O441"/>
      <c r="T441"/>
      <c r="U441"/>
      <c r="V441"/>
      <c r="W441"/>
      <c r="X441"/>
      <c r="Y441"/>
      <c r="Z441"/>
      <c r="AA441"/>
    </row>
    <row r="442" spans="1:27" s="44" customFormat="1" x14ac:dyDescent="0.15">
      <c r="A442" s="66"/>
      <c r="O442"/>
      <c r="T442"/>
      <c r="U442"/>
      <c r="V442"/>
      <c r="W442"/>
      <c r="X442"/>
      <c r="Y442"/>
      <c r="Z442"/>
      <c r="AA442"/>
    </row>
    <row r="443" spans="1:27" s="44" customFormat="1" x14ac:dyDescent="0.15">
      <c r="A443" s="66"/>
      <c r="O443"/>
      <c r="T443"/>
      <c r="U443"/>
      <c r="V443"/>
      <c r="W443"/>
      <c r="X443"/>
      <c r="Y443"/>
      <c r="Z443"/>
      <c r="AA443"/>
    </row>
    <row r="444" spans="1:27" s="44" customFormat="1" x14ac:dyDescent="0.15">
      <c r="A444" s="66"/>
      <c r="O444"/>
      <c r="T444"/>
      <c r="U444"/>
      <c r="V444"/>
      <c r="W444"/>
      <c r="X444"/>
      <c r="Y444"/>
      <c r="Z444"/>
      <c r="AA444"/>
    </row>
    <row r="445" spans="1:27" s="44" customFormat="1" x14ac:dyDescent="0.15">
      <c r="A445" s="66"/>
      <c r="O445"/>
      <c r="T445"/>
      <c r="U445"/>
      <c r="V445"/>
      <c r="W445"/>
      <c r="X445"/>
      <c r="Y445"/>
      <c r="Z445"/>
      <c r="AA445"/>
    </row>
    <row r="446" spans="1:27" s="44" customFormat="1" x14ac:dyDescent="0.15">
      <c r="A446" s="66"/>
      <c r="O446"/>
      <c r="T446"/>
      <c r="U446"/>
      <c r="V446"/>
      <c r="W446"/>
      <c r="X446"/>
      <c r="Y446"/>
      <c r="Z446"/>
      <c r="AA446"/>
    </row>
    <row r="447" spans="1:27" s="44" customFormat="1" x14ac:dyDescent="0.15">
      <c r="A447" s="66"/>
      <c r="O447"/>
      <c r="T447"/>
      <c r="U447"/>
      <c r="V447"/>
      <c r="W447"/>
      <c r="X447"/>
      <c r="Y447"/>
      <c r="Z447"/>
      <c r="AA447"/>
    </row>
    <row r="448" spans="1:27" s="44" customFormat="1" x14ac:dyDescent="0.15">
      <c r="A448" s="66"/>
      <c r="O448"/>
      <c r="T448"/>
      <c r="U448"/>
      <c r="V448"/>
      <c r="W448"/>
      <c r="X448"/>
      <c r="Y448"/>
      <c r="Z448"/>
      <c r="AA448"/>
    </row>
    <row r="449" spans="1:27" s="44" customFormat="1" x14ac:dyDescent="0.15">
      <c r="A449" s="66"/>
      <c r="O449"/>
      <c r="T449"/>
      <c r="U449"/>
      <c r="V449"/>
      <c r="W449"/>
      <c r="X449"/>
      <c r="Y449"/>
      <c r="Z449"/>
      <c r="AA449"/>
    </row>
    <row r="450" spans="1:27" s="44" customFormat="1" x14ac:dyDescent="0.15">
      <c r="A450" s="66"/>
      <c r="O450"/>
      <c r="T450"/>
      <c r="U450"/>
      <c r="V450"/>
      <c r="W450"/>
      <c r="X450"/>
      <c r="Y450"/>
      <c r="Z450"/>
      <c r="AA450"/>
    </row>
    <row r="451" spans="1:27" s="44" customFormat="1" x14ac:dyDescent="0.15">
      <c r="A451" s="66"/>
      <c r="O451"/>
      <c r="T451"/>
      <c r="U451"/>
      <c r="V451"/>
      <c r="W451"/>
      <c r="X451"/>
      <c r="Y451"/>
      <c r="Z451"/>
      <c r="AA451"/>
    </row>
    <row r="452" spans="1:27" s="44" customFormat="1" x14ac:dyDescent="0.15">
      <c r="A452" s="66"/>
      <c r="O452"/>
      <c r="T452"/>
      <c r="U452"/>
      <c r="V452"/>
      <c r="W452"/>
      <c r="X452"/>
      <c r="Y452"/>
      <c r="Z452"/>
      <c r="AA452"/>
    </row>
    <row r="453" spans="1:27" s="44" customFormat="1" x14ac:dyDescent="0.15">
      <c r="A453" s="66"/>
      <c r="O453"/>
      <c r="T453"/>
      <c r="U453"/>
      <c r="V453"/>
      <c r="W453"/>
      <c r="X453"/>
      <c r="Y453"/>
      <c r="Z453"/>
      <c r="AA453"/>
    </row>
    <row r="454" spans="1:27" s="44" customFormat="1" x14ac:dyDescent="0.15">
      <c r="A454" s="66"/>
      <c r="O454"/>
      <c r="T454"/>
      <c r="U454"/>
      <c r="V454"/>
      <c r="W454"/>
      <c r="X454"/>
      <c r="Y454"/>
      <c r="Z454"/>
      <c r="AA454"/>
    </row>
    <row r="455" spans="1:27" s="44" customFormat="1" x14ac:dyDescent="0.15">
      <c r="A455" s="66"/>
      <c r="O455"/>
      <c r="T455"/>
      <c r="U455"/>
      <c r="V455"/>
      <c r="W455"/>
      <c r="X455"/>
      <c r="Y455"/>
      <c r="Z455"/>
      <c r="AA455"/>
    </row>
    <row r="456" spans="1:27" s="44" customFormat="1" x14ac:dyDescent="0.15">
      <c r="A456" s="66"/>
      <c r="O456"/>
      <c r="T456"/>
      <c r="U456"/>
      <c r="V456"/>
      <c r="W456"/>
      <c r="X456"/>
      <c r="Y456"/>
      <c r="Z456"/>
      <c r="AA456"/>
    </row>
    <row r="457" spans="1:27" s="44" customFormat="1" x14ac:dyDescent="0.15">
      <c r="A457" s="66"/>
      <c r="O457"/>
      <c r="T457"/>
      <c r="U457"/>
      <c r="V457"/>
      <c r="W457"/>
      <c r="X457"/>
      <c r="Y457"/>
      <c r="Z457"/>
      <c r="AA457"/>
    </row>
    <row r="458" spans="1:27" s="44" customFormat="1" x14ac:dyDescent="0.15">
      <c r="A458" s="66"/>
      <c r="O458"/>
      <c r="T458"/>
      <c r="U458"/>
      <c r="V458"/>
      <c r="W458"/>
      <c r="X458"/>
      <c r="Y458"/>
      <c r="Z458"/>
      <c r="AA458"/>
    </row>
    <row r="459" spans="1:27" s="44" customFormat="1" x14ac:dyDescent="0.15">
      <c r="A459" s="66"/>
      <c r="O459"/>
      <c r="T459"/>
      <c r="U459"/>
      <c r="V459"/>
      <c r="W459"/>
      <c r="X459"/>
      <c r="Y459"/>
      <c r="Z459"/>
      <c r="AA459"/>
    </row>
    <row r="460" spans="1:27" s="44" customFormat="1" x14ac:dyDescent="0.15">
      <c r="A460" s="66"/>
      <c r="O460"/>
      <c r="T460"/>
      <c r="U460"/>
      <c r="V460"/>
      <c r="W460"/>
      <c r="X460"/>
      <c r="Y460"/>
      <c r="Z460"/>
      <c r="AA460"/>
    </row>
    <row r="461" spans="1:27" s="44" customFormat="1" x14ac:dyDescent="0.15">
      <c r="A461" s="66"/>
      <c r="O461"/>
      <c r="T461"/>
      <c r="U461"/>
      <c r="V461"/>
      <c r="W461"/>
      <c r="X461"/>
      <c r="Y461"/>
      <c r="Z461"/>
      <c r="AA461"/>
    </row>
    <row r="462" spans="1:27" s="44" customFormat="1" x14ac:dyDescent="0.15">
      <c r="A462" s="66"/>
      <c r="O462"/>
      <c r="T462"/>
      <c r="U462"/>
      <c r="V462"/>
      <c r="W462"/>
      <c r="X462"/>
      <c r="Y462"/>
      <c r="Z462"/>
      <c r="AA462"/>
    </row>
    <row r="463" spans="1:27" s="44" customFormat="1" x14ac:dyDescent="0.15">
      <c r="A463" s="66"/>
      <c r="O463"/>
      <c r="T463"/>
      <c r="U463"/>
      <c r="V463"/>
      <c r="W463"/>
      <c r="X463"/>
      <c r="Y463"/>
      <c r="Z463"/>
      <c r="AA463"/>
    </row>
    <row r="464" spans="1:27" s="44" customFormat="1" x14ac:dyDescent="0.15">
      <c r="A464" s="66"/>
      <c r="O464"/>
      <c r="T464"/>
      <c r="U464"/>
      <c r="V464"/>
      <c r="W464"/>
      <c r="X464"/>
      <c r="Y464"/>
      <c r="Z464"/>
      <c r="AA464"/>
    </row>
    <row r="465" spans="1:27" s="44" customFormat="1" x14ac:dyDescent="0.15">
      <c r="A465" s="66"/>
      <c r="O465"/>
      <c r="T465"/>
      <c r="U465"/>
      <c r="V465"/>
      <c r="W465"/>
      <c r="X465"/>
      <c r="Y465"/>
      <c r="Z465"/>
      <c r="AA465"/>
    </row>
    <row r="466" spans="1:27" s="44" customFormat="1" x14ac:dyDescent="0.15">
      <c r="A466" s="66"/>
      <c r="O466"/>
      <c r="T466"/>
      <c r="U466"/>
      <c r="V466"/>
      <c r="W466"/>
      <c r="X466"/>
      <c r="Y466"/>
      <c r="Z466"/>
      <c r="AA466"/>
    </row>
    <row r="467" spans="1:27" s="44" customFormat="1" x14ac:dyDescent="0.15">
      <c r="A467" s="66"/>
      <c r="O467"/>
      <c r="T467"/>
      <c r="U467"/>
      <c r="V467"/>
      <c r="W467"/>
      <c r="X467"/>
      <c r="Y467"/>
      <c r="Z467"/>
      <c r="AA467"/>
    </row>
    <row r="468" spans="1:27" s="44" customFormat="1" x14ac:dyDescent="0.15">
      <c r="A468" s="66"/>
      <c r="O468"/>
      <c r="T468"/>
      <c r="U468"/>
      <c r="V468"/>
      <c r="W468"/>
      <c r="X468"/>
      <c r="Y468"/>
      <c r="Z468"/>
      <c r="AA468"/>
    </row>
    <row r="469" spans="1:27" s="44" customFormat="1" x14ac:dyDescent="0.15">
      <c r="A469" s="66"/>
      <c r="O469"/>
      <c r="T469"/>
      <c r="U469"/>
      <c r="V469"/>
      <c r="W469"/>
      <c r="X469"/>
      <c r="Y469"/>
      <c r="Z469"/>
      <c r="AA469"/>
    </row>
    <row r="470" spans="1:27" s="44" customFormat="1" x14ac:dyDescent="0.15">
      <c r="A470" s="66"/>
      <c r="O470"/>
      <c r="T470"/>
      <c r="U470"/>
      <c r="V470"/>
      <c r="W470"/>
      <c r="X470"/>
      <c r="Y470"/>
      <c r="Z470"/>
      <c r="AA470"/>
    </row>
    <row r="471" spans="1:27" s="44" customFormat="1" x14ac:dyDescent="0.15">
      <c r="A471" s="66"/>
      <c r="O471"/>
      <c r="T471"/>
      <c r="U471"/>
      <c r="V471"/>
      <c r="W471"/>
      <c r="X471"/>
      <c r="Y471"/>
      <c r="Z471"/>
      <c r="AA471"/>
    </row>
    <row r="472" spans="1:27" s="44" customFormat="1" x14ac:dyDescent="0.15">
      <c r="A472" s="66"/>
      <c r="O472"/>
      <c r="T472"/>
      <c r="U472"/>
      <c r="V472"/>
      <c r="W472"/>
      <c r="X472"/>
      <c r="Y472"/>
      <c r="Z472"/>
      <c r="AA472"/>
    </row>
    <row r="473" spans="1:27" s="44" customFormat="1" x14ac:dyDescent="0.15">
      <c r="A473" s="66"/>
      <c r="O473"/>
      <c r="T473"/>
      <c r="U473"/>
      <c r="V473"/>
      <c r="W473"/>
      <c r="X473"/>
      <c r="Y473"/>
      <c r="Z473"/>
      <c r="AA473"/>
    </row>
    <row r="474" spans="1:27" s="44" customFormat="1" x14ac:dyDescent="0.15">
      <c r="A474" s="66"/>
      <c r="O474"/>
      <c r="T474"/>
      <c r="U474"/>
      <c r="V474"/>
      <c r="W474"/>
      <c r="X474"/>
      <c r="Y474"/>
      <c r="Z474"/>
      <c r="AA474"/>
    </row>
    <row r="475" spans="1:27" s="44" customFormat="1" x14ac:dyDescent="0.15">
      <c r="A475" s="66"/>
      <c r="O475"/>
      <c r="T475"/>
      <c r="U475"/>
      <c r="V475"/>
      <c r="W475"/>
      <c r="X475"/>
      <c r="Y475"/>
      <c r="Z475"/>
      <c r="AA475"/>
    </row>
    <row r="476" spans="1:27" s="44" customFormat="1" x14ac:dyDescent="0.15">
      <c r="A476" s="66"/>
      <c r="O476"/>
      <c r="T476"/>
      <c r="U476"/>
      <c r="V476"/>
      <c r="W476"/>
      <c r="X476"/>
      <c r="Y476"/>
      <c r="Z476"/>
      <c r="AA476"/>
    </row>
    <row r="477" spans="1:27" s="44" customFormat="1" x14ac:dyDescent="0.15">
      <c r="A477" s="66"/>
      <c r="O477"/>
      <c r="T477"/>
      <c r="U477"/>
      <c r="V477"/>
      <c r="W477"/>
      <c r="X477"/>
      <c r="Y477"/>
      <c r="Z477"/>
      <c r="AA477"/>
    </row>
    <row r="478" spans="1:27" s="44" customFormat="1" x14ac:dyDescent="0.15">
      <c r="A478" s="66"/>
      <c r="O478"/>
      <c r="T478"/>
      <c r="U478"/>
      <c r="V478"/>
      <c r="W478"/>
      <c r="X478"/>
      <c r="Y478"/>
      <c r="Z478"/>
      <c r="AA478"/>
    </row>
    <row r="479" spans="1:27" s="44" customFormat="1" x14ac:dyDescent="0.15">
      <c r="A479" s="66"/>
      <c r="O479"/>
      <c r="T479"/>
      <c r="U479"/>
      <c r="V479"/>
      <c r="W479"/>
      <c r="X479"/>
      <c r="Y479"/>
      <c r="Z479"/>
      <c r="AA479"/>
    </row>
    <row r="480" spans="1:27" s="44" customFormat="1" x14ac:dyDescent="0.15">
      <c r="A480" s="66"/>
      <c r="O480"/>
      <c r="T480"/>
      <c r="U480"/>
      <c r="V480"/>
      <c r="W480"/>
      <c r="X480"/>
      <c r="Y480"/>
      <c r="Z480"/>
      <c r="AA480"/>
    </row>
    <row r="481" spans="1:27" s="44" customFormat="1" x14ac:dyDescent="0.15">
      <c r="A481" s="66"/>
      <c r="O481"/>
      <c r="T481"/>
      <c r="U481"/>
      <c r="V481"/>
      <c r="W481"/>
      <c r="X481"/>
      <c r="Y481"/>
      <c r="Z481"/>
      <c r="AA481"/>
    </row>
    <row r="482" spans="1:27" s="44" customFormat="1" x14ac:dyDescent="0.15">
      <c r="A482" s="66"/>
      <c r="O482"/>
      <c r="T482"/>
      <c r="U482"/>
      <c r="V482"/>
      <c r="W482"/>
      <c r="X482"/>
      <c r="Y482"/>
      <c r="Z482"/>
      <c r="AA482"/>
    </row>
    <row r="483" spans="1:27" s="44" customFormat="1" x14ac:dyDescent="0.15">
      <c r="A483" s="66"/>
      <c r="O483"/>
      <c r="T483"/>
      <c r="U483"/>
      <c r="V483"/>
      <c r="W483"/>
      <c r="X483"/>
      <c r="Y483"/>
      <c r="Z483"/>
      <c r="AA483"/>
    </row>
    <row r="484" spans="1:27" s="44" customFormat="1" x14ac:dyDescent="0.15">
      <c r="A484" s="66"/>
      <c r="O484"/>
      <c r="T484"/>
      <c r="U484"/>
      <c r="V484"/>
      <c r="W484"/>
      <c r="X484"/>
      <c r="Y484"/>
      <c r="Z484"/>
      <c r="AA484"/>
    </row>
    <row r="485" spans="1:27" s="44" customFormat="1" x14ac:dyDescent="0.15">
      <c r="A485" s="66"/>
      <c r="O485"/>
      <c r="T485"/>
      <c r="U485"/>
      <c r="V485"/>
      <c r="W485"/>
      <c r="X485"/>
      <c r="Y485"/>
      <c r="Z485"/>
      <c r="AA485"/>
    </row>
    <row r="486" spans="1:27" s="44" customFormat="1" x14ac:dyDescent="0.15">
      <c r="A486" s="66"/>
      <c r="O486"/>
      <c r="T486"/>
      <c r="U486"/>
      <c r="V486"/>
      <c r="W486"/>
      <c r="X486"/>
      <c r="Y486"/>
      <c r="Z486"/>
      <c r="AA486"/>
    </row>
    <row r="487" spans="1:27" s="44" customFormat="1" x14ac:dyDescent="0.15">
      <c r="A487" s="66"/>
      <c r="O487"/>
      <c r="T487"/>
      <c r="U487"/>
      <c r="V487"/>
      <c r="W487"/>
      <c r="X487"/>
      <c r="Y487"/>
      <c r="Z487"/>
      <c r="AA487"/>
    </row>
    <row r="488" spans="1:27" s="44" customFormat="1" x14ac:dyDescent="0.15">
      <c r="A488" s="66"/>
      <c r="O488"/>
      <c r="T488"/>
      <c r="U488"/>
      <c r="V488"/>
      <c r="W488"/>
      <c r="X488"/>
      <c r="Y488"/>
      <c r="Z488"/>
      <c r="AA488"/>
    </row>
    <row r="489" spans="1:27" s="44" customFormat="1" x14ac:dyDescent="0.15">
      <c r="A489" s="66"/>
      <c r="O489"/>
      <c r="T489"/>
      <c r="U489"/>
      <c r="V489"/>
      <c r="W489"/>
      <c r="X489"/>
      <c r="Y489"/>
      <c r="Z489"/>
      <c r="AA489"/>
    </row>
    <row r="490" spans="1:27" s="44" customFormat="1" x14ac:dyDescent="0.15">
      <c r="A490" s="66"/>
      <c r="O490"/>
      <c r="T490"/>
      <c r="U490"/>
      <c r="V490"/>
      <c r="W490"/>
      <c r="X490"/>
      <c r="Y490"/>
      <c r="Z490"/>
      <c r="AA490"/>
    </row>
    <row r="491" spans="1:27" s="44" customFormat="1" x14ac:dyDescent="0.15">
      <c r="A491" s="66"/>
      <c r="O491"/>
      <c r="T491"/>
      <c r="U491"/>
      <c r="V491"/>
      <c r="W491"/>
      <c r="X491"/>
      <c r="Y491"/>
      <c r="Z491"/>
      <c r="AA491"/>
    </row>
    <row r="492" spans="1:27" s="44" customFormat="1" x14ac:dyDescent="0.15">
      <c r="A492" s="66"/>
      <c r="O492"/>
      <c r="T492"/>
      <c r="U492"/>
      <c r="V492"/>
      <c r="W492"/>
      <c r="X492"/>
      <c r="Y492"/>
      <c r="Z492"/>
      <c r="AA492"/>
    </row>
    <row r="493" spans="1:27" s="44" customFormat="1" x14ac:dyDescent="0.15">
      <c r="A493" s="66"/>
      <c r="O493"/>
      <c r="T493"/>
      <c r="U493"/>
      <c r="V493"/>
      <c r="W493"/>
      <c r="X493"/>
      <c r="Y493"/>
      <c r="Z493"/>
      <c r="AA493"/>
    </row>
    <row r="494" spans="1:27" s="44" customFormat="1" x14ac:dyDescent="0.15">
      <c r="A494" s="66"/>
      <c r="O494"/>
      <c r="T494"/>
      <c r="U494"/>
      <c r="V494"/>
      <c r="W494"/>
      <c r="X494"/>
      <c r="Y494"/>
      <c r="Z494"/>
      <c r="AA494"/>
    </row>
    <row r="495" spans="1:27" s="44" customFormat="1" x14ac:dyDescent="0.15">
      <c r="A495" s="66"/>
      <c r="O495"/>
      <c r="T495"/>
      <c r="U495"/>
      <c r="V495"/>
      <c r="W495"/>
      <c r="X495"/>
      <c r="Y495"/>
      <c r="Z495"/>
      <c r="AA495"/>
    </row>
    <row r="496" spans="1:27" s="44" customFormat="1" x14ac:dyDescent="0.15">
      <c r="A496" s="66"/>
      <c r="O496"/>
      <c r="T496"/>
      <c r="U496"/>
      <c r="V496"/>
      <c r="W496"/>
      <c r="X496"/>
      <c r="Y496"/>
      <c r="Z496"/>
      <c r="AA496"/>
    </row>
    <row r="497" spans="1:27" s="44" customFormat="1" x14ac:dyDescent="0.15">
      <c r="A497" s="66"/>
      <c r="O497"/>
      <c r="T497"/>
      <c r="U497"/>
      <c r="V497"/>
      <c r="W497"/>
      <c r="X497"/>
      <c r="Y497"/>
      <c r="Z497"/>
      <c r="AA497"/>
    </row>
    <row r="498" spans="1:27" s="44" customFormat="1" x14ac:dyDescent="0.15">
      <c r="A498" s="66"/>
      <c r="O498"/>
      <c r="T498"/>
      <c r="U498"/>
      <c r="V498"/>
      <c r="W498"/>
      <c r="X498"/>
      <c r="Y498"/>
      <c r="Z498"/>
      <c r="AA498"/>
    </row>
    <row r="499" spans="1:27" s="44" customFormat="1" x14ac:dyDescent="0.15">
      <c r="A499" s="66"/>
      <c r="O499"/>
      <c r="T499"/>
      <c r="U499"/>
      <c r="V499"/>
      <c r="W499"/>
      <c r="X499"/>
      <c r="Y499"/>
      <c r="Z499"/>
      <c r="AA499"/>
    </row>
    <row r="500" spans="1:27" s="44" customFormat="1" x14ac:dyDescent="0.15">
      <c r="A500" s="66"/>
      <c r="O500"/>
      <c r="T500"/>
      <c r="U500"/>
      <c r="V500"/>
      <c r="W500"/>
      <c r="X500"/>
      <c r="Y500"/>
      <c r="Z500"/>
      <c r="AA500"/>
    </row>
    <row r="501" spans="1:27" s="44" customFormat="1" x14ac:dyDescent="0.15">
      <c r="A501" s="66"/>
      <c r="O501"/>
      <c r="T501"/>
      <c r="U501"/>
      <c r="V501"/>
      <c r="W501"/>
      <c r="X501"/>
      <c r="Y501"/>
      <c r="Z501"/>
      <c r="AA501"/>
    </row>
    <row r="502" spans="1:27" s="44" customFormat="1" x14ac:dyDescent="0.15">
      <c r="A502" s="66"/>
      <c r="O502"/>
      <c r="T502"/>
      <c r="U502"/>
      <c r="V502"/>
      <c r="W502"/>
      <c r="X502"/>
      <c r="Y502"/>
      <c r="Z502"/>
      <c r="AA502"/>
    </row>
    <row r="503" spans="1:27" s="44" customFormat="1" x14ac:dyDescent="0.15">
      <c r="A503" s="66"/>
      <c r="O503"/>
      <c r="T503"/>
      <c r="U503"/>
      <c r="V503"/>
      <c r="W503"/>
      <c r="X503"/>
      <c r="Y503"/>
      <c r="Z503"/>
      <c r="AA503"/>
    </row>
    <row r="504" spans="1:27" s="44" customFormat="1" x14ac:dyDescent="0.15">
      <c r="A504" s="66"/>
      <c r="O504"/>
      <c r="T504"/>
      <c r="U504"/>
      <c r="V504"/>
      <c r="W504"/>
      <c r="X504"/>
      <c r="Y504"/>
      <c r="Z504"/>
      <c r="AA504"/>
    </row>
    <row r="505" spans="1:27" s="44" customFormat="1" x14ac:dyDescent="0.15">
      <c r="A505" s="66"/>
      <c r="O505"/>
      <c r="T505"/>
      <c r="U505"/>
      <c r="V505"/>
      <c r="W505"/>
      <c r="X505"/>
      <c r="Y505"/>
      <c r="Z505"/>
      <c r="AA505"/>
    </row>
    <row r="506" spans="1:27" s="44" customFormat="1" x14ac:dyDescent="0.15">
      <c r="A506" s="66"/>
      <c r="O506"/>
      <c r="T506"/>
      <c r="U506"/>
      <c r="V506"/>
      <c r="W506"/>
      <c r="X506"/>
      <c r="Y506"/>
      <c r="Z506"/>
      <c r="AA506"/>
    </row>
    <row r="507" spans="1:27" s="44" customFormat="1" x14ac:dyDescent="0.15">
      <c r="A507" s="66"/>
      <c r="O507"/>
      <c r="T507"/>
      <c r="U507"/>
      <c r="V507"/>
      <c r="W507"/>
      <c r="X507"/>
      <c r="Y507"/>
      <c r="Z507"/>
      <c r="AA507"/>
    </row>
    <row r="508" spans="1:27" s="44" customFormat="1" x14ac:dyDescent="0.15">
      <c r="A508" s="66"/>
      <c r="O508"/>
      <c r="T508"/>
      <c r="U508"/>
      <c r="V508"/>
      <c r="W508"/>
      <c r="X508"/>
      <c r="Y508"/>
      <c r="Z508"/>
      <c r="AA508"/>
    </row>
    <row r="509" spans="1:27" s="44" customFormat="1" x14ac:dyDescent="0.15">
      <c r="A509" s="66"/>
      <c r="O509"/>
      <c r="T509"/>
      <c r="U509"/>
      <c r="V509"/>
      <c r="W509"/>
      <c r="X509"/>
      <c r="Y509"/>
      <c r="Z509"/>
      <c r="AA509"/>
    </row>
    <row r="510" spans="1:27" s="44" customFormat="1" x14ac:dyDescent="0.15">
      <c r="A510" s="66"/>
      <c r="O510"/>
      <c r="T510"/>
      <c r="U510"/>
      <c r="V510"/>
      <c r="W510"/>
      <c r="X510"/>
      <c r="Y510"/>
      <c r="Z510"/>
      <c r="AA510"/>
    </row>
    <row r="511" spans="1:27" s="44" customFormat="1" x14ac:dyDescent="0.15">
      <c r="A511" s="66"/>
      <c r="O511"/>
      <c r="T511"/>
      <c r="U511"/>
      <c r="V511"/>
      <c r="W511"/>
      <c r="X511"/>
      <c r="Y511"/>
      <c r="Z511"/>
      <c r="AA511"/>
    </row>
    <row r="512" spans="1:27" s="44" customFormat="1" x14ac:dyDescent="0.15">
      <c r="A512" s="66"/>
      <c r="O512"/>
      <c r="T512"/>
      <c r="U512"/>
      <c r="V512"/>
      <c r="W512"/>
      <c r="X512"/>
      <c r="Y512"/>
      <c r="Z512"/>
      <c r="AA512"/>
    </row>
    <row r="513" spans="1:27" s="44" customFormat="1" x14ac:dyDescent="0.15">
      <c r="A513" s="66"/>
      <c r="O513"/>
      <c r="T513"/>
      <c r="U513"/>
      <c r="V513"/>
      <c r="W513"/>
      <c r="X513"/>
      <c r="Y513"/>
      <c r="Z513"/>
      <c r="AA513"/>
    </row>
    <row r="514" spans="1:27" s="44" customFormat="1" x14ac:dyDescent="0.15">
      <c r="A514" s="66"/>
      <c r="O514"/>
      <c r="T514"/>
      <c r="U514"/>
      <c r="V514"/>
      <c r="W514"/>
      <c r="X514"/>
      <c r="Y514"/>
      <c r="Z514"/>
      <c r="AA514"/>
    </row>
    <row r="515" spans="1:27" s="44" customFormat="1" x14ac:dyDescent="0.15">
      <c r="A515" s="66"/>
      <c r="O515"/>
      <c r="T515"/>
      <c r="U515"/>
      <c r="V515"/>
      <c r="W515"/>
      <c r="X515"/>
      <c r="Y515"/>
      <c r="Z515"/>
      <c r="AA515"/>
    </row>
    <row r="516" spans="1:27" s="44" customFormat="1" x14ac:dyDescent="0.15">
      <c r="A516" s="66"/>
      <c r="O516"/>
      <c r="T516"/>
      <c r="U516"/>
      <c r="V516"/>
      <c r="W516"/>
      <c r="X516"/>
      <c r="Y516"/>
      <c r="Z516"/>
      <c r="AA516"/>
    </row>
    <row r="517" spans="1:27" s="44" customFormat="1" x14ac:dyDescent="0.15">
      <c r="A517" s="66"/>
      <c r="O517"/>
      <c r="T517"/>
      <c r="U517"/>
      <c r="V517"/>
      <c r="W517"/>
      <c r="X517"/>
      <c r="Y517"/>
      <c r="Z517"/>
      <c r="AA517"/>
    </row>
    <row r="518" spans="1:27" s="44" customFormat="1" x14ac:dyDescent="0.15">
      <c r="A518" s="66"/>
      <c r="O518"/>
      <c r="T518"/>
      <c r="U518"/>
      <c r="V518"/>
      <c r="W518"/>
      <c r="X518"/>
      <c r="Y518"/>
      <c r="Z518"/>
      <c r="AA518"/>
    </row>
    <row r="519" spans="1:27" s="44" customFormat="1" x14ac:dyDescent="0.15">
      <c r="A519" s="66"/>
      <c r="O519"/>
      <c r="T519"/>
      <c r="U519"/>
      <c r="V519"/>
      <c r="W519"/>
      <c r="X519"/>
      <c r="Y519"/>
      <c r="Z519"/>
      <c r="AA519"/>
    </row>
    <row r="520" spans="1:27" s="44" customFormat="1" x14ac:dyDescent="0.15">
      <c r="A520" s="66"/>
      <c r="O520"/>
      <c r="T520"/>
      <c r="U520"/>
      <c r="V520"/>
      <c r="W520"/>
      <c r="X520"/>
      <c r="Y520"/>
      <c r="Z520"/>
      <c r="AA520"/>
    </row>
    <row r="521" spans="1:27" s="44" customFormat="1" x14ac:dyDescent="0.15">
      <c r="A521" s="66"/>
      <c r="O521"/>
      <c r="T521"/>
      <c r="U521"/>
      <c r="V521"/>
      <c r="W521"/>
      <c r="X521"/>
      <c r="Y521"/>
      <c r="Z521"/>
      <c r="AA521"/>
    </row>
    <row r="522" spans="1:27" s="44" customFormat="1" x14ac:dyDescent="0.15">
      <c r="A522" s="66"/>
      <c r="O522"/>
      <c r="T522"/>
      <c r="U522"/>
      <c r="V522"/>
      <c r="W522"/>
      <c r="X522"/>
      <c r="Y522"/>
      <c r="Z522"/>
      <c r="AA522"/>
    </row>
    <row r="523" spans="1:27" s="44" customFormat="1" x14ac:dyDescent="0.15">
      <c r="A523" s="66"/>
      <c r="O523"/>
      <c r="T523"/>
      <c r="U523"/>
      <c r="V523"/>
      <c r="W523"/>
      <c r="X523"/>
      <c r="Y523"/>
      <c r="Z523"/>
      <c r="AA523"/>
    </row>
    <row r="524" spans="1:27" s="44" customFormat="1" x14ac:dyDescent="0.15">
      <c r="A524" s="66"/>
      <c r="O524"/>
      <c r="T524"/>
      <c r="U524"/>
      <c r="V524"/>
      <c r="W524"/>
      <c r="X524"/>
      <c r="Y524"/>
      <c r="Z524"/>
      <c r="AA524"/>
    </row>
    <row r="525" spans="1:27" s="44" customFormat="1" x14ac:dyDescent="0.15">
      <c r="A525" s="66"/>
      <c r="O525"/>
      <c r="T525"/>
      <c r="U525"/>
      <c r="V525"/>
      <c r="W525"/>
      <c r="X525"/>
      <c r="Y525"/>
      <c r="Z525"/>
      <c r="AA525"/>
    </row>
    <row r="526" spans="1:27" s="44" customFormat="1" x14ac:dyDescent="0.15">
      <c r="A526" s="66"/>
      <c r="O526"/>
      <c r="T526"/>
      <c r="U526"/>
      <c r="V526"/>
      <c r="W526"/>
      <c r="X526"/>
      <c r="Y526"/>
      <c r="Z526"/>
      <c r="AA526"/>
    </row>
    <row r="527" spans="1:27" s="44" customFormat="1" x14ac:dyDescent="0.15">
      <c r="A527" s="66"/>
      <c r="O527"/>
      <c r="T527"/>
      <c r="U527"/>
      <c r="V527"/>
      <c r="W527"/>
      <c r="X527"/>
      <c r="Y527"/>
      <c r="Z527"/>
      <c r="AA527"/>
    </row>
    <row r="528" spans="1:27" s="44" customFormat="1" x14ac:dyDescent="0.15">
      <c r="A528" s="66"/>
      <c r="O528"/>
      <c r="T528"/>
      <c r="U528"/>
      <c r="V528"/>
      <c r="W528"/>
      <c r="X528"/>
      <c r="Y528"/>
      <c r="Z528"/>
      <c r="AA528"/>
    </row>
    <row r="529" spans="1:27" s="44" customFormat="1" x14ac:dyDescent="0.15">
      <c r="A529" s="66"/>
      <c r="O529"/>
      <c r="T529"/>
      <c r="U529"/>
      <c r="V529"/>
      <c r="W529"/>
      <c r="X529"/>
      <c r="Y529"/>
      <c r="Z529"/>
      <c r="AA529"/>
    </row>
    <row r="530" spans="1:27" s="44" customFormat="1" x14ac:dyDescent="0.15">
      <c r="A530" s="66"/>
      <c r="O530"/>
      <c r="T530"/>
      <c r="U530"/>
      <c r="V530"/>
      <c r="W530"/>
      <c r="X530"/>
      <c r="Y530"/>
      <c r="Z530"/>
      <c r="AA530"/>
    </row>
    <row r="531" spans="1:27" s="44" customFormat="1" x14ac:dyDescent="0.15">
      <c r="A531" s="66"/>
      <c r="O531"/>
      <c r="T531"/>
      <c r="U531"/>
      <c r="V531"/>
      <c r="W531"/>
      <c r="X531"/>
      <c r="Y531"/>
      <c r="Z531"/>
      <c r="AA531"/>
    </row>
    <row r="532" spans="1:27" s="44" customFormat="1" x14ac:dyDescent="0.15">
      <c r="A532" s="66"/>
      <c r="O532"/>
      <c r="T532"/>
      <c r="U532"/>
      <c r="V532"/>
      <c r="W532"/>
      <c r="X532"/>
      <c r="Y532"/>
      <c r="Z532"/>
      <c r="AA532"/>
    </row>
    <row r="533" spans="1:27" s="44" customFormat="1" x14ac:dyDescent="0.15">
      <c r="A533" s="66"/>
      <c r="O533"/>
      <c r="T533"/>
      <c r="U533"/>
      <c r="V533"/>
      <c r="W533"/>
      <c r="X533"/>
      <c r="Y533"/>
      <c r="Z533"/>
      <c r="AA533"/>
    </row>
    <row r="534" spans="1:27" s="44" customFormat="1" x14ac:dyDescent="0.15">
      <c r="A534" s="66"/>
      <c r="O534"/>
      <c r="T534"/>
      <c r="U534"/>
      <c r="V534"/>
      <c r="W534"/>
      <c r="X534"/>
      <c r="Y534"/>
      <c r="Z534"/>
      <c r="AA534"/>
    </row>
    <row r="535" spans="1:27" s="44" customFormat="1" x14ac:dyDescent="0.15">
      <c r="A535" s="66"/>
      <c r="O535"/>
      <c r="T535"/>
      <c r="U535"/>
      <c r="V535"/>
      <c r="W535"/>
      <c r="X535"/>
      <c r="Y535"/>
      <c r="Z535"/>
      <c r="AA535"/>
    </row>
    <row r="536" spans="1:27" s="44" customFormat="1" x14ac:dyDescent="0.15">
      <c r="A536" s="66"/>
      <c r="O536"/>
      <c r="T536"/>
      <c r="U536"/>
      <c r="V536"/>
      <c r="W536"/>
      <c r="X536"/>
      <c r="Y536"/>
      <c r="Z536"/>
      <c r="AA536"/>
    </row>
    <row r="537" spans="1:27" s="44" customFormat="1" x14ac:dyDescent="0.15">
      <c r="A537" s="66"/>
      <c r="O537"/>
      <c r="T537"/>
      <c r="U537"/>
      <c r="V537"/>
      <c r="W537"/>
      <c r="X537"/>
      <c r="Y537"/>
      <c r="Z537"/>
      <c r="AA537"/>
    </row>
    <row r="538" spans="1:27" s="44" customFormat="1" x14ac:dyDescent="0.15">
      <c r="A538" s="66"/>
      <c r="O538"/>
      <c r="T538"/>
      <c r="U538"/>
      <c r="V538"/>
      <c r="W538"/>
      <c r="X538"/>
      <c r="Y538"/>
      <c r="Z538"/>
      <c r="AA538"/>
    </row>
    <row r="539" spans="1:27" s="44" customFormat="1" x14ac:dyDescent="0.15">
      <c r="A539" s="66"/>
      <c r="O539"/>
      <c r="T539"/>
      <c r="U539"/>
      <c r="V539"/>
      <c r="W539"/>
      <c r="X539"/>
      <c r="Y539"/>
      <c r="Z539"/>
      <c r="AA539"/>
    </row>
    <row r="540" spans="1:27" s="44" customFormat="1" x14ac:dyDescent="0.15">
      <c r="A540" s="66"/>
      <c r="O540"/>
      <c r="T540"/>
      <c r="U540"/>
      <c r="V540"/>
      <c r="W540"/>
      <c r="X540"/>
      <c r="Y540"/>
      <c r="Z540"/>
      <c r="AA540"/>
    </row>
    <row r="541" spans="1:27" s="44" customFormat="1" x14ac:dyDescent="0.15">
      <c r="A541" s="66"/>
      <c r="O541"/>
      <c r="T541"/>
      <c r="U541"/>
      <c r="V541"/>
      <c r="W541"/>
      <c r="X541"/>
      <c r="Y541"/>
      <c r="Z541"/>
      <c r="AA541"/>
    </row>
    <row r="542" spans="1:27" s="44" customFormat="1" x14ac:dyDescent="0.15">
      <c r="A542" s="66"/>
      <c r="O542"/>
      <c r="T542"/>
      <c r="U542"/>
      <c r="V542"/>
      <c r="W542"/>
      <c r="X542"/>
      <c r="Y542"/>
      <c r="Z542"/>
      <c r="AA542"/>
    </row>
    <row r="543" spans="1:27" s="44" customFormat="1" x14ac:dyDescent="0.15">
      <c r="A543" s="66"/>
      <c r="O543"/>
      <c r="T543"/>
      <c r="U543"/>
      <c r="V543"/>
      <c r="W543"/>
      <c r="X543"/>
      <c r="Y543"/>
      <c r="Z543"/>
      <c r="AA543"/>
    </row>
    <row r="544" spans="1:27" s="44" customFormat="1" x14ac:dyDescent="0.15">
      <c r="A544" s="66"/>
      <c r="O544"/>
      <c r="T544"/>
      <c r="U544"/>
      <c r="V544"/>
      <c r="W544"/>
      <c r="X544"/>
      <c r="Y544"/>
      <c r="Z544"/>
      <c r="AA544"/>
    </row>
    <row r="545" spans="1:27" s="44" customFormat="1" x14ac:dyDescent="0.15">
      <c r="A545" s="66"/>
      <c r="O545"/>
      <c r="T545"/>
      <c r="U545"/>
      <c r="V545"/>
      <c r="W545"/>
      <c r="X545"/>
      <c r="Y545"/>
      <c r="Z545"/>
      <c r="AA545"/>
    </row>
    <row r="546" spans="1:27" s="44" customFormat="1" x14ac:dyDescent="0.15">
      <c r="A546" s="66"/>
      <c r="O546"/>
      <c r="T546"/>
      <c r="U546"/>
      <c r="V546"/>
      <c r="W546"/>
      <c r="X546"/>
      <c r="Y546"/>
      <c r="Z546"/>
      <c r="AA546"/>
    </row>
    <row r="547" spans="1:27" s="44" customFormat="1" x14ac:dyDescent="0.15">
      <c r="A547" s="66"/>
      <c r="O547"/>
      <c r="T547"/>
      <c r="U547"/>
      <c r="V547"/>
      <c r="W547"/>
      <c r="X547"/>
      <c r="Y547"/>
      <c r="Z547"/>
      <c r="AA547"/>
    </row>
    <row r="548" spans="1:27" s="44" customFormat="1" x14ac:dyDescent="0.15">
      <c r="A548" s="66"/>
      <c r="O548"/>
      <c r="T548"/>
      <c r="U548"/>
      <c r="V548"/>
      <c r="W548"/>
      <c r="X548"/>
      <c r="Y548"/>
      <c r="Z548"/>
      <c r="AA548"/>
    </row>
    <row r="549" spans="1:27" s="44" customFormat="1" x14ac:dyDescent="0.15">
      <c r="A549" s="66"/>
      <c r="O549"/>
      <c r="T549"/>
      <c r="U549"/>
      <c r="V549"/>
      <c r="W549"/>
      <c r="X549"/>
      <c r="Y549"/>
      <c r="Z549"/>
      <c r="AA549"/>
    </row>
    <row r="550" spans="1:27" s="44" customFormat="1" x14ac:dyDescent="0.15">
      <c r="A550" s="66"/>
      <c r="O550"/>
      <c r="T550"/>
      <c r="U550"/>
      <c r="V550"/>
      <c r="W550"/>
      <c r="X550"/>
      <c r="Y550"/>
      <c r="Z550"/>
      <c r="AA550"/>
    </row>
    <row r="551" spans="1:27" s="44" customFormat="1" x14ac:dyDescent="0.15">
      <c r="A551" s="66"/>
      <c r="O551"/>
      <c r="T551"/>
      <c r="U551"/>
      <c r="V551"/>
      <c r="W551"/>
      <c r="X551"/>
      <c r="Y551"/>
      <c r="Z551"/>
      <c r="AA551"/>
    </row>
    <row r="552" spans="1:27" s="44" customFormat="1" x14ac:dyDescent="0.15">
      <c r="A552" s="66"/>
      <c r="O552"/>
      <c r="T552"/>
      <c r="U552"/>
      <c r="V552"/>
      <c r="W552"/>
      <c r="X552"/>
      <c r="Y552"/>
      <c r="Z552"/>
      <c r="AA552"/>
    </row>
    <row r="553" spans="1:27" s="44" customFormat="1" x14ac:dyDescent="0.15">
      <c r="A553" s="66"/>
      <c r="O553"/>
      <c r="T553"/>
      <c r="U553"/>
      <c r="V553"/>
      <c r="W553"/>
      <c r="X553"/>
      <c r="Y553"/>
      <c r="Z553"/>
      <c r="AA553"/>
    </row>
    <row r="554" spans="1:27" s="44" customFormat="1" x14ac:dyDescent="0.15">
      <c r="A554" s="66"/>
      <c r="O554"/>
      <c r="T554"/>
      <c r="U554"/>
      <c r="V554"/>
      <c r="W554"/>
      <c r="X554"/>
      <c r="Y554"/>
      <c r="Z554"/>
      <c r="AA554"/>
    </row>
    <row r="555" spans="1:27" s="44" customFormat="1" x14ac:dyDescent="0.15">
      <c r="A555" s="66"/>
      <c r="O555"/>
      <c r="T555"/>
      <c r="U555"/>
      <c r="V555"/>
      <c r="W555"/>
      <c r="X555"/>
      <c r="Y555"/>
      <c r="Z555"/>
      <c r="AA555"/>
    </row>
    <row r="556" spans="1:27" s="44" customFormat="1" x14ac:dyDescent="0.15">
      <c r="A556" s="66"/>
      <c r="O556"/>
      <c r="T556"/>
      <c r="U556"/>
      <c r="V556"/>
      <c r="W556"/>
      <c r="X556"/>
      <c r="Y556"/>
      <c r="Z556"/>
      <c r="AA556"/>
    </row>
    <row r="557" spans="1:27" s="44" customFormat="1" x14ac:dyDescent="0.15">
      <c r="A557" s="66"/>
      <c r="O557"/>
      <c r="T557"/>
      <c r="U557"/>
      <c r="V557"/>
      <c r="W557"/>
      <c r="X557"/>
      <c r="Y557"/>
      <c r="Z557"/>
      <c r="AA557"/>
    </row>
    <row r="558" spans="1:27" s="44" customFormat="1" x14ac:dyDescent="0.15">
      <c r="A558" s="66"/>
      <c r="O558"/>
      <c r="T558"/>
      <c r="U558"/>
      <c r="V558"/>
      <c r="W558"/>
      <c r="X558"/>
      <c r="Y558"/>
      <c r="Z558"/>
      <c r="AA558"/>
    </row>
    <row r="559" spans="1:27" s="44" customFormat="1" x14ac:dyDescent="0.15">
      <c r="A559" s="66"/>
      <c r="O559"/>
      <c r="T559"/>
      <c r="U559"/>
      <c r="V559"/>
      <c r="W559"/>
      <c r="X559"/>
      <c r="Y559"/>
      <c r="Z559"/>
      <c r="AA559"/>
    </row>
    <row r="560" spans="1:27" s="44" customFormat="1" x14ac:dyDescent="0.15">
      <c r="A560" s="66"/>
      <c r="O560"/>
      <c r="T560"/>
      <c r="U560"/>
      <c r="V560"/>
      <c r="W560"/>
      <c r="X560"/>
      <c r="Y560"/>
      <c r="Z560"/>
      <c r="AA560"/>
    </row>
    <row r="561" spans="1:27" s="44" customFormat="1" x14ac:dyDescent="0.15">
      <c r="A561" s="66"/>
      <c r="O561"/>
      <c r="T561"/>
      <c r="U561"/>
      <c r="V561"/>
      <c r="W561"/>
      <c r="X561"/>
      <c r="Y561"/>
      <c r="Z561"/>
      <c r="AA561"/>
    </row>
    <row r="562" spans="1:27" s="44" customFormat="1" x14ac:dyDescent="0.15">
      <c r="A562" s="66"/>
      <c r="O562"/>
      <c r="T562"/>
      <c r="U562"/>
      <c r="V562"/>
      <c r="W562"/>
      <c r="X562"/>
      <c r="Y562"/>
      <c r="Z562"/>
      <c r="AA562"/>
    </row>
    <row r="563" spans="1:27" s="44" customFormat="1" x14ac:dyDescent="0.15">
      <c r="A563" s="66"/>
      <c r="O563"/>
      <c r="T563"/>
      <c r="U563"/>
      <c r="V563"/>
      <c r="W563"/>
      <c r="X563"/>
      <c r="Y563"/>
      <c r="Z563"/>
      <c r="AA563"/>
    </row>
    <row r="564" spans="1:27" s="44" customFormat="1" x14ac:dyDescent="0.15">
      <c r="A564" s="66"/>
      <c r="O564"/>
      <c r="T564"/>
      <c r="U564"/>
      <c r="V564"/>
      <c r="W564"/>
      <c r="X564"/>
      <c r="Y564"/>
      <c r="Z564"/>
      <c r="AA564"/>
    </row>
    <row r="565" spans="1:27" s="44" customFormat="1" x14ac:dyDescent="0.15">
      <c r="A565" s="66"/>
      <c r="O565"/>
      <c r="T565"/>
      <c r="U565"/>
      <c r="V565"/>
      <c r="W565"/>
      <c r="X565"/>
      <c r="Y565"/>
      <c r="Z565"/>
      <c r="AA565"/>
    </row>
    <row r="566" spans="1:27" s="44" customFormat="1" x14ac:dyDescent="0.15">
      <c r="A566" s="66"/>
      <c r="O566"/>
      <c r="T566"/>
      <c r="U566"/>
      <c r="V566"/>
      <c r="W566"/>
      <c r="X566"/>
      <c r="Y566"/>
      <c r="Z566"/>
      <c r="AA566"/>
    </row>
    <row r="567" spans="1:27" s="44" customFormat="1" x14ac:dyDescent="0.15">
      <c r="A567" s="66"/>
      <c r="O567"/>
      <c r="T567"/>
      <c r="U567"/>
      <c r="V567"/>
      <c r="W567"/>
      <c r="X567"/>
      <c r="Y567"/>
      <c r="Z567"/>
      <c r="AA567"/>
    </row>
    <row r="568" spans="1:27" s="44" customFormat="1" x14ac:dyDescent="0.15">
      <c r="A568" s="66"/>
      <c r="O568"/>
      <c r="T568"/>
      <c r="U568"/>
      <c r="V568"/>
      <c r="W568"/>
      <c r="X568"/>
      <c r="Y568"/>
      <c r="Z568"/>
      <c r="AA568"/>
    </row>
    <row r="569" spans="1:27" s="44" customFormat="1" x14ac:dyDescent="0.15">
      <c r="A569" s="66"/>
      <c r="O569"/>
      <c r="T569"/>
      <c r="U569"/>
      <c r="V569"/>
      <c r="W569"/>
      <c r="X569"/>
      <c r="Y569"/>
      <c r="Z569"/>
      <c r="AA569"/>
    </row>
    <row r="570" spans="1:27" s="44" customFormat="1" x14ac:dyDescent="0.15">
      <c r="A570" s="66"/>
      <c r="O570"/>
      <c r="T570"/>
      <c r="U570"/>
      <c r="V570"/>
      <c r="W570"/>
      <c r="X570"/>
      <c r="Y570"/>
      <c r="Z570"/>
      <c r="AA570"/>
    </row>
    <row r="571" spans="1:27" s="44" customFormat="1" x14ac:dyDescent="0.15">
      <c r="A571" s="66"/>
      <c r="O571"/>
      <c r="T571"/>
      <c r="U571"/>
      <c r="V571"/>
      <c r="W571"/>
      <c r="X571"/>
      <c r="Y571"/>
      <c r="Z571"/>
      <c r="AA571"/>
    </row>
    <row r="572" spans="1:27" s="44" customFormat="1" x14ac:dyDescent="0.15">
      <c r="A572" s="66"/>
      <c r="O572"/>
      <c r="T572"/>
      <c r="U572"/>
      <c r="V572"/>
      <c r="W572"/>
      <c r="X572"/>
      <c r="Y572"/>
      <c r="Z572"/>
      <c r="AA572"/>
    </row>
    <row r="573" spans="1:27" s="44" customFormat="1" x14ac:dyDescent="0.15">
      <c r="A573" s="66"/>
      <c r="O573"/>
      <c r="T573"/>
      <c r="U573"/>
      <c r="V573"/>
      <c r="W573"/>
      <c r="X573"/>
      <c r="Y573"/>
      <c r="Z573"/>
      <c r="AA573"/>
    </row>
    <row r="574" spans="1:27" s="44" customFormat="1" x14ac:dyDescent="0.15">
      <c r="A574" s="66"/>
      <c r="O574"/>
      <c r="T574"/>
      <c r="U574"/>
      <c r="V574"/>
      <c r="W574"/>
      <c r="X574"/>
      <c r="Y574"/>
      <c r="Z574"/>
      <c r="AA574"/>
    </row>
    <row r="575" spans="1:27" s="44" customFormat="1" x14ac:dyDescent="0.15">
      <c r="A575" s="66"/>
      <c r="O575"/>
      <c r="T575"/>
      <c r="U575"/>
      <c r="V575"/>
      <c r="W575"/>
      <c r="X575"/>
      <c r="Y575"/>
      <c r="Z575"/>
      <c r="AA575"/>
    </row>
    <row r="576" spans="1:27" s="44" customFormat="1" x14ac:dyDescent="0.15">
      <c r="A576" s="66"/>
      <c r="O576"/>
      <c r="T576"/>
      <c r="U576"/>
      <c r="V576"/>
      <c r="W576"/>
      <c r="X576"/>
      <c r="Y576"/>
      <c r="Z576"/>
      <c r="AA576"/>
    </row>
    <row r="577" spans="1:27" s="44" customFormat="1" x14ac:dyDescent="0.15">
      <c r="A577" s="66"/>
      <c r="O577"/>
      <c r="T577"/>
      <c r="U577"/>
      <c r="V577"/>
      <c r="W577"/>
      <c r="X577"/>
      <c r="Y577"/>
      <c r="Z577"/>
      <c r="AA577"/>
    </row>
    <row r="578" spans="1:27" s="44" customFormat="1" x14ac:dyDescent="0.15">
      <c r="A578" s="66"/>
      <c r="O578"/>
      <c r="T578"/>
      <c r="U578"/>
      <c r="V578"/>
      <c r="W578"/>
      <c r="X578"/>
      <c r="Y578"/>
      <c r="Z578"/>
      <c r="AA578"/>
    </row>
    <row r="579" spans="1:27" s="44" customFormat="1" x14ac:dyDescent="0.15">
      <c r="A579" s="66"/>
      <c r="O579"/>
      <c r="T579"/>
      <c r="U579"/>
      <c r="V579"/>
      <c r="W579"/>
      <c r="X579"/>
      <c r="Y579"/>
      <c r="Z579"/>
      <c r="AA579"/>
    </row>
    <row r="580" spans="1:27" s="44" customFormat="1" x14ac:dyDescent="0.15">
      <c r="A580" s="66"/>
      <c r="O580"/>
      <c r="T580"/>
      <c r="U580"/>
      <c r="V580"/>
      <c r="W580"/>
      <c r="X580"/>
      <c r="Y580"/>
      <c r="Z580"/>
      <c r="AA580"/>
    </row>
    <row r="581" spans="1:27" s="44" customFormat="1" x14ac:dyDescent="0.15">
      <c r="A581" s="66"/>
      <c r="O581"/>
      <c r="T581"/>
      <c r="U581"/>
      <c r="V581"/>
      <c r="W581"/>
      <c r="X581"/>
      <c r="Y581"/>
      <c r="Z581"/>
      <c r="AA581"/>
    </row>
    <row r="582" spans="1:27" s="44" customFormat="1" x14ac:dyDescent="0.15">
      <c r="A582" s="66"/>
      <c r="O582"/>
      <c r="T582"/>
      <c r="U582"/>
      <c r="V582"/>
      <c r="W582"/>
      <c r="X582"/>
      <c r="Y582"/>
      <c r="Z582"/>
      <c r="AA582"/>
    </row>
    <row r="583" spans="1:27" s="44" customFormat="1" x14ac:dyDescent="0.15">
      <c r="A583" s="66"/>
      <c r="O583"/>
      <c r="T583"/>
      <c r="U583"/>
      <c r="V583"/>
      <c r="W583"/>
      <c r="X583"/>
      <c r="Y583"/>
      <c r="Z583"/>
      <c r="AA583"/>
    </row>
    <row r="584" spans="1:27" s="44" customFormat="1" x14ac:dyDescent="0.15">
      <c r="A584" s="66"/>
      <c r="O584"/>
      <c r="T584"/>
      <c r="U584"/>
      <c r="V584"/>
      <c r="W584"/>
      <c r="X584"/>
      <c r="Y584"/>
      <c r="Z584"/>
      <c r="AA584"/>
    </row>
    <row r="585" spans="1:27" s="44" customFormat="1" x14ac:dyDescent="0.15">
      <c r="A585" s="66"/>
      <c r="O585"/>
      <c r="T585"/>
      <c r="U585"/>
      <c r="V585"/>
      <c r="W585"/>
      <c r="X585"/>
      <c r="Y585"/>
      <c r="Z585"/>
      <c r="AA585"/>
    </row>
    <row r="586" spans="1:27" s="44" customFormat="1" x14ac:dyDescent="0.15">
      <c r="A586" s="66"/>
      <c r="O586"/>
      <c r="T586"/>
      <c r="U586"/>
      <c r="V586"/>
      <c r="W586"/>
      <c r="X586"/>
      <c r="Y586"/>
      <c r="Z586"/>
      <c r="AA586"/>
    </row>
    <row r="587" spans="1:27" s="44" customFormat="1" x14ac:dyDescent="0.15">
      <c r="A587" s="66"/>
      <c r="O587"/>
      <c r="T587"/>
      <c r="U587"/>
      <c r="V587"/>
      <c r="W587"/>
      <c r="X587"/>
      <c r="Y587"/>
      <c r="Z587"/>
      <c r="AA587"/>
    </row>
    <row r="588" spans="1:27" s="44" customFormat="1" x14ac:dyDescent="0.15">
      <c r="A588" s="66"/>
      <c r="O588"/>
      <c r="T588"/>
      <c r="U588"/>
      <c r="V588"/>
      <c r="W588"/>
      <c r="X588"/>
      <c r="Y588"/>
      <c r="Z588"/>
      <c r="AA588"/>
    </row>
    <row r="589" spans="1:27" s="44" customFormat="1" x14ac:dyDescent="0.15">
      <c r="A589" s="66"/>
      <c r="O589"/>
      <c r="T589"/>
      <c r="U589"/>
      <c r="V589"/>
      <c r="W589"/>
      <c r="X589"/>
      <c r="Y589"/>
      <c r="Z589"/>
      <c r="AA589"/>
    </row>
    <row r="590" spans="1:27" s="44" customFormat="1" x14ac:dyDescent="0.15">
      <c r="A590" s="66"/>
      <c r="O590"/>
      <c r="T590"/>
      <c r="U590"/>
      <c r="V590"/>
      <c r="W590"/>
      <c r="X590"/>
      <c r="Y590"/>
      <c r="Z590"/>
      <c r="AA590"/>
    </row>
    <row r="591" spans="1:27" s="44" customFormat="1" x14ac:dyDescent="0.15">
      <c r="A591" s="66"/>
      <c r="O591"/>
      <c r="T591"/>
      <c r="U591"/>
      <c r="V591"/>
      <c r="W591"/>
      <c r="X591"/>
      <c r="Y591"/>
      <c r="Z591"/>
      <c r="AA591"/>
    </row>
    <row r="592" spans="1:27" s="44" customFormat="1" x14ac:dyDescent="0.15">
      <c r="A592" s="66"/>
      <c r="O592"/>
      <c r="T592"/>
      <c r="U592"/>
      <c r="V592"/>
      <c r="W592"/>
      <c r="X592"/>
      <c r="Y592"/>
      <c r="Z592"/>
      <c r="AA592"/>
    </row>
    <row r="593" spans="1:27" s="44" customFormat="1" x14ac:dyDescent="0.15">
      <c r="A593" s="66"/>
      <c r="O593"/>
      <c r="T593"/>
      <c r="U593"/>
      <c r="V593"/>
      <c r="W593"/>
      <c r="X593"/>
      <c r="Y593"/>
      <c r="Z593"/>
      <c r="AA593"/>
    </row>
    <row r="594" spans="1:27" s="44" customFormat="1" x14ac:dyDescent="0.15">
      <c r="A594" s="66"/>
      <c r="O594"/>
      <c r="T594"/>
      <c r="U594"/>
      <c r="V594"/>
      <c r="W594"/>
      <c r="X594"/>
      <c r="Y594"/>
      <c r="Z594"/>
      <c r="AA594"/>
    </row>
    <row r="595" spans="1:27" s="44" customFormat="1" x14ac:dyDescent="0.15">
      <c r="A595" s="66"/>
      <c r="O595"/>
      <c r="T595"/>
      <c r="U595"/>
      <c r="V595"/>
      <c r="W595"/>
      <c r="X595"/>
      <c r="Y595"/>
      <c r="Z595"/>
      <c r="AA595"/>
    </row>
    <row r="596" spans="1:27" s="44" customFormat="1" x14ac:dyDescent="0.15">
      <c r="A596" s="66"/>
      <c r="O596"/>
      <c r="T596"/>
      <c r="U596"/>
      <c r="V596"/>
      <c r="W596"/>
      <c r="X596"/>
      <c r="Y596"/>
      <c r="Z596"/>
      <c r="AA596"/>
    </row>
    <row r="597" spans="1:27" s="44" customFormat="1" x14ac:dyDescent="0.15">
      <c r="A597" s="66"/>
      <c r="O597"/>
      <c r="T597"/>
      <c r="U597"/>
      <c r="V597"/>
      <c r="W597"/>
      <c r="X597"/>
      <c r="Y597"/>
      <c r="Z597"/>
      <c r="AA597"/>
    </row>
    <row r="598" spans="1:27" s="44" customFormat="1" x14ac:dyDescent="0.15">
      <c r="A598" s="66"/>
      <c r="O598"/>
      <c r="T598"/>
      <c r="U598"/>
      <c r="V598"/>
      <c r="W598"/>
      <c r="X598"/>
      <c r="Y598"/>
      <c r="Z598"/>
      <c r="AA598"/>
    </row>
    <row r="599" spans="1:27" s="44" customFormat="1" x14ac:dyDescent="0.15">
      <c r="A599" s="66"/>
      <c r="O599"/>
      <c r="T599"/>
      <c r="U599"/>
      <c r="V599"/>
      <c r="W599"/>
      <c r="X599"/>
      <c r="Y599"/>
      <c r="Z599"/>
      <c r="AA599"/>
    </row>
    <row r="600" spans="1:27" s="44" customFormat="1" x14ac:dyDescent="0.15">
      <c r="A600" s="66"/>
      <c r="O600"/>
      <c r="T600"/>
      <c r="U600"/>
      <c r="V600"/>
      <c r="W600"/>
      <c r="X600"/>
      <c r="Y600"/>
      <c r="Z600"/>
      <c r="AA600"/>
    </row>
    <row r="601" spans="1:27" s="44" customFormat="1" x14ac:dyDescent="0.15">
      <c r="A601" s="66"/>
      <c r="O601"/>
      <c r="T601"/>
      <c r="U601"/>
      <c r="V601"/>
      <c r="W601"/>
      <c r="X601"/>
      <c r="Y601"/>
      <c r="Z601"/>
      <c r="AA601"/>
    </row>
    <row r="602" spans="1:27" s="44" customFormat="1" x14ac:dyDescent="0.15">
      <c r="A602" s="66"/>
      <c r="O602"/>
      <c r="T602"/>
      <c r="U602"/>
      <c r="V602"/>
      <c r="W602"/>
      <c r="X602"/>
      <c r="Y602"/>
      <c r="Z602"/>
      <c r="AA602"/>
    </row>
    <row r="603" spans="1:27" s="44" customFormat="1" x14ac:dyDescent="0.15">
      <c r="A603" s="66"/>
      <c r="O603"/>
      <c r="T603"/>
      <c r="U603"/>
      <c r="V603"/>
      <c r="W603"/>
      <c r="X603"/>
      <c r="Y603"/>
      <c r="Z603"/>
      <c r="AA603"/>
    </row>
    <row r="604" spans="1:27" s="44" customFormat="1" x14ac:dyDescent="0.15">
      <c r="A604" s="66"/>
      <c r="O604"/>
      <c r="T604"/>
      <c r="U604"/>
      <c r="V604"/>
      <c r="W604"/>
      <c r="X604"/>
      <c r="Y604"/>
      <c r="Z604"/>
      <c r="AA604"/>
    </row>
    <row r="605" spans="1:27" s="44" customFormat="1" x14ac:dyDescent="0.15">
      <c r="A605" s="66"/>
      <c r="O605"/>
      <c r="T605"/>
      <c r="U605"/>
      <c r="V605"/>
      <c r="W605"/>
      <c r="X605"/>
      <c r="Y605"/>
      <c r="Z605"/>
      <c r="AA605"/>
    </row>
    <row r="606" spans="1:27" s="44" customFormat="1" x14ac:dyDescent="0.15">
      <c r="A606" s="66"/>
      <c r="O606"/>
      <c r="T606"/>
      <c r="U606"/>
      <c r="V606"/>
      <c r="W606"/>
      <c r="X606"/>
      <c r="Y606"/>
      <c r="Z606"/>
      <c r="AA606"/>
    </row>
    <row r="607" spans="1:27" s="44" customFormat="1" x14ac:dyDescent="0.15">
      <c r="A607" s="66"/>
      <c r="O607"/>
      <c r="T607"/>
      <c r="U607"/>
      <c r="V607"/>
      <c r="W607"/>
      <c r="X607"/>
      <c r="Y607"/>
      <c r="Z607"/>
      <c r="AA607"/>
    </row>
    <row r="608" spans="1:27" s="44" customFormat="1" x14ac:dyDescent="0.15">
      <c r="A608" s="66"/>
      <c r="O608"/>
      <c r="T608"/>
      <c r="U608"/>
      <c r="V608"/>
      <c r="W608"/>
      <c r="X608"/>
      <c r="Y608"/>
      <c r="Z608"/>
      <c r="AA608"/>
    </row>
    <row r="609" spans="1:27" s="44" customFormat="1" x14ac:dyDescent="0.15">
      <c r="A609" s="66"/>
      <c r="O609"/>
      <c r="T609"/>
      <c r="U609"/>
      <c r="V609"/>
      <c r="W609"/>
      <c r="X609"/>
      <c r="Y609"/>
      <c r="Z609"/>
      <c r="AA609"/>
    </row>
    <row r="610" spans="1:27" s="44" customFormat="1" x14ac:dyDescent="0.15">
      <c r="A610" s="66"/>
      <c r="O610"/>
      <c r="T610"/>
      <c r="U610"/>
      <c r="V610"/>
      <c r="W610"/>
      <c r="X610"/>
      <c r="Y610"/>
      <c r="Z610"/>
      <c r="AA610"/>
    </row>
    <row r="611" spans="1:27" s="44" customFormat="1" x14ac:dyDescent="0.15">
      <c r="A611" s="66"/>
      <c r="O611"/>
      <c r="T611"/>
      <c r="U611"/>
      <c r="V611"/>
      <c r="W611"/>
      <c r="X611"/>
      <c r="Y611"/>
      <c r="Z611"/>
      <c r="AA611"/>
    </row>
    <row r="612" spans="1:27" s="44" customFormat="1" x14ac:dyDescent="0.15">
      <c r="A612" s="66"/>
      <c r="O612"/>
      <c r="T612"/>
      <c r="U612"/>
      <c r="V612"/>
      <c r="W612"/>
      <c r="X612"/>
      <c r="Y612"/>
      <c r="Z612"/>
      <c r="AA612"/>
    </row>
    <row r="613" spans="1:27" s="44" customFormat="1" x14ac:dyDescent="0.15">
      <c r="A613" s="66"/>
      <c r="O613"/>
      <c r="T613"/>
      <c r="U613"/>
      <c r="V613"/>
      <c r="W613"/>
      <c r="X613"/>
      <c r="Y613"/>
      <c r="Z613"/>
      <c r="AA613"/>
    </row>
    <row r="614" spans="1:27" s="44" customFormat="1" x14ac:dyDescent="0.15">
      <c r="A614" s="66"/>
      <c r="O614"/>
      <c r="T614"/>
      <c r="U614"/>
      <c r="V614"/>
      <c r="W614"/>
      <c r="X614"/>
      <c r="Y614"/>
      <c r="Z614"/>
      <c r="AA614"/>
    </row>
    <row r="615" spans="1:27" s="44" customFormat="1" x14ac:dyDescent="0.15">
      <c r="A615" s="66"/>
      <c r="O615"/>
      <c r="T615"/>
      <c r="U615"/>
      <c r="V615"/>
      <c r="W615"/>
      <c r="X615"/>
      <c r="Y615"/>
      <c r="Z615"/>
      <c r="AA615"/>
    </row>
    <row r="616" spans="1:27" s="44" customFormat="1" x14ac:dyDescent="0.15">
      <c r="A616" s="66"/>
      <c r="O616"/>
      <c r="T616"/>
      <c r="U616"/>
      <c r="V616"/>
      <c r="W616"/>
      <c r="X616"/>
      <c r="Y616"/>
      <c r="Z616"/>
      <c r="AA616"/>
    </row>
    <row r="617" spans="1:27" s="44" customFormat="1" x14ac:dyDescent="0.15">
      <c r="A617" s="66"/>
      <c r="O617"/>
      <c r="T617"/>
      <c r="U617"/>
      <c r="V617"/>
      <c r="W617"/>
      <c r="X617"/>
      <c r="Y617"/>
      <c r="Z617"/>
      <c r="AA617"/>
    </row>
    <row r="618" spans="1:27" s="44" customFormat="1" x14ac:dyDescent="0.15">
      <c r="A618" s="66"/>
      <c r="O618"/>
      <c r="T618"/>
      <c r="U618"/>
      <c r="V618"/>
      <c r="W618"/>
      <c r="X618"/>
      <c r="Y618"/>
      <c r="Z618"/>
      <c r="AA618"/>
    </row>
    <row r="619" spans="1:27" s="44" customFormat="1" x14ac:dyDescent="0.15">
      <c r="A619" s="66"/>
      <c r="O619"/>
      <c r="T619"/>
      <c r="U619"/>
      <c r="V619"/>
      <c r="W619"/>
      <c r="X619"/>
      <c r="Y619"/>
      <c r="Z619"/>
      <c r="AA619"/>
    </row>
    <row r="620" spans="1:27" s="44" customFormat="1" x14ac:dyDescent="0.15">
      <c r="A620" s="66"/>
      <c r="O620"/>
      <c r="T620"/>
      <c r="U620"/>
      <c r="V620"/>
      <c r="W620"/>
      <c r="X620"/>
      <c r="Y620"/>
      <c r="Z620"/>
      <c r="AA620"/>
    </row>
    <row r="621" spans="1:27" s="44" customFormat="1" x14ac:dyDescent="0.15">
      <c r="A621" s="66"/>
      <c r="O621"/>
      <c r="T621"/>
      <c r="U621"/>
      <c r="V621"/>
      <c r="W621"/>
      <c r="X621"/>
      <c r="Y621"/>
      <c r="Z621"/>
      <c r="AA621"/>
    </row>
    <row r="622" spans="1:27" s="44" customFormat="1" x14ac:dyDescent="0.15">
      <c r="A622" s="66"/>
      <c r="O622"/>
      <c r="T622"/>
      <c r="U622"/>
      <c r="V622"/>
      <c r="W622"/>
      <c r="X622"/>
      <c r="Y622"/>
      <c r="Z622"/>
      <c r="AA622"/>
    </row>
    <row r="623" spans="1:27" s="44" customFormat="1" x14ac:dyDescent="0.15">
      <c r="A623" s="66"/>
      <c r="O623"/>
      <c r="T623"/>
      <c r="U623"/>
      <c r="V623"/>
      <c r="W623"/>
      <c r="X623"/>
      <c r="Y623"/>
      <c r="Z623"/>
      <c r="AA623"/>
    </row>
    <row r="624" spans="1:27" s="44" customFormat="1" x14ac:dyDescent="0.15">
      <c r="A624" s="66"/>
      <c r="O624"/>
      <c r="T624"/>
      <c r="U624"/>
      <c r="V624"/>
      <c r="W624"/>
      <c r="X624"/>
      <c r="Y624"/>
      <c r="Z624"/>
      <c r="AA624"/>
    </row>
    <row r="625" spans="1:27" s="44" customFormat="1" x14ac:dyDescent="0.15">
      <c r="A625" s="66"/>
      <c r="O625"/>
      <c r="T625"/>
      <c r="U625"/>
      <c r="V625"/>
      <c r="W625"/>
      <c r="X625"/>
      <c r="Y625"/>
      <c r="Z625"/>
      <c r="AA625"/>
    </row>
    <row r="626" spans="1:27" s="44" customFormat="1" x14ac:dyDescent="0.15">
      <c r="A626" s="66"/>
      <c r="O626"/>
      <c r="T626"/>
      <c r="U626"/>
      <c r="V626"/>
      <c r="W626"/>
      <c r="X626"/>
      <c r="Y626"/>
      <c r="Z626"/>
      <c r="AA626"/>
    </row>
    <row r="627" spans="1:27" s="44" customFormat="1" x14ac:dyDescent="0.15">
      <c r="A627" s="66"/>
      <c r="O627"/>
      <c r="T627"/>
      <c r="U627"/>
      <c r="V627"/>
      <c r="W627"/>
      <c r="X627"/>
      <c r="Y627"/>
      <c r="Z627"/>
      <c r="AA627"/>
    </row>
    <row r="628" spans="1:27" s="44" customFormat="1" x14ac:dyDescent="0.15">
      <c r="A628" s="66"/>
      <c r="O628"/>
      <c r="T628"/>
      <c r="U628"/>
      <c r="V628"/>
      <c r="W628"/>
      <c r="X628"/>
      <c r="Y628"/>
      <c r="Z628"/>
      <c r="AA628"/>
    </row>
    <row r="629" spans="1:27" s="44" customFormat="1" x14ac:dyDescent="0.15">
      <c r="A629" s="66"/>
      <c r="O629"/>
      <c r="T629"/>
      <c r="U629"/>
      <c r="V629"/>
      <c r="W629"/>
      <c r="X629"/>
      <c r="Y629"/>
      <c r="Z629"/>
      <c r="AA629"/>
    </row>
    <row r="630" spans="1:27" s="44" customFormat="1" x14ac:dyDescent="0.15">
      <c r="A630" s="66"/>
      <c r="O630"/>
      <c r="T630"/>
      <c r="U630"/>
      <c r="V630"/>
      <c r="W630"/>
      <c r="X630"/>
      <c r="Y630"/>
      <c r="Z630"/>
      <c r="AA630"/>
    </row>
    <row r="631" spans="1:27" s="44" customFormat="1" x14ac:dyDescent="0.15">
      <c r="A631" s="66"/>
      <c r="O631"/>
      <c r="T631"/>
      <c r="U631"/>
      <c r="V631"/>
      <c r="W631"/>
      <c r="X631"/>
      <c r="Y631"/>
      <c r="Z631"/>
      <c r="AA631"/>
    </row>
    <row r="632" spans="1:27" s="44" customFormat="1" x14ac:dyDescent="0.15">
      <c r="A632" s="66"/>
      <c r="O632"/>
      <c r="T632"/>
      <c r="U632"/>
      <c r="V632"/>
      <c r="W632"/>
      <c r="X632"/>
      <c r="Y632"/>
      <c r="Z632"/>
      <c r="AA632"/>
    </row>
    <row r="633" spans="1:27" s="44" customFormat="1" x14ac:dyDescent="0.15">
      <c r="A633" s="66"/>
      <c r="O633"/>
      <c r="T633"/>
      <c r="U633"/>
      <c r="V633"/>
      <c r="W633"/>
      <c r="X633"/>
      <c r="Y633"/>
      <c r="Z633"/>
      <c r="AA633"/>
    </row>
    <row r="634" spans="1:27" s="44" customFormat="1" x14ac:dyDescent="0.15">
      <c r="A634" s="66"/>
      <c r="O634"/>
      <c r="T634"/>
      <c r="U634"/>
      <c r="V634"/>
      <c r="W634"/>
      <c r="X634"/>
      <c r="Y634"/>
      <c r="Z634"/>
      <c r="AA634"/>
    </row>
    <row r="635" spans="1:27" s="44" customFormat="1" x14ac:dyDescent="0.15">
      <c r="A635" s="66"/>
      <c r="O635"/>
      <c r="T635"/>
      <c r="U635"/>
      <c r="V635"/>
      <c r="W635"/>
      <c r="X635"/>
      <c r="Y635"/>
      <c r="Z635"/>
      <c r="AA635"/>
    </row>
    <row r="636" spans="1:27" s="44" customFormat="1" x14ac:dyDescent="0.15">
      <c r="A636" s="66"/>
      <c r="O636"/>
      <c r="T636"/>
      <c r="U636"/>
      <c r="V636"/>
      <c r="W636"/>
      <c r="X636"/>
      <c r="Y636"/>
      <c r="Z636"/>
      <c r="AA636"/>
    </row>
    <row r="637" spans="1:27" s="44" customFormat="1" x14ac:dyDescent="0.15">
      <c r="A637" s="66"/>
      <c r="O637"/>
      <c r="T637"/>
      <c r="U637"/>
      <c r="V637"/>
      <c r="W637"/>
      <c r="X637"/>
      <c r="Y637"/>
      <c r="Z637"/>
      <c r="AA637"/>
    </row>
    <row r="638" spans="1:27" s="44" customFormat="1" x14ac:dyDescent="0.15">
      <c r="A638" s="66"/>
      <c r="O638"/>
      <c r="T638"/>
      <c r="U638"/>
      <c r="V638"/>
      <c r="W638"/>
      <c r="X638"/>
      <c r="Y638"/>
      <c r="Z638"/>
      <c r="AA638"/>
    </row>
    <row r="639" spans="1:27" s="44" customFormat="1" x14ac:dyDescent="0.15">
      <c r="A639" s="66"/>
      <c r="O639"/>
      <c r="T639"/>
      <c r="U639"/>
      <c r="V639"/>
      <c r="W639"/>
      <c r="X639"/>
      <c r="Y639"/>
      <c r="Z639"/>
      <c r="AA639"/>
    </row>
    <row r="640" spans="1:27" s="44" customFormat="1" x14ac:dyDescent="0.15">
      <c r="A640" s="66"/>
      <c r="O640"/>
      <c r="T640"/>
      <c r="U640"/>
      <c r="V640"/>
      <c r="W640"/>
      <c r="X640"/>
      <c r="Y640"/>
      <c r="Z640"/>
      <c r="AA640"/>
    </row>
    <row r="641" spans="1:27" s="44" customFormat="1" x14ac:dyDescent="0.15">
      <c r="A641" s="66"/>
      <c r="O641"/>
      <c r="T641"/>
      <c r="U641"/>
      <c r="V641"/>
      <c r="W641"/>
      <c r="X641"/>
      <c r="Y641"/>
      <c r="Z641"/>
      <c r="AA641"/>
    </row>
    <row r="642" spans="1:27" s="44" customFormat="1" x14ac:dyDescent="0.15">
      <c r="A642" s="66"/>
      <c r="O642"/>
      <c r="T642"/>
      <c r="U642"/>
      <c r="V642"/>
      <c r="W642"/>
      <c r="X642"/>
      <c r="Y642"/>
      <c r="Z642"/>
      <c r="AA642"/>
    </row>
    <row r="643" spans="1:27" s="44" customFormat="1" x14ac:dyDescent="0.15">
      <c r="A643" s="66"/>
      <c r="O643"/>
      <c r="T643"/>
      <c r="U643"/>
      <c r="V643"/>
      <c r="W643"/>
      <c r="X643"/>
      <c r="Y643"/>
      <c r="Z643"/>
      <c r="AA643"/>
    </row>
    <row r="644" spans="1:27" s="44" customFormat="1" x14ac:dyDescent="0.15">
      <c r="A644" s="66"/>
      <c r="O644"/>
      <c r="T644"/>
      <c r="U644"/>
      <c r="V644"/>
      <c r="W644"/>
      <c r="X644"/>
      <c r="Y644"/>
      <c r="Z644"/>
      <c r="AA644"/>
    </row>
    <row r="645" spans="1:27" s="44" customFormat="1" x14ac:dyDescent="0.15">
      <c r="A645" s="66"/>
      <c r="O645"/>
      <c r="T645"/>
      <c r="U645"/>
      <c r="V645"/>
      <c r="W645"/>
      <c r="X645"/>
      <c r="Y645"/>
      <c r="Z645"/>
      <c r="AA645"/>
    </row>
    <row r="646" spans="1:27" s="44" customFormat="1" x14ac:dyDescent="0.15">
      <c r="A646" s="66"/>
      <c r="O646"/>
      <c r="T646"/>
      <c r="U646"/>
      <c r="V646"/>
      <c r="W646"/>
      <c r="X646"/>
      <c r="Y646"/>
      <c r="Z646"/>
      <c r="AA646"/>
    </row>
    <row r="647" spans="1:27" s="44" customFormat="1" x14ac:dyDescent="0.15">
      <c r="A647" s="66"/>
      <c r="O647"/>
      <c r="T647"/>
      <c r="U647"/>
      <c r="V647"/>
      <c r="W647"/>
      <c r="X647"/>
      <c r="Y647"/>
      <c r="Z647"/>
      <c r="AA647"/>
    </row>
    <row r="648" spans="1:27" s="44" customFormat="1" x14ac:dyDescent="0.15">
      <c r="A648" s="66"/>
      <c r="O648"/>
      <c r="T648"/>
      <c r="U648"/>
      <c r="V648"/>
      <c r="W648"/>
      <c r="X648"/>
      <c r="Y648"/>
      <c r="Z648"/>
      <c r="AA648"/>
    </row>
    <row r="649" spans="1:27" s="44" customFormat="1" x14ac:dyDescent="0.15">
      <c r="A649" s="66"/>
      <c r="O649"/>
      <c r="T649"/>
      <c r="U649"/>
      <c r="V649"/>
      <c r="W649"/>
      <c r="X649"/>
      <c r="Y649"/>
      <c r="Z649"/>
      <c r="AA649"/>
    </row>
    <row r="650" spans="1:27" s="44" customFormat="1" x14ac:dyDescent="0.15">
      <c r="A650" s="66"/>
      <c r="O650"/>
      <c r="T650"/>
      <c r="U650"/>
      <c r="V650"/>
      <c r="W650"/>
      <c r="X650"/>
      <c r="Y650"/>
      <c r="Z650"/>
      <c r="AA650"/>
    </row>
    <row r="651" spans="1:27" s="44" customFormat="1" x14ac:dyDescent="0.15">
      <c r="A651" s="66"/>
      <c r="O651"/>
      <c r="T651"/>
      <c r="U651"/>
      <c r="V651"/>
      <c r="W651"/>
      <c r="X651"/>
      <c r="Y651"/>
      <c r="Z651"/>
      <c r="AA651"/>
    </row>
    <row r="652" spans="1:27" s="44" customFormat="1" x14ac:dyDescent="0.15">
      <c r="A652" s="66"/>
      <c r="O652"/>
      <c r="T652"/>
      <c r="U652"/>
      <c r="V652"/>
      <c r="W652"/>
      <c r="X652"/>
      <c r="Y652"/>
      <c r="Z652"/>
      <c r="AA652"/>
    </row>
    <row r="653" spans="1:27" s="44" customFormat="1" x14ac:dyDescent="0.15">
      <c r="A653" s="66"/>
      <c r="O653"/>
      <c r="T653"/>
      <c r="U653"/>
      <c r="V653"/>
      <c r="W653"/>
      <c r="X653"/>
      <c r="Y653"/>
      <c r="Z653"/>
      <c r="AA653"/>
    </row>
    <row r="654" spans="1:27" s="44" customFormat="1" x14ac:dyDescent="0.15">
      <c r="A654" s="66"/>
      <c r="O654"/>
      <c r="T654"/>
      <c r="U654"/>
      <c r="V654"/>
      <c r="W654"/>
      <c r="X654"/>
      <c r="Y654"/>
      <c r="Z654"/>
      <c r="AA654"/>
    </row>
    <row r="655" spans="1:27" s="44" customFormat="1" x14ac:dyDescent="0.15">
      <c r="A655" s="66"/>
      <c r="O655"/>
      <c r="T655"/>
      <c r="U655"/>
      <c r="V655"/>
      <c r="W655"/>
      <c r="X655"/>
      <c r="Y655"/>
      <c r="Z655"/>
      <c r="AA655"/>
    </row>
    <row r="656" spans="1:27" s="44" customFormat="1" x14ac:dyDescent="0.15">
      <c r="A656" s="66"/>
      <c r="O656"/>
      <c r="T656"/>
      <c r="U656"/>
      <c r="V656"/>
      <c r="W656"/>
      <c r="X656"/>
      <c r="Y656"/>
      <c r="Z656"/>
      <c r="AA656"/>
    </row>
    <row r="657" spans="1:27" s="44" customFormat="1" x14ac:dyDescent="0.15">
      <c r="A657" s="66"/>
      <c r="O657"/>
      <c r="T657"/>
      <c r="U657"/>
      <c r="V657"/>
      <c r="W657"/>
      <c r="X657"/>
      <c r="Y657"/>
      <c r="Z657"/>
      <c r="AA657"/>
    </row>
    <row r="658" spans="1:27" s="44" customFormat="1" x14ac:dyDescent="0.15">
      <c r="A658" s="66"/>
      <c r="O658"/>
      <c r="T658"/>
      <c r="U658"/>
      <c r="V658"/>
      <c r="W658"/>
      <c r="X658"/>
      <c r="Y658"/>
      <c r="Z658"/>
      <c r="AA658"/>
    </row>
    <row r="659" spans="1:27" s="44" customFormat="1" x14ac:dyDescent="0.15">
      <c r="A659" s="66"/>
      <c r="O659"/>
      <c r="T659"/>
      <c r="U659"/>
      <c r="V659"/>
      <c r="W659"/>
      <c r="X659"/>
      <c r="Y659"/>
      <c r="Z659"/>
      <c r="AA659"/>
    </row>
    <row r="660" spans="1:27" s="44" customFormat="1" x14ac:dyDescent="0.15">
      <c r="A660" s="66"/>
      <c r="O660"/>
      <c r="T660"/>
      <c r="U660"/>
      <c r="V660"/>
      <c r="W660"/>
      <c r="X660"/>
      <c r="Y660"/>
      <c r="Z660"/>
      <c r="AA660"/>
    </row>
    <row r="661" spans="1:27" s="44" customFormat="1" x14ac:dyDescent="0.15">
      <c r="A661" s="66"/>
      <c r="O661"/>
      <c r="T661"/>
      <c r="U661"/>
      <c r="V661"/>
      <c r="W661"/>
      <c r="X661"/>
      <c r="Y661"/>
      <c r="Z661"/>
      <c r="AA661"/>
    </row>
    <row r="662" spans="1:27" s="44" customFormat="1" x14ac:dyDescent="0.15">
      <c r="A662" s="66"/>
      <c r="O662"/>
      <c r="T662"/>
      <c r="U662"/>
      <c r="V662"/>
      <c r="W662"/>
      <c r="X662"/>
      <c r="Y662"/>
      <c r="Z662"/>
      <c r="AA662"/>
    </row>
    <row r="663" spans="1:27" s="44" customFormat="1" x14ac:dyDescent="0.15">
      <c r="A663" s="66"/>
      <c r="O663"/>
      <c r="T663"/>
      <c r="U663"/>
      <c r="V663"/>
      <c r="W663"/>
      <c r="X663"/>
      <c r="Y663"/>
      <c r="Z663"/>
      <c r="AA663"/>
    </row>
    <row r="664" spans="1:27" s="44" customFormat="1" x14ac:dyDescent="0.15">
      <c r="A664" s="66"/>
      <c r="O664"/>
      <c r="T664"/>
      <c r="U664"/>
      <c r="V664"/>
      <c r="W664"/>
      <c r="X664"/>
      <c r="Y664"/>
      <c r="Z664"/>
      <c r="AA664"/>
    </row>
    <row r="665" spans="1:27" s="44" customFormat="1" x14ac:dyDescent="0.15">
      <c r="A665" s="66"/>
      <c r="O665"/>
      <c r="T665"/>
      <c r="U665"/>
      <c r="V665"/>
      <c r="W665"/>
      <c r="X665"/>
      <c r="Y665"/>
      <c r="Z665"/>
      <c r="AA665"/>
    </row>
    <row r="666" spans="1:27" s="44" customFormat="1" x14ac:dyDescent="0.15">
      <c r="A666" s="66"/>
      <c r="O666"/>
      <c r="T666"/>
      <c r="U666"/>
      <c r="V666"/>
      <c r="W666"/>
      <c r="X666"/>
      <c r="Y666"/>
      <c r="Z666"/>
      <c r="AA666"/>
    </row>
    <row r="667" spans="1:27" s="44" customFormat="1" x14ac:dyDescent="0.15">
      <c r="A667" s="66"/>
      <c r="O667"/>
      <c r="T667"/>
      <c r="U667"/>
      <c r="V667"/>
      <c r="W667"/>
      <c r="X667"/>
      <c r="Y667"/>
      <c r="Z667"/>
      <c r="AA667"/>
    </row>
    <row r="668" spans="1:27" s="44" customFormat="1" x14ac:dyDescent="0.15">
      <c r="A668" s="66"/>
      <c r="O668"/>
      <c r="T668"/>
      <c r="U668"/>
      <c r="V668"/>
      <c r="W668"/>
      <c r="X668"/>
      <c r="Y668"/>
      <c r="Z668"/>
      <c r="AA668"/>
    </row>
    <row r="669" spans="1:27" s="44" customFormat="1" x14ac:dyDescent="0.15">
      <c r="A669" s="66"/>
      <c r="O669"/>
      <c r="T669"/>
      <c r="U669"/>
      <c r="V669"/>
      <c r="W669"/>
      <c r="X669"/>
      <c r="Y669"/>
      <c r="Z669"/>
      <c r="AA669"/>
    </row>
    <row r="670" spans="1:27" s="44" customFormat="1" x14ac:dyDescent="0.15">
      <c r="A670" s="66"/>
      <c r="O670"/>
      <c r="T670"/>
      <c r="U670"/>
      <c r="V670"/>
      <c r="W670"/>
      <c r="X670"/>
      <c r="Y670"/>
      <c r="Z670"/>
      <c r="AA670"/>
    </row>
    <row r="671" spans="1:27" s="44" customFormat="1" x14ac:dyDescent="0.15">
      <c r="A671" s="66"/>
      <c r="O671"/>
      <c r="T671"/>
      <c r="U671"/>
      <c r="V671"/>
      <c r="W671"/>
      <c r="X671"/>
      <c r="Y671"/>
      <c r="Z671"/>
      <c r="AA671"/>
    </row>
    <row r="672" spans="1:27" s="44" customFormat="1" x14ac:dyDescent="0.15">
      <c r="A672" s="66"/>
      <c r="O672"/>
      <c r="T672"/>
      <c r="U672"/>
      <c r="V672"/>
      <c r="W672"/>
      <c r="X672"/>
      <c r="Y672"/>
      <c r="Z672"/>
      <c r="AA672"/>
    </row>
    <row r="673" spans="1:27" s="44" customFormat="1" x14ac:dyDescent="0.15">
      <c r="A673" s="66"/>
      <c r="O673"/>
      <c r="T673"/>
      <c r="U673"/>
      <c r="V673"/>
      <c r="W673"/>
      <c r="X673"/>
      <c r="Y673"/>
      <c r="Z673"/>
      <c r="AA673"/>
    </row>
    <row r="674" spans="1:27" s="44" customFormat="1" x14ac:dyDescent="0.15">
      <c r="A674" s="66"/>
      <c r="O674"/>
      <c r="T674"/>
      <c r="U674"/>
      <c r="V674"/>
      <c r="W674"/>
      <c r="X674"/>
      <c r="Y674"/>
      <c r="Z674"/>
      <c r="AA674"/>
    </row>
    <row r="675" spans="1:27" s="44" customFormat="1" x14ac:dyDescent="0.15">
      <c r="A675" s="66"/>
      <c r="O675"/>
      <c r="T675"/>
      <c r="U675"/>
      <c r="V675"/>
      <c r="W675"/>
      <c r="X675"/>
      <c r="Y675"/>
      <c r="Z675"/>
      <c r="AA675"/>
    </row>
    <row r="676" spans="1:27" s="44" customFormat="1" x14ac:dyDescent="0.15">
      <c r="A676" s="66"/>
      <c r="O676"/>
      <c r="T676"/>
      <c r="U676"/>
      <c r="V676"/>
      <c r="W676"/>
      <c r="X676"/>
      <c r="Y676"/>
      <c r="Z676"/>
      <c r="AA676"/>
    </row>
    <row r="677" spans="1:27" s="44" customFormat="1" x14ac:dyDescent="0.15">
      <c r="A677" s="66"/>
      <c r="O677"/>
      <c r="T677"/>
      <c r="U677"/>
      <c r="V677"/>
      <c r="W677"/>
      <c r="X677"/>
      <c r="Y677"/>
      <c r="Z677"/>
      <c r="AA677"/>
    </row>
    <row r="678" spans="1:27" s="44" customFormat="1" x14ac:dyDescent="0.15">
      <c r="A678" s="66"/>
      <c r="O678"/>
      <c r="T678"/>
      <c r="U678"/>
      <c r="V678"/>
      <c r="W678"/>
      <c r="X678"/>
      <c r="Y678"/>
      <c r="Z678"/>
      <c r="AA678"/>
    </row>
    <row r="679" spans="1:27" s="44" customFormat="1" x14ac:dyDescent="0.15">
      <c r="A679" s="66"/>
      <c r="O679"/>
      <c r="T679"/>
      <c r="U679"/>
      <c r="V679"/>
      <c r="W679"/>
      <c r="X679"/>
      <c r="Y679"/>
      <c r="Z679"/>
      <c r="AA679"/>
    </row>
    <row r="680" spans="1:27" s="44" customFormat="1" x14ac:dyDescent="0.15">
      <c r="A680" s="66"/>
      <c r="O680"/>
      <c r="T680"/>
      <c r="U680"/>
      <c r="V680"/>
      <c r="W680"/>
      <c r="X680"/>
      <c r="Y680"/>
      <c r="Z680"/>
      <c r="AA680"/>
    </row>
    <row r="681" spans="1:27" s="44" customFormat="1" x14ac:dyDescent="0.15">
      <c r="A681" s="66"/>
      <c r="O681"/>
      <c r="T681"/>
      <c r="U681"/>
      <c r="V681"/>
      <c r="W681"/>
      <c r="X681"/>
      <c r="Y681"/>
      <c r="Z681"/>
      <c r="AA681"/>
    </row>
    <row r="682" spans="1:27" s="44" customFormat="1" x14ac:dyDescent="0.15">
      <c r="A682" s="66"/>
      <c r="O682"/>
      <c r="T682"/>
      <c r="U682"/>
      <c r="V682"/>
      <c r="W682"/>
      <c r="X682"/>
      <c r="Y682"/>
      <c r="Z682"/>
      <c r="AA682"/>
    </row>
    <row r="683" spans="1:27" s="44" customFormat="1" x14ac:dyDescent="0.15">
      <c r="A683" s="66"/>
      <c r="O683"/>
      <c r="T683"/>
      <c r="U683"/>
      <c r="V683"/>
      <c r="W683"/>
      <c r="X683"/>
      <c r="Y683"/>
      <c r="Z683"/>
      <c r="AA683"/>
    </row>
    <row r="684" spans="1:27" s="44" customFormat="1" x14ac:dyDescent="0.15">
      <c r="A684" s="66"/>
      <c r="O684"/>
      <c r="T684"/>
      <c r="U684"/>
      <c r="V684"/>
      <c r="W684"/>
      <c r="X684"/>
      <c r="Y684"/>
      <c r="Z684"/>
      <c r="AA684"/>
    </row>
    <row r="685" spans="1:27" s="44" customFormat="1" x14ac:dyDescent="0.15">
      <c r="A685" s="66"/>
      <c r="O685"/>
      <c r="T685"/>
      <c r="U685"/>
      <c r="V685"/>
      <c r="W685"/>
      <c r="X685"/>
      <c r="Y685"/>
      <c r="Z685"/>
      <c r="AA685"/>
    </row>
    <row r="686" spans="1:27" s="44" customFormat="1" x14ac:dyDescent="0.15">
      <c r="A686" s="66"/>
      <c r="O686"/>
      <c r="T686"/>
      <c r="U686"/>
      <c r="V686"/>
      <c r="W686"/>
      <c r="X686"/>
      <c r="Y686"/>
      <c r="Z686"/>
      <c r="AA686"/>
    </row>
    <row r="687" spans="1:27" s="44" customFormat="1" x14ac:dyDescent="0.15">
      <c r="A687" s="66"/>
      <c r="O687"/>
      <c r="T687"/>
      <c r="U687"/>
      <c r="V687"/>
      <c r="W687"/>
      <c r="X687"/>
      <c r="Y687"/>
      <c r="Z687"/>
      <c r="AA687"/>
    </row>
    <row r="688" spans="1:27" s="44" customFormat="1" x14ac:dyDescent="0.15">
      <c r="A688" s="66"/>
      <c r="O688"/>
      <c r="T688"/>
      <c r="U688"/>
      <c r="V688"/>
      <c r="W688"/>
      <c r="X688"/>
      <c r="Y688"/>
      <c r="Z688"/>
      <c r="AA688"/>
    </row>
    <row r="689" spans="1:27" s="44" customFormat="1" x14ac:dyDescent="0.15">
      <c r="A689" s="66"/>
      <c r="O689"/>
      <c r="T689"/>
      <c r="U689"/>
      <c r="V689"/>
      <c r="W689"/>
      <c r="X689"/>
      <c r="Y689"/>
      <c r="Z689"/>
      <c r="AA689"/>
    </row>
    <row r="690" spans="1:27" s="44" customFormat="1" x14ac:dyDescent="0.15">
      <c r="A690" s="66"/>
      <c r="O690"/>
      <c r="T690"/>
      <c r="U690"/>
      <c r="V690"/>
      <c r="W690"/>
      <c r="X690"/>
      <c r="Y690"/>
      <c r="Z690"/>
      <c r="AA690"/>
    </row>
    <row r="691" spans="1:27" s="44" customFormat="1" x14ac:dyDescent="0.15">
      <c r="A691" s="66"/>
      <c r="O691"/>
      <c r="T691"/>
      <c r="U691"/>
      <c r="V691"/>
      <c r="W691"/>
      <c r="X691"/>
      <c r="Y691"/>
      <c r="Z691"/>
      <c r="AA691"/>
    </row>
    <row r="692" spans="1:27" s="44" customFormat="1" x14ac:dyDescent="0.15">
      <c r="A692" s="66"/>
      <c r="O692"/>
      <c r="T692"/>
      <c r="U692"/>
      <c r="V692"/>
      <c r="W692"/>
      <c r="X692"/>
      <c r="Y692"/>
      <c r="Z692"/>
      <c r="AA692"/>
    </row>
    <row r="693" spans="1:27" s="44" customFormat="1" x14ac:dyDescent="0.15">
      <c r="A693" s="66"/>
      <c r="O693"/>
      <c r="T693"/>
      <c r="U693"/>
      <c r="V693"/>
      <c r="W693"/>
      <c r="X693"/>
      <c r="Y693"/>
      <c r="Z693"/>
      <c r="AA693"/>
    </row>
    <row r="694" spans="1:27" s="44" customFormat="1" x14ac:dyDescent="0.15">
      <c r="A694" s="66"/>
      <c r="O694"/>
      <c r="T694"/>
      <c r="U694"/>
      <c r="V694"/>
      <c r="W694"/>
      <c r="X694"/>
      <c r="Y694"/>
      <c r="Z694"/>
      <c r="AA694"/>
    </row>
    <row r="695" spans="1:27" s="44" customFormat="1" x14ac:dyDescent="0.15">
      <c r="A695" s="66"/>
      <c r="O695"/>
      <c r="T695"/>
      <c r="U695"/>
      <c r="V695"/>
      <c r="W695"/>
      <c r="X695"/>
      <c r="Y695"/>
      <c r="Z695"/>
      <c r="AA695"/>
    </row>
    <row r="696" spans="1:27" s="44" customFormat="1" x14ac:dyDescent="0.15">
      <c r="A696" s="66"/>
      <c r="O696"/>
      <c r="T696"/>
      <c r="U696"/>
      <c r="V696"/>
      <c r="W696"/>
      <c r="X696"/>
      <c r="Y696"/>
      <c r="Z696"/>
      <c r="AA696"/>
    </row>
    <row r="697" spans="1:27" s="44" customFormat="1" x14ac:dyDescent="0.15">
      <c r="A697" s="66"/>
      <c r="O697"/>
      <c r="T697"/>
      <c r="U697"/>
      <c r="V697"/>
      <c r="W697"/>
      <c r="X697"/>
      <c r="Y697"/>
      <c r="Z697"/>
      <c r="AA697"/>
    </row>
    <row r="698" spans="1:27" s="44" customFormat="1" x14ac:dyDescent="0.15">
      <c r="A698" s="66"/>
      <c r="O698"/>
      <c r="T698"/>
      <c r="U698"/>
      <c r="V698"/>
      <c r="W698"/>
      <c r="X698"/>
      <c r="Y698"/>
      <c r="Z698"/>
      <c r="AA698"/>
    </row>
    <row r="699" spans="1:27" s="44" customFormat="1" x14ac:dyDescent="0.15">
      <c r="A699" s="66"/>
      <c r="O699"/>
      <c r="T699"/>
      <c r="U699"/>
      <c r="V699"/>
      <c r="W699"/>
      <c r="X699"/>
      <c r="Y699"/>
      <c r="Z699"/>
      <c r="AA699"/>
    </row>
    <row r="700" spans="1:27" s="44" customFormat="1" x14ac:dyDescent="0.15">
      <c r="A700" s="66"/>
      <c r="O700"/>
      <c r="T700"/>
      <c r="U700"/>
      <c r="V700"/>
      <c r="W700"/>
      <c r="X700"/>
      <c r="Y700"/>
      <c r="Z700"/>
      <c r="AA700"/>
    </row>
    <row r="701" spans="1:27" s="44" customFormat="1" x14ac:dyDescent="0.15">
      <c r="A701" s="66"/>
      <c r="O701"/>
      <c r="T701"/>
      <c r="U701"/>
      <c r="V701"/>
      <c r="W701"/>
      <c r="X701"/>
      <c r="Y701"/>
      <c r="Z701"/>
      <c r="AA701"/>
    </row>
    <row r="702" spans="1:27" s="44" customFormat="1" x14ac:dyDescent="0.15">
      <c r="A702" s="66"/>
      <c r="O702"/>
      <c r="T702"/>
      <c r="U702"/>
      <c r="V702"/>
      <c r="W702"/>
      <c r="X702"/>
      <c r="Y702"/>
      <c r="Z702"/>
      <c r="AA702"/>
    </row>
    <row r="703" spans="1:27" s="44" customFormat="1" x14ac:dyDescent="0.15">
      <c r="A703" s="66"/>
      <c r="O703"/>
      <c r="T703"/>
      <c r="U703"/>
      <c r="V703"/>
      <c r="W703"/>
      <c r="X703"/>
      <c r="Y703"/>
      <c r="Z703"/>
      <c r="AA703"/>
    </row>
    <row r="704" spans="1:27" s="44" customFormat="1" x14ac:dyDescent="0.15">
      <c r="A704" s="66"/>
      <c r="O704"/>
      <c r="T704"/>
      <c r="U704"/>
      <c r="V704"/>
      <c r="W704"/>
      <c r="X704"/>
      <c r="Y704"/>
      <c r="Z704"/>
      <c r="AA704"/>
    </row>
    <row r="705" spans="1:27" s="44" customFormat="1" x14ac:dyDescent="0.15">
      <c r="A705" s="66"/>
      <c r="O705"/>
      <c r="T705"/>
      <c r="U705"/>
      <c r="V705"/>
      <c r="W705"/>
      <c r="X705"/>
      <c r="Y705"/>
      <c r="Z705"/>
      <c r="AA705"/>
    </row>
    <row r="706" spans="1:27" s="44" customFormat="1" x14ac:dyDescent="0.15">
      <c r="A706" s="66"/>
      <c r="O706"/>
      <c r="T706"/>
      <c r="U706"/>
      <c r="V706"/>
      <c r="W706"/>
      <c r="X706"/>
      <c r="Y706"/>
      <c r="Z706"/>
      <c r="AA706"/>
    </row>
    <row r="707" spans="1:27" s="44" customFormat="1" x14ac:dyDescent="0.15">
      <c r="A707" s="66"/>
      <c r="O707"/>
      <c r="T707"/>
      <c r="U707"/>
      <c r="V707"/>
      <c r="W707"/>
      <c r="X707"/>
      <c r="Y707"/>
      <c r="Z707"/>
      <c r="AA707"/>
    </row>
    <row r="708" spans="1:27" s="44" customFormat="1" x14ac:dyDescent="0.15">
      <c r="A708" s="66"/>
      <c r="O708"/>
      <c r="T708"/>
      <c r="U708"/>
      <c r="V708"/>
      <c r="W708"/>
      <c r="X708"/>
      <c r="Y708"/>
      <c r="Z708"/>
      <c r="AA708"/>
    </row>
    <row r="709" spans="1:27" s="44" customFormat="1" x14ac:dyDescent="0.15">
      <c r="A709" s="66"/>
      <c r="O709"/>
      <c r="T709"/>
      <c r="U709"/>
      <c r="V709"/>
      <c r="W709"/>
      <c r="X709"/>
      <c r="Y709"/>
      <c r="Z709"/>
      <c r="AA709"/>
    </row>
    <row r="710" spans="1:27" s="44" customFormat="1" x14ac:dyDescent="0.15">
      <c r="A710" s="66"/>
      <c r="O710"/>
      <c r="T710"/>
      <c r="U710"/>
      <c r="V710"/>
      <c r="W710"/>
      <c r="X710"/>
      <c r="Y710"/>
      <c r="Z710"/>
      <c r="AA710"/>
    </row>
    <row r="711" spans="1:27" s="44" customFormat="1" x14ac:dyDescent="0.15">
      <c r="A711" s="66"/>
      <c r="O711"/>
      <c r="T711"/>
      <c r="U711"/>
      <c r="V711"/>
      <c r="W711"/>
      <c r="X711"/>
      <c r="Y711"/>
      <c r="Z711"/>
      <c r="AA711"/>
    </row>
    <row r="712" spans="1:27" s="44" customFormat="1" x14ac:dyDescent="0.15">
      <c r="A712" s="66"/>
      <c r="O712"/>
      <c r="T712"/>
      <c r="U712"/>
      <c r="V712"/>
      <c r="W712"/>
      <c r="X712"/>
      <c r="Y712"/>
      <c r="Z712"/>
      <c r="AA712"/>
    </row>
    <row r="713" spans="1:27" s="44" customFormat="1" x14ac:dyDescent="0.15">
      <c r="A713" s="66"/>
      <c r="O713"/>
      <c r="T713"/>
      <c r="U713"/>
      <c r="V713"/>
      <c r="W713"/>
      <c r="X713"/>
      <c r="Y713"/>
      <c r="Z713"/>
      <c r="AA713"/>
    </row>
    <row r="714" spans="1:27" s="44" customFormat="1" x14ac:dyDescent="0.15">
      <c r="A714" s="66"/>
      <c r="O714"/>
      <c r="T714"/>
      <c r="U714"/>
      <c r="V714"/>
      <c r="W714"/>
      <c r="X714"/>
      <c r="Y714"/>
      <c r="Z714"/>
      <c r="AA714"/>
    </row>
    <row r="715" spans="1:27" s="44" customFormat="1" x14ac:dyDescent="0.15">
      <c r="A715" s="66"/>
      <c r="O715"/>
      <c r="T715"/>
      <c r="U715"/>
      <c r="V715"/>
      <c r="W715"/>
      <c r="X715"/>
      <c r="Y715"/>
      <c r="Z715"/>
      <c r="AA715"/>
    </row>
    <row r="716" spans="1:27" s="44" customFormat="1" x14ac:dyDescent="0.15">
      <c r="A716" s="66"/>
      <c r="O716"/>
      <c r="T716"/>
      <c r="U716"/>
      <c r="V716"/>
      <c r="W716"/>
      <c r="X716"/>
      <c r="Y716"/>
      <c r="Z716"/>
      <c r="AA716"/>
    </row>
    <row r="717" spans="1:27" s="44" customFormat="1" x14ac:dyDescent="0.15">
      <c r="A717" s="66"/>
      <c r="O717"/>
      <c r="T717"/>
      <c r="U717"/>
      <c r="V717"/>
      <c r="W717"/>
      <c r="X717"/>
      <c r="Y717"/>
      <c r="Z717"/>
      <c r="AA717"/>
    </row>
    <row r="718" spans="1:27" s="44" customFormat="1" x14ac:dyDescent="0.15">
      <c r="A718" s="66"/>
      <c r="O718"/>
      <c r="T718"/>
      <c r="U718"/>
      <c r="V718"/>
      <c r="W718"/>
      <c r="X718"/>
      <c r="Y718"/>
      <c r="Z718"/>
      <c r="AA718"/>
    </row>
    <row r="719" spans="1:27" s="44" customFormat="1" x14ac:dyDescent="0.15">
      <c r="A719" s="66"/>
      <c r="O719"/>
      <c r="T719"/>
      <c r="U719"/>
      <c r="V719"/>
      <c r="W719"/>
      <c r="X719"/>
      <c r="Y719"/>
      <c r="Z719"/>
      <c r="AA719"/>
    </row>
    <row r="720" spans="1:27" s="44" customFormat="1" x14ac:dyDescent="0.15">
      <c r="A720" s="66"/>
      <c r="O720"/>
      <c r="T720"/>
      <c r="U720"/>
      <c r="V720"/>
      <c r="W720"/>
      <c r="X720"/>
      <c r="Y720"/>
      <c r="Z720"/>
      <c r="AA720"/>
    </row>
    <row r="721" spans="1:27" s="44" customFormat="1" x14ac:dyDescent="0.15">
      <c r="A721" s="66"/>
      <c r="O721"/>
      <c r="T721"/>
      <c r="U721"/>
      <c r="V721"/>
      <c r="W721"/>
      <c r="X721"/>
      <c r="Y721"/>
      <c r="Z721"/>
      <c r="AA721"/>
    </row>
    <row r="722" spans="1:27" s="44" customFormat="1" x14ac:dyDescent="0.15">
      <c r="A722" s="66"/>
      <c r="O722"/>
      <c r="T722"/>
      <c r="U722"/>
      <c r="V722"/>
      <c r="W722"/>
      <c r="X722"/>
      <c r="Y722"/>
      <c r="Z722"/>
      <c r="AA722"/>
    </row>
    <row r="723" spans="1:27" s="44" customFormat="1" x14ac:dyDescent="0.15">
      <c r="A723" s="66"/>
      <c r="O723"/>
      <c r="T723"/>
      <c r="U723"/>
      <c r="V723"/>
      <c r="W723"/>
      <c r="X723"/>
      <c r="Y723"/>
      <c r="Z723"/>
      <c r="AA723"/>
    </row>
    <row r="724" spans="1:27" s="44" customFormat="1" x14ac:dyDescent="0.15">
      <c r="A724" s="66"/>
      <c r="O724"/>
      <c r="T724"/>
      <c r="U724"/>
      <c r="V724"/>
      <c r="W724"/>
      <c r="X724"/>
      <c r="Y724"/>
      <c r="Z724"/>
      <c r="AA724"/>
    </row>
    <row r="725" spans="1:27" s="44" customFormat="1" x14ac:dyDescent="0.15">
      <c r="A725" s="66"/>
      <c r="O725"/>
      <c r="T725"/>
      <c r="U725"/>
      <c r="V725"/>
      <c r="W725"/>
      <c r="X725"/>
      <c r="Y725"/>
      <c r="Z725"/>
      <c r="AA725"/>
    </row>
    <row r="726" spans="1:27" s="44" customFormat="1" x14ac:dyDescent="0.15">
      <c r="A726" s="66"/>
      <c r="O726"/>
      <c r="T726"/>
      <c r="U726"/>
      <c r="V726"/>
      <c r="W726"/>
      <c r="X726"/>
      <c r="Y726"/>
      <c r="Z726"/>
      <c r="AA726"/>
    </row>
    <row r="727" spans="1:27" s="44" customFormat="1" x14ac:dyDescent="0.15">
      <c r="A727" s="66"/>
      <c r="O727"/>
      <c r="T727"/>
      <c r="U727"/>
      <c r="V727"/>
      <c r="W727"/>
      <c r="X727"/>
      <c r="Y727"/>
      <c r="Z727"/>
      <c r="AA727"/>
    </row>
    <row r="728" spans="1:27" s="44" customFormat="1" x14ac:dyDescent="0.15">
      <c r="A728" s="66"/>
      <c r="O728"/>
      <c r="T728"/>
      <c r="U728"/>
      <c r="V728"/>
      <c r="W728"/>
      <c r="X728"/>
      <c r="Y728"/>
      <c r="Z728"/>
      <c r="AA728"/>
    </row>
    <row r="729" spans="1:27" s="44" customFormat="1" x14ac:dyDescent="0.15">
      <c r="A729" s="66"/>
      <c r="O729"/>
      <c r="T729"/>
      <c r="U729"/>
      <c r="V729"/>
      <c r="W729"/>
      <c r="X729"/>
      <c r="Y729"/>
      <c r="Z729"/>
      <c r="AA729"/>
    </row>
    <row r="730" spans="1:27" s="44" customFormat="1" x14ac:dyDescent="0.15">
      <c r="A730" s="66"/>
      <c r="O730"/>
      <c r="T730"/>
      <c r="U730"/>
      <c r="V730"/>
      <c r="W730"/>
      <c r="X730"/>
      <c r="Y730"/>
      <c r="Z730"/>
      <c r="AA730"/>
    </row>
    <row r="731" spans="1:27" s="44" customFormat="1" x14ac:dyDescent="0.15">
      <c r="A731" s="66"/>
      <c r="O731"/>
      <c r="T731"/>
      <c r="U731"/>
      <c r="V731"/>
      <c r="W731"/>
      <c r="X731"/>
      <c r="Y731"/>
      <c r="Z731"/>
      <c r="AA731"/>
    </row>
    <row r="732" spans="1:27" s="44" customFormat="1" x14ac:dyDescent="0.15">
      <c r="A732" s="66"/>
      <c r="O732"/>
      <c r="T732"/>
      <c r="U732"/>
      <c r="V732"/>
      <c r="W732"/>
      <c r="X732"/>
      <c r="Y732"/>
      <c r="Z732"/>
      <c r="AA732"/>
    </row>
    <row r="733" spans="1:27" s="44" customFormat="1" x14ac:dyDescent="0.15">
      <c r="A733" s="66"/>
      <c r="O733"/>
      <c r="T733"/>
      <c r="U733"/>
      <c r="V733"/>
      <c r="W733"/>
      <c r="X733"/>
      <c r="Y733"/>
      <c r="Z733"/>
      <c r="AA733"/>
    </row>
    <row r="734" spans="1:27" s="44" customFormat="1" x14ac:dyDescent="0.15">
      <c r="A734" s="66"/>
      <c r="O734"/>
      <c r="T734"/>
      <c r="U734"/>
      <c r="V734"/>
      <c r="W734"/>
      <c r="X734"/>
      <c r="Y734"/>
      <c r="Z734"/>
      <c r="AA734"/>
    </row>
    <row r="735" spans="1:27" s="44" customFormat="1" x14ac:dyDescent="0.15">
      <c r="A735" s="66"/>
      <c r="O735"/>
      <c r="T735"/>
      <c r="U735"/>
      <c r="V735"/>
      <c r="W735"/>
      <c r="X735"/>
      <c r="Y735"/>
      <c r="Z735"/>
      <c r="AA735"/>
    </row>
    <row r="736" spans="1:27" s="44" customFormat="1" x14ac:dyDescent="0.15">
      <c r="A736" s="66"/>
      <c r="O736"/>
      <c r="T736"/>
      <c r="U736"/>
      <c r="V736"/>
      <c r="W736"/>
      <c r="X736"/>
      <c r="Y736"/>
      <c r="Z736"/>
      <c r="AA736"/>
    </row>
    <row r="737" spans="1:27" s="44" customFormat="1" x14ac:dyDescent="0.15">
      <c r="A737" s="66"/>
      <c r="O737"/>
      <c r="T737"/>
      <c r="U737"/>
      <c r="V737"/>
      <c r="W737"/>
      <c r="X737"/>
      <c r="Y737"/>
      <c r="Z737"/>
      <c r="AA737"/>
    </row>
    <row r="738" spans="1:27" s="44" customFormat="1" x14ac:dyDescent="0.15">
      <c r="A738" s="66"/>
      <c r="O738"/>
      <c r="T738"/>
      <c r="U738"/>
      <c r="V738"/>
      <c r="W738"/>
      <c r="X738"/>
      <c r="Y738"/>
      <c r="Z738"/>
      <c r="AA738"/>
    </row>
    <row r="739" spans="1:27" s="44" customFormat="1" x14ac:dyDescent="0.15">
      <c r="A739" s="66"/>
      <c r="O739"/>
      <c r="T739"/>
      <c r="U739"/>
      <c r="V739"/>
      <c r="W739"/>
      <c r="X739"/>
      <c r="Y739"/>
      <c r="Z739"/>
      <c r="AA739"/>
    </row>
    <row r="740" spans="1:27" s="44" customFormat="1" x14ac:dyDescent="0.15">
      <c r="A740" s="66"/>
      <c r="O740"/>
      <c r="T740"/>
      <c r="U740"/>
      <c r="V740"/>
      <c r="W740"/>
      <c r="X740"/>
      <c r="Y740"/>
      <c r="Z740"/>
      <c r="AA740"/>
    </row>
    <row r="741" spans="1:27" s="44" customFormat="1" x14ac:dyDescent="0.15">
      <c r="A741" s="66"/>
      <c r="O741"/>
      <c r="T741"/>
      <c r="U741"/>
      <c r="V741"/>
      <c r="W741"/>
      <c r="X741"/>
      <c r="Y741"/>
      <c r="Z741"/>
      <c r="AA741"/>
    </row>
    <row r="742" spans="1:27" s="44" customFormat="1" x14ac:dyDescent="0.15">
      <c r="A742" s="66"/>
      <c r="O742"/>
      <c r="T742"/>
      <c r="U742"/>
      <c r="V742"/>
      <c r="W742"/>
      <c r="X742"/>
      <c r="Y742"/>
      <c r="Z742"/>
      <c r="AA742"/>
    </row>
    <row r="743" spans="1:27" s="44" customFormat="1" x14ac:dyDescent="0.15">
      <c r="A743" s="66"/>
      <c r="O743"/>
      <c r="T743"/>
      <c r="U743"/>
      <c r="V743"/>
      <c r="W743"/>
      <c r="X743"/>
      <c r="Y743"/>
      <c r="Z743"/>
      <c r="AA743"/>
    </row>
    <row r="744" spans="1:27" s="44" customFormat="1" x14ac:dyDescent="0.15">
      <c r="A744" s="66"/>
      <c r="O744"/>
      <c r="T744"/>
      <c r="U744"/>
      <c r="V744"/>
      <c r="W744"/>
      <c r="X744"/>
      <c r="Y744"/>
      <c r="Z744"/>
      <c r="AA744"/>
    </row>
    <row r="745" spans="1:27" s="44" customFormat="1" x14ac:dyDescent="0.15">
      <c r="A745" s="66"/>
      <c r="O745"/>
      <c r="T745"/>
      <c r="U745"/>
      <c r="V745"/>
      <c r="W745"/>
      <c r="X745"/>
      <c r="Y745"/>
      <c r="Z745"/>
      <c r="AA745"/>
    </row>
    <row r="746" spans="1:27" s="44" customFormat="1" x14ac:dyDescent="0.15">
      <c r="A746" s="66"/>
      <c r="O746"/>
      <c r="T746"/>
      <c r="U746"/>
      <c r="V746"/>
      <c r="W746"/>
      <c r="X746"/>
      <c r="Y746"/>
      <c r="Z746"/>
      <c r="AA746"/>
    </row>
    <row r="747" spans="1:27" s="44" customFormat="1" x14ac:dyDescent="0.15">
      <c r="A747" s="66"/>
      <c r="O747"/>
      <c r="T747"/>
      <c r="U747"/>
      <c r="V747"/>
      <c r="W747"/>
      <c r="X747"/>
      <c r="Y747"/>
      <c r="Z747"/>
      <c r="AA747"/>
    </row>
    <row r="748" spans="1:27" s="44" customFormat="1" x14ac:dyDescent="0.15">
      <c r="A748" s="66"/>
      <c r="O748"/>
      <c r="T748"/>
      <c r="U748"/>
      <c r="V748"/>
      <c r="W748"/>
      <c r="X748"/>
      <c r="Y748"/>
      <c r="Z748"/>
      <c r="AA748"/>
    </row>
    <row r="749" spans="1:27" s="44" customFormat="1" x14ac:dyDescent="0.15">
      <c r="A749" s="66"/>
      <c r="O749"/>
      <c r="T749"/>
      <c r="U749"/>
      <c r="V749"/>
      <c r="W749"/>
      <c r="X749"/>
      <c r="Y749"/>
      <c r="Z749"/>
      <c r="AA749"/>
    </row>
    <row r="750" spans="1:27" s="44" customFormat="1" x14ac:dyDescent="0.15">
      <c r="A750" s="66"/>
      <c r="O750"/>
      <c r="T750"/>
      <c r="U750"/>
      <c r="V750"/>
      <c r="W750"/>
      <c r="X750"/>
      <c r="Y750"/>
      <c r="Z750"/>
      <c r="AA750"/>
    </row>
    <row r="751" spans="1:27" s="44" customFormat="1" x14ac:dyDescent="0.15">
      <c r="A751" s="66"/>
      <c r="O751"/>
      <c r="T751"/>
      <c r="U751"/>
      <c r="V751"/>
      <c r="W751"/>
      <c r="X751"/>
      <c r="Y751"/>
      <c r="Z751"/>
      <c r="AA751"/>
    </row>
    <row r="752" spans="1:27" s="44" customFormat="1" x14ac:dyDescent="0.15">
      <c r="A752" s="66"/>
      <c r="O752"/>
      <c r="T752"/>
      <c r="U752"/>
      <c r="V752"/>
      <c r="W752"/>
      <c r="X752"/>
      <c r="Y752"/>
      <c r="Z752"/>
      <c r="AA752"/>
    </row>
    <row r="753" spans="1:27" s="44" customFormat="1" x14ac:dyDescent="0.15">
      <c r="A753" s="66"/>
      <c r="O753"/>
      <c r="T753"/>
      <c r="U753"/>
      <c r="V753"/>
      <c r="W753"/>
      <c r="X753"/>
      <c r="Y753"/>
      <c r="Z753"/>
      <c r="AA753"/>
    </row>
    <row r="754" spans="1:27" s="44" customFormat="1" x14ac:dyDescent="0.15">
      <c r="A754" s="66"/>
      <c r="O754"/>
      <c r="T754"/>
      <c r="U754"/>
      <c r="V754"/>
      <c r="W754"/>
      <c r="X754"/>
      <c r="Y754"/>
      <c r="Z754"/>
      <c r="AA754"/>
    </row>
    <row r="755" spans="1:27" s="44" customFormat="1" x14ac:dyDescent="0.15">
      <c r="A755" s="66"/>
      <c r="O755"/>
      <c r="T755"/>
      <c r="U755"/>
      <c r="V755"/>
      <c r="W755"/>
      <c r="X755"/>
      <c r="Y755"/>
      <c r="Z755"/>
      <c r="AA755"/>
    </row>
    <row r="756" spans="1:27" s="44" customFormat="1" x14ac:dyDescent="0.15">
      <c r="A756" s="66"/>
      <c r="O756"/>
      <c r="T756"/>
      <c r="U756"/>
      <c r="V756"/>
      <c r="W756"/>
      <c r="X756"/>
      <c r="Y756"/>
      <c r="Z756"/>
      <c r="AA756"/>
    </row>
    <row r="757" spans="1:27" s="44" customFormat="1" x14ac:dyDescent="0.15">
      <c r="A757" s="66"/>
      <c r="O757"/>
      <c r="T757"/>
      <c r="U757"/>
      <c r="V757"/>
      <c r="W757"/>
      <c r="X757"/>
      <c r="Y757"/>
      <c r="Z757"/>
      <c r="AA757"/>
    </row>
    <row r="758" spans="1:27" s="44" customFormat="1" x14ac:dyDescent="0.15">
      <c r="A758" s="66"/>
      <c r="O758"/>
      <c r="T758"/>
      <c r="U758"/>
      <c r="V758"/>
      <c r="W758"/>
      <c r="X758"/>
      <c r="Y758"/>
      <c r="Z758"/>
      <c r="AA758"/>
    </row>
    <row r="759" spans="1:27" s="44" customFormat="1" x14ac:dyDescent="0.15">
      <c r="A759" s="66"/>
      <c r="O759"/>
      <c r="T759"/>
      <c r="U759"/>
      <c r="V759"/>
      <c r="W759"/>
      <c r="X759"/>
      <c r="Y759"/>
      <c r="Z759"/>
      <c r="AA759"/>
    </row>
    <row r="760" spans="1:27" s="44" customFormat="1" x14ac:dyDescent="0.15">
      <c r="A760" s="66"/>
      <c r="O760"/>
      <c r="T760"/>
      <c r="U760"/>
      <c r="V760"/>
      <c r="W760"/>
      <c r="X760"/>
      <c r="Y760"/>
      <c r="Z760"/>
      <c r="AA760"/>
    </row>
    <row r="761" spans="1:27" s="44" customFormat="1" x14ac:dyDescent="0.15">
      <c r="A761" s="66"/>
      <c r="O761"/>
      <c r="T761"/>
      <c r="U761"/>
      <c r="V761"/>
      <c r="W761"/>
      <c r="X761"/>
      <c r="Y761"/>
      <c r="Z761"/>
      <c r="AA761"/>
    </row>
    <row r="762" spans="1:27" s="44" customFormat="1" x14ac:dyDescent="0.15">
      <c r="A762" s="66"/>
      <c r="O762"/>
      <c r="T762"/>
      <c r="U762"/>
      <c r="V762"/>
      <c r="W762"/>
      <c r="X762"/>
      <c r="Y762"/>
      <c r="Z762"/>
      <c r="AA762"/>
    </row>
    <row r="763" spans="1:27" s="44" customFormat="1" x14ac:dyDescent="0.15">
      <c r="A763" s="66"/>
      <c r="O763"/>
      <c r="T763"/>
      <c r="U763"/>
      <c r="V763"/>
      <c r="W763"/>
      <c r="X763"/>
      <c r="Y763"/>
      <c r="Z763"/>
      <c r="AA763"/>
    </row>
    <row r="764" spans="1:27" s="44" customFormat="1" x14ac:dyDescent="0.15">
      <c r="A764" s="66"/>
      <c r="O764"/>
      <c r="T764"/>
      <c r="U764"/>
      <c r="V764"/>
      <c r="W764"/>
      <c r="X764"/>
      <c r="Y764"/>
      <c r="Z764"/>
      <c r="AA764"/>
    </row>
    <row r="765" spans="1:27" s="44" customFormat="1" x14ac:dyDescent="0.15">
      <c r="A765" s="66"/>
      <c r="O765"/>
      <c r="T765"/>
      <c r="U765"/>
      <c r="V765"/>
      <c r="W765"/>
      <c r="X765"/>
      <c r="Y765"/>
      <c r="Z765"/>
      <c r="AA765"/>
    </row>
    <row r="766" spans="1:27" s="44" customFormat="1" x14ac:dyDescent="0.15">
      <c r="A766" s="66"/>
      <c r="O766"/>
      <c r="T766"/>
      <c r="U766"/>
      <c r="V766"/>
      <c r="W766"/>
      <c r="X766"/>
      <c r="Y766"/>
      <c r="Z766"/>
      <c r="AA766"/>
    </row>
    <row r="767" spans="1:27" s="44" customFormat="1" x14ac:dyDescent="0.15">
      <c r="A767" s="66"/>
      <c r="O767"/>
      <c r="T767"/>
      <c r="U767"/>
      <c r="V767"/>
      <c r="W767"/>
      <c r="X767"/>
      <c r="Y767"/>
      <c r="Z767"/>
      <c r="AA767"/>
    </row>
    <row r="768" spans="1:27" s="44" customFormat="1" x14ac:dyDescent="0.15">
      <c r="A768" s="66"/>
      <c r="O768"/>
      <c r="T768"/>
      <c r="U768"/>
      <c r="V768"/>
      <c r="W768"/>
      <c r="X768"/>
      <c r="Y768"/>
      <c r="Z768"/>
      <c r="AA768"/>
    </row>
    <row r="769" spans="1:27" s="44" customFormat="1" x14ac:dyDescent="0.15">
      <c r="A769" s="66"/>
      <c r="O769"/>
      <c r="T769"/>
      <c r="U769"/>
      <c r="V769"/>
      <c r="W769"/>
      <c r="X769"/>
      <c r="Y769"/>
      <c r="Z769"/>
      <c r="AA769"/>
    </row>
    <row r="770" spans="1:27" s="44" customFormat="1" x14ac:dyDescent="0.15">
      <c r="A770" s="66"/>
      <c r="O770"/>
      <c r="T770"/>
      <c r="U770"/>
      <c r="V770"/>
      <c r="W770"/>
      <c r="X770"/>
      <c r="Y770"/>
      <c r="Z770"/>
      <c r="AA770"/>
    </row>
    <row r="771" spans="1:27" s="44" customFormat="1" x14ac:dyDescent="0.15">
      <c r="A771" s="66"/>
      <c r="O771"/>
      <c r="T771"/>
      <c r="U771"/>
      <c r="V771"/>
      <c r="W771"/>
      <c r="X771"/>
      <c r="Y771"/>
      <c r="Z771"/>
      <c r="AA771"/>
    </row>
    <row r="772" spans="1:27" s="44" customFormat="1" x14ac:dyDescent="0.15">
      <c r="A772" s="66"/>
      <c r="O772"/>
      <c r="T772"/>
      <c r="U772"/>
      <c r="V772"/>
      <c r="W772"/>
      <c r="X772"/>
      <c r="Y772"/>
      <c r="Z772"/>
      <c r="AA772"/>
    </row>
    <row r="773" spans="1:27" s="44" customFormat="1" x14ac:dyDescent="0.15">
      <c r="A773" s="66"/>
      <c r="O773"/>
      <c r="T773"/>
      <c r="U773"/>
      <c r="V773"/>
      <c r="W773"/>
      <c r="X773"/>
      <c r="Y773"/>
      <c r="Z773"/>
      <c r="AA773"/>
    </row>
    <row r="774" spans="1:27" s="44" customFormat="1" x14ac:dyDescent="0.15">
      <c r="A774" s="66"/>
      <c r="O774"/>
      <c r="T774"/>
      <c r="U774"/>
      <c r="V774"/>
      <c r="W774"/>
      <c r="X774"/>
      <c r="Y774"/>
      <c r="Z774"/>
      <c r="AA774"/>
    </row>
    <row r="775" spans="1:27" s="44" customFormat="1" x14ac:dyDescent="0.15">
      <c r="A775" s="66"/>
      <c r="O775"/>
      <c r="T775"/>
      <c r="U775"/>
      <c r="V775"/>
      <c r="W775"/>
      <c r="X775"/>
      <c r="Y775"/>
      <c r="Z775"/>
      <c r="AA775"/>
    </row>
    <row r="776" spans="1:27" s="44" customFormat="1" x14ac:dyDescent="0.15">
      <c r="A776" s="66"/>
      <c r="O776"/>
      <c r="T776"/>
      <c r="U776"/>
      <c r="V776"/>
      <c r="W776"/>
      <c r="X776"/>
      <c r="Y776"/>
      <c r="Z776"/>
      <c r="AA776"/>
    </row>
    <row r="777" spans="1:27" s="44" customFormat="1" x14ac:dyDescent="0.15">
      <c r="A777" s="66"/>
      <c r="O777"/>
      <c r="T777"/>
      <c r="U777"/>
      <c r="V777"/>
      <c r="W777"/>
      <c r="X777"/>
      <c r="Y777"/>
      <c r="Z777"/>
      <c r="AA777"/>
    </row>
    <row r="778" spans="1:27" s="44" customFormat="1" x14ac:dyDescent="0.15">
      <c r="A778" s="66"/>
      <c r="O778"/>
      <c r="T778"/>
      <c r="U778"/>
      <c r="V778"/>
      <c r="W778"/>
      <c r="X778"/>
      <c r="Y778"/>
      <c r="Z778"/>
      <c r="AA778"/>
    </row>
    <row r="779" spans="1:27" s="44" customFormat="1" x14ac:dyDescent="0.15">
      <c r="A779" s="66"/>
      <c r="O779"/>
      <c r="T779"/>
      <c r="U779"/>
      <c r="V779"/>
      <c r="W779"/>
      <c r="X779"/>
      <c r="Y779"/>
      <c r="Z779"/>
      <c r="AA779"/>
    </row>
    <row r="780" spans="1:27" s="44" customFormat="1" x14ac:dyDescent="0.15">
      <c r="A780" s="66"/>
      <c r="O780"/>
      <c r="T780"/>
      <c r="U780"/>
      <c r="V780"/>
      <c r="W780"/>
      <c r="X780"/>
      <c r="Y780"/>
      <c r="Z780"/>
      <c r="AA780"/>
    </row>
    <row r="781" spans="1:27" s="44" customFormat="1" x14ac:dyDescent="0.15">
      <c r="A781" s="66"/>
      <c r="O781"/>
      <c r="T781"/>
      <c r="U781"/>
      <c r="V781"/>
      <c r="W781"/>
      <c r="X781"/>
      <c r="Y781"/>
      <c r="Z781"/>
      <c r="AA781"/>
    </row>
    <row r="782" spans="1:27" s="44" customFormat="1" x14ac:dyDescent="0.15">
      <c r="A782" s="66"/>
      <c r="O782"/>
      <c r="T782"/>
      <c r="U782"/>
      <c r="V782"/>
      <c r="W782"/>
      <c r="X782"/>
      <c r="Y782"/>
      <c r="Z782"/>
      <c r="AA782"/>
    </row>
    <row r="783" spans="1:27" s="44" customFormat="1" x14ac:dyDescent="0.15">
      <c r="A783" s="66"/>
      <c r="O783"/>
      <c r="T783"/>
      <c r="U783"/>
      <c r="V783"/>
      <c r="W783"/>
      <c r="X783"/>
      <c r="Y783"/>
      <c r="Z783"/>
      <c r="AA783"/>
    </row>
    <row r="784" spans="1:27" s="44" customFormat="1" x14ac:dyDescent="0.15">
      <c r="A784" s="66"/>
      <c r="O784"/>
      <c r="T784"/>
      <c r="U784"/>
      <c r="V784"/>
      <c r="W784"/>
      <c r="X784"/>
      <c r="Y784"/>
      <c r="Z784"/>
      <c r="AA784"/>
    </row>
    <row r="785" spans="1:27" s="44" customFormat="1" x14ac:dyDescent="0.15">
      <c r="A785" s="66"/>
      <c r="O785"/>
      <c r="T785"/>
      <c r="U785"/>
      <c r="V785"/>
      <c r="W785"/>
      <c r="X785"/>
      <c r="Y785"/>
      <c r="Z785"/>
      <c r="AA785"/>
    </row>
    <row r="786" spans="1:27" s="44" customFormat="1" x14ac:dyDescent="0.15">
      <c r="A786" s="66"/>
      <c r="O786"/>
      <c r="T786"/>
      <c r="U786"/>
      <c r="V786"/>
      <c r="W786"/>
      <c r="X786"/>
      <c r="Y786"/>
      <c r="Z786"/>
      <c r="AA786"/>
    </row>
    <row r="787" spans="1:27" s="44" customFormat="1" x14ac:dyDescent="0.15">
      <c r="A787" s="66"/>
      <c r="O787"/>
      <c r="T787"/>
      <c r="U787"/>
      <c r="V787"/>
      <c r="W787"/>
      <c r="X787"/>
      <c r="Y787"/>
      <c r="Z787"/>
      <c r="AA787"/>
    </row>
    <row r="788" spans="1:27" s="44" customFormat="1" x14ac:dyDescent="0.15">
      <c r="A788" s="66"/>
      <c r="O788"/>
      <c r="T788"/>
      <c r="U788"/>
      <c r="V788"/>
      <c r="W788"/>
      <c r="X788"/>
      <c r="Y788"/>
      <c r="Z788"/>
      <c r="AA788"/>
    </row>
    <row r="789" spans="1:27" s="44" customFormat="1" x14ac:dyDescent="0.15">
      <c r="A789" s="66"/>
      <c r="O789"/>
      <c r="T789"/>
      <c r="U789"/>
      <c r="V789"/>
      <c r="W789"/>
      <c r="X789"/>
      <c r="Y789"/>
      <c r="Z789"/>
      <c r="AA789"/>
    </row>
    <row r="790" spans="1:27" s="44" customFormat="1" x14ac:dyDescent="0.15">
      <c r="A790" s="66"/>
      <c r="O790"/>
      <c r="T790"/>
      <c r="U790"/>
      <c r="V790"/>
      <c r="W790"/>
      <c r="X790"/>
      <c r="Y790"/>
      <c r="Z790"/>
      <c r="AA790"/>
    </row>
    <row r="791" spans="1:27" s="44" customFormat="1" x14ac:dyDescent="0.15">
      <c r="A791" s="66"/>
      <c r="O791"/>
      <c r="T791"/>
      <c r="U791"/>
      <c r="V791"/>
      <c r="W791"/>
      <c r="X791"/>
      <c r="Y791"/>
      <c r="Z791"/>
      <c r="AA791"/>
    </row>
    <row r="792" spans="1:27" s="44" customFormat="1" x14ac:dyDescent="0.15">
      <c r="A792" s="66"/>
      <c r="O792"/>
      <c r="T792"/>
      <c r="U792"/>
      <c r="V792"/>
      <c r="W792"/>
      <c r="X792"/>
      <c r="Y792"/>
      <c r="Z792"/>
      <c r="AA792"/>
    </row>
    <row r="793" spans="1:27" s="44" customFormat="1" x14ac:dyDescent="0.15">
      <c r="A793" s="66"/>
      <c r="O793"/>
      <c r="T793"/>
      <c r="U793"/>
      <c r="V793"/>
      <c r="W793"/>
      <c r="X793"/>
      <c r="Y793"/>
      <c r="Z793"/>
      <c r="AA793"/>
    </row>
    <row r="794" spans="1:27" s="44" customFormat="1" x14ac:dyDescent="0.15">
      <c r="A794" s="66"/>
      <c r="O794"/>
      <c r="T794"/>
      <c r="U794"/>
      <c r="V794"/>
      <c r="W794"/>
      <c r="X794"/>
      <c r="Y794"/>
      <c r="Z794"/>
      <c r="AA794"/>
    </row>
    <row r="795" spans="1:27" s="44" customFormat="1" x14ac:dyDescent="0.15">
      <c r="A795" s="66"/>
      <c r="O795"/>
      <c r="T795"/>
      <c r="U795"/>
      <c r="V795"/>
      <c r="W795"/>
      <c r="X795"/>
      <c r="Y795"/>
      <c r="Z795"/>
      <c r="AA795"/>
    </row>
    <row r="796" spans="1:27" s="44" customFormat="1" x14ac:dyDescent="0.15">
      <c r="A796" s="66"/>
      <c r="O796"/>
      <c r="T796"/>
      <c r="U796"/>
      <c r="V796"/>
      <c r="W796"/>
      <c r="X796"/>
      <c r="Y796"/>
      <c r="Z796"/>
      <c r="AA796"/>
    </row>
    <row r="797" spans="1:27" s="44" customFormat="1" x14ac:dyDescent="0.15">
      <c r="A797" s="66"/>
      <c r="O797"/>
      <c r="T797"/>
      <c r="U797"/>
      <c r="V797"/>
      <c r="W797"/>
      <c r="X797"/>
      <c r="Y797"/>
      <c r="Z797"/>
      <c r="AA797"/>
    </row>
    <row r="798" spans="1:27" s="44" customFormat="1" x14ac:dyDescent="0.15">
      <c r="A798" s="66"/>
      <c r="O798"/>
      <c r="T798"/>
      <c r="U798"/>
      <c r="V798"/>
      <c r="W798"/>
      <c r="X798"/>
      <c r="Y798"/>
      <c r="Z798"/>
      <c r="AA798"/>
    </row>
    <row r="799" spans="1:27" s="44" customFormat="1" x14ac:dyDescent="0.15">
      <c r="A799" s="66"/>
      <c r="O799"/>
      <c r="T799"/>
      <c r="U799"/>
      <c r="V799"/>
      <c r="W799"/>
      <c r="X799"/>
      <c r="Y799"/>
      <c r="Z799"/>
      <c r="AA799"/>
    </row>
    <row r="800" spans="1:27" s="44" customFormat="1" x14ac:dyDescent="0.15">
      <c r="A800" s="66"/>
      <c r="O800"/>
      <c r="T800"/>
      <c r="U800"/>
      <c r="V800"/>
      <c r="W800"/>
      <c r="X800"/>
      <c r="Y800"/>
      <c r="Z800"/>
      <c r="AA800"/>
    </row>
    <row r="801" spans="1:27" s="44" customFormat="1" x14ac:dyDescent="0.15">
      <c r="A801" s="66"/>
      <c r="O801"/>
      <c r="T801"/>
      <c r="U801"/>
      <c r="V801"/>
      <c r="W801"/>
      <c r="X801"/>
      <c r="Y801"/>
      <c r="Z801"/>
      <c r="AA801"/>
    </row>
    <row r="802" spans="1:27" s="44" customFormat="1" x14ac:dyDescent="0.15">
      <c r="A802" s="66"/>
      <c r="O802"/>
      <c r="T802"/>
      <c r="U802"/>
      <c r="V802"/>
      <c r="W802"/>
      <c r="X802"/>
      <c r="Y802"/>
      <c r="Z802"/>
      <c r="AA802"/>
    </row>
    <row r="803" spans="1:27" s="44" customFormat="1" x14ac:dyDescent="0.15">
      <c r="A803" s="66"/>
      <c r="O803"/>
      <c r="T803"/>
      <c r="U803"/>
      <c r="V803"/>
      <c r="W803"/>
      <c r="X803"/>
      <c r="Y803"/>
      <c r="Z803"/>
      <c r="AA803"/>
    </row>
    <row r="804" spans="1:27" s="44" customFormat="1" x14ac:dyDescent="0.15">
      <c r="A804" s="66"/>
      <c r="O804"/>
      <c r="T804"/>
      <c r="U804"/>
      <c r="V804"/>
      <c r="W804"/>
      <c r="X804"/>
      <c r="Y804"/>
      <c r="Z804"/>
      <c r="AA804"/>
    </row>
    <row r="805" spans="1:27" s="44" customFormat="1" x14ac:dyDescent="0.15">
      <c r="A805" s="66"/>
      <c r="O805"/>
      <c r="T805"/>
      <c r="U805"/>
      <c r="V805"/>
      <c r="W805"/>
      <c r="X805"/>
      <c r="Y805"/>
      <c r="Z805"/>
      <c r="AA805"/>
    </row>
    <row r="806" spans="1:27" s="44" customFormat="1" x14ac:dyDescent="0.15">
      <c r="A806" s="66"/>
      <c r="O806"/>
      <c r="T806"/>
      <c r="U806"/>
      <c r="V806"/>
      <c r="W806"/>
      <c r="X806"/>
      <c r="Y806"/>
      <c r="Z806"/>
      <c r="AA806"/>
    </row>
    <row r="807" spans="1:27" s="44" customFormat="1" x14ac:dyDescent="0.15">
      <c r="A807" s="66"/>
      <c r="O807"/>
      <c r="T807"/>
      <c r="U807"/>
      <c r="V807"/>
      <c r="W807"/>
      <c r="X807"/>
      <c r="Y807"/>
      <c r="Z807"/>
      <c r="AA807"/>
    </row>
    <row r="808" spans="1:27" s="44" customFormat="1" x14ac:dyDescent="0.15">
      <c r="A808" s="66"/>
      <c r="O808"/>
      <c r="T808"/>
      <c r="U808"/>
      <c r="V808"/>
      <c r="W808"/>
      <c r="X808"/>
      <c r="Y808"/>
      <c r="Z808"/>
      <c r="AA808"/>
    </row>
    <row r="809" spans="1:27" s="44" customFormat="1" x14ac:dyDescent="0.15">
      <c r="A809" s="66"/>
      <c r="O809"/>
      <c r="T809"/>
      <c r="U809"/>
      <c r="V809"/>
      <c r="W809"/>
      <c r="X809"/>
      <c r="Y809"/>
      <c r="Z809"/>
      <c r="AA809"/>
    </row>
    <row r="810" spans="1:27" s="44" customFormat="1" x14ac:dyDescent="0.15">
      <c r="A810" s="66"/>
      <c r="O810"/>
      <c r="T810"/>
      <c r="U810"/>
      <c r="V810"/>
      <c r="W810"/>
      <c r="X810"/>
      <c r="Y810"/>
      <c r="Z810"/>
      <c r="AA810"/>
    </row>
    <row r="811" spans="1:27" s="44" customFormat="1" x14ac:dyDescent="0.15">
      <c r="A811" s="66"/>
      <c r="O811"/>
      <c r="T811"/>
      <c r="U811"/>
      <c r="V811"/>
      <c r="W811"/>
      <c r="X811"/>
      <c r="Y811"/>
      <c r="Z811"/>
      <c r="AA811"/>
    </row>
    <row r="812" spans="1:27" s="44" customFormat="1" x14ac:dyDescent="0.15">
      <c r="A812" s="66"/>
      <c r="O812"/>
      <c r="T812"/>
      <c r="U812"/>
      <c r="V812"/>
      <c r="W812"/>
      <c r="X812"/>
      <c r="Y812"/>
      <c r="Z812"/>
      <c r="AA812"/>
    </row>
    <row r="813" spans="1:27" s="44" customFormat="1" x14ac:dyDescent="0.15">
      <c r="A813" s="66"/>
      <c r="O813"/>
      <c r="T813"/>
      <c r="U813"/>
      <c r="V813"/>
      <c r="W813"/>
      <c r="X813"/>
      <c r="Y813"/>
      <c r="Z813"/>
      <c r="AA813"/>
    </row>
    <row r="814" spans="1:27" s="44" customFormat="1" x14ac:dyDescent="0.15">
      <c r="A814" s="66"/>
      <c r="O814"/>
      <c r="T814"/>
      <c r="U814"/>
      <c r="V814"/>
      <c r="W814"/>
      <c r="X814"/>
      <c r="Y814"/>
      <c r="Z814"/>
      <c r="AA814"/>
    </row>
    <row r="815" spans="1:27" s="44" customFormat="1" x14ac:dyDescent="0.15">
      <c r="A815" s="66"/>
      <c r="O815"/>
      <c r="T815"/>
      <c r="U815"/>
      <c r="V815"/>
      <c r="W815"/>
      <c r="X815"/>
      <c r="Y815"/>
      <c r="Z815"/>
      <c r="AA815"/>
    </row>
    <row r="816" spans="1:27" s="44" customFormat="1" x14ac:dyDescent="0.15">
      <c r="A816" s="66"/>
      <c r="O816"/>
      <c r="T816"/>
      <c r="U816"/>
      <c r="V816"/>
      <c r="W816"/>
      <c r="X816"/>
      <c r="Y816"/>
      <c r="Z816"/>
      <c r="AA816"/>
    </row>
    <row r="817" spans="1:27" s="44" customFormat="1" x14ac:dyDescent="0.15">
      <c r="A817" s="66"/>
      <c r="O817"/>
      <c r="T817"/>
      <c r="U817"/>
      <c r="V817"/>
      <c r="W817"/>
      <c r="X817"/>
      <c r="Y817"/>
      <c r="Z817"/>
      <c r="AA817"/>
    </row>
    <row r="818" spans="1:27" s="44" customFormat="1" x14ac:dyDescent="0.15">
      <c r="A818" s="66"/>
      <c r="O818"/>
      <c r="T818"/>
      <c r="U818"/>
      <c r="V818"/>
      <c r="W818"/>
      <c r="X818"/>
      <c r="Y818"/>
      <c r="Z818"/>
      <c r="AA818"/>
    </row>
    <row r="819" spans="1:27" s="44" customFormat="1" x14ac:dyDescent="0.15">
      <c r="A819" s="66"/>
      <c r="O819"/>
      <c r="T819"/>
      <c r="U819"/>
      <c r="V819"/>
      <c r="W819"/>
      <c r="X819"/>
      <c r="Y819"/>
      <c r="Z819"/>
      <c r="AA819"/>
    </row>
    <row r="820" spans="1:27" s="44" customFormat="1" x14ac:dyDescent="0.15">
      <c r="A820" s="66"/>
      <c r="O820"/>
      <c r="T820"/>
      <c r="U820"/>
      <c r="V820"/>
      <c r="W820"/>
      <c r="X820"/>
      <c r="Y820"/>
      <c r="Z820"/>
      <c r="AA820"/>
    </row>
    <row r="821" spans="1:27" s="44" customFormat="1" x14ac:dyDescent="0.15">
      <c r="A821" s="66"/>
      <c r="O821"/>
      <c r="T821"/>
      <c r="U821"/>
      <c r="V821"/>
      <c r="W821"/>
      <c r="X821"/>
      <c r="Y821"/>
      <c r="Z821"/>
      <c r="AA821"/>
    </row>
    <row r="822" spans="1:27" s="44" customFormat="1" x14ac:dyDescent="0.15">
      <c r="A822" s="66"/>
      <c r="O822"/>
      <c r="T822"/>
      <c r="U822"/>
      <c r="V822"/>
      <c r="W822"/>
      <c r="X822"/>
      <c r="Y822"/>
      <c r="Z822"/>
      <c r="AA822"/>
    </row>
    <row r="823" spans="1:27" s="44" customFormat="1" x14ac:dyDescent="0.15">
      <c r="A823" s="66"/>
      <c r="O823"/>
      <c r="T823"/>
      <c r="U823"/>
      <c r="V823"/>
      <c r="W823"/>
      <c r="X823"/>
      <c r="Y823"/>
      <c r="Z823"/>
      <c r="AA823"/>
    </row>
    <row r="824" spans="1:27" s="44" customFormat="1" x14ac:dyDescent="0.15">
      <c r="A824" s="66"/>
      <c r="O824"/>
      <c r="T824"/>
      <c r="U824"/>
      <c r="V824"/>
      <c r="W824"/>
      <c r="X824"/>
      <c r="Y824"/>
      <c r="Z824"/>
      <c r="AA824"/>
    </row>
    <row r="825" spans="1:27" s="44" customFormat="1" x14ac:dyDescent="0.15">
      <c r="A825" s="66"/>
      <c r="O825"/>
      <c r="T825"/>
      <c r="U825"/>
      <c r="V825"/>
      <c r="W825"/>
      <c r="X825"/>
      <c r="Y825"/>
      <c r="Z825"/>
      <c r="AA825"/>
    </row>
    <row r="826" spans="1:27" s="44" customFormat="1" x14ac:dyDescent="0.15">
      <c r="A826" s="66"/>
      <c r="O826"/>
      <c r="T826"/>
      <c r="U826"/>
      <c r="V826"/>
      <c r="W826"/>
      <c r="X826"/>
      <c r="Y826"/>
      <c r="Z826"/>
      <c r="AA826"/>
    </row>
    <row r="827" spans="1:27" s="44" customFormat="1" x14ac:dyDescent="0.15">
      <c r="A827" s="66"/>
      <c r="O827"/>
      <c r="T827"/>
      <c r="U827"/>
      <c r="V827"/>
      <c r="W827"/>
      <c r="X827"/>
      <c r="Y827"/>
      <c r="Z827"/>
      <c r="AA827"/>
    </row>
    <row r="828" spans="1:27" s="44" customFormat="1" x14ac:dyDescent="0.15">
      <c r="A828" s="66"/>
      <c r="O828"/>
      <c r="T828"/>
      <c r="U828"/>
      <c r="V828"/>
      <c r="W828"/>
      <c r="X828"/>
      <c r="Y828"/>
      <c r="Z828"/>
      <c r="AA828"/>
    </row>
    <row r="829" spans="1:27" s="44" customFormat="1" x14ac:dyDescent="0.15">
      <c r="A829" s="66"/>
      <c r="O829"/>
      <c r="T829"/>
      <c r="U829"/>
      <c r="V829"/>
      <c r="W829"/>
      <c r="X829"/>
      <c r="Y829"/>
      <c r="Z829"/>
      <c r="AA829"/>
    </row>
    <row r="830" spans="1:27" s="44" customFormat="1" x14ac:dyDescent="0.15">
      <c r="A830" s="66"/>
      <c r="O830"/>
      <c r="T830"/>
      <c r="U830"/>
      <c r="V830"/>
      <c r="W830"/>
      <c r="X830"/>
      <c r="Y830"/>
      <c r="Z830"/>
      <c r="AA830"/>
    </row>
    <row r="831" spans="1:27" s="44" customFormat="1" x14ac:dyDescent="0.15">
      <c r="A831" s="66"/>
      <c r="O831"/>
      <c r="T831"/>
      <c r="U831"/>
      <c r="V831"/>
      <c r="W831"/>
      <c r="X831"/>
      <c r="Y831"/>
      <c r="Z831"/>
      <c r="AA831"/>
    </row>
    <row r="832" spans="1:27" s="44" customFormat="1" x14ac:dyDescent="0.15">
      <c r="A832" s="66"/>
      <c r="O832"/>
      <c r="T832"/>
      <c r="U832"/>
      <c r="V832"/>
      <c r="W832"/>
      <c r="X832"/>
      <c r="Y832"/>
      <c r="Z832"/>
      <c r="AA832"/>
    </row>
    <row r="833" spans="1:27" s="44" customFormat="1" x14ac:dyDescent="0.15">
      <c r="A833" s="66"/>
      <c r="O833"/>
      <c r="T833"/>
      <c r="U833"/>
      <c r="V833"/>
      <c r="W833"/>
      <c r="X833"/>
      <c r="Y833"/>
      <c r="Z833"/>
      <c r="AA833"/>
    </row>
    <row r="834" spans="1:27" s="44" customFormat="1" x14ac:dyDescent="0.15">
      <c r="A834" s="66"/>
      <c r="O834"/>
      <c r="T834"/>
      <c r="U834"/>
      <c r="V834"/>
      <c r="W834"/>
      <c r="X834"/>
      <c r="Y834"/>
      <c r="Z834"/>
      <c r="AA834"/>
    </row>
    <row r="835" spans="1:27" s="44" customFormat="1" x14ac:dyDescent="0.15">
      <c r="A835" s="66"/>
      <c r="O835"/>
      <c r="T835"/>
      <c r="U835"/>
      <c r="V835"/>
      <c r="W835"/>
      <c r="X835"/>
      <c r="Y835"/>
      <c r="Z835"/>
      <c r="AA835"/>
    </row>
    <row r="836" spans="1:27" s="44" customFormat="1" x14ac:dyDescent="0.15">
      <c r="A836" s="66"/>
      <c r="O836"/>
      <c r="T836"/>
      <c r="U836"/>
      <c r="V836"/>
      <c r="W836"/>
      <c r="X836"/>
      <c r="Y836"/>
      <c r="Z836"/>
      <c r="AA836"/>
    </row>
    <row r="837" spans="1:27" s="44" customFormat="1" x14ac:dyDescent="0.15">
      <c r="A837" s="66"/>
      <c r="O837"/>
      <c r="T837"/>
      <c r="U837"/>
      <c r="V837"/>
      <c r="W837"/>
      <c r="X837"/>
      <c r="Y837"/>
      <c r="Z837"/>
      <c r="AA837"/>
    </row>
    <row r="838" spans="1:27" s="44" customFormat="1" x14ac:dyDescent="0.15">
      <c r="A838" s="66"/>
      <c r="O838"/>
      <c r="T838"/>
      <c r="U838"/>
      <c r="V838"/>
      <c r="W838"/>
      <c r="X838"/>
      <c r="Y838"/>
      <c r="Z838"/>
      <c r="AA838"/>
    </row>
    <row r="839" spans="1:27" s="44" customFormat="1" x14ac:dyDescent="0.15">
      <c r="A839" s="66"/>
      <c r="O839"/>
      <c r="T839"/>
      <c r="U839"/>
      <c r="V839"/>
      <c r="W839"/>
      <c r="X839"/>
      <c r="Y839"/>
      <c r="Z839"/>
      <c r="AA839"/>
    </row>
    <row r="840" spans="1:27" s="44" customFormat="1" x14ac:dyDescent="0.15">
      <c r="A840" s="66"/>
      <c r="O840"/>
      <c r="T840"/>
      <c r="U840"/>
      <c r="V840"/>
      <c r="W840"/>
      <c r="X840"/>
      <c r="Y840"/>
      <c r="Z840"/>
      <c r="AA840"/>
    </row>
    <row r="841" spans="1:27" s="44" customFormat="1" x14ac:dyDescent="0.15">
      <c r="A841" s="66"/>
      <c r="O841"/>
      <c r="T841"/>
      <c r="U841"/>
      <c r="V841"/>
      <c r="W841"/>
      <c r="X841"/>
      <c r="Y841"/>
      <c r="Z841"/>
      <c r="AA841"/>
    </row>
    <row r="842" spans="1:27" s="44" customFormat="1" x14ac:dyDescent="0.15">
      <c r="A842" s="66"/>
      <c r="O842"/>
      <c r="T842"/>
      <c r="U842"/>
      <c r="V842"/>
      <c r="W842"/>
      <c r="X842"/>
      <c r="Y842"/>
      <c r="Z842"/>
      <c r="AA842"/>
    </row>
    <row r="843" spans="1:27" s="44" customFormat="1" x14ac:dyDescent="0.15">
      <c r="A843" s="66"/>
      <c r="O843"/>
      <c r="T843"/>
      <c r="U843"/>
      <c r="V843"/>
      <c r="W843"/>
      <c r="X843"/>
      <c r="Y843"/>
      <c r="Z843"/>
      <c r="AA843"/>
    </row>
    <row r="844" spans="1:27" s="44" customFormat="1" x14ac:dyDescent="0.15">
      <c r="A844" s="66"/>
      <c r="O844"/>
      <c r="T844"/>
      <c r="U844"/>
      <c r="V844"/>
      <c r="W844"/>
      <c r="X844"/>
      <c r="Y844"/>
      <c r="Z844"/>
      <c r="AA844"/>
    </row>
    <row r="845" spans="1:27" s="44" customFormat="1" x14ac:dyDescent="0.15">
      <c r="A845" s="66"/>
      <c r="O845"/>
      <c r="T845"/>
      <c r="U845"/>
      <c r="V845"/>
      <c r="W845"/>
      <c r="X845"/>
      <c r="Y845"/>
      <c r="Z845"/>
      <c r="AA845"/>
    </row>
    <row r="846" spans="1:27" s="44" customFormat="1" x14ac:dyDescent="0.15">
      <c r="A846" s="66"/>
      <c r="O846"/>
      <c r="T846"/>
      <c r="U846"/>
      <c r="V846"/>
      <c r="W846"/>
      <c r="X846"/>
      <c r="Y846"/>
      <c r="Z846"/>
      <c r="AA846"/>
    </row>
    <row r="847" spans="1:27" s="44" customFormat="1" x14ac:dyDescent="0.15">
      <c r="A847" s="66"/>
      <c r="O847"/>
      <c r="T847"/>
      <c r="U847"/>
      <c r="V847"/>
      <c r="W847"/>
      <c r="X847"/>
      <c r="Y847"/>
      <c r="Z847"/>
      <c r="AA847"/>
    </row>
    <row r="848" spans="1:27" s="44" customFormat="1" x14ac:dyDescent="0.15">
      <c r="A848" s="66"/>
      <c r="O848"/>
      <c r="T848"/>
      <c r="U848"/>
      <c r="V848"/>
      <c r="W848"/>
      <c r="X848"/>
      <c r="Y848"/>
      <c r="Z848"/>
      <c r="AA848"/>
    </row>
    <row r="849" spans="1:27" s="44" customFormat="1" x14ac:dyDescent="0.15">
      <c r="A849" s="66"/>
      <c r="O849"/>
      <c r="T849"/>
      <c r="U849"/>
      <c r="V849"/>
      <c r="W849"/>
      <c r="X849"/>
      <c r="Y849"/>
      <c r="Z849"/>
      <c r="AA849"/>
    </row>
    <row r="850" spans="1:27" s="44" customFormat="1" x14ac:dyDescent="0.15">
      <c r="A850" s="66"/>
      <c r="O850"/>
      <c r="T850"/>
      <c r="U850"/>
      <c r="V850"/>
      <c r="W850"/>
      <c r="X850"/>
      <c r="Y850"/>
      <c r="Z850"/>
      <c r="AA850"/>
    </row>
    <row r="851" spans="1:27" s="44" customFormat="1" x14ac:dyDescent="0.15">
      <c r="A851" s="66"/>
      <c r="O851"/>
      <c r="T851"/>
      <c r="U851"/>
      <c r="V851"/>
      <c r="W851"/>
      <c r="X851"/>
      <c r="Y851"/>
      <c r="Z851"/>
      <c r="AA851"/>
    </row>
    <row r="852" spans="1:27" s="44" customFormat="1" x14ac:dyDescent="0.15">
      <c r="A852" s="66"/>
      <c r="O852"/>
      <c r="T852"/>
      <c r="U852"/>
      <c r="V852"/>
      <c r="W852"/>
      <c r="X852"/>
      <c r="Y852"/>
      <c r="Z852"/>
      <c r="AA852"/>
    </row>
    <row r="853" spans="1:27" s="44" customFormat="1" x14ac:dyDescent="0.15">
      <c r="A853" s="66"/>
      <c r="O853"/>
      <c r="T853"/>
      <c r="U853"/>
      <c r="V853"/>
      <c r="W853"/>
      <c r="X853"/>
      <c r="Y853"/>
      <c r="Z853"/>
      <c r="AA853"/>
    </row>
    <row r="854" spans="1:27" s="44" customFormat="1" x14ac:dyDescent="0.15">
      <c r="A854" s="66"/>
      <c r="O854"/>
      <c r="T854"/>
      <c r="U854"/>
      <c r="V854"/>
      <c r="W854"/>
      <c r="X854"/>
      <c r="Y854"/>
      <c r="Z854"/>
      <c r="AA854"/>
    </row>
    <row r="855" spans="1:27" s="44" customFormat="1" x14ac:dyDescent="0.15">
      <c r="A855" s="66"/>
      <c r="O855"/>
      <c r="T855"/>
      <c r="U855"/>
      <c r="V855"/>
      <c r="W855"/>
      <c r="X855"/>
      <c r="Y855"/>
      <c r="Z855"/>
      <c r="AA855"/>
    </row>
    <row r="856" spans="1:27" s="44" customFormat="1" x14ac:dyDescent="0.15">
      <c r="A856" s="66"/>
      <c r="O856"/>
      <c r="T856"/>
      <c r="U856"/>
      <c r="V856"/>
      <c r="W856"/>
      <c r="X856"/>
      <c r="Y856"/>
      <c r="Z856"/>
      <c r="AA856"/>
    </row>
    <row r="857" spans="1:27" s="44" customFormat="1" x14ac:dyDescent="0.15">
      <c r="A857" s="66"/>
      <c r="O857"/>
      <c r="T857"/>
      <c r="U857"/>
      <c r="V857"/>
      <c r="W857"/>
      <c r="X857"/>
      <c r="Y857"/>
      <c r="Z857"/>
      <c r="AA857"/>
    </row>
    <row r="858" spans="1:27" s="44" customFormat="1" x14ac:dyDescent="0.15">
      <c r="A858" s="66"/>
      <c r="O858"/>
      <c r="T858"/>
      <c r="U858"/>
      <c r="V858"/>
      <c r="W858"/>
      <c r="X858"/>
      <c r="Y858"/>
      <c r="Z858"/>
      <c r="AA858"/>
    </row>
    <row r="859" spans="1:27" s="44" customFormat="1" x14ac:dyDescent="0.15">
      <c r="A859" s="66"/>
      <c r="O859"/>
      <c r="T859"/>
      <c r="U859"/>
      <c r="V859"/>
      <c r="W859"/>
      <c r="X859"/>
      <c r="Y859"/>
      <c r="Z859"/>
      <c r="AA859"/>
    </row>
    <row r="860" spans="1:27" s="44" customFormat="1" x14ac:dyDescent="0.15">
      <c r="A860" s="66"/>
      <c r="O860"/>
      <c r="T860"/>
      <c r="U860"/>
      <c r="V860"/>
      <c r="W860"/>
      <c r="X860"/>
      <c r="Y860"/>
      <c r="Z860"/>
      <c r="AA860"/>
    </row>
    <row r="861" spans="1:27" s="44" customFormat="1" x14ac:dyDescent="0.15">
      <c r="A861" s="66"/>
      <c r="O861"/>
      <c r="T861"/>
      <c r="U861"/>
      <c r="V861"/>
      <c r="W861"/>
      <c r="X861"/>
      <c r="Y861"/>
      <c r="Z861"/>
      <c r="AA861"/>
    </row>
    <row r="862" spans="1:27" s="44" customFormat="1" x14ac:dyDescent="0.15">
      <c r="A862" s="66"/>
      <c r="O862"/>
      <c r="T862"/>
      <c r="U862"/>
      <c r="V862"/>
      <c r="W862"/>
      <c r="X862"/>
      <c r="Y862"/>
      <c r="Z862"/>
      <c r="AA862"/>
    </row>
    <row r="863" spans="1:27" s="44" customFormat="1" x14ac:dyDescent="0.15">
      <c r="A863" s="66"/>
      <c r="O863"/>
      <c r="T863"/>
      <c r="U863"/>
      <c r="V863"/>
      <c r="W863"/>
      <c r="X863"/>
      <c r="Y863"/>
      <c r="Z863"/>
      <c r="AA863"/>
    </row>
    <row r="864" spans="1:27" s="44" customFormat="1" x14ac:dyDescent="0.15">
      <c r="A864" s="66"/>
      <c r="O864"/>
      <c r="T864"/>
      <c r="U864"/>
      <c r="V864"/>
      <c r="W864"/>
      <c r="X864"/>
      <c r="Y864"/>
      <c r="Z864"/>
      <c r="AA864"/>
    </row>
    <row r="865" spans="1:27" s="44" customFormat="1" x14ac:dyDescent="0.15">
      <c r="A865" s="66"/>
      <c r="O865"/>
      <c r="T865"/>
      <c r="U865"/>
      <c r="V865"/>
      <c r="W865"/>
      <c r="X865"/>
      <c r="Y865"/>
      <c r="Z865"/>
      <c r="AA865"/>
    </row>
    <row r="866" spans="1:27" s="44" customFormat="1" x14ac:dyDescent="0.15">
      <c r="A866" s="66"/>
      <c r="O866"/>
      <c r="T866"/>
      <c r="U866"/>
      <c r="V866"/>
      <c r="W866"/>
      <c r="X866"/>
      <c r="Y866"/>
      <c r="Z866"/>
      <c r="AA866"/>
    </row>
    <row r="867" spans="1:27" s="44" customFormat="1" x14ac:dyDescent="0.15">
      <c r="A867" s="66"/>
      <c r="O867"/>
      <c r="T867"/>
      <c r="U867"/>
      <c r="V867"/>
      <c r="W867"/>
      <c r="X867"/>
      <c r="Y867"/>
      <c r="Z867"/>
      <c r="AA867"/>
    </row>
    <row r="868" spans="1:27" s="44" customFormat="1" x14ac:dyDescent="0.15">
      <c r="A868" s="66"/>
      <c r="O868"/>
      <c r="T868"/>
      <c r="U868"/>
      <c r="V868"/>
      <c r="W868"/>
      <c r="X868"/>
      <c r="Y868"/>
      <c r="Z868"/>
      <c r="AA868"/>
    </row>
    <row r="869" spans="1:27" s="44" customFormat="1" x14ac:dyDescent="0.15">
      <c r="A869" s="66"/>
      <c r="O869"/>
      <c r="T869"/>
      <c r="U869"/>
      <c r="V869"/>
      <c r="W869"/>
      <c r="X869"/>
      <c r="Y869"/>
      <c r="Z869"/>
      <c r="AA869"/>
    </row>
    <row r="870" spans="1:27" s="44" customFormat="1" x14ac:dyDescent="0.15">
      <c r="A870" s="66"/>
      <c r="O870"/>
      <c r="T870"/>
      <c r="U870"/>
      <c r="V870"/>
      <c r="W870"/>
      <c r="X870"/>
      <c r="Y870"/>
      <c r="Z870"/>
      <c r="AA870"/>
    </row>
    <row r="871" spans="1:27" s="44" customFormat="1" x14ac:dyDescent="0.15">
      <c r="A871" s="66"/>
      <c r="O871"/>
      <c r="T871"/>
      <c r="U871"/>
      <c r="V871"/>
      <c r="W871"/>
      <c r="X871"/>
      <c r="Y871"/>
      <c r="Z871"/>
      <c r="AA871"/>
    </row>
    <row r="872" spans="1:27" s="44" customFormat="1" x14ac:dyDescent="0.15">
      <c r="A872" s="66"/>
      <c r="O872"/>
      <c r="T872"/>
      <c r="U872"/>
      <c r="V872"/>
      <c r="W872"/>
      <c r="X872"/>
      <c r="Y872"/>
      <c r="Z872"/>
      <c r="AA872"/>
    </row>
    <row r="873" spans="1:27" s="44" customFormat="1" x14ac:dyDescent="0.15">
      <c r="A873" s="66"/>
      <c r="O873"/>
      <c r="T873"/>
      <c r="U873"/>
      <c r="V873"/>
      <c r="W873"/>
      <c r="X873"/>
      <c r="Y873"/>
      <c r="Z873"/>
      <c r="AA873"/>
    </row>
    <row r="874" spans="1:27" s="44" customFormat="1" x14ac:dyDescent="0.15">
      <c r="A874" s="66"/>
      <c r="O874"/>
      <c r="T874"/>
      <c r="U874"/>
      <c r="V874"/>
      <c r="W874"/>
      <c r="X874"/>
      <c r="Y874"/>
      <c r="Z874"/>
      <c r="AA874"/>
    </row>
    <row r="875" spans="1:27" s="44" customFormat="1" x14ac:dyDescent="0.15">
      <c r="A875" s="66"/>
      <c r="O875"/>
      <c r="T875"/>
      <c r="U875"/>
      <c r="V875"/>
      <c r="W875"/>
      <c r="X875"/>
      <c r="Y875"/>
      <c r="Z875"/>
      <c r="AA875"/>
    </row>
    <row r="876" spans="1:27" s="44" customFormat="1" x14ac:dyDescent="0.15">
      <c r="A876" s="66"/>
      <c r="O876"/>
      <c r="T876"/>
      <c r="U876"/>
      <c r="V876"/>
      <c r="W876"/>
      <c r="X876"/>
      <c r="Y876"/>
      <c r="Z876"/>
      <c r="AA876"/>
    </row>
    <row r="877" spans="1:27" s="44" customFormat="1" x14ac:dyDescent="0.15">
      <c r="A877" s="66"/>
      <c r="O877"/>
      <c r="T877"/>
      <c r="U877"/>
      <c r="V877"/>
      <c r="W877"/>
      <c r="X877"/>
      <c r="Y877"/>
      <c r="Z877"/>
      <c r="AA877"/>
    </row>
    <row r="878" spans="1:27" s="44" customFormat="1" x14ac:dyDescent="0.15">
      <c r="A878" s="66"/>
      <c r="O878"/>
      <c r="T878"/>
      <c r="U878"/>
      <c r="V878"/>
      <c r="W878"/>
      <c r="X878"/>
      <c r="Y878"/>
      <c r="Z878"/>
      <c r="AA878"/>
    </row>
    <row r="879" spans="1:27" s="44" customFormat="1" x14ac:dyDescent="0.15">
      <c r="A879" s="66"/>
      <c r="O879"/>
      <c r="T879"/>
      <c r="U879"/>
      <c r="V879"/>
      <c r="W879"/>
      <c r="X879"/>
      <c r="Y879"/>
      <c r="Z879"/>
      <c r="AA879"/>
    </row>
    <row r="880" spans="1:27" s="44" customFormat="1" x14ac:dyDescent="0.15">
      <c r="A880" s="66"/>
      <c r="O880"/>
      <c r="T880"/>
      <c r="U880"/>
      <c r="V880"/>
      <c r="W880"/>
      <c r="X880"/>
      <c r="Y880"/>
      <c r="Z880"/>
      <c r="AA880"/>
    </row>
    <row r="881" spans="1:27" s="44" customFormat="1" x14ac:dyDescent="0.15">
      <c r="A881" s="66"/>
      <c r="O881"/>
      <c r="T881"/>
      <c r="U881"/>
      <c r="V881"/>
      <c r="W881"/>
      <c r="X881"/>
      <c r="Y881"/>
      <c r="Z881"/>
      <c r="AA881"/>
    </row>
    <row r="882" spans="1:27" s="44" customFormat="1" x14ac:dyDescent="0.15">
      <c r="A882" s="66"/>
      <c r="O882"/>
      <c r="T882"/>
      <c r="U882"/>
      <c r="V882"/>
      <c r="W882"/>
      <c r="X882"/>
      <c r="Y882"/>
      <c r="Z882"/>
      <c r="AA882"/>
    </row>
    <row r="883" spans="1:27" s="44" customFormat="1" x14ac:dyDescent="0.15">
      <c r="A883" s="66"/>
      <c r="O883"/>
      <c r="T883"/>
      <c r="U883"/>
      <c r="V883"/>
      <c r="W883"/>
      <c r="X883"/>
      <c r="Y883"/>
      <c r="Z883"/>
      <c r="AA883"/>
    </row>
    <row r="884" spans="1:27" s="44" customFormat="1" x14ac:dyDescent="0.15">
      <c r="A884" s="66"/>
      <c r="O884"/>
      <c r="T884"/>
      <c r="U884"/>
      <c r="V884"/>
      <c r="W884"/>
      <c r="X884"/>
      <c r="Y884"/>
      <c r="Z884"/>
      <c r="AA884"/>
    </row>
    <row r="885" spans="1:27" s="44" customFormat="1" x14ac:dyDescent="0.15">
      <c r="A885" s="66"/>
      <c r="O885"/>
      <c r="T885"/>
      <c r="U885"/>
      <c r="V885"/>
      <c r="W885"/>
      <c r="X885"/>
      <c r="Y885"/>
      <c r="Z885"/>
      <c r="AA885"/>
    </row>
    <row r="886" spans="1:27" s="44" customFormat="1" x14ac:dyDescent="0.15">
      <c r="A886" s="66"/>
      <c r="O886"/>
      <c r="T886"/>
      <c r="U886"/>
      <c r="V886"/>
      <c r="W886"/>
      <c r="X886"/>
      <c r="Y886"/>
      <c r="Z886"/>
      <c r="AA886"/>
    </row>
    <row r="887" spans="1:27" s="44" customFormat="1" x14ac:dyDescent="0.15">
      <c r="A887" s="66"/>
      <c r="O887"/>
      <c r="T887"/>
      <c r="U887"/>
      <c r="V887"/>
      <c r="W887"/>
      <c r="X887"/>
      <c r="Y887"/>
      <c r="Z887"/>
      <c r="AA887"/>
    </row>
    <row r="888" spans="1:27" s="44" customFormat="1" x14ac:dyDescent="0.15">
      <c r="A888" s="66"/>
      <c r="O888"/>
      <c r="T888"/>
      <c r="U888"/>
      <c r="V888"/>
      <c r="W888"/>
      <c r="X888"/>
      <c r="Y888"/>
      <c r="Z888"/>
      <c r="AA888"/>
    </row>
    <row r="889" spans="1:27" s="44" customFormat="1" x14ac:dyDescent="0.15">
      <c r="A889" s="66"/>
      <c r="O889"/>
      <c r="T889"/>
      <c r="U889"/>
      <c r="V889"/>
      <c r="W889"/>
      <c r="X889"/>
      <c r="Y889"/>
      <c r="Z889"/>
      <c r="AA889"/>
    </row>
    <row r="890" spans="1:27" s="44" customFormat="1" x14ac:dyDescent="0.15">
      <c r="A890" s="66"/>
      <c r="O890"/>
      <c r="T890"/>
      <c r="U890"/>
      <c r="V890"/>
      <c r="W890"/>
      <c r="X890"/>
      <c r="Y890"/>
      <c r="Z890"/>
      <c r="AA890"/>
    </row>
    <row r="891" spans="1:27" s="44" customFormat="1" x14ac:dyDescent="0.15">
      <c r="A891" s="66"/>
      <c r="O891"/>
      <c r="T891"/>
      <c r="U891"/>
      <c r="V891"/>
      <c r="W891"/>
      <c r="X891"/>
      <c r="Y891"/>
      <c r="Z891"/>
      <c r="AA891"/>
    </row>
    <row r="892" spans="1:27" s="44" customFormat="1" x14ac:dyDescent="0.15">
      <c r="A892" s="66"/>
      <c r="O892"/>
      <c r="T892"/>
      <c r="U892"/>
      <c r="V892"/>
      <c r="W892"/>
      <c r="X892"/>
      <c r="Y892"/>
      <c r="Z892"/>
      <c r="AA892"/>
    </row>
    <row r="893" spans="1:27" s="44" customFormat="1" x14ac:dyDescent="0.15">
      <c r="A893" s="66"/>
      <c r="O893"/>
      <c r="T893"/>
      <c r="U893"/>
      <c r="V893"/>
      <c r="W893"/>
      <c r="X893"/>
      <c r="Y893"/>
      <c r="Z893"/>
      <c r="AA893"/>
    </row>
    <row r="894" spans="1:27" s="44" customFormat="1" x14ac:dyDescent="0.15">
      <c r="A894" s="66"/>
      <c r="O894"/>
      <c r="T894"/>
      <c r="U894"/>
      <c r="V894"/>
      <c r="W894"/>
      <c r="X894"/>
      <c r="Y894"/>
      <c r="Z894"/>
      <c r="AA894"/>
    </row>
    <row r="895" spans="1:27" s="44" customFormat="1" x14ac:dyDescent="0.15">
      <c r="A895" s="66"/>
      <c r="O895"/>
      <c r="T895"/>
      <c r="U895"/>
      <c r="V895"/>
      <c r="W895"/>
      <c r="X895"/>
      <c r="Y895"/>
      <c r="Z895"/>
      <c r="AA895"/>
    </row>
    <row r="896" spans="1:27" s="44" customFormat="1" x14ac:dyDescent="0.15">
      <c r="A896" s="66"/>
      <c r="O896"/>
      <c r="T896"/>
      <c r="U896"/>
      <c r="V896"/>
      <c r="W896"/>
      <c r="X896"/>
      <c r="Y896"/>
      <c r="Z896"/>
      <c r="AA896"/>
    </row>
    <row r="897" spans="1:27" s="44" customFormat="1" x14ac:dyDescent="0.15">
      <c r="A897" s="66"/>
      <c r="O897"/>
      <c r="T897"/>
      <c r="U897"/>
      <c r="V897"/>
      <c r="W897"/>
      <c r="X897"/>
      <c r="Y897"/>
      <c r="Z897"/>
      <c r="AA897"/>
    </row>
    <row r="898" spans="1:27" s="44" customFormat="1" x14ac:dyDescent="0.15">
      <c r="A898" s="66"/>
      <c r="O898"/>
      <c r="T898"/>
      <c r="U898"/>
      <c r="V898"/>
      <c r="W898"/>
      <c r="X898"/>
      <c r="Y898"/>
      <c r="Z898"/>
      <c r="AA898"/>
    </row>
    <row r="899" spans="1:27" s="44" customFormat="1" x14ac:dyDescent="0.15">
      <c r="A899" s="66"/>
      <c r="O899"/>
      <c r="T899"/>
      <c r="U899"/>
      <c r="V899"/>
      <c r="W899"/>
      <c r="X899"/>
      <c r="Y899"/>
      <c r="Z899"/>
      <c r="AA899"/>
    </row>
    <row r="900" spans="1:27" s="44" customFormat="1" x14ac:dyDescent="0.15">
      <c r="A900" s="66"/>
      <c r="O900"/>
      <c r="T900"/>
      <c r="U900"/>
      <c r="V900"/>
      <c r="W900"/>
      <c r="X900"/>
      <c r="Y900"/>
      <c r="Z900"/>
      <c r="AA900"/>
    </row>
    <row r="901" spans="1:27" s="44" customFormat="1" x14ac:dyDescent="0.15">
      <c r="A901" s="66"/>
      <c r="O901"/>
      <c r="T901"/>
      <c r="U901"/>
      <c r="V901"/>
      <c r="W901"/>
      <c r="X901"/>
      <c r="Y901"/>
      <c r="Z901"/>
      <c r="AA901"/>
    </row>
    <row r="902" spans="1:27" s="44" customFormat="1" x14ac:dyDescent="0.15">
      <c r="A902" s="66"/>
      <c r="O902"/>
      <c r="T902"/>
      <c r="U902"/>
      <c r="V902"/>
      <c r="W902"/>
      <c r="X902"/>
      <c r="Y902"/>
      <c r="Z902"/>
      <c r="AA902"/>
    </row>
    <row r="903" spans="1:27" s="44" customFormat="1" x14ac:dyDescent="0.15">
      <c r="A903" s="66"/>
      <c r="O903"/>
      <c r="T903"/>
      <c r="U903"/>
      <c r="V903"/>
      <c r="W903"/>
      <c r="X903"/>
      <c r="Y903"/>
      <c r="Z903"/>
      <c r="AA903"/>
    </row>
    <row r="904" spans="1:27" s="44" customFormat="1" x14ac:dyDescent="0.15">
      <c r="A904" s="66"/>
      <c r="O904"/>
      <c r="T904"/>
      <c r="U904"/>
      <c r="V904"/>
      <c r="W904"/>
      <c r="X904"/>
      <c r="Y904"/>
      <c r="Z904"/>
      <c r="AA904"/>
    </row>
    <row r="905" spans="1:27" s="44" customFormat="1" x14ac:dyDescent="0.15">
      <c r="A905" s="66"/>
      <c r="O905"/>
      <c r="T905"/>
      <c r="U905"/>
      <c r="V905"/>
      <c r="W905"/>
      <c r="X905"/>
      <c r="Y905"/>
      <c r="Z905"/>
      <c r="AA905"/>
    </row>
    <row r="906" spans="1:27" s="44" customFormat="1" x14ac:dyDescent="0.15">
      <c r="A906" s="66"/>
      <c r="O906"/>
      <c r="T906"/>
      <c r="U906"/>
      <c r="V906"/>
      <c r="W906"/>
      <c r="X906"/>
      <c r="Y906"/>
      <c r="Z906"/>
      <c r="AA906"/>
    </row>
    <row r="907" spans="1:27" s="44" customFormat="1" x14ac:dyDescent="0.15">
      <c r="A907" s="66"/>
      <c r="O907"/>
      <c r="T907"/>
      <c r="U907"/>
      <c r="V907"/>
      <c r="W907"/>
      <c r="X907"/>
      <c r="Y907"/>
      <c r="Z907"/>
      <c r="AA907"/>
    </row>
    <row r="908" spans="1:27" s="44" customFormat="1" x14ac:dyDescent="0.15">
      <c r="A908" s="66"/>
      <c r="O908"/>
      <c r="T908"/>
      <c r="U908"/>
      <c r="V908"/>
      <c r="W908"/>
      <c r="X908"/>
      <c r="Y908"/>
      <c r="Z908"/>
      <c r="AA908"/>
    </row>
    <row r="909" spans="1:27" s="44" customFormat="1" x14ac:dyDescent="0.15">
      <c r="A909" s="66"/>
      <c r="O909"/>
      <c r="T909"/>
      <c r="U909"/>
      <c r="V909"/>
      <c r="W909"/>
      <c r="X909"/>
      <c r="Y909"/>
      <c r="Z909"/>
      <c r="AA909"/>
    </row>
    <row r="910" spans="1:27" s="44" customFormat="1" x14ac:dyDescent="0.15">
      <c r="A910" s="66"/>
      <c r="O910"/>
      <c r="T910"/>
      <c r="U910"/>
      <c r="V910"/>
      <c r="W910"/>
      <c r="X910"/>
      <c r="Y910"/>
      <c r="Z910"/>
      <c r="AA910"/>
    </row>
    <row r="911" spans="1:27" s="44" customFormat="1" x14ac:dyDescent="0.15">
      <c r="A911" s="66"/>
      <c r="O911"/>
      <c r="T911"/>
      <c r="U911"/>
      <c r="V911"/>
      <c r="W911"/>
      <c r="X911"/>
      <c r="Y911"/>
      <c r="Z911"/>
      <c r="AA911"/>
    </row>
    <row r="912" spans="1:27" s="44" customFormat="1" x14ac:dyDescent="0.15">
      <c r="A912" s="66"/>
      <c r="O912"/>
      <c r="T912"/>
      <c r="U912"/>
      <c r="V912"/>
      <c r="W912"/>
      <c r="X912"/>
      <c r="Y912"/>
      <c r="Z912"/>
      <c r="AA912"/>
    </row>
    <row r="913" spans="1:27" s="44" customFormat="1" x14ac:dyDescent="0.15">
      <c r="A913" s="66"/>
      <c r="O913"/>
      <c r="T913"/>
      <c r="U913"/>
      <c r="V913"/>
      <c r="W913"/>
      <c r="X913"/>
      <c r="Y913"/>
      <c r="Z913"/>
      <c r="AA913"/>
    </row>
    <row r="914" spans="1:27" s="44" customFormat="1" x14ac:dyDescent="0.15">
      <c r="A914" s="66"/>
      <c r="O914"/>
      <c r="T914"/>
      <c r="U914"/>
      <c r="V914"/>
      <c r="W914"/>
      <c r="X914"/>
      <c r="Y914"/>
      <c r="Z914"/>
      <c r="AA914"/>
    </row>
    <row r="915" spans="1:27" s="44" customFormat="1" x14ac:dyDescent="0.15">
      <c r="A915" s="66"/>
      <c r="O915"/>
      <c r="T915"/>
      <c r="U915"/>
      <c r="V915"/>
      <c r="W915"/>
      <c r="X915"/>
      <c r="Y915"/>
      <c r="Z915"/>
      <c r="AA915"/>
    </row>
    <row r="916" spans="1:27" s="44" customFormat="1" x14ac:dyDescent="0.15">
      <c r="A916" s="66"/>
      <c r="O916"/>
      <c r="T916"/>
      <c r="U916"/>
      <c r="V916"/>
      <c r="W916"/>
      <c r="X916"/>
      <c r="Y916"/>
      <c r="Z916"/>
      <c r="AA916"/>
    </row>
    <row r="917" spans="1:27" s="44" customFormat="1" x14ac:dyDescent="0.15">
      <c r="A917" s="66"/>
      <c r="O917"/>
      <c r="T917"/>
      <c r="U917"/>
      <c r="V917"/>
      <c r="W917"/>
      <c r="X917"/>
      <c r="Y917"/>
      <c r="Z917"/>
      <c r="AA917"/>
    </row>
    <row r="918" spans="1:27" s="44" customFormat="1" x14ac:dyDescent="0.15">
      <c r="A918" s="66"/>
      <c r="O918"/>
      <c r="T918"/>
      <c r="U918"/>
      <c r="V918"/>
      <c r="W918"/>
      <c r="X918"/>
      <c r="Y918"/>
      <c r="Z918"/>
      <c r="AA918"/>
    </row>
    <row r="919" spans="1:27" s="44" customFormat="1" x14ac:dyDescent="0.15">
      <c r="A919" s="66"/>
      <c r="O919"/>
      <c r="T919"/>
      <c r="U919"/>
      <c r="V919"/>
      <c r="W919"/>
      <c r="X919"/>
      <c r="Y919"/>
      <c r="Z919"/>
      <c r="AA919"/>
    </row>
    <row r="920" spans="1:27" s="44" customFormat="1" x14ac:dyDescent="0.15">
      <c r="A920" s="66"/>
      <c r="O920"/>
      <c r="T920"/>
      <c r="U920"/>
      <c r="V920"/>
      <c r="W920"/>
      <c r="X920"/>
      <c r="Y920"/>
      <c r="Z920"/>
      <c r="AA920"/>
    </row>
    <row r="921" spans="1:27" s="44" customFormat="1" x14ac:dyDescent="0.15">
      <c r="A921" s="66"/>
      <c r="O921"/>
      <c r="T921"/>
      <c r="U921"/>
      <c r="V921"/>
      <c r="W921"/>
      <c r="X921"/>
      <c r="Y921"/>
      <c r="Z921"/>
      <c r="AA921"/>
    </row>
    <row r="922" spans="1:27" s="44" customFormat="1" x14ac:dyDescent="0.15">
      <c r="A922" s="66"/>
      <c r="O922"/>
      <c r="T922"/>
      <c r="U922"/>
      <c r="V922"/>
      <c r="W922"/>
      <c r="X922"/>
      <c r="Y922"/>
      <c r="Z922"/>
      <c r="AA922"/>
    </row>
    <row r="923" spans="1:27" s="44" customFormat="1" x14ac:dyDescent="0.15">
      <c r="A923" s="66"/>
      <c r="O923"/>
      <c r="T923"/>
      <c r="U923"/>
      <c r="V923"/>
      <c r="W923"/>
      <c r="X923"/>
      <c r="Y923"/>
      <c r="Z923"/>
      <c r="AA923"/>
    </row>
    <row r="924" spans="1:27" s="44" customFormat="1" x14ac:dyDescent="0.15">
      <c r="A924" s="66"/>
      <c r="O924"/>
      <c r="T924"/>
      <c r="U924"/>
      <c r="V924"/>
      <c r="W924"/>
      <c r="X924"/>
      <c r="Y924"/>
      <c r="Z924"/>
      <c r="AA924"/>
    </row>
    <row r="925" spans="1:27" s="44" customFormat="1" x14ac:dyDescent="0.15">
      <c r="A925" s="66"/>
      <c r="O925"/>
      <c r="T925"/>
      <c r="U925"/>
      <c r="V925"/>
      <c r="W925"/>
      <c r="X925"/>
      <c r="Y925"/>
      <c r="Z925"/>
      <c r="AA925"/>
    </row>
    <row r="926" spans="1:27" s="44" customFormat="1" x14ac:dyDescent="0.15">
      <c r="A926" s="66"/>
      <c r="O926"/>
      <c r="T926"/>
      <c r="U926"/>
      <c r="V926"/>
      <c r="W926"/>
      <c r="X926"/>
      <c r="Y926"/>
      <c r="Z926"/>
      <c r="AA926"/>
    </row>
    <row r="927" spans="1:27" s="44" customFormat="1" x14ac:dyDescent="0.15">
      <c r="A927" s="66"/>
      <c r="O927"/>
      <c r="T927"/>
      <c r="U927"/>
      <c r="V927"/>
      <c r="W927"/>
      <c r="X927"/>
      <c r="Y927"/>
      <c r="Z927"/>
      <c r="AA927"/>
    </row>
    <row r="928" spans="1:27" s="44" customFormat="1" x14ac:dyDescent="0.15">
      <c r="A928" s="66"/>
      <c r="O928"/>
      <c r="T928"/>
      <c r="U928"/>
      <c r="V928"/>
      <c r="W928"/>
      <c r="X928"/>
      <c r="Y928"/>
      <c r="Z928"/>
      <c r="AA928"/>
    </row>
    <row r="929" spans="1:27" s="44" customFormat="1" x14ac:dyDescent="0.15">
      <c r="A929" s="66"/>
      <c r="O929"/>
      <c r="T929"/>
      <c r="U929"/>
      <c r="V929"/>
      <c r="W929"/>
      <c r="X929"/>
      <c r="Y929"/>
      <c r="Z929"/>
      <c r="AA929"/>
    </row>
    <row r="930" spans="1:27" s="44" customFormat="1" x14ac:dyDescent="0.15">
      <c r="A930" s="66"/>
      <c r="O930"/>
      <c r="T930"/>
      <c r="U930"/>
      <c r="V930"/>
      <c r="W930"/>
      <c r="X930"/>
      <c r="Y930"/>
      <c r="Z930"/>
      <c r="AA930"/>
    </row>
    <row r="931" spans="1:27" s="44" customFormat="1" x14ac:dyDescent="0.15">
      <c r="A931" s="66"/>
      <c r="O931"/>
      <c r="T931"/>
      <c r="U931"/>
      <c r="V931"/>
      <c r="W931"/>
      <c r="X931"/>
      <c r="Y931"/>
      <c r="Z931"/>
      <c r="AA931"/>
    </row>
    <row r="932" spans="1:27" s="44" customFormat="1" x14ac:dyDescent="0.15">
      <c r="A932" s="66"/>
      <c r="O932"/>
      <c r="T932"/>
      <c r="U932"/>
      <c r="V932"/>
      <c r="W932"/>
      <c r="X932"/>
      <c r="Y932"/>
      <c r="Z932"/>
      <c r="AA932"/>
    </row>
    <row r="933" spans="1:27" s="44" customFormat="1" x14ac:dyDescent="0.15">
      <c r="A933" s="66"/>
      <c r="O933"/>
      <c r="T933"/>
      <c r="U933"/>
      <c r="V933"/>
      <c r="W933"/>
      <c r="X933"/>
      <c r="Y933"/>
      <c r="Z933"/>
      <c r="AA933"/>
    </row>
    <row r="934" spans="1:27" s="44" customFormat="1" x14ac:dyDescent="0.15">
      <c r="A934" s="66"/>
      <c r="O934"/>
      <c r="T934"/>
      <c r="U934"/>
      <c r="V934"/>
      <c r="W934"/>
      <c r="X934"/>
      <c r="Y934"/>
      <c r="Z934"/>
      <c r="AA934"/>
    </row>
    <row r="935" spans="1:27" s="44" customFormat="1" x14ac:dyDescent="0.15">
      <c r="A935" s="66"/>
      <c r="O935"/>
      <c r="T935"/>
      <c r="U935"/>
      <c r="V935"/>
      <c r="W935"/>
      <c r="X935"/>
      <c r="Y935"/>
      <c r="Z935"/>
      <c r="AA935"/>
    </row>
    <row r="936" spans="1:27" s="44" customFormat="1" x14ac:dyDescent="0.15">
      <c r="A936" s="66"/>
      <c r="O936"/>
      <c r="T936"/>
      <c r="U936"/>
      <c r="V936"/>
      <c r="W936"/>
      <c r="X936"/>
      <c r="Y936"/>
      <c r="Z936"/>
      <c r="AA936"/>
    </row>
    <row r="937" spans="1:27" s="44" customFormat="1" x14ac:dyDescent="0.15">
      <c r="A937" s="66"/>
      <c r="O937"/>
      <c r="T937"/>
      <c r="U937"/>
      <c r="V937"/>
      <c r="W937"/>
      <c r="X937"/>
      <c r="Y937"/>
      <c r="Z937"/>
      <c r="AA937"/>
    </row>
    <row r="938" spans="1:27" s="44" customFormat="1" x14ac:dyDescent="0.15">
      <c r="A938" s="66"/>
      <c r="O938"/>
      <c r="T938"/>
      <c r="U938"/>
      <c r="V938"/>
      <c r="W938"/>
      <c r="X938"/>
      <c r="Y938"/>
      <c r="Z938"/>
      <c r="AA938"/>
    </row>
    <row r="939" spans="1:27" s="44" customFormat="1" x14ac:dyDescent="0.15">
      <c r="A939" s="66"/>
      <c r="O939"/>
      <c r="T939"/>
      <c r="U939"/>
      <c r="V939"/>
      <c r="W939"/>
      <c r="X939"/>
      <c r="Y939"/>
      <c r="Z939"/>
      <c r="AA939"/>
    </row>
    <row r="940" spans="1:27" s="44" customFormat="1" x14ac:dyDescent="0.15">
      <c r="A940" s="66"/>
      <c r="O940"/>
      <c r="T940"/>
      <c r="U940"/>
      <c r="V940"/>
      <c r="W940"/>
      <c r="X940"/>
      <c r="Y940"/>
      <c r="Z940"/>
      <c r="AA940"/>
    </row>
    <row r="941" spans="1:27" s="44" customFormat="1" x14ac:dyDescent="0.15">
      <c r="A941" s="66"/>
      <c r="O941"/>
      <c r="T941"/>
      <c r="U941"/>
      <c r="V941"/>
      <c r="W941"/>
      <c r="X941"/>
      <c r="Y941"/>
      <c r="Z941"/>
      <c r="AA941"/>
    </row>
    <row r="942" spans="1:27" s="44" customFormat="1" x14ac:dyDescent="0.15">
      <c r="A942" s="66"/>
      <c r="O942"/>
      <c r="T942"/>
      <c r="U942"/>
      <c r="V942"/>
      <c r="W942"/>
      <c r="X942"/>
      <c r="Y942"/>
      <c r="Z942"/>
      <c r="AA942"/>
    </row>
    <row r="943" spans="1:27" s="44" customFormat="1" x14ac:dyDescent="0.15">
      <c r="A943" s="66"/>
      <c r="O943"/>
      <c r="T943"/>
      <c r="U943"/>
      <c r="V943"/>
      <c r="W943"/>
      <c r="X943"/>
      <c r="Y943"/>
      <c r="Z943"/>
      <c r="AA943"/>
    </row>
    <row r="944" spans="1:27" s="44" customFormat="1" x14ac:dyDescent="0.15">
      <c r="A944" s="66"/>
      <c r="O944"/>
      <c r="T944"/>
      <c r="U944"/>
      <c r="V944"/>
      <c r="W944"/>
      <c r="X944"/>
      <c r="Y944"/>
      <c r="Z944"/>
      <c r="AA944"/>
    </row>
    <row r="945" spans="1:27" s="44" customFormat="1" x14ac:dyDescent="0.15">
      <c r="A945" s="66"/>
      <c r="O945"/>
      <c r="T945"/>
      <c r="U945"/>
      <c r="V945"/>
      <c r="W945"/>
      <c r="X945"/>
      <c r="Y945"/>
      <c r="Z945"/>
      <c r="AA945"/>
    </row>
    <row r="946" spans="1:27" s="44" customFormat="1" x14ac:dyDescent="0.15">
      <c r="A946" s="66"/>
      <c r="O946"/>
      <c r="T946"/>
      <c r="U946"/>
      <c r="V946"/>
      <c r="W946"/>
      <c r="X946"/>
      <c r="Y946"/>
      <c r="Z946"/>
      <c r="AA946"/>
    </row>
    <row r="947" spans="1:27" s="44" customFormat="1" x14ac:dyDescent="0.15">
      <c r="A947" s="66"/>
      <c r="O947"/>
      <c r="T947"/>
      <c r="U947"/>
      <c r="V947"/>
      <c r="W947"/>
      <c r="X947"/>
      <c r="Y947"/>
      <c r="Z947"/>
      <c r="AA947"/>
    </row>
    <row r="948" spans="1:27" s="44" customFormat="1" x14ac:dyDescent="0.15">
      <c r="A948" s="66"/>
      <c r="O948"/>
      <c r="T948"/>
      <c r="U948"/>
      <c r="V948"/>
      <c r="W948"/>
      <c r="X948"/>
      <c r="Y948"/>
      <c r="Z948"/>
      <c r="AA948"/>
    </row>
    <row r="949" spans="1:27" s="44" customFormat="1" x14ac:dyDescent="0.15">
      <c r="A949" s="66"/>
      <c r="O949"/>
      <c r="T949"/>
      <c r="U949"/>
      <c r="V949"/>
      <c r="W949"/>
      <c r="X949"/>
      <c r="Y949"/>
      <c r="Z949"/>
      <c r="AA949"/>
    </row>
    <row r="950" spans="1:27" s="44" customFormat="1" x14ac:dyDescent="0.15">
      <c r="A950" s="66"/>
      <c r="O950"/>
      <c r="T950"/>
      <c r="U950"/>
      <c r="V950"/>
      <c r="W950"/>
      <c r="X950"/>
      <c r="Y950"/>
      <c r="Z950"/>
      <c r="AA950"/>
    </row>
    <row r="951" spans="1:27" s="44" customFormat="1" x14ac:dyDescent="0.15">
      <c r="A951" s="66"/>
      <c r="O951"/>
      <c r="T951"/>
      <c r="U951"/>
      <c r="V951"/>
      <c r="W951"/>
      <c r="X951"/>
      <c r="Y951"/>
      <c r="Z951"/>
      <c r="AA951"/>
    </row>
    <row r="952" spans="1:27" s="44" customFormat="1" x14ac:dyDescent="0.15">
      <c r="A952" s="66"/>
      <c r="O952"/>
      <c r="T952"/>
      <c r="U952"/>
      <c r="V952"/>
      <c r="W952"/>
      <c r="X952"/>
      <c r="Y952"/>
      <c r="Z952"/>
      <c r="AA952"/>
    </row>
    <row r="953" spans="1:27" s="44" customFormat="1" x14ac:dyDescent="0.15">
      <c r="A953" s="66"/>
      <c r="O953"/>
      <c r="T953"/>
      <c r="U953"/>
      <c r="V953"/>
      <c r="W953"/>
      <c r="X953"/>
      <c r="Y953"/>
      <c r="Z953"/>
      <c r="AA953"/>
    </row>
    <row r="954" spans="1:27" s="44" customFormat="1" x14ac:dyDescent="0.15">
      <c r="A954" s="66"/>
      <c r="O954"/>
      <c r="T954"/>
      <c r="U954"/>
      <c r="V954"/>
      <c r="W954"/>
      <c r="X954"/>
      <c r="Y954"/>
      <c r="Z954"/>
      <c r="AA954"/>
    </row>
    <row r="955" spans="1:27" s="44" customFormat="1" x14ac:dyDescent="0.15">
      <c r="A955" s="66"/>
      <c r="O955"/>
      <c r="T955"/>
      <c r="U955"/>
      <c r="V955"/>
      <c r="W955"/>
      <c r="X955"/>
      <c r="Y955"/>
      <c r="Z955"/>
      <c r="AA955"/>
    </row>
    <row r="956" spans="1:27" s="44" customFormat="1" x14ac:dyDescent="0.15">
      <c r="A956" s="66"/>
      <c r="O956"/>
      <c r="T956"/>
      <c r="U956"/>
      <c r="V956"/>
      <c r="W956"/>
      <c r="X956"/>
      <c r="Y956"/>
      <c r="Z956"/>
      <c r="AA956"/>
    </row>
    <row r="957" spans="1:27" s="44" customFormat="1" x14ac:dyDescent="0.15">
      <c r="A957" s="66"/>
      <c r="O957"/>
      <c r="T957"/>
      <c r="U957"/>
      <c r="V957"/>
      <c r="W957"/>
      <c r="X957"/>
      <c r="Y957"/>
      <c r="Z957"/>
      <c r="AA957"/>
    </row>
    <row r="958" spans="1:27" s="44" customFormat="1" x14ac:dyDescent="0.15">
      <c r="A958" s="66"/>
      <c r="O958"/>
      <c r="T958"/>
      <c r="U958"/>
      <c r="V958"/>
      <c r="W958"/>
      <c r="X958"/>
      <c r="Y958"/>
      <c r="Z958"/>
      <c r="AA958"/>
    </row>
    <row r="959" spans="1:27" s="44" customFormat="1" x14ac:dyDescent="0.15">
      <c r="A959" s="66"/>
      <c r="O959"/>
      <c r="T959"/>
      <c r="U959"/>
      <c r="V959"/>
      <c r="W959"/>
      <c r="X959"/>
      <c r="Y959"/>
      <c r="Z959"/>
      <c r="AA959"/>
    </row>
    <row r="960" spans="1:27" s="44" customFormat="1" x14ac:dyDescent="0.15">
      <c r="A960" s="66"/>
      <c r="O960"/>
      <c r="T960"/>
      <c r="U960"/>
      <c r="V960"/>
      <c r="W960"/>
      <c r="X960"/>
      <c r="Y960"/>
      <c r="Z960"/>
      <c r="AA960"/>
    </row>
    <row r="961" spans="1:27" s="44" customFormat="1" x14ac:dyDescent="0.15">
      <c r="A961" s="66"/>
      <c r="O961"/>
      <c r="T961"/>
      <c r="U961"/>
      <c r="V961"/>
      <c r="W961"/>
      <c r="X961"/>
      <c r="Y961"/>
      <c r="Z961"/>
      <c r="AA961"/>
    </row>
    <row r="962" spans="1:27" s="44" customFormat="1" x14ac:dyDescent="0.15">
      <c r="A962" s="66"/>
      <c r="O962"/>
      <c r="T962"/>
      <c r="U962"/>
      <c r="V962"/>
      <c r="W962"/>
      <c r="X962"/>
      <c r="Y962"/>
      <c r="Z962"/>
      <c r="AA962"/>
    </row>
    <row r="963" spans="1:27" s="44" customFormat="1" x14ac:dyDescent="0.15">
      <c r="A963" s="66"/>
      <c r="O963"/>
      <c r="T963"/>
      <c r="U963"/>
      <c r="V963"/>
      <c r="W963"/>
      <c r="X963"/>
      <c r="Y963"/>
      <c r="Z963"/>
      <c r="AA963"/>
    </row>
    <row r="964" spans="1:27" s="44" customFormat="1" x14ac:dyDescent="0.15">
      <c r="A964" s="66"/>
      <c r="O964"/>
      <c r="T964"/>
      <c r="U964"/>
      <c r="V964"/>
      <c r="W964"/>
      <c r="X964"/>
      <c r="Y964"/>
      <c r="Z964"/>
      <c r="AA964"/>
    </row>
    <row r="965" spans="1:27" s="44" customFormat="1" x14ac:dyDescent="0.15">
      <c r="A965" s="66"/>
      <c r="O965"/>
      <c r="T965"/>
      <c r="U965"/>
      <c r="V965"/>
      <c r="W965"/>
      <c r="X965"/>
      <c r="Y965"/>
      <c r="Z965"/>
      <c r="AA965"/>
    </row>
    <row r="966" spans="1:27" s="44" customFormat="1" x14ac:dyDescent="0.15">
      <c r="A966" s="66"/>
      <c r="O966"/>
      <c r="T966"/>
      <c r="U966"/>
      <c r="V966"/>
      <c r="W966"/>
      <c r="X966"/>
      <c r="Y966"/>
      <c r="Z966"/>
      <c r="AA966"/>
    </row>
    <row r="967" spans="1:27" s="44" customFormat="1" x14ac:dyDescent="0.15">
      <c r="A967" s="66"/>
      <c r="O967"/>
      <c r="T967"/>
      <c r="U967"/>
      <c r="V967"/>
      <c r="W967"/>
      <c r="X967"/>
      <c r="Y967"/>
      <c r="Z967"/>
      <c r="AA967"/>
    </row>
    <row r="968" spans="1:27" s="44" customFormat="1" x14ac:dyDescent="0.15">
      <c r="A968" s="66"/>
      <c r="O968"/>
      <c r="T968"/>
      <c r="U968"/>
      <c r="V968"/>
      <c r="W968"/>
      <c r="X968"/>
      <c r="Y968"/>
      <c r="Z968"/>
      <c r="AA968"/>
    </row>
    <row r="969" spans="1:27" s="44" customFormat="1" x14ac:dyDescent="0.15">
      <c r="A969" s="66"/>
      <c r="O969"/>
      <c r="T969"/>
      <c r="U969"/>
      <c r="V969"/>
      <c r="W969"/>
      <c r="X969"/>
      <c r="Y969"/>
      <c r="Z969"/>
      <c r="AA969"/>
    </row>
    <row r="970" spans="1:27" s="44" customFormat="1" x14ac:dyDescent="0.15">
      <c r="A970" s="66"/>
      <c r="O970"/>
      <c r="T970"/>
      <c r="U970"/>
      <c r="V970"/>
      <c r="W970"/>
      <c r="X970"/>
      <c r="Y970"/>
      <c r="Z970"/>
      <c r="AA970"/>
    </row>
    <row r="971" spans="1:27" s="44" customFormat="1" x14ac:dyDescent="0.15">
      <c r="A971" s="66"/>
      <c r="O971"/>
      <c r="T971"/>
      <c r="U971"/>
      <c r="V971"/>
      <c r="W971"/>
      <c r="X971"/>
      <c r="Y971"/>
      <c r="Z971"/>
      <c r="AA971"/>
    </row>
    <row r="972" spans="1:27" s="44" customFormat="1" x14ac:dyDescent="0.15">
      <c r="A972" s="66"/>
      <c r="O972"/>
      <c r="T972"/>
      <c r="U972"/>
      <c r="V972"/>
      <c r="W972"/>
      <c r="X972"/>
      <c r="Y972"/>
      <c r="Z972"/>
      <c r="AA972"/>
    </row>
    <row r="973" spans="1:27" s="44" customFormat="1" x14ac:dyDescent="0.15">
      <c r="A973" s="66"/>
      <c r="O973"/>
      <c r="T973"/>
      <c r="U973"/>
      <c r="V973"/>
      <c r="W973"/>
      <c r="X973"/>
      <c r="Y973"/>
      <c r="Z973"/>
      <c r="AA973"/>
    </row>
    <row r="974" spans="1:27" s="44" customFormat="1" x14ac:dyDescent="0.15">
      <c r="A974" s="66"/>
      <c r="O974"/>
      <c r="T974"/>
      <c r="U974"/>
      <c r="V974"/>
      <c r="W974"/>
      <c r="X974"/>
      <c r="Y974"/>
      <c r="Z974"/>
      <c r="AA974"/>
    </row>
    <row r="975" spans="1:27" s="44" customFormat="1" x14ac:dyDescent="0.15">
      <c r="A975" s="66"/>
      <c r="O975"/>
      <c r="T975"/>
      <c r="U975"/>
      <c r="V975"/>
      <c r="W975"/>
      <c r="X975"/>
      <c r="Y975"/>
      <c r="Z975"/>
      <c r="AA975"/>
    </row>
    <row r="976" spans="1:27" s="44" customFormat="1" x14ac:dyDescent="0.15">
      <c r="A976" s="66"/>
      <c r="O976"/>
      <c r="T976"/>
      <c r="U976"/>
      <c r="V976"/>
      <c r="W976"/>
      <c r="X976"/>
      <c r="Y976"/>
      <c r="Z976"/>
      <c r="AA976"/>
    </row>
    <row r="977" spans="1:27" s="44" customFormat="1" x14ac:dyDescent="0.15">
      <c r="A977" s="66"/>
      <c r="O977"/>
      <c r="T977"/>
      <c r="U977"/>
      <c r="V977"/>
      <c r="W977"/>
      <c r="X977"/>
      <c r="Y977"/>
      <c r="Z977"/>
      <c r="AA977"/>
    </row>
    <row r="978" spans="1:27" s="44" customFormat="1" x14ac:dyDescent="0.15">
      <c r="A978" s="66"/>
      <c r="O978"/>
      <c r="T978"/>
      <c r="U978"/>
      <c r="V978"/>
      <c r="W978"/>
      <c r="X978"/>
      <c r="Y978"/>
      <c r="Z978"/>
      <c r="AA978"/>
    </row>
    <row r="979" spans="1:27" s="44" customFormat="1" x14ac:dyDescent="0.15">
      <c r="A979" s="66"/>
      <c r="O979"/>
      <c r="T979"/>
      <c r="U979"/>
      <c r="V979"/>
      <c r="W979"/>
      <c r="X979"/>
      <c r="Y979"/>
      <c r="Z979"/>
      <c r="AA979"/>
    </row>
    <row r="980" spans="1:27" s="44" customFormat="1" x14ac:dyDescent="0.15">
      <c r="A980" s="66"/>
      <c r="O980"/>
      <c r="T980"/>
      <c r="U980"/>
      <c r="V980"/>
      <c r="W980"/>
      <c r="X980"/>
      <c r="Y980"/>
      <c r="Z980"/>
      <c r="AA980"/>
    </row>
    <row r="981" spans="1:27" s="44" customFormat="1" x14ac:dyDescent="0.15">
      <c r="A981" s="66"/>
      <c r="O981"/>
      <c r="T981"/>
      <c r="U981"/>
      <c r="V981"/>
      <c r="W981"/>
      <c r="X981"/>
      <c r="Y981"/>
      <c r="Z981"/>
      <c r="AA981"/>
    </row>
    <row r="982" spans="1:27" s="44" customFormat="1" x14ac:dyDescent="0.15">
      <c r="A982" s="66"/>
      <c r="O982"/>
      <c r="T982"/>
      <c r="U982"/>
      <c r="V982"/>
      <c r="W982"/>
      <c r="X982"/>
      <c r="Y982"/>
      <c r="Z982"/>
      <c r="AA982"/>
    </row>
    <row r="983" spans="1:27" s="44" customFormat="1" x14ac:dyDescent="0.15">
      <c r="A983" s="66"/>
      <c r="O983"/>
      <c r="T983"/>
      <c r="U983"/>
      <c r="V983"/>
      <c r="W983"/>
      <c r="X983"/>
      <c r="Y983"/>
      <c r="Z983"/>
      <c r="AA983"/>
    </row>
    <row r="984" spans="1:27" s="44" customFormat="1" x14ac:dyDescent="0.15">
      <c r="A984" s="66"/>
      <c r="O984"/>
      <c r="T984"/>
      <c r="U984"/>
      <c r="V984"/>
      <c r="W984"/>
      <c r="X984"/>
      <c r="Y984"/>
      <c r="Z984"/>
      <c r="AA984"/>
    </row>
    <row r="985" spans="1:27" s="44" customFormat="1" x14ac:dyDescent="0.15">
      <c r="A985" s="66"/>
      <c r="O985"/>
      <c r="T985"/>
      <c r="U985"/>
      <c r="V985"/>
      <c r="W985"/>
      <c r="X985"/>
      <c r="Y985"/>
      <c r="Z985"/>
      <c r="AA985"/>
    </row>
    <row r="986" spans="1:27" s="44" customFormat="1" x14ac:dyDescent="0.15">
      <c r="A986" s="66"/>
      <c r="O986"/>
      <c r="T986"/>
      <c r="U986"/>
      <c r="V986"/>
      <c r="W986"/>
      <c r="X986"/>
      <c r="Y986"/>
      <c r="Z986"/>
      <c r="AA986"/>
    </row>
    <row r="987" spans="1:27" s="44" customFormat="1" x14ac:dyDescent="0.15">
      <c r="A987" s="66"/>
      <c r="O987"/>
      <c r="T987"/>
      <c r="U987"/>
      <c r="V987"/>
      <c r="W987"/>
      <c r="X987"/>
      <c r="Y987"/>
      <c r="Z987"/>
      <c r="AA987"/>
    </row>
    <row r="988" spans="1:27" s="44" customFormat="1" x14ac:dyDescent="0.15">
      <c r="A988" s="66"/>
      <c r="O988"/>
      <c r="T988"/>
      <c r="U988"/>
      <c r="V988"/>
      <c r="W988"/>
      <c r="X988"/>
      <c r="Y988"/>
      <c r="Z988"/>
      <c r="AA988"/>
    </row>
    <row r="989" spans="1:27" s="44" customFormat="1" x14ac:dyDescent="0.15">
      <c r="A989" s="66"/>
      <c r="O989"/>
      <c r="T989"/>
      <c r="U989"/>
      <c r="V989"/>
      <c r="W989"/>
      <c r="X989"/>
      <c r="Y989"/>
      <c r="Z989"/>
      <c r="AA989"/>
    </row>
    <row r="990" spans="1:27" s="44" customFormat="1" x14ac:dyDescent="0.15">
      <c r="A990" s="66"/>
      <c r="O990"/>
      <c r="T990"/>
      <c r="U990"/>
      <c r="V990"/>
      <c r="W990"/>
      <c r="X990"/>
      <c r="Y990"/>
      <c r="Z990"/>
      <c r="AA990"/>
    </row>
    <row r="991" spans="1:27" s="44" customFormat="1" x14ac:dyDescent="0.15">
      <c r="A991" s="66"/>
      <c r="O991"/>
      <c r="T991"/>
      <c r="U991"/>
      <c r="V991"/>
      <c r="W991"/>
      <c r="X991"/>
      <c r="Y991"/>
      <c r="Z991"/>
      <c r="AA991"/>
    </row>
    <row r="992" spans="1:27" s="44" customFormat="1" x14ac:dyDescent="0.15">
      <c r="A992" s="66"/>
      <c r="O992"/>
      <c r="T992"/>
      <c r="U992"/>
      <c r="V992"/>
      <c r="W992"/>
      <c r="X992"/>
      <c r="Y992"/>
      <c r="Z992"/>
      <c r="AA992"/>
    </row>
    <row r="993" spans="1:27" s="44" customFormat="1" x14ac:dyDescent="0.15">
      <c r="A993" s="66"/>
      <c r="O993"/>
      <c r="T993"/>
      <c r="U993"/>
      <c r="V993"/>
      <c r="W993"/>
      <c r="X993"/>
      <c r="Y993"/>
      <c r="Z993"/>
      <c r="AA993"/>
    </row>
    <row r="994" spans="1:27" s="44" customFormat="1" x14ac:dyDescent="0.15">
      <c r="A994" s="66"/>
      <c r="O994"/>
      <c r="T994"/>
      <c r="U994"/>
      <c r="V994"/>
      <c r="W994"/>
      <c r="X994"/>
      <c r="Y994"/>
      <c r="Z994"/>
      <c r="AA994"/>
    </row>
    <row r="995" spans="1:27" s="44" customFormat="1" x14ac:dyDescent="0.15">
      <c r="A995" s="66"/>
      <c r="O995"/>
      <c r="T995"/>
      <c r="U995"/>
      <c r="V995"/>
      <c r="W995"/>
      <c r="X995"/>
      <c r="Y995"/>
      <c r="Z995"/>
      <c r="AA995"/>
    </row>
    <row r="996" spans="1:27" s="44" customFormat="1" x14ac:dyDescent="0.15">
      <c r="A996" s="66"/>
      <c r="O996"/>
      <c r="T996"/>
      <c r="U996"/>
      <c r="V996"/>
      <c r="W996"/>
      <c r="X996"/>
      <c r="Y996"/>
      <c r="Z996"/>
      <c r="AA996"/>
    </row>
    <row r="997" spans="1:27" s="44" customFormat="1" x14ac:dyDescent="0.15">
      <c r="A997" s="66"/>
      <c r="O997"/>
      <c r="T997"/>
      <c r="U997"/>
      <c r="V997"/>
      <c r="W997"/>
      <c r="X997"/>
      <c r="Y997"/>
      <c r="Z997"/>
      <c r="AA997"/>
    </row>
    <row r="998" spans="1:27" s="44" customFormat="1" x14ac:dyDescent="0.15">
      <c r="A998" s="66"/>
      <c r="O998"/>
      <c r="T998"/>
      <c r="U998"/>
      <c r="V998"/>
      <c r="W998"/>
      <c r="X998"/>
      <c r="Y998"/>
      <c r="Z998"/>
      <c r="AA998"/>
    </row>
    <row r="999" spans="1:27" s="44" customFormat="1" x14ac:dyDescent="0.15">
      <c r="A999" s="66"/>
      <c r="O999"/>
      <c r="T999"/>
      <c r="U999"/>
      <c r="V999"/>
      <c r="W999"/>
      <c r="X999"/>
      <c r="Y999"/>
      <c r="Z999"/>
      <c r="AA999"/>
    </row>
    <row r="1000" spans="1:27" s="44" customFormat="1" x14ac:dyDescent="0.15">
      <c r="A1000" s="66"/>
      <c r="O1000"/>
      <c r="T1000"/>
      <c r="U1000"/>
      <c r="V1000"/>
      <c r="W1000"/>
      <c r="X1000"/>
      <c r="Y1000"/>
      <c r="Z1000"/>
      <c r="AA1000"/>
    </row>
    <row r="1001" spans="1:27" s="44" customFormat="1" x14ac:dyDescent="0.15">
      <c r="A1001" s="66"/>
      <c r="O1001"/>
      <c r="T1001"/>
      <c r="U1001"/>
      <c r="V1001"/>
      <c r="W1001"/>
      <c r="X1001"/>
      <c r="Y1001"/>
      <c r="Z1001"/>
      <c r="AA1001"/>
    </row>
    <row r="1002" spans="1:27" s="44" customFormat="1" x14ac:dyDescent="0.15">
      <c r="A1002" s="66"/>
      <c r="O1002"/>
      <c r="T1002"/>
      <c r="U1002"/>
      <c r="V1002"/>
      <c r="W1002"/>
      <c r="X1002"/>
      <c r="Y1002"/>
      <c r="Z1002"/>
      <c r="AA1002"/>
    </row>
    <row r="1003" spans="1:27" s="44" customFormat="1" x14ac:dyDescent="0.15">
      <c r="A1003" s="66"/>
      <c r="O1003"/>
      <c r="T1003"/>
      <c r="U1003"/>
      <c r="V1003"/>
      <c r="W1003"/>
      <c r="X1003"/>
      <c r="Y1003"/>
      <c r="Z1003"/>
      <c r="AA1003"/>
    </row>
    <row r="1004" spans="1:27" s="44" customFormat="1" x14ac:dyDescent="0.15">
      <c r="A1004" s="66"/>
      <c r="O1004"/>
      <c r="T1004"/>
      <c r="U1004"/>
      <c r="V1004"/>
      <c r="W1004"/>
      <c r="X1004"/>
      <c r="Y1004"/>
      <c r="Z1004"/>
      <c r="AA1004"/>
    </row>
    <row r="1005" spans="1:27" s="44" customFormat="1" x14ac:dyDescent="0.15">
      <c r="A1005" s="66"/>
      <c r="O1005"/>
      <c r="T1005"/>
      <c r="U1005"/>
      <c r="V1005"/>
      <c r="W1005"/>
      <c r="X1005"/>
      <c r="Y1005"/>
      <c r="Z1005"/>
      <c r="AA1005"/>
    </row>
    <row r="1006" spans="1:27" s="44" customFormat="1" x14ac:dyDescent="0.15">
      <c r="A1006" s="66"/>
      <c r="O1006"/>
      <c r="T1006"/>
      <c r="U1006"/>
      <c r="V1006"/>
      <c r="W1006"/>
      <c r="X1006"/>
      <c r="Y1006"/>
      <c r="Z1006"/>
      <c r="AA1006"/>
    </row>
    <row r="1007" spans="1:27" s="44" customFormat="1" x14ac:dyDescent="0.15">
      <c r="A1007" s="66"/>
      <c r="O1007"/>
      <c r="T1007"/>
      <c r="U1007"/>
      <c r="V1007"/>
      <c r="W1007"/>
      <c r="X1007"/>
      <c r="Y1007"/>
      <c r="Z1007"/>
      <c r="AA1007"/>
    </row>
    <row r="1008" spans="1:27" s="44" customFormat="1" x14ac:dyDescent="0.15">
      <c r="A1008" s="66"/>
      <c r="O1008"/>
      <c r="T1008"/>
      <c r="U1008"/>
      <c r="V1008"/>
      <c r="W1008"/>
      <c r="X1008"/>
      <c r="Y1008"/>
      <c r="Z1008"/>
      <c r="AA1008"/>
    </row>
    <row r="1009" spans="1:27" s="44" customFormat="1" x14ac:dyDescent="0.15">
      <c r="A1009" s="66"/>
      <c r="O1009"/>
      <c r="T1009"/>
      <c r="U1009"/>
      <c r="V1009"/>
      <c r="W1009"/>
      <c r="X1009"/>
      <c r="Y1009"/>
      <c r="Z1009"/>
      <c r="AA1009"/>
    </row>
    <row r="1010" spans="1:27" s="44" customFormat="1" x14ac:dyDescent="0.15">
      <c r="A1010" s="66"/>
      <c r="O1010"/>
      <c r="T1010"/>
      <c r="U1010"/>
      <c r="V1010"/>
      <c r="W1010"/>
      <c r="X1010"/>
      <c r="Y1010"/>
      <c r="Z1010"/>
      <c r="AA1010"/>
    </row>
    <row r="1011" spans="1:27" s="44" customFormat="1" x14ac:dyDescent="0.15">
      <c r="A1011" s="66"/>
      <c r="O1011"/>
      <c r="T1011"/>
      <c r="U1011"/>
      <c r="V1011"/>
      <c r="W1011"/>
      <c r="X1011"/>
      <c r="Y1011"/>
      <c r="Z1011"/>
      <c r="AA1011"/>
    </row>
    <row r="1012" spans="1:27" s="44" customFormat="1" x14ac:dyDescent="0.15">
      <c r="A1012" s="66"/>
      <c r="O1012"/>
      <c r="T1012"/>
      <c r="U1012"/>
      <c r="V1012"/>
      <c r="W1012"/>
      <c r="X1012"/>
      <c r="Y1012"/>
      <c r="Z1012"/>
      <c r="AA1012"/>
    </row>
    <row r="1013" spans="1:27" s="44" customFormat="1" x14ac:dyDescent="0.15">
      <c r="A1013" s="66"/>
      <c r="O1013"/>
      <c r="T1013"/>
      <c r="U1013"/>
      <c r="V1013"/>
      <c r="W1013"/>
      <c r="X1013"/>
      <c r="Y1013"/>
      <c r="Z1013"/>
      <c r="AA1013"/>
    </row>
    <row r="1014" spans="1:27" s="44" customFormat="1" x14ac:dyDescent="0.15">
      <c r="A1014" s="66"/>
      <c r="O1014"/>
      <c r="T1014"/>
      <c r="U1014"/>
      <c r="V1014"/>
      <c r="W1014"/>
      <c r="X1014"/>
      <c r="Y1014"/>
      <c r="Z1014"/>
      <c r="AA1014"/>
    </row>
    <row r="1015" spans="1:27" s="44" customFormat="1" x14ac:dyDescent="0.15">
      <c r="A1015" s="66"/>
      <c r="O1015"/>
      <c r="T1015"/>
      <c r="U1015"/>
      <c r="V1015"/>
      <c r="W1015"/>
      <c r="X1015"/>
      <c r="Y1015"/>
      <c r="Z1015"/>
      <c r="AA1015"/>
    </row>
    <row r="1016" spans="1:27" s="44" customFormat="1" x14ac:dyDescent="0.15">
      <c r="A1016" s="66"/>
      <c r="O1016"/>
      <c r="T1016"/>
      <c r="U1016"/>
      <c r="V1016"/>
      <c r="W1016"/>
      <c r="X1016"/>
      <c r="Y1016"/>
      <c r="Z1016"/>
      <c r="AA1016"/>
    </row>
    <row r="1017" spans="1:27" s="44" customFormat="1" x14ac:dyDescent="0.15">
      <c r="A1017" s="66"/>
      <c r="O1017"/>
      <c r="T1017"/>
      <c r="U1017"/>
      <c r="V1017"/>
      <c r="W1017"/>
      <c r="X1017"/>
      <c r="Y1017"/>
      <c r="Z1017"/>
      <c r="AA1017"/>
    </row>
    <row r="1018" spans="1:27" s="44" customFormat="1" x14ac:dyDescent="0.15">
      <c r="A1018" s="66"/>
      <c r="O1018"/>
      <c r="T1018"/>
      <c r="U1018"/>
      <c r="V1018"/>
      <c r="W1018"/>
      <c r="X1018"/>
      <c r="Y1018"/>
      <c r="Z1018"/>
      <c r="AA1018"/>
    </row>
    <row r="1019" spans="1:27" s="44" customFormat="1" x14ac:dyDescent="0.15">
      <c r="A1019" s="66"/>
      <c r="O1019"/>
      <c r="T1019"/>
      <c r="U1019"/>
      <c r="V1019"/>
      <c r="W1019"/>
      <c r="X1019"/>
      <c r="Y1019"/>
      <c r="Z1019"/>
      <c r="AA1019"/>
    </row>
    <row r="1020" spans="1:27" s="44" customFormat="1" x14ac:dyDescent="0.15">
      <c r="A1020" s="66"/>
      <c r="O1020"/>
      <c r="T1020"/>
      <c r="U1020"/>
      <c r="V1020"/>
      <c r="W1020"/>
      <c r="X1020"/>
      <c r="Y1020"/>
      <c r="Z1020"/>
      <c r="AA1020"/>
    </row>
    <row r="1021" spans="1:27" s="44" customFormat="1" x14ac:dyDescent="0.15">
      <c r="A1021" s="66"/>
      <c r="O1021"/>
      <c r="T1021"/>
      <c r="U1021"/>
      <c r="V1021"/>
      <c r="W1021"/>
      <c r="X1021"/>
      <c r="Y1021"/>
      <c r="Z1021"/>
      <c r="AA1021"/>
    </row>
    <row r="1022" spans="1:27" s="44" customFormat="1" x14ac:dyDescent="0.15">
      <c r="A1022" s="66"/>
      <c r="O1022"/>
      <c r="T1022"/>
      <c r="U1022"/>
      <c r="V1022"/>
      <c r="W1022"/>
      <c r="X1022"/>
      <c r="Y1022"/>
      <c r="Z1022"/>
      <c r="AA1022"/>
    </row>
    <row r="1023" spans="1:27" s="44" customFormat="1" x14ac:dyDescent="0.15">
      <c r="A1023" s="66"/>
      <c r="O1023"/>
      <c r="T1023"/>
      <c r="U1023"/>
      <c r="V1023"/>
      <c r="W1023"/>
      <c r="X1023"/>
      <c r="Y1023"/>
      <c r="Z1023"/>
      <c r="AA1023"/>
    </row>
    <row r="1024" spans="1:27" s="44" customFormat="1" x14ac:dyDescent="0.15">
      <c r="A1024" s="66"/>
      <c r="O1024"/>
      <c r="T1024"/>
      <c r="U1024"/>
      <c r="V1024"/>
      <c r="W1024"/>
      <c r="X1024"/>
      <c r="Y1024"/>
      <c r="Z1024"/>
      <c r="AA1024"/>
    </row>
    <row r="1025" spans="1:27" s="44" customFormat="1" x14ac:dyDescent="0.15">
      <c r="A1025" s="66"/>
      <c r="O1025"/>
      <c r="T1025"/>
      <c r="U1025"/>
      <c r="V1025"/>
      <c r="W1025"/>
      <c r="X1025"/>
      <c r="Y1025"/>
      <c r="Z1025"/>
      <c r="AA1025"/>
    </row>
    <row r="1026" spans="1:27" s="44" customFormat="1" x14ac:dyDescent="0.15">
      <c r="A1026" s="66"/>
      <c r="O1026"/>
      <c r="T1026"/>
      <c r="U1026"/>
      <c r="V1026"/>
      <c r="W1026"/>
      <c r="X1026"/>
      <c r="Y1026"/>
      <c r="Z1026"/>
      <c r="AA1026"/>
    </row>
    <row r="1027" spans="1:27" s="44" customFormat="1" x14ac:dyDescent="0.15">
      <c r="A1027" s="66"/>
      <c r="O1027"/>
      <c r="T1027"/>
      <c r="U1027"/>
      <c r="V1027"/>
      <c r="W1027"/>
      <c r="X1027"/>
      <c r="Y1027"/>
      <c r="Z1027"/>
      <c r="AA1027"/>
    </row>
    <row r="1028" spans="1:27" s="44" customFormat="1" x14ac:dyDescent="0.15">
      <c r="A1028" s="66"/>
      <c r="O1028"/>
      <c r="T1028"/>
      <c r="U1028"/>
      <c r="V1028"/>
      <c r="W1028"/>
      <c r="X1028"/>
      <c r="Y1028"/>
      <c r="Z1028"/>
      <c r="AA1028"/>
    </row>
    <row r="1029" spans="1:27" s="44" customFormat="1" x14ac:dyDescent="0.15">
      <c r="A1029" s="66"/>
      <c r="O1029"/>
      <c r="T1029"/>
      <c r="U1029"/>
      <c r="V1029"/>
      <c r="W1029"/>
      <c r="X1029"/>
      <c r="Y1029"/>
      <c r="Z1029"/>
      <c r="AA1029"/>
    </row>
    <row r="1030" spans="1:27" s="44" customFormat="1" x14ac:dyDescent="0.15">
      <c r="A1030" s="66"/>
      <c r="O1030"/>
      <c r="T1030"/>
      <c r="U1030"/>
      <c r="V1030"/>
      <c r="W1030"/>
      <c r="X1030"/>
      <c r="Y1030"/>
      <c r="Z1030"/>
      <c r="AA1030"/>
    </row>
    <row r="1031" spans="1:27" s="44" customFormat="1" x14ac:dyDescent="0.15">
      <c r="A1031" s="66"/>
      <c r="O1031"/>
      <c r="T1031"/>
      <c r="U1031"/>
      <c r="V1031"/>
      <c r="W1031"/>
      <c r="X1031"/>
      <c r="Y1031"/>
      <c r="Z1031"/>
      <c r="AA1031"/>
    </row>
    <row r="1032" spans="1:27" s="44" customFormat="1" x14ac:dyDescent="0.15">
      <c r="A1032" s="66"/>
      <c r="O1032"/>
      <c r="T1032"/>
      <c r="U1032"/>
      <c r="V1032"/>
      <c r="W1032"/>
      <c r="X1032"/>
      <c r="Y1032"/>
      <c r="Z1032"/>
      <c r="AA1032"/>
    </row>
    <row r="1033" spans="1:27" s="44" customFormat="1" x14ac:dyDescent="0.15">
      <c r="A1033" s="66"/>
      <c r="O1033"/>
      <c r="T1033"/>
      <c r="U1033"/>
      <c r="V1033"/>
      <c r="W1033"/>
      <c r="X1033"/>
      <c r="Y1033"/>
      <c r="Z1033"/>
      <c r="AA1033"/>
    </row>
    <row r="1034" spans="1:27" s="44" customFormat="1" x14ac:dyDescent="0.15">
      <c r="A1034" s="66"/>
      <c r="O1034"/>
      <c r="T1034"/>
      <c r="U1034"/>
      <c r="V1034"/>
      <c r="W1034"/>
      <c r="X1034"/>
      <c r="Y1034"/>
      <c r="Z1034"/>
      <c r="AA1034"/>
    </row>
    <row r="1035" spans="1:27" s="44" customFormat="1" x14ac:dyDescent="0.15">
      <c r="A1035" s="66"/>
      <c r="O1035"/>
      <c r="T1035"/>
      <c r="U1035"/>
      <c r="V1035"/>
      <c r="W1035"/>
      <c r="X1035"/>
      <c r="Y1035"/>
      <c r="Z1035"/>
      <c r="AA1035"/>
    </row>
    <row r="1036" spans="1:27" s="44" customFormat="1" x14ac:dyDescent="0.15">
      <c r="A1036" s="66"/>
      <c r="O1036"/>
      <c r="T1036"/>
      <c r="U1036"/>
      <c r="V1036"/>
      <c r="W1036"/>
      <c r="X1036"/>
      <c r="Y1036"/>
      <c r="Z1036"/>
      <c r="AA1036"/>
    </row>
    <row r="1037" spans="1:27" s="44" customFormat="1" x14ac:dyDescent="0.15">
      <c r="A1037" s="66"/>
      <c r="O1037"/>
      <c r="T1037"/>
      <c r="U1037"/>
      <c r="V1037"/>
      <c r="W1037"/>
      <c r="X1037"/>
      <c r="Y1037"/>
      <c r="Z1037"/>
      <c r="AA1037"/>
    </row>
    <row r="1038" spans="1:27" s="44" customFormat="1" x14ac:dyDescent="0.15">
      <c r="A1038" s="66"/>
      <c r="O1038"/>
      <c r="T1038"/>
      <c r="U1038"/>
      <c r="V1038"/>
      <c r="W1038"/>
      <c r="X1038"/>
      <c r="Y1038"/>
      <c r="Z1038"/>
      <c r="AA1038"/>
    </row>
    <row r="1039" spans="1:27" s="44" customFormat="1" x14ac:dyDescent="0.15">
      <c r="A1039" s="66"/>
      <c r="O1039"/>
      <c r="T1039"/>
      <c r="U1039"/>
      <c r="V1039"/>
      <c r="W1039"/>
      <c r="X1039"/>
      <c r="Y1039"/>
      <c r="Z1039"/>
      <c r="AA1039"/>
    </row>
    <row r="1040" spans="1:27" s="44" customFormat="1" x14ac:dyDescent="0.15">
      <c r="A1040" s="66"/>
      <c r="O1040"/>
      <c r="T1040"/>
      <c r="U1040"/>
      <c r="V1040"/>
      <c r="W1040"/>
      <c r="X1040"/>
      <c r="Y1040"/>
      <c r="Z1040"/>
      <c r="AA1040"/>
    </row>
    <row r="1041" spans="1:27" s="44" customFormat="1" x14ac:dyDescent="0.15">
      <c r="A1041" s="66"/>
      <c r="O1041"/>
      <c r="T1041"/>
      <c r="U1041"/>
      <c r="V1041"/>
      <c r="W1041"/>
      <c r="X1041"/>
      <c r="Y1041"/>
      <c r="Z1041"/>
      <c r="AA1041"/>
    </row>
    <row r="1042" spans="1:27" s="44" customFormat="1" x14ac:dyDescent="0.15">
      <c r="A1042" s="66"/>
      <c r="O1042"/>
      <c r="T1042"/>
      <c r="U1042"/>
      <c r="V1042"/>
      <c r="W1042"/>
      <c r="X1042"/>
      <c r="Y1042"/>
      <c r="Z1042"/>
      <c r="AA1042"/>
    </row>
    <row r="1043" spans="1:27" s="44" customFormat="1" x14ac:dyDescent="0.15">
      <c r="A1043" s="66"/>
      <c r="O1043"/>
      <c r="T1043"/>
      <c r="U1043"/>
      <c r="V1043"/>
      <c r="W1043"/>
      <c r="X1043"/>
      <c r="Y1043"/>
      <c r="Z1043"/>
      <c r="AA1043"/>
    </row>
    <row r="1044" spans="1:27" s="44" customFormat="1" x14ac:dyDescent="0.15">
      <c r="A1044" s="66"/>
      <c r="O1044"/>
      <c r="T1044"/>
      <c r="U1044"/>
      <c r="V1044"/>
      <c r="W1044"/>
      <c r="X1044"/>
      <c r="Y1044"/>
      <c r="Z1044"/>
      <c r="AA1044"/>
    </row>
    <row r="1045" spans="1:27" s="44" customFormat="1" x14ac:dyDescent="0.15">
      <c r="A1045" s="66"/>
      <c r="O1045"/>
      <c r="T1045"/>
      <c r="U1045"/>
      <c r="V1045"/>
      <c r="W1045"/>
      <c r="X1045"/>
      <c r="Y1045"/>
      <c r="Z1045"/>
      <c r="AA1045"/>
    </row>
    <row r="1046" spans="1:27" s="44" customFormat="1" x14ac:dyDescent="0.15">
      <c r="A1046" s="66"/>
      <c r="O1046"/>
      <c r="T1046"/>
      <c r="U1046"/>
      <c r="V1046"/>
      <c r="W1046"/>
      <c r="X1046"/>
      <c r="Y1046"/>
      <c r="Z1046"/>
      <c r="AA1046"/>
    </row>
    <row r="1047" spans="1:27" s="44" customFormat="1" x14ac:dyDescent="0.15">
      <c r="A1047" s="66"/>
      <c r="O1047"/>
      <c r="T1047"/>
      <c r="U1047"/>
      <c r="V1047"/>
      <c r="W1047"/>
      <c r="X1047"/>
      <c r="Y1047"/>
      <c r="Z1047"/>
      <c r="AA1047"/>
    </row>
    <row r="1048" spans="1:27" s="44" customFormat="1" x14ac:dyDescent="0.15">
      <c r="A1048" s="66"/>
      <c r="O1048"/>
      <c r="T1048"/>
      <c r="U1048"/>
      <c r="V1048"/>
      <c r="W1048"/>
      <c r="X1048"/>
      <c r="Y1048"/>
      <c r="Z1048"/>
      <c r="AA1048"/>
    </row>
    <row r="1049" spans="1:27" s="44" customFormat="1" x14ac:dyDescent="0.15">
      <c r="A1049" s="66"/>
      <c r="O1049"/>
      <c r="T1049"/>
      <c r="U1049"/>
      <c r="V1049"/>
      <c r="W1049"/>
      <c r="X1049"/>
      <c r="Y1049"/>
      <c r="Z1049"/>
      <c r="AA1049"/>
    </row>
    <row r="1050" spans="1:27" s="44" customFormat="1" x14ac:dyDescent="0.15">
      <c r="A1050" s="66"/>
      <c r="O1050"/>
      <c r="T1050"/>
      <c r="U1050"/>
      <c r="V1050"/>
      <c r="W1050"/>
      <c r="X1050"/>
      <c r="Y1050"/>
      <c r="Z1050"/>
      <c r="AA1050"/>
    </row>
    <row r="1051" spans="1:27" s="44" customFormat="1" x14ac:dyDescent="0.15">
      <c r="A1051" s="66"/>
      <c r="O1051"/>
      <c r="T1051"/>
      <c r="U1051"/>
      <c r="V1051"/>
      <c r="W1051"/>
      <c r="X1051"/>
      <c r="Y1051"/>
      <c r="Z1051"/>
      <c r="AA1051"/>
    </row>
    <row r="1052" spans="1:27" s="44" customFormat="1" x14ac:dyDescent="0.15">
      <c r="A1052" s="66"/>
      <c r="O1052"/>
      <c r="T1052"/>
      <c r="U1052"/>
      <c r="V1052"/>
      <c r="W1052"/>
      <c r="X1052"/>
      <c r="Y1052"/>
      <c r="Z1052"/>
      <c r="AA1052"/>
    </row>
    <row r="1053" spans="1:27" s="44" customFormat="1" x14ac:dyDescent="0.15">
      <c r="A1053" s="66"/>
      <c r="O1053"/>
      <c r="T1053"/>
      <c r="U1053"/>
      <c r="V1053"/>
      <c r="W1053"/>
      <c r="X1053"/>
      <c r="Y1053"/>
      <c r="Z1053"/>
      <c r="AA1053"/>
    </row>
    <row r="1054" spans="1:27" s="44" customFormat="1" x14ac:dyDescent="0.15">
      <c r="A1054" s="66"/>
      <c r="O1054"/>
      <c r="T1054"/>
      <c r="U1054"/>
      <c r="V1054"/>
      <c r="W1054"/>
      <c r="X1054"/>
      <c r="Y1054"/>
      <c r="Z1054"/>
      <c r="AA1054"/>
    </row>
    <row r="1055" spans="1:27" s="44" customFormat="1" x14ac:dyDescent="0.15">
      <c r="A1055" s="66"/>
      <c r="O1055"/>
      <c r="T1055"/>
      <c r="U1055"/>
      <c r="V1055"/>
      <c r="W1055"/>
      <c r="X1055"/>
      <c r="Y1055"/>
      <c r="Z1055"/>
      <c r="AA1055"/>
    </row>
    <row r="1056" spans="1:27" s="44" customFormat="1" x14ac:dyDescent="0.15">
      <c r="A1056" s="66"/>
      <c r="O1056"/>
      <c r="T1056"/>
      <c r="U1056"/>
      <c r="V1056"/>
      <c r="W1056"/>
      <c r="X1056"/>
      <c r="Y1056"/>
      <c r="Z1056"/>
      <c r="AA1056"/>
    </row>
    <row r="1057" spans="1:27" s="44" customFormat="1" x14ac:dyDescent="0.15">
      <c r="A1057" s="66"/>
      <c r="O1057"/>
      <c r="T1057"/>
      <c r="U1057"/>
      <c r="V1057"/>
      <c r="W1057"/>
      <c r="X1057"/>
      <c r="Y1057"/>
      <c r="Z1057"/>
      <c r="AA1057"/>
    </row>
    <row r="1058" spans="1:27" s="44" customFormat="1" x14ac:dyDescent="0.15">
      <c r="A1058" s="66"/>
      <c r="O1058"/>
      <c r="T1058"/>
      <c r="U1058"/>
      <c r="V1058"/>
      <c r="W1058"/>
      <c r="X1058"/>
      <c r="Y1058"/>
      <c r="Z1058"/>
      <c r="AA1058"/>
    </row>
    <row r="1059" spans="1:27" s="44" customFormat="1" x14ac:dyDescent="0.15">
      <c r="A1059" s="66"/>
      <c r="O1059"/>
      <c r="T1059"/>
      <c r="U1059"/>
      <c r="V1059"/>
      <c r="W1059"/>
      <c r="X1059"/>
      <c r="Y1059"/>
      <c r="Z1059"/>
      <c r="AA1059"/>
    </row>
    <row r="1060" spans="1:27" s="44" customFormat="1" x14ac:dyDescent="0.15">
      <c r="A1060" s="66"/>
      <c r="O1060"/>
      <c r="T1060"/>
      <c r="U1060"/>
      <c r="V1060"/>
      <c r="W1060"/>
      <c r="X1060"/>
      <c r="Y1060"/>
      <c r="Z1060"/>
      <c r="AA1060"/>
    </row>
    <row r="1061" spans="1:27" s="44" customFormat="1" x14ac:dyDescent="0.15">
      <c r="A1061" s="66"/>
      <c r="O1061"/>
      <c r="T1061"/>
      <c r="U1061"/>
      <c r="V1061"/>
      <c r="W1061"/>
      <c r="X1061"/>
      <c r="Y1061"/>
      <c r="Z1061"/>
      <c r="AA1061"/>
    </row>
    <row r="1062" spans="1:27" s="44" customFormat="1" x14ac:dyDescent="0.15">
      <c r="A1062" s="66"/>
      <c r="O1062"/>
      <c r="T1062"/>
      <c r="U1062"/>
      <c r="V1062"/>
      <c r="W1062"/>
      <c r="X1062"/>
      <c r="Y1062"/>
      <c r="Z1062"/>
      <c r="AA1062"/>
    </row>
    <row r="1063" spans="1:27" s="44" customFormat="1" x14ac:dyDescent="0.15">
      <c r="A1063" s="66"/>
      <c r="O1063"/>
      <c r="T1063"/>
      <c r="U1063"/>
      <c r="V1063"/>
      <c r="W1063"/>
      <c r="X1063"/>
      <c r="Y1063"/>
      <c r="Z1063"/>
      <c r="AA1063"/>
    </row>
    <row r="1064" spans="1:27" s="44" customFormat="1" x14ac:dyDescent="0.15">
      <c r="A1064" s="66"/>
      <c r="O1064"/>
      <c r="T1064"/>
      <c r="U1064"/>
      <c r="V1064"/>
      <c r="W1064"/>
      <c r="X1064"/>
      <c r="Y1064"/>
      <c r="Z1064"/>
      <c r="AA1064"/>
    </row>
    <row r="1065" spans="1:27" s="44" customFormat="1" x14ac:dyDescent="0.15">
      <c r="A1065" s="66"/>
      <c r="O1065"/>
      <c r="T1065"/>
      <c r="U1065"/>
      <c r="V1065"/>
      <c r="W1065"/>
      <c r="X1065"/>
      <c r="Y1065"/>
      <c r="Z1065"/>
      <c r="AA1065"/>
    </row>
    <row r="1066" spans="1:27" s="44" customFormat="1" x14ac:dyDescent="0.15">
      <c r="A1066" s="66"/>
      <c r="O1066"/>
      <c r="T1066"/>
      <c r="U1066"/>
      <c r="V1066"/>
      <c r="W1066"/>
      <c r="X1066"/>
      <c r="Y1066"/>
      <c r="Z1066"/>
      <c r="AA1066"/>
    </row>
    <row r="1067" spans="1:27" s="44" customFormat="1" x14ac:dyDescent="0.15">
      <c r="A1067" s="66"/>
      <c r="O1067"/>
      <c r="T1067"/>
      <c r="U1067"/>
      <c r="V1067"/>
      <c r="W1067"/>
      <c r="X1067"/>
      <c r="Y1067"/>
      <c r="Z1067"/>
      <c r="AA1067"/>
    </row>
    <row r="1068" spans="1:27" s="44" customFormat="1" x14ac:dyDescent="0.15">
      <c r="A1068" s="66"/>
      <c r="O1068"/>
      <c r="T1068"/>
      <c r="U1068"/>
      <c r="V1068"/>
      <c r="W1068"/>
      <c r="X1068"/>
      <c r="Y1068"/>
      <c r="Z1068"/>
      <c r="AA1068"/>
    </row>
    <row r="1069" spans="1:27" s="44" customFormat="1" x14ac:dyDescent="0.15">
      <c r="A1069" s="66"/>
      <c r="O1069"/>
      <c r="T1069"/>
      <c r="U1069"/>
      <c r="V1069"/>
      <c r="W1069"/>
      <c r="X1069"/>
      <c r="Y1069"/>
      <c r="Z1069"/>
      <c r="AA1069"/>
    </row>
    <row r="1070" spans="1:27" s="44" customFormat="1" x14ac:dyDescent="0.15">
      <c r="A1070" s="66"/>
      <c r="O1070"/>
      <c r="T1070"/>
      <c r="U1070"/>
      <c r="V1070"/>
      <c r="W1070"/>
      <c r="X1070"/>
      <c r="Y1070"/>
      <c r="Z1070"/>
      <c r="AA1070"/>
    </row>
    <row r="1071" spans="1:27" s="44" customFormat="1" x14ac:dyDescent="0.15">
      <c r="A1071" s="66"/>
      <c r="O1071"/>
      <c r="T1071"/>
      <c r="U1071"/>
      <c r="V1071"/>
      <c r="W1071"/>
      <c r="X1071"/>
      <c r="Y1071"/>
      <c r="Z1071"/>
      <c r="AA1071"/>
    </row>
    <row r="1072" spans="1:27" s="44" customFormat="1" x14ac:dyDescent="0.15">
      <c r="A1072" s="66"/>
      <c r="O1072"/>
      <c r="T1072"/>
      <c r="U1072"/>
      <c r="V1072"/>
      <c r="W1072"/>
      <c r="X1072"/>
      <c r="Y1072"/>
      <c r="Z1072"/>
      <c r="AA1072"/>
    </row>
    <row r="1073" spans="1:27" s="44" customFormat="1" x14ac:dyDescent="0.15">
      <c r="A1073" s="66"/>
      <c r="O1073"/>
      <c r="T1073"/>
      <c r="U1073"/>
      <c r="V1073"/>
      <c r="W1073"/>
      <c r="X1073"/>
      <c r="Y1073"/>
      <c r="Z1073"/>
      <c r="AA1073"/>
    </row>
    <row r="1074" spans="1:27" s="44" customFormat="1" x14ac:dyDescent="0.15">
      <c r="A1074" s="66"/>
      <c r="O1074"/>
      <c r="T1074"/>
      <c r="U1074"/>
      <c r="V1074"/>
      <c r="W1074"/>
      <c r="X1074"/>
      <c r="Y1074"/>
      <c r="Z1074"/>
      <c r="AA1074"/>
    </row>
    <row r="1075" spans="1:27" s="44" customFormat="1" x14ac:dyDescent="0.15">
      <c r="A1075" s="66"/>
      <c r="O1075"/>
      <c r="T1075"/>
      <c r="U1075"/>
      <c r="V1075"/>
      <c r="W1075"/>
      <c r="X1075"/>
      <c r="Y1075"/>
      <c r="Z1075"/>
      <c r="AA1075"/>
    </row>
    <row r="1076" spans="1:27" s="44" customFormat="1" x14ac:dyDescent="0.15">
      <c r="A1076" s="66"/>
      <c r="O1076"/>
      <c r="T1076"/>
      <c r="U1076"/>
      <c r="V1076"/>
      <c r="W1076"/>
      <c r="X1076"/>
      <c r="Y1076"/>
      <c r="Z1076"/>
      <c r="AA1076"/>
    </row>
    <row r="1077" spans="1:27" s="44" customFormat="1" x14ac:dyDescent="0.15">
      <c r="A1077" s="66"/>
      <c r="O1077"/>
      <c r="T1077"/>
      <c r="U1077"/>
      <c r="V1077"/>
      <c r="W1077"/>
      <c r="X1077"/>
      <c r="Y1077"/>
      <c r="Z1077"/>
      <c r="AA1077"/>
    </row>
    <row r="1078" spans="1:27" s="44" customFormat="1" x14ac:dyDescent="0.15">
      <c r="A1078" s="66"/>
      <c r="O1078"/>
      <c r="T1078"/>
      <c r="U1078"/>
      <c r="V1078"/>
      <c r="W1078"/>
      <c r="X1078"/>
      <c r="Y1078"/>
      <c r="Z1078"/>
      <c r="AA1078"/>
    </row>
    <row r="1079" spans="1:27" s="44" customFormat="1" x14ac:dyDescent="0.15">
      <c r="A1079" s="66"/>
      <c r="O1079"/>
      <c r="T1079"/>
      <c r="U1079"/>
      <c r="V1079"/>
      <c r="W1079"/>
      <c r="X1079"/>
      <c r="Y1079"/>
      <c r="Z1079"/>
      <c r="AA1079"/>
    </row>
    <row r="1080" spans="1:27" s="44" customFormat="1" x14ac:dyDescent="0.15">
      <c r="A1080" s="66"/>
      <c r="O1080"/>
      <c r="T1080"/>
      <c r="U1080"/>
      <c r="V1080"/>
      <c r="W1080"/>
      <c r="X1080"/>
      <c r="Y1080"/>
      <c r="Z1080"/>
      <c r="AA1080"/>
    </row>
    <row r="1081" spans="1:27" s="44" customFormat="1" x14ac:dyDescent="0.15">
      <c r="A1081" s="66"/>
      <c r="O1081"/>
      <c r="T1081"/>
      <c r="U1081"/>
      <c r="V1081"/>
      <c r="W1081"/>
      <c r="X1081"/>
      <c r="Y1081"/>
      <c r="Z1081"/>
      <c r="AA1081"/>
    </row>
    <row r="1082" spans="1:27" s="44" customFormat="1" x14ac:dyDescent="0.15">
      <c r="A1082" s="66"/>
      <c r="O1082"/>
      <c r="T1082"/>
      <c r="U1082"/>
      <c r="V1082"/>
      <c r="W1082"/>
      <c r="X1082"/>
      <c r="Y1082"/>
      <c r="Z1082"/>
      <c r="AA1082"/>
    </row>
    <row r="1083" spans="1:27" s="44" customFormat="1" x14ac:dyDescent="0.15">
      <c r="A1083" s="66"/>
      <c r="O1083"/>
      <c r="T1083"/>
      <c r="U1083"/>
      <c r="V1083"/>
      <c r="W1083"/>
      <c r="X1083"/>
      <c r="Y1083"/>
      <c r="Z1083"/>
      <c r="AA1083"/>
    </row>
    <row r="1084" spans="1:27" s="44" customFormat="1" x14ac:dyDescent="0.15">
      <c r="A1084" s="66"/>
      <c r="O1084"/>
      <c r="T1084"/>
      <c r="U1084"/>
      <c r="V1084"/>
      <c r="W1084"/>
      <c r="X1084"/>
      <c r="Y1084"/>
      <c r="Z1084"/>
      <c r="AA1084"/>
    </row>
    <row r="1085" spans="1:27" s="44" customFormat="1" x14ac:dyDescent="0.15">
      <c r="A1085" s="66"/>
      <c r="O1085"/>
      <c r="T1085"/>
      <c r="U1085"/>
      <c r="V1085"/>
      <c r="W1085"/>
      <c r="X1085"/>
      <c r="Y1085"/>
      <c r="Z1085"/>
      <c r="AA1085"/>
    </row>
    <row r="1086" spans="1:27" s="44" customFormat="1" x14ac:dyDescent="0.15">
      <c r="A1086" s="66"/>
      <c r="O1086"/>
      <c r="T1086"/>
      <c r="U1086"/>
      <c r="V1086"/>
      <c r="W1086"/>
      <c r="X1086"/>
      <c r="Y1086"/>
      <c r="Z1086"/>
      <c r="AA1086"/>
    </row>
    <row r="1087" spans="1:27" s="44" customFormat="1" x14ac:dyDescent="0.15">
      <c r="A1087" s="66"/>
      <c r="O1087"/>
      <c r="T1087"/>
      <c r="U1087"/>
      <c r="V1087"/>
      <c r="W1087"/>
      <c r="X1087"/>
      <c r="Y1087"/>
      <c r="Z1087"/>
      <c r="AA1087"/>
    </row>
    <row r="1088" spans="1:27" s="44" customFormat="1" x14ac:dyDescent="0.15">
      <c r="A1088" s="66"/>
      <c r="O1088"/>
      <c r="T1088"/>
      <c r="U1088"/>
      <c r="V1088"/>
      <c r="W1088"/>
      <c r="X1088"/>
      <c r="Y1088"/>
      <c r="Z1088"/>
      <c r="AA1088"/>
    </row>
    <row r="1089" spans="1:27" s="44" customFormat="1" x14ac:dyDescent="0.15">
      <c r="A1089" s="66"/>
      <c r="O1089"/>
      <c r="T1089"/>
      <c r="U1089"/>
      <c r="V1089"/>
      <c r="W1089"/>
      <c r="X1089"/>
      <c r="Y1089"/>
      <c r="Z1089"/>
      <c r="AA1089"/>
    </row>
    <row r="1090" spans="1:27" s="44" customFormat="1" x14ac:dyDescent="0.15">
      <c r="A1090" s="66"/>
      <c r="O1090"/>
      <c r="T1090"/>
      <c r="U1090"/>
      <c r="V1090"/>
      <c r="W1090"/>
      <c r="X1090"/>
      <c r="Y1090"/>
      <c r="Z1090"/>
      <c r="AA1090"/>
    </row>
    <row r="1091" spans="1:27" s="44" customFormat="1" x14ac:dyDescent="0.15">
      <c r="A1091" s="66"/>
      <c r="O1091"/>
      <c r="T1091"/>
      <c r="U1091"/>
      <c r="V1091"/>
      <c r="W1091"/>
      <c r="X1091"/>
      <c r="Y1091"/>
      <c r="Z1091"/>
      <c r="AA1091"/>
    </row>
    <row r="1092" spans="1:27" s="44" customFormat="1" x14ac:dyDescent="0.15">
      <c r="A1092" s="66"/>
      <c r="O1092"/>
      <c r="T1092"/>
      <c r="U1092"/>
      <c r="V1092"/>
      <c r="W1092"/>
      <c r="X1092"/>
      <c r="Y1092"/>
      <c r="Z1092"/>
      <c r="AA1092"/>
    </row>
    <row r="1093" spans="1:27" s="44" customFormat="1" x14ac:dyDescent="0.15">
      <c r="A1093" s="66"/>
      <c r="O1093"/>
      <c r="T1093"/>
      <c r="U1093"/>
      <c r="V1093"/>
      <c r="W1093"/>
      <c r="X1093"/>
      <c r="Y1093"/>
      <c r="Z1093"/>
      <c r="AA1093"/>
    </row>
    <row r="1094" spans="1:27" s="44" customFormat="1" x14ac:dyDescent="0.15">
      <c r="A1094" s="66"/>
      <c r="O1094"/>
      <c r="T1094"/>
      <c r="U1094"/>
      <c r="V1094"/>
      <c r="W1094"/>
      <c r="X1094"/>
      <c r="Y1094"/>
      <c r="Z1094"/>
      <c r="AA1094"/>
    </row>
    <row r="1095" spans="1:27" s="44" customFormat="1" x14ac:dyDescent="0.15">
      <c r="A1095" s="66"/>
      <c r="O1095"/>
      <c r="T1095"/>
      <c r="U1095"/>
      <c r="V1095"/>
      <c r="W1095"/>
      <c r="X1095"/>
      <c r="Y1095"/>
      <c r="Z1095"/>
      <c r="AA1095"/>
    </row>
    <row r="1096" spans="1:27" s="44" customFormat="1" x14ac:dyDescent="0.15">
      <c r="A1096" s="66"/>
      <c r="O1096"/>
      <c r="T1096"/>
      <c r="U1096"/>
      <c r="V1096"/>
      <c r="W1096"/>
      <c r="X1096"/>
      <c r="Y1096"/>
      <c r="Z1096"/>
      <c r="AA1096"/>
    </row>
    <row r="1097" spans="1:27" s="44" customFormat="1" x14ac:dyDescent="0.15">
      <c r="A1097" s="66"/>
      <c r="O1097"/>
      <c r="T1097"/>
      <c r="U1097"/>
      <c r="V1097"/>
      <c r="W1097"/>
      <c r="X1097"/>
      <c r="Y1097"/>
      <c r="Z1097"/>
      <c r="AA1097"/>
    </row>
    <row r="1098" spans="1:27" s="44" customFormat="1" x14ac:dyDescent="0.15">
      <c r="A1098" s="66"/>
      <c r="O1098"/>
      <c r="T1098"/>
      <c r="U1098"/>
      <c r="V1098"/>
      <c r="W1098"/>
      <c r="X1098"/>
      <c r="Y1098"/>
      <c r="Z1098"/>
      <c r="AA1098"/>
    </row>
    <row r="1099" spans="1:27" s="44" customFormat="1" x14ac:dyDescent="0.15">
      <c r="A1099" s="66"/>
      <c r="O1099"/>
      <c r="T1099"/>
      <c r="U1099"/>
      <c r="V1099"/>
      <c r="W1099"/>
      <c r="X1099"/>
      <c r="Y1099"/>
      <c r="Z1099"/>
      <c r="AA1099"/>
    </row>
    <row r="1100" spans="1:27" s="44" customFormat="1" x14ac:dyDescent="0.15">
      <c r="A1100" s="66"/>
      <c r="O1100"/>
      <c r="T1100"/>
      <c r="U1100"/>
      <c r="V1100"/>
      <c r="W1100"/>
      <c r="X1100"/>
      <c r="Y1100"/>
      <c r="Z1100"/>
      <c r="AA1100"/>
    </row>
    <row r="1101" spans="1:27" s="44" customFormat="1" x14ac:dyDescent="0.15">
      <c r="A1101" s="66"/>
      <c r="O1101"/>
      <c r="T1101"/>
      <c r="U1101"/>
      <c r="V1101"/>
      <c r="W1101"/>
      <c r="X1101"/>
      <c r="Y1101"/>
      <c r="Z1101"/>
      <c r="AA1101"/>
    </row>
    <row r="1102" spans="1:27" s="44" customFormat="1" x14ac:dyDescent="0.15">
      <c r="A1102" s="66"/>
      <c r="O1102"/>
      <c r="T1102"/>
      <c r="U1102"/>
      <c r="V1102"/>
      <c r="W1102"/>
      <c r="X1102"/>
      <c r="Y1102"/>
      <c r="Z1102"/>
      <c r="AA1102"/>
    </row>
    <row r="1103" spans="1:27" s="44" customFormat="1" x14ac:dyDescent="0.15">
      <c r="A1103" s="66"/>
      <c r="O1103"/>
      <c r="T1103"/>
      <c r="U1103"/>
      <c r="V1103"/>
      <c r="W1103"/>
      <c r="X1103"/>
      <c r="Y1103"/>
      <c r="Z1103"/>
      <c r="AA1103"/>
    </row>
    <row r="1104" spans="1:27" s="44" customFormat="1" x14ac:dyDescent="0.15">
      <c r="A1104" s="66"/>
      <c r="O1104"/>
      <c r="T1104"/>
      <c r="U1104"/>
      <c r="V1104"/>
      <c r="W1104"/>
      <c r="X1104"/>
      <c r="Y1104"/>
      <c r="Z1104"/>
      <c r="AA1104"/>
    </row>
    <row r="1105" spans="1:27" s="44" customFormat="1" x14ac:dyDescent="0.15">
      <c r="A1105" s="66"/>
      <c r="O1105"/>
      <c r="T1105"/>
      <c r="U1105"/>
      <c r="V1105"/>
      <c r="W1105"/>
      <c r="X1105"/>
      <c r="Y1105"/>
      <c r="Z1105"/>
      <c r="AA1105"/>
    </row>
    <row r="1106" spans="1:27" s="44" customFormat="1" x14ac:dyDescent="0.15">
      <c r="A1106" s="66"/>
      <c r="O1106"/>
      <c r="T1106"/>
      <c r="U1106"/>
      <c r="V1106"/>
      <c r="W1106"/>
      <c r="X1106"/>
      <c r="Y1106"/>
      <c r="Z1106"/>
      <c r="AA1106"/>
    </row>
    <row r="1107" spans="1:27" s="44" customFormat="1" x14ac:dyDescent="0.15">
      <c r="A1107" s="66"/>
      <c r="O1107"/>
      <c r="T1107"/>
      <c r="U1107"/>
      <c r="V1107"/>
      <c r="W1107"/>
      <c r="X1107"/>
      <c r="Y1107"/>
      <c r="Z1107"/>
      <c r="AA1107"/>
    </row>
    <row r="1108" spans="1:27" s="44" customFormat="1" x14ac:dyDescent="0.15">
      <c r="A1108" s="66"/>
      <c r="O1108"/>
      <c r="T1108"/>
      <c r="U1108"/>
      <c r="V1108"/>
      <c r="W1108"/>
      <c r="X1108"/>
      <c r="Y1108"/>
      <c r="Z1108"/>
      <c r="AA1108"/>
    </row>
    <row r="1109" spans="1:27" s="44" customFormat="1" x14ac:dyDescent="0.15">
      <c r="A1109" s="66"/>
      <c r="O1109"/>
      <c r="T1109"/>
      <c r="U1109"/>
      <c r="V1109"/>
      <c r="W1109"/>
      <c r="X1109"/>
      <c r="Y1109"/>
      <c r="Z1109"/>
      <c r="AA1109"/>
    </row>
    <row r="1110" spans="1:27" s="44" customFormat="1" x14ac:dyDescent="0.15">
      <c r="A1110" s="66"/>
      <c r="O1110"/>
      <c r="T1110"/>
      <c r="U1110"/>
      <c r="V1110"/>
      <c r="W1110"/>
      <c r="X1110"/>
      <c r="Y1110"/>
      <c r="Z1110"/>
      <c r="AA1110"/>
    </row>
    <row r="1111" spans="1:27" s="44" customFormat="1" x14ac:dyDescent="0.15">
      <c r="A1111" s="66"/>
      <c r="O1111"/>
      <c r="T1111"/>
      <c r="U1111"/>
      <c r="V1111"/>
      <c r="W1111"/>
      <c r="X1111"/>
      <c r="Y1111"/>
      <c r="Z1111"/>
      <c r="AA1111"/>
    </row>
    <row r="1112" spans="1:27" s="44" customFormat="1" x14ac:dyDescent="0.15">
      <c r="A1112" s="66"/>
      <c r="O1112"/>
      <c r="T1112"/>
      <c r="U1112"/>
      <c r="V1112"/>
      <c r="W1112"/>
      <c r="X1112"/>
      <c r="Y1112"/>
      <c r="Z1112"/>
      <c r="AA1112"/>
    </row>
    <row r="1113" spans="1:27" s="44" customFormat="1" x14ac:dyDescent="0.15">
      <c r="A1113" s="66"/>
      <c r="O1113"/>
      <c r="T1113"/>
      <c r="U1113"/>
      <c r="V1113"/>
      <c r="W1113"/>
      <c r="X1113"/>
      <c r="Y1113"/>
      <c r="Z1113"/>
      <c r="AA1113"/>
    </row>
    <row r="1114" spans="1:27" s="44" customFormat="1" x14ac:dyDescent="0.15">
      <c r="A1114" s="66"/>
      <c r="O1114"/>
      <c r="T1114"/>
      <c r="U1114"/>
      <c r="V1114"/>
      <c r="W1114"/>
      <c r="X1114"/>
      <c r="Y1114"/>
      <c r="Z1114"/>
      <c r="AA1114"/>
    </row>
    <row r="1115" spans="1:27" s="44" customFormat="1" x14ac:dyDescent="0.15">
      <c r="A1115" s="66"/>
      <c r="O1115"/>
      <c r="T1115"/>
      <c r="U1115"/>
      <c r="V1115"/>
      <c r="W1115"/>
      <c r="X1115"/>
      <c r="Y1115"/>
      <c r="Z1115"/>
      <c r="AA1115"/>
    </row>
    <row r="1116" spans="1:27" s="44" customFormat="1" x14ac:dyDescent="0.15">
      <c r="A1116" s="66"/>
      <c r="O1116"/>
      <c r="T1116"/>
      <c r="U1116"/>
      <c r="V1116"/>
      <c r="W1116"/>
      <c r="X1116"/>
      <c r="Y1116"/>
      <c r="Z1116"/>
      <c r="AA1116"/>
    </row>
    <row r="1117" spans="1:27" s="44" customFormat="1" x14ac:dyDescent="0.15">
      <c r="A1117" s="66"/>
      <c r="O1117"/>
      <c r="T1117"/>
      <c r="U1117"/>
      <c r="V1117"/>
      <c r="W1117"/>
      <c r="X1117"/>
      <c r="Y1117"/>
      <c r="Z1117"/>
      <c r="AA1117"/>
    </row>
    <row r="1118" spans="1:27" s="44" customFormat="1" x14ac:dyDescent="0.15">
      <c r="A1118" s="66"/>
      <c r="O1118"/>
      <c r="T1118"/>
      <c r="U1118"/>
      <c r="V1118"/>
      <c r="W1118"/>
      <c r="X1118"/>
      <c r="Y1118"/>
      <c r="Z1118"/>
      <c r="AA1118"/>
    </row>
    <row r="1119" spans="1:27" s="44" customFormat="1" x14ac:dyDescent="0.15">
      <c r="A1119" s="66"/>
      <c r="O1119"/>
      <c r="T1119"/>
      <c r="U1119"/>
      <c r="V1119"/>
      <c r="W1119"/>
      <c r="X1119"/>
      <c r="Y1119"/>
      <c r="Z1119"/>
      <c r="AA1119"/>
    </row>
    <row r="1120" spans="1:27" s="44" customFormat="1" x14ac:dyDescent="0.15">
      <c r="A1120" s="66"/>
      <c r="O1120"/>
      <c r="T1120"/>
      <c r="U1120"/>
      <c r="V1120"/>
      <c r="W1120"/>
      <c r="X1120"/>
      <c r="Y1120"/>
      <c r="Z1120"/>
      <c r="AA1120"/>
    </row>
    <row r="1121" spans="1:27" s="44" customFormat="1" x14ac:dyDescent="0.15">
      <c r="A1121" s="66"/>
      <c r="O1121"/>
      <c r="T1121"/>
      <c r="U1121"/>
      <c r="V1121"/>
      <c r="W1121"/>
      <c r="X1121"/>
      <c r="Y1121"/>
      <c r="Z1121"/>
      <c r="AA1121"/>
    </row>
    <row r="1122" spans="1:27" s="44" customFormat="1" x14ac:dyDescent="0.15">
      <c r="A1122" s="66"/>
      <c r="O1122"/>
      <c r="T1122"/>
      <c r="U1122"/>
      <c r="V1122"/>
      <c r="W1122"/>
      <c r="X1122"/>
      <c r="Y1122"/>
      <c r="Z1122"/>
      <c r="AA1122"/>
    </row>
    <row r="1123" spans="1:27" s="44" customFormat="1" x14ac:dyDescent="0.15">
      <c r="A1123" s="66"/>
      <c r="O1123"/>
      <c r="T1123"/>
      <c r="U1123"/>
      <c r="V1123"/>
      <c r="W1123"/>
      <c r="X1123"/>
      <c r="Y1123"/>
      <c r="Z1123"/>
      <c r="AA1123"/>
    </row>
    <row r="1124" spans="1:27" s="44" customFormat="1" x14ac:dyDescent="0.15">
      <c r="A1124" s="66"/>
      <c r="O1124"/>
      <c r="T1124"/>
      <c r="U1124"/>
      <c r="V1124"/>
      <c r="W1124"/>
      <c r="X1124"/>
      <c r="Y1124"/>
      <c r="Z1124"/>
      <c r="AA1124"/>
    </row>
    <row r="1125" spans="1:27" s="44" customFormat="1" x14ac:dyDescent="0.15">
      <c r="A1125" s="66"/>
      <c r="O1125"/>
      <c r="T1125"/>
      <c r="U1125"/>
      <c r="V1125"/>
      <c r="W1125"/>
      <c r="X1125"/>
      <c r="Y1125"/>
      <c r="Z1125"/>
      <c r="AA1125"/>
    </row>
    <row r="1126" spans="1:27" s="44" customFormat="1" x14ac:dyDescent="0.15">
      <c r="A1126" s="66"/>
      <c r="O1126"/>
      <c r="T1126"/>
      <c r="U1126"/>
      <c r="V1126"/>
      <c r="W1126"/>
      <c r="X1126"/>
      <c r="Y1126"/>
      <c r="Z1126"/>
      <c r="AA1126"/>
    </row>
    <row r="1127" spans="1:27" s="44" customFormat="1" x14ac:dyDescent="0.15">
      <c r="A1127" s="66"/>
      <c r="O1127"/>
      <c r="T1127"/>
      <c r="U1127"/>
      <c r="V1127"/>
      <c r="W1127"/>
      <c r="X1127"/>
      <c r="Y1127"/>
      <c r="Z1127"/>
      <c r="AA1127"/>
    </row>
    <row r="1128" spans="1:27" s="44" customFormat="1" x14ac:dyDescent="0.15">
      <c r="A1128" s="66"/>
      <c r="O1128"/>
      <c r="T1128"/>
      <c r="U1128"/>
      <c r="V1128"/>
      <c r="W1128"/>
      <c r="X1128"/>
      <c r="Y1128"/>
      <c r="Z1128"/>
      <c r="AA1128"/>
    </row>
    <row r="1129" spans="1:27" s="44" customFormat="1" x14ac:dyDescent="0.15">
      <c r="A1129" s="66"/>
      <c r="O1129"/>
      <c r="T1129"/>
      <c r="U1129"/>
      <c r="V1129"/>
      <c r="W1129"/>
      <c r="X1129"/>
      <c r="Y1129"/>
      <c r="Z1129"/>
      <c r="AA1129"/>
    </row>
    <row r="1130" spans="1:27" s="44" customFormat="1" x14ac:dyDescent="0.15">
      <c r="A1130" s="66"/>
      <c r="O1130"/>
      <c r="T1130"/>
      <c r="U1130"/>
      <c r="V1130"/>
      <c r="W1130"/>
      <c r="X1130"/>
      <c r="Y1130"/>
      <c r="Z1130"/>
      <c r="AA1130"/>
    </row>
    <row r="1131" spans="1:27" s="44" customFormat="1" x14ac:dyDescent="0.15">
      <c r="A1131" s="66"/>
      <c r="O1131"/>
      <c r="T1131"/>
      <c r="U1131"/>
      <c r="V1131"/>
      <c r="W1131"/>
      <c r="X1131"/>
      <c r="Y1131"/>
      <c r="Z1131"/>
      <c r="AA1131"/>
    </row>
    <row r="1132" spans="1:27" s="44" customFormat="1" x14ac:dyDescent="0.15">
      <c r="A1132" s="66"/>
      <c r="O1132"/>
      <c r="T1132"/>
      <c r="U1132"/>
      <c r="V1132"/>
      <c r="W1132"/>
      <c r="X1132"/>
      <c r="Y1132"/>
      <c r="Z1132"/>
      <c r="AA1132"/>
    </row>
    <row r="1133" spans="1:27" s="44" customFormat="1" x14ac:dyDescent="0.15">
      <c r="A1133" s="66"/>
      <c r="O1133"/>
      <c r="T1133"/>
      <c r="U1133"/>
      <c r="V1133"/>
      <c r="W1133"/>
      <c r="X1133"/>
      <c r="Y1133"/>
      <c r="Z1133"/>
      <c r="AA1133"/>
    </row>
    <row r="1134" spans="1:27" s="44" customFormat="1" x14ac:dyDescent="0.15">
      <c r="A1134" s="66"/>
      <c r="O1134"/>
      <c r="T1134"/>
      <c r="U1134"/>
      <c r="V1134"/>
      <c r="W1134"/>
      <c r="X1134"/>
      <c r="Y1134"/>
      <c r="Z1134"/>
      <c r="AA1134"/>
    </row>
    <row r="1135" spans="1:27" s="44" customFormat="1" x14ac:dyDescent="0.15">
      <c r="A1135" s="66"/>
      <c r="O1135"/>
      <c r="T1135"/>
      <c r="U1135"/>
      <c r="V1135"/>
      <c r="W1135"/>
      <c r="X1135"/>
      <c r="Y1135"/>
      <c r="Z1135"/>
      <c r="AA1135"/>
    </row>
    <row r="1136" spans="1:27" s="44" customFormat="1" x14ac:dyDescent="0.15">
      <c r="A1136" s="66"/>
      <c r="O1136"/>
      <c r="T1136"/>
      <c r="U1136"/>
      <c r="V1136"/>
      <c r="W1136"/>
      <c r="X1136"/>
      <c r="Y1136"/>
      <c r="Z1136"/>
      <c r="AA1136"/>
    </row>
    <row r="1137" spans="1:27" s="44" customFormat="1" x14ac:dyDescent="0.15">
      <c r="A1137" s="66"/>
      <c r="O1137"/>
      <c r="T1137"/>
      <c r="U1137"/>
      <c r="V1137"/>
      <c r="W1137"/>
      <c r="X1137"/>
      <c r="Y1137"/>
      <c r="Z1137"/>
      <c r="AA1137"/>
    </row>
    <row r="1138" spans="1:27" s="44" customFormat="1" x14ac:dyDescent="0.15">
      <c r="A1138" s="66"/>
      <c r="O1138"/>
      <c r="T1138"/>
      <c r="U1138"/>
      <c r="V1138"/>
      <c r="W1138"/>
      <c r="X1138"/>
      <c r="Y1138"/>
      <c r="Z1138"/>
      <c r="AA1138"/>
    </row>
    <row r="1139" spans="1:27" s="44" customFormat="1" x14ac:dyDescent="0.15">
      <c r="A1139" s="66"/>
      <c r="O1139"/>
      <c r="T1139"/>
      <c r="U1139"/>
      <c r="V1139"/>
      <c r="W1139"/>
      <c r="X1139"/>
      <c r="Y1139"/>
      <c r="Z1139"/>
      <c r="AA1139"/>
    </row>
    <row r="1140" spans="1:27" s="44" customFormat="1" x14ac:dyDescent="0.15">
      <c r="A1140" s="66"/>
      <c r="O1140"/>
      <c r="T1140"/>
      <c r="U1140"/>
      <c r="V1140"/>
      <c r="W1140"/>
      <c r="X1140"/>
      <c r="Y1140"/>
      <c r="Z1140"/>
      <c r="AA1140"/>
    </row>
    <row r="1141" spans="1:27" s="44" customFormat="1" x14ac:dyDescent="0.15">
      <c r="A1141" s="66"/>
      <c r="O1141"/>
      <c r="T1141"/>
      <c r="U1141"/>
      <c r="V1141"/>
      <c r="W1141"/>
      <c r="X1141"/>
      <c r="Y1141"/>
      <c r="Z1141"/>
      <c r="AA1141"/>
    </row>
    <row r="1142" spans="1:27" s="44" customFormat="1" x14ac:dyDescent="0.15">
      <c r="A1142" s="66"/>
      <c r="O1142"/>
      <c r="T1142"/>
      <c r="U1142"/>
      <c r="V1142"/>
      <c r="W1142"/>
      <c r="X1142"/>
      <c r="Y1142"/>
      <c r="Z1142"/>
      <c r="AA1142"/>
    </row>
    <row r="1143" spans="1:27" s="44" customFormat="1" x14ac:dyDescent="0.15">
      <c r="A1143" s="66"/>
      <c r="O1143"/>
      <c r="T1143"/>
      <c r="U1143"/>
      <c r="V1143"/>
      <c r="W1143"/>
      <c r="X1143"/>
      <c r="Y1143"/>
      <c r="Z1143"/>
      <c r="AA1143"/>
    </row>
    <row r="1144" spans="1:27" s="44" customFormat="1" x14ac:dyDescent="0.15">
      <c r="A1144" s="66"/>
      <c r="O1144"/>
      <c r="T1144"/>
      <c r="U1144"/>
      <c r="V1144"/>
      <c r="W1144"/>
      <c r="X1144"/>
      <c r="Y1144"/>
      <c r="Z1144"/>
      <c r="AA1144"/>
    </row>
    <row r="1145" spans="1:27" s="44" customFormat="1" x14ac:dyDescent="0.15">
      <c r="A1145" s="66"/>
      <c r="O1145"/>
      <c r="T1145"/>
      <c r="U1145"/>
      <c r="V1145"/>
      <c r="W1145"/>
      <c r="X1145"/>
      <c r="Y1145"/>
      <c r="Z1145"/>
      <c r="AA1145"/>
    </row>
    <row r="1146" spans="1:27" s="44" customFormat="1" x14ac:dyDescent="0.15">
      <c r="A1146" s="66"/>
      <c r="O1146"/>
      <c r="T1146"/>
      <c r="U1146"/>
      <c r="V1146"/>
      <c r="W1146"/>
      <c r="X1146"/>
      <c r="Y1146"/>
      <c r="Z1146"/>
      <c r="AA1146"/>
    </row>
    <row r="1147" spans="1:27" s="44" customFormat="1" x14ac:dyDescent="0.15">
      <c r="A1147" s="66"/>
      <c r="O1147"/>
      <c r="T1147"/>
      <c r="U1147"/>
      <c r="V1147"/>
      <c r="W1147"/>
      <c r="X1147"/>
      <c r="Y1147"/>
      <c r="Z1147"/>
      <c r="AA1147"/>
    </row>
    <row r="1148" spans="1:27" s="44" customFormat="1" x14ac:dyDescent="0.15">
      <c r="A1148" s="66"/>
      <c r="O1148"/>
      <c r="T1148"/>
      <c r="U1148"/>
      <c r="V1148"/>
      <c r="W1148"/>
      <c r="X1148"/>
      <c r="Y1148"/>
      <c r="Z1148"/>
      <c r="AA1148"/>
    </row>
    <row r="1149" spans="1:27" s="44" customFormat="1" x14ac:dyDescent="0.15">
      <c r="A1149" s="66"/>
      <c r="O1149"/>
      <c r="T1149"/>
      <c r="U1149"/>
      <c r="V1149"/>
      <c r="W1149"/>
      <c r="X1149"/>
      <c r="Y1149"/>
      <c r="Z1149"/>
      <c r="AA1149"/>
    </row>
    <row r="1150" spans="1:27" s="44" customFormat="1" x14ac:dyDescent="0.15">
      <c r="A1150" s="66"/>
      <c r="O1150"/>
      <c r="T1150"/>
      <c r="U1150"/>
      <c r="V1150"/>
      <c r="W1150"/>
      <c r="X1150"/>
      <c r="Y1150"/>
      <c r="Z1150"/>
      <c r="AA1150"/>
    </row>
    <row r="1151" spans="1:27" s="44" customFormat="1" x14ac:dyDescent="0.15">
      <c r="A1151" s="66"/>
      <c r="O1151"/>
      <c r="T1151"/>
      <c r="U1151"/>
      <c r="V1151"/>
      <c r="W1151"/>
      <c r="X1151"/>
      <c r="Y1151"/>
      <c r="Z1151"/>
      <c r="AA1151"/>
    </row>
    <row r="1152" spans="1:27" s="44" customFormat="1" x14ac:dyDescent="0.15">
      <c r="A1152" s="66"/>
      <c r="O1152"/>
      <c r="T1152"/>
      <c r="U1152"/>
      <c r="V1152"/>
      <c r="W1152"/>
      <c r="X1152"/>
      <c r="Y1152"/>
      <c r="Z1152"/>
      <c r="AA1152"/>
    </row>
    <row r="1153" spans="1:27" s="44" customFormat="1" x14ac:dyDescent="0.15">
      <c r="A1153" s="66"/>
      <c r="O1153"/>
      <c r="T1153"/>
      <c r="U1153"/>
      <c r="V1153"/>
      <c r="W1153"/>
      <c r="X1153"/>
      <c r="Y1153"/>
      <c r="Z1153"/>
      <c r="AA1153"/>
    </row>
    <row r="1154" spans="1:27" s="44" customFormat="1" x14ac:dyDescent="0.15">
      <c r="A1154" s="66"/>
      <c r="O1154"/>
      <c r="T1154"/>
      <c r="U1154"/>
      <c r="V1154"/>
      <c r="W1154"/>
      <c r="X1154"/>
      <c r="Y1154"/>
      <c r="Z1154"/>
      <c r="AA1154"/>
    </row>
    <row r="1155" spans="1:27" s="44" customFormat="1" x14ac:dyDescent="0.15">
      <c r="A1155" s="66"/>
      <c r="O1155"/>
      <c r="T1155"/>
      <c r="U1155"/>
      <c r="V1155"/>
      <c r="W1155"/>
      <c r="X1155"/>
      <c r="Y1155"/>
      <c r="Z1155"/>
      <c r="AA1155"/>
    </row>
    <row r="1156" spans="1:27" s="44" customFormat="1" x14ac:dyDescent="0.15">
      <c r="A1156" s="66"/>
      <c r="O1156"/>
      <c r="T1156"/>
      <c r="U1156"/>
      <c r="V1156"/>
      <c r="W1156"/>
      <c r="X1156"/>
      <c r="Y1156"/>
      <c r="Z1156"/>
      <c r="AA1156"/>
    </row>
    <row r="1157" spans="1:27" s="44" customFormat="1" x14ac:dyDescent="0.15">
      <c r="A1157" s="66"/>
      <c r="O1157"/>
      <c r="T1157"/>
      <c r="U1157"/>
      <c r="V1157"/>
      <c r="W1157"/>
      <c r="X1157"/>
      <c r="Y1157"/>
      <c r="Z1157"/>
      <c r="AA1157"/>
    </row>
    <row r="1158" spans="1:27" s="44" customFormat="1" x14ac:dyDescent="0.15">
      <c r="A1158" s="66"/>
      <c r="O1158"/>
      <c r="T1158"/>
      <c r="U1158"/>
      <c r="V1158"/>
      <c r="W1158"/>
      <c r="X1158"/>
      <c r="Y1158"/>
      <c r="Z1158"/>
      <c r="AA1158"/>
    </row>
    <row r="1159" spans="1:27" s="44" customFormat="1" x14ac:dyDescent="0.15">
      <c r="A1159" s="66"/>
      <c r="O1159"/>
      <c r="T1159"/>
      <c r="U1159"/>
      <c r="V1159"/>
      <c r="W1159"/>
      <c r="X1159"/>
      <c r="Y1159"/>
      <c r="Z1159"/>
      <c r="AA1159"/>
    </row>
    <row r="1160" spans="1:27" s="44" customFormat="1" x14ac:dyDescent="0.15">
      <c r="A1160" s="66"/>
      <c r="O1160"/>
      <c r="T1160"/>
      <c r="U1160"/>
      <c r="V1160"/>
      <c r="W1160"/>
      <c r="X1160"/>
      <c r="Y1160"/>
      <c r="Z1160"/>
      <c r="AA1160"/>
    </row>
    <row r="1161" spans="1:27" s="44" customFormat="1" x14ac:dyDescent="0.15">
      <c r="A1161" s="66"/>
      <c r="O1161"/>
      <c r="T1161"/>
      <c r="U1161"/>
      <c r="V1161"/>
      <c r="W1161"/>
      <c r="X1161"/>
      <c r="Y1161"/>
      <c r="Z1161"/>
      <c r="AA1161"/>
    </row>
    <row r="1162" spans="1:27" s="44" customFormat="1" x14ac:dyDescent="0.15">
      <c r="A1162" s="66"/>
      <c r="O1162"/>
      <c r="T1162"/>
      <c r="U1162"/>
      <c r="V1162"/>
      <c r="W1162"/>
      <c r="X1162"/>
      <c r="Y1162"/>
      <c r="Z1162"/>
      <c r="AA1162"/>
    </row>
    <row r="1163" spans="1:27" s="44" customFormat="1" x14ac:dyDescent="0.15">
      <c r="A1163" s="66"/>
      <c r="O1163"/>
      <c r="T1163"/>
      <c r="U1163"/>
      <c r="V1163"/>
      <c r="W1163"/>
      <c r="X1163"/>
      <c r="Y1163"/>
      <c r="Z1163"/>
      <c r="AA1163"/>
    </row>
    <row r="1164" spans="1:27" s="44" customFormat="1" x14ac:dyDescent="0.15">
      <c r="A1164" s="66"/>
      <c r="O1164"/>
      <c r="T1164"/>
      <c r="U1164"/>
      <c r="V1164"/>
      <c r="W1164"/>
      <c r="X1164"/>
      <c r="Y1164"/>
      <c r="Z1164"/>
      <c r="AA1164"/>
    </row>
    <row r="1165" spans="1:27" s="44" customFormat="1" x14ac:dyDescent="0.15">
      <c r="A1165" s="66"/>
      <c r="O1165"/>
      <c r="T1165"/>
      <c r="U1165"/>
      <c r="V1165"/>
      <c r="W1165"/>
      <c r="X1165"/>
      <c r="Y1165"/>
      <c r="Z1165"/>
      <c r="AA1165"/>
    </row>
    <row r="1166" spans="1:27" s="44" customFormat="1" x14ac:dyDescent="0.15">
      <c r="A1166" s="66"/>
      <c r="O1166"/>
      <c r="T1166"/>
      <c r="U1166"/>
      <c r="V1166"/>
      <c r="W1166"/>
      <c r="X1166"/>
      <c r="Y1166"/>
      <c r="Z1166"/>
      <c r="AA1166"/>
    </row>
    <row r="1167" spans="1:27" s="44" customFormat="1" x14ac:dyDescent="0.15">
      <c r="A1167" s="66"/>
      <c r="O1167"/>
      <c r="T1167"/>
      <c r="U1167"/>
      <c r="V1167"/>
      <c r="W1167"/>
      <c r="X1167"/>
      <c r="Y1167"/>
      <c r="Z1167"/>
      <c r="AA1167"/>
    </row>
    <row r="1168" spans="1:27" s="44" customFormat="1" x14ac:dyDescent="0.15">
      <c r="A1168" s="66"/>
      <c r="O1168"/>
      <c r="T1168"/>
      <c r="U1168"/>
      <c r="V1168"/>
      <c r="W1168"/>
      <c r="X1168"/>
      <c r="Y1168"/>
      <c r="Z1168"/>
      <c r="AA1168"/>
    </row>
    <row r="1169" spans="1:27" s="44" customFormat="1" x14ac:dyDescent="0.15">
      <c r="A1169" s="66"/>
      <c r="O1169"/>
      <c r="T1169"/>
      <c r="U1169"/>
      <c r="V1169"/>
      <c r="W1169"/>
      <c r="X1169"/>
      <c r="Y1169"/>
      <c r="Z1169"/>
      <c r="AA1169"/>
    </row>
    <row r="1170" spans="1:27" s="44" customFormat="1" x14ac:dyDescent="0.15">
      <c r="A1170" s="66"/>
      <c r="O1170"/>
      <c r="T1170"/>
      <c r="U1170"/>
      <c r="V1170"/>
      <c r="W1170"/>
      <c r="X1170"/>
      <c r="Y1170"/>
      <c r="Z1170"/>
      <c r="AA1170"/>
    </row>
    <row r="1171" spans="1:27" s="44" customFormat="1" x14ac:dyDescent="0.15">
      <c r="A1171" s="66"/>
      <c r="O1171"/>
      <c r="T1171"/>
      <c r="U1171"/>
      <c r="V1171"/>
      <c r="W1171"/>
      <c r="X1171"/>
      <c r="Y1171"/>
      <c r="Z1171"/>
      <c r="AA1171"/>
    </row>
    <row r="1172" spans="1:27" s="44" customFormat="1" x14ac:dyDescent="0.15">
      <c r="A1172" s="66"/>
      <c r="O1172"/>
      <c r="T1172"/>
      <c r="U1172"/>
      <c r="V1172"/>
      <c r="W1172"/>
      <c r="X1172"/>
      <c r="Y1172"/>
      <c r="Z1172"/>
      <c r="AA1172"/>
    </row>
    <row r="1173" spans="1:27" s="44" customFormat="1" x14ac:dyDescent="0.15">
      <c r="A1173" s="66"/>
      <c r="O1173"/>
      <c r="T1173"/>
      <c r="U1173"/>
      <c r="V1173"/>
      <c r="W1173"/>
      <c r="X1173"/>
      <c r="Y1173"/>
      <c r="Z1173"/>
      <c r="AA1173"/>
    </row>
    <row r="1174" spans="1:27" s="44" customFormat="1" x14ac:dyDescent="0.15">
      <c r="A1174" s="66"/>
      <c r="O1174"/>
      <c r="T1174"/>
      <c r="U1174"/>
      <c r="V1174"/>
      <c r="W1174"/>
      <c r="X1174"/>
      <c r="Y1174"/>
      <c r="Z1174"/>
      <c r="AA1174"/>
    </row>
    <row r="1175" spans="1:27" s="44" customFormat="1" x14ac:dyDescent="0.15">
      <c r="A1175" s="66"/>
      <c r="O1175"/>
      <c r="T1175"/>
      <c r="U1175"/>
      <c r="V1175"/>
      <c r="W1175"/>
      <c r="X1175"/>
      <c r="Y1175"/>
      <c r="Z1175"/>
      <c r="AA1175"/>
    </row>
    <row r="1176" spans="1:27" s="44" customFormat="1" x14ac:dyDescent="0.15">
      <c r="A1176" s="66"/>
      <c r="O1176"/>
      <c r="T1176"/>
      <c r="U1176"/>
      <c r="V1176"/>
      <c r="W1176"/>
      <c r="X1176"/>
      <c r="Y1176"/>
      <c r="Z1176"/>
      <c r="AA1176"/>
    </row>
    <row r="1177" spans="1:27" s="44" customFormat="1" x14ac:dyDescent="0.15">
      <c r="A1177" s="66"/>
      <c r="O1177"/>
      <c r="T1177"/>
      <c r="U1177"/>
      <c r="V1177"/>
      <c r="W1177"/>
      <c r="X1177"/>
      <c r="Y1177"/>
      <c r="Z1177"/>
      <c r="AA1177"/>
    </row>
    <row r="1178" spans="1:27" s="44" customFormat="1" x14ac:dyDescent="0.15">
      <c r="A1178" s="66"/>
      <c r="O1178"/>
      <c r="T1178"/>
      <c r="U1178"/>
      <c r="V1178"/>
      <c r="W1178"/>
      <c r="X1178"/>
      <c r="Y1178"/>
      <c r="Z1178"/>
      <c r="AA1178"/>
    </row>
    <row r="1179" spans="1:27" s="44" customFormat="1" x14ac:dyDescent="0.15">
      <c r="A1179" s="66"/>
      <c r="O1179"/>
      <c r="T1179"/>
      <c r="U1179"/>
      <c r="V1179"/>
      <c r="W1179"/>
      <c r="X1179"/>
      <c r="Y1179"/>
      <c r="Z1179"/>
      <c r="AA1179"/>
    </row>
    <row r="1180" spans="1:27" s="44" customFormat="1" x14ac:dyDescent="0.15">
      <c r="A1180" s="66"/>
      <c r="O1180"/>
      <c r="T1180"/>
      <c r="U1180"/>
      <c r="V1180"/>
      <c r="W1180"/>
      <c r="X1180"/>
      <c r="Y1180"/>
      <c r="Z1180"/>
      <c r="AA1180"/>
    </row>
    <row r="1181" spans="1:27" s="44" customFormat="1" x14ac:dyDescent="0.15">
      <c r="A1181" s="66"/>
      <c r="O1181"/>
      <c r="T1181"/>
      <c r="U1181"/>
      <c r="V1181"/>
      <c r="W1181"/>
      <c r="X1181"/>
      <c r="Y1181"/>
      <c r="Z1181"/>
      <c r="AA1181"/>
    </row>
    <row r="1182" spans="1:27" s="44" customFormat="1" x14ac:dyDescent="0.15">
      <c r="A1182" s="66"/>
      <c r="O1182"/>
      <c r="T1182"/>
      <c r="U1182"/>
      <c r="V1182"/>
      <c r="W1182"/>
      <c r="X1182"/>
      <c r="Y1182"/>
      <c r="Z1182"/>
      <c r="AA1182"/>
    </row>
    <row r="1183" spans="1:27" s="44" customFormat="1" x14ac:dyDescent="0.15">
      <c r="A1183" s="66"/>
      <c r="O1183"/>
      <c r="T1183"/>
      <c r="U1183"/>
      <c r="V1183"/>
      <c r="W1183"/>
      <c r="X1183"/>
      <c r="Y1183"/>
      <c r="Z1183"/>
      <c r="AA1183"/>
    </row>
    <row r="1184" spans="1:27" s="44" customFormat="1" x14ac:dyDescent="0.15">
      <c r="A1184" s="66"/>
      <c r="O1184"/>
      <c r="T1184"/>
      <c r="U1184"/>
      <c r="V1184"/>
      <c r="W1184"/>
      <c r="X1184"/>
      <c r="Y1184"/>
      <c r="Z1184"/>
      <c r="AA1184"/>
    </row>
    <row r="1185" spans="1:27" s="44" customFormat="1" x14ac:dyDescent="0.15">
      <c r="A1185" s="66"/>
      <c r="O1185"/>
      <c r="T1185"/>
      <c r="U1185"/>
      <c r="V1185"/>
      <c r="W1185"/>
      <c r="X1185"/>
      <c r="Y1185"/>
      <c r="Z1185"/>
      <c r="AA1185"/>
    </row>
    <row r="1186" spans="1:27" s="44" customFormat="1" x14ac:dyDescent="0.15">
      <c r="A1186" s="66"/>
      <c r="O1186"/>
      <c r="T1186"/>
      <c r="U1186"/>
      <c r="V1186"/>
      <c r="W1186"/>
      <c r="X1186"/>
      <c r="Y1186"/>
      <c r="Z1186"/>
      <c r="AA1186"/>
    </row>
    <row r="1187" spans="1:27" s="44" customFormat="1" x14ac:dyDescent="0.15">
      <c r="A1187" s="66"/>
      <c r="O1187"/>
      <c r="T1187"/>
      <c r="U1187"/>
      <c r="V1187"/>
      <c r="W1187"/>
      <c r="X1187"/>
      <c r="Y1187"/>
      <c r="Z1187"/>
      <c r="AA1187"/>
    </row>
    <row r="1188" spans="1:27" s="44" customFormat="1" x14ac:dyDescent="0.15">
      <c r="A1188" s="66"/>
      <c r="O1188"/>
      <c r="T1188"/>
      <c r="U1188"/>
      <c r="V1188"/>
      <c r="W1188"/>
      <c r="X1188"/>
      <c r="Y1188"/>
      <c r="Z1188"/>
      <c r="AA1188"/>
    </row>
    <row r="1189" spans="1:27" s="44" customFormat="1" x14ac:dyDescent="0.15">
      <c r="A1189" s="66"/>
      <c r="O1189"/>
      <c r="T1189"/>
      <c r="U1189"/>
      <c r="V1189"/>
      <c r="W1189"/>
      <c r="X1189"/>
      <c r="Y1189"/>
      <c r="Z1189"/>
      <c r="AA1189"/>
    </row>
    <row r="1190" spans="1:27" s="44" customFormat="1" x14ac:dyDescent="0.15">
      <c r="A1190" s="66"/>
      <c r="O1190"/>
      <c r="T1190"/>
      <c r="U1190"/>
      <c r="V1190"/>
      <c r="W1190"/>
      <c r="X1190"/>
      <c r="Y1190"/>
      <c r="Z1190"/>
      <c r="AA1190"/>
    </row>
    <row r="1191" spans="1:27" s="44" customFormat="1" x14ac:dyDescent="0.15">
      <c r="A1191" s="66"/>
      <c r="O1191"/>
      <c r="T1191"/>
      <c r="U1191"/>
      <c r="V1191"/>
      <c r="W1191"/>
      <c r="X1191"/>
      <c r="Y1191"/>
      <c r="Z1191"/>
      <c r="AA1191"/>
    </row>
    <row r="1192" spans="1:27" s="44" customFormat="1" x14ac:dyDescent="0.15">
      <c r="A1192" s="66"/>
      <c r="O1192"/>
      <c r="T1192"/>
      <c r="U1192"/>
      <c r="V1192"/>
      <c r="W1192"/>
      <c r="X1192"/>
      <c r="Y1192"/>
      <c r="Z1192"/>
      <c r="AA1192"/>
    </row>
    <row r="1193" spans="1:27" s="44" customFormat="1" x14ac:dyDescent="0.15">
      <c r="A1193" s="66"/>
      <c r="O1193"/>
      <c r="T1193"/>
      <c r="U1193"/>
      <c r="V1193"/>
      <c r="W1193"/>
      <c r="X1193"/>
      <c r="Y1193"/>
      <c r="Z1193"/>
      <c r="AA1193"/>
    </row>
    <row r="1194" spans="1:27" s="44" customFormat="1" x14ac:dyDescent="0.15">
      <c r="A1194" s="66"/>
      <c r="O1194"/>
      <c r="T1194"/>
      <c r="U1194"/>
      <c r="V1194"/>
      <c r="W1194"/>
      <c r="X1194"/>
      <c r="Y1194"/>
      <c r="Z1194"/>
      <c r="AA1194"/>
    </row>
    <row r="1195" spans="1:27" s="44" customFormat="1" x14ac:dyDescent="0.15">
      <c r="A1195" s="66"/>
      <c r="O1195"/>
      <c r="T1195"/>
      <c r="U1195"/>
      <c r="V1195"/>
      <c r="W1195"/>
      <c r="X1195"/>
      <c r="Y1195"/>
      <c r="Z1195"/>
      <c r="AA1195"/>
    </row>
    <row r="1196" spans="1:27" s="44" customFormat="1" x14ac:dyDescent="0.15">
      <c r="A1196" s="66"/>
      <c r="O1196"/>
      <c r="T1196"/>
      <c r="U1196"/>
      <c r="V1196"/>
      <c r="W1196"/>
      <c r="X1196"/>
      <c r="Y1196"/>
      <c r="Z1196"/>
      <c r="AA1196"/>
    </row>
    <row r="1197" spans="1:27" s="44" customFormat="1" x14ac:dyDescent="0.15">
      <c r="A1197" s="66"/>
      <c r="O1197"/>
      <c r="T1197"/>
      <c r="U1197"/>
      <c r="V1197"/>
      <c r="W1197"/>
      <c r="X1197"/>
      <c r="Y1197"/>
      <c r="Z1197"/>
      <c r="AA1197"/>
    </row>
    <row r="1198" spans="1:27" s="44" customFormat="1" x14ac:dyDescent="0.15">
      <c r="A1198" s="66"/>
      <c r="O1198"/>
      <c r="T1198"/>
      <c r="U1198"/>
      <c r="V1198"/>
      <c r="W1198"/>
      <c r="X1198"/>
      <c r="Y1198"/>
      <c r="Z1198"/>
      <c r="AA1198"/>
    </row>
    <row r="1199" spans="1:27" s="44" customFormat="1" x14ac:dyDescent="0.15">
      <c r="A1199" s="66"/>
      <c r="O1199"/>
      <c r="T1199"/>
      <c r="U1199"/>
      <c r="V1199"/>
      <c r="W1199"/>
      <c r="X1199"/>
      <c r="Y1199"/>
      <c r="Z1199"/>
      <c r="AA1199"/>
    </row>
    <row r="1200" spans="1:27" s="44" customFormat="1" x14ac:dyDescent="0.15">
      <c r="A1200" s="66"/>
      <c r="O1200"/>
      <c r="T1200"/>
      <c r="U1200"/>
      <c r="V1200"/>
      <c r="W1200"/>
      <c r="X1200"/>
      <c r="Y1200"/>
      <c r="Z1200"/>
      <c r="AA1200"/>
    </row>
    <row r="1201" spans="1:27" s="44" customFormat="1" x14ac:dyDescent="0.15">
      <c r="A1201" s="66"/>
      <c r="O1201"/>
      <c r="T1201"/>
      <c r="U1201"/>
      <c r="V1201"/>
      <c r="W1201"/>
      <c r="X1201"/>
      <c r="Y1201"/>
      <c r="Z1201"/>
      <c r="AA1201"/>
    </row>
    <row r="1202" spans="1:27" s="44" customFormat="1" x14ac:dyDescent="0.15">
      <c r="A1202" s="66"/>
      <c r="O1202"/>
      <c r="T1202"/>
      <c r="U1202"/>
      <c r="V1202"/>
      <c r="W1202"/>
      <c r="X1202"/>
      <c r="Y1202"/>
      <c r="Z1202"/>
      <c r="AA1202"/>
    </row>
    <row r="1203" spans="1:27" s="44" customFormat="1" x14ac:dyDescent="0.15">
      <c r="A1203" s="66"/>
      <c r="O1203"/>
      <c r="T1203"/>
      <c r="U1203"/>
      <c r="V1203"/>
      <c r="W1203"/>
      <c r="X1203"/>
      <c r="Y1203"/>
      <c r="Z1203"/>
      <c r="AA1203"/>
    </row>
    <row r="1204" spans="1:27" s="44" customFormat="1" x14ac:dyDescent="0.15">
      <c r="A1204" s="66"/>
      <c r="O1204"/>
      <c r="T1204"/>
      <c r="U1204"/>
      <c r="V1204"/>
      <c r="W1204"/>
      <c r="X1204"/>
      <c r="Y1204"/>
      <c r="Z1204"/>
      <c r="AA1204"/>
    </row>
    <row r="1205" spans="1:27" s="44" customFormat="1" x14ac:dyDescent="0.15">
      <c r="A1205" s="66"/>
      <c r="O1205"/>
      <c r="T1205"/>
      <c r="U1205"/>
      <c r="V1205"/>
      <c r="W1205"/>
      <c r="X1205"/>
      <c r="Y1205"/>
      <c r="Z1205"/>
      <c r="AA1205"/>
    </row>
    <row r="1206" spans="1:27" s="44" customFormat="1" x14ac:dyDescent="0.15">
      <c r="A1206" s="66"/>
      <c r="O1206"/>
      <c r="T1206"/>
      <c r="U1206"/>
      <c r="V1206"/>
      <c r="W1206"/>
      <c r="X1206"/>
      <c r="Y1206"/>
      <c r="Z1206"/>
      <c r="AA1206"/>
    </row>
    <row r="1207" spans="1:27" s="44" customFormat="1" x14ac:dyDescent="0.15">
      <c r="A1207" s="66"/>
      <c r="O1207"/>
      <c r="T1207"/>
      <c r="U1207"/>
      <c r="V1207"/>
      <c r="W1207"/>
      <c r="X1207"/>
      <c r="Y1207"/>
      <c r="Z1207"/>
      <c r="AA1207"/>
    </row>
    <row r="1208" spans="1:27" s="44" customFormat="1" x14ac:dyDescent="0.15">
      <c r="A1208" s="66"/>
      <c r="O1208"/>
      <c r="T1208"/>
      <c r="U1208"/>
      <c r="V1208"/>
      <c r="W1208"/>
      <c r="X1208"/>
      <c r="Y1208"/>
      <c r="Z1208"/>
      <c r="AA1208"/>
    </row>
    <row r="1209" spans="1:27" s="44" customFormat="1" x14ac:dyDescent="0.15">
      <c r="A1209" s="66"/>
      <c r="O1209"/>
      <c r="T1209"/>
      <c r="U1209"/>
      <c r="V1209"/>
      <c r="W1209"/>
      <c r="X1209"/>
      <c r="Y1209"/>
      <c r="Z1209"/>
      <c r="AA1209"/>
    </row>
    <row r="1210" spans="1:27" s="44" customFormat="1" x14ac:dyDescent="0.15">
      <c r="A1210" s="66"/>
      <c r="O1210"/>
      <c r="T1210"/>
      <c r="U1210"/>
      <c r="V1210"/>
      <c r="W1210"/>
      <c r="X1210"/>
      <c r="Y1210"/>
      <c r="Z1210"/>
      <c r="AA1210"/>
    </row>
    <row r="1211" spans="1:27" s="44" customFormat="1" x14ac:dyDescent="0.15">
      <c r="A1211" s="66"/>
      <c r="O1211"/>
      <c r="T1211"/>
      <c r="U1211"/>
      <c r="V1211"/>
      <c r="W1211"/>
      <c r="X1211"/>
      <c r="Y1211"/>
      <c r="Z1211"/>
      <c r="AA1211"/>
    </row>
    <row r="1212" spans="1:27" s="44" customFormat="1" x14ac:dyDescent="0.15">
      <c r="A1212" s="66"/>
      <c r="O1212"/>
      <c r="T1212"/>
      <c r="U1212"/>
      <c r="V1212"/>
      <c r="W1212"/>
      <c r="X1212"/>
      <c r="Y1212"/>
      <c r="Z1212"/>
      <c r="AA1212"/>
    </row>
    <row r="1213" spans="1:27" s="44" customFormat="1" x14ac:dyDescent="0.15">
      <c r="A1213" s="66"/>
      <c r="O1213"/>
      <c r="T1213"/>
      <c r="U1213"/>
      <c r="V1213"/>
      <c r="W1213"/>
      <c r="X1213"/>
      <c r="Y1213"/>
      <c r="Z1213"/>
      <c r="AA1213"/>
    </row>
    <row r="1214" spans="1:27" s="44" customFormat="1" x14ac:dyDescent="0.15">
      <c r="A1214" s="66"/>
      <c r="O1214"/>
      <c r="T1214"/>
      <c r="U1214"/>
      <c r="V1214"/>
      <c r="W1214"/>
      <c r="X1214"/>
      <c r="Y1214"/>
      <c r="Z1214"/>
      <c r="AA1214"/>
    </row>
    <row r="1215" spans="1:27" s="44" customFormat="1" x14ac:dyDescent="0.15">
      <c r="A1215" s="66"/>
      <c r="O1215"/>
      <c r="T1215"/>
      <c r="U1215"/>
      <c r="V1215"/>
      <c r="W1215"/>
      <c r="X1215"/>
      <c r="Y1215"/>
      <c r="Z1215"/>
      <c r="AA1215"/>
    </row>
    <row r="1216" spans="1:27" s="44" customFormat="1" x14ac:dyDescent="0.15">
      <c r="A1216" s="66"/>
      <c r="O1216"/>
      <c r="T1216"/>
      <c r="U1216"/>
      <c r="V1216"/>
      <c r="W1216"/>
      <c r="X1216"/>
      <c r="Y1216"/>
      <c r="Z1216"/>
      <c r="AA1216"/>
    </row>
    <row r="1217" spans="1:27" s="44" customFormat="1" x14ac:dyDescent="0.15">
      <c r="A1217" s="66"/>
      <c r="O1217"/>
      <c r="T1217"/>
      <c r="U1217"/>
      <c r="V1217"/>
      <c r="W1217"/>
      <c r="X1217"/>
      <c r="Y1217"/>
      <c r="Z1217"/>
      <c r="AA1217"/>
    </row>
    <row r="1218" spans="1:27" s="44" customFormat="1" x14ac:dyDescent="0.15">
      <c r="A1218" s="66"/>
      <c r="O1218"/>
      <c r="T1218"/>
      <c r="U1218"/>
      <c r="V1218"/>
      <c r="W1218"/>
      <c r="X1218"/>
      <c r="Y1218"/>
      <c r="Z1218"/>
      <c r="AA1218"/>
    </row>
    <row r="1219" spans="1:27" s="44" customFormat="1" x14ac:dyDescent="0.15">
      <c r="A1219" s="66"/>
      <c r="O1219"/>
      <c r="T1219"/>
      <c r="U1219"/>
      <c r="V1219"/>
      <c r="W1219"/>
      <c r="X1219"/>
      <c r="Y1219"/>
      <c r="Z1219"/>
      <c r="AA1219"/>
    </row>
    <row r="1220" spans="1:27" s="44" customFormat="1" x14ac:dyDescent="0.15">
      <c r="A1220" s="66"/>
      <c r="O1220"/>
      <c r="T1220"/>
      <c r="U1220"/>
      <c r="V1220"/>
      <c r="W1220"/>
      <c r="X1220"/>
      <c r="Y1220"/>
      <c r="Z1220"/>
      <c r="AA1220"/>
    </row>
    <row r="1221" spans="1:27" s="44" customFormat="1" x14ac:dyDescent="0.15">
      <c r="A1221" s="66"/>
      <c r="O1221"/>
      <c r="T1221"/>
      <c r="U1221"/>
      <c r="V1221"/>
      <c r="W1221"/>
      <c r="X1221"/>
      <c r="Y1221"/>
      <c r="Z1221"/>
      <c r="AA1221"/>
    </row>
    <row r="1222" spans="1:27" s="44" customFormat="1" x14ac:dyDescent="0.15">
      <c r="A1222" s="66"/>
      <c r="O1222"/>
      <c r="T1222"/>
      <c r="U1222"/>
      <c r="V1222"/>
      <c r="W1222"/>
      <c r="X1222"/>
      <c r="Y1222"/>
      <c r="Z1222"/>
      <c r="AA1222"/>
    </row>
    <row r="1223" spans="1:27" s="44" customFormat="1" x14ac:dyDescent="0.15">
      <c r="A1223" s="66"/>
      <c r="O1223"/>
      <c r="T1223"/>
      <c r="U1223"/>
      <c r="V1223"/>
      <c r="W1223"/>
      <c r="X1223"/>
      <c r="Y1223"/>
      <c r="Z1223"/>
      <c r="AA1223"/>
    </row>
    <row r="1224" spans="1:27" s="44" customFormat="1" x14ac:dyDescent="0.15">
      <c r="A1224" s="66"/>
      <c r="O1224"/>
      <c r="T1224"/>
      <c r="U1224"/>
      <c r="V1224"/>
      <c r="W1224"/>
      <c r="X1224"/>
      <c r="Y1224"/>
      <c r="Z1224"/>
      <c r="AA1224"/>
    </row>
    <row r="1225" spans="1:27" s="44" customFormat="1" x14ac:dyDescent="0.15">
      <c r="A1225" s="66"/>
      <c r="O1225"/>
      <c r="T1225"/>
      <c r="U1225"/>
      <c r="V1225"/>
      <c r="W1225"/>
      <c r="X1225"/>
      <c r="Y1225"/>
      <c r="Z1225"/>
      <c r="AA1225"/>
    </row>
    <row r="1226" spans="1:27" s="44" customFormat="1" x14ac:dyDescent="0.15">
      <c r="A1226" s="66"/>
      <c r="O1226"/>
      <c r="T1226"/>
      <c r="U1226"/>
      <c r="V1226"/>
      <c r="W1226"/>
      <c r="X1226"/>
      <c r="Y1226"/>
      <c r="Z1226"/>
      <c r="AA1226"/>
    </row>
    <row r="1227" spans="1:27" s="44" customFormat="1" x14ac:dyDescent="0.15">
      <c r="A1227" s="66"/>
      <c r="O1227"/>
      <c r="T1227"/>
      <c r="U1227"/>
      <c r="V1227"/>
      <c r="W1227"/>
      <c r="X1227"/>
      <c r="Y1227"/>
      <c r="Z1227"/>
      <c r="AA1227"/>
    </row>
    <row r="1228" spans="1:27" s="44" customFormat="1" x14ac:dyDescent="0.15">
      <c r="A1228" s="66"/>
      <c r="O1228"/>
      <c r="T1228"/>
      <c r="U1228"/>
      <c r="V1228"/>
      <c r="W1228"/>
      <c r="X1228"/>
      <c r="Y1228"/>
      <c r="Z1228"/>
      <c r="AA1228"/>
    </row>
    <row r="1229" spans="1:27" s="44" customFormat="1" x14ac:dyDescent="0.15">
      <c r="A1229" s="66"/>
      <c r="O1229"/>
      <c r="T1229"/>
      <c r="U1229"/>
      <c r="V1229"/>
      <c r="W1229"/>
      <c r="X1229"/>
      <c r="Y1229"/>
      <c r="Z1229"/>
      <c r="AA1229"/>
    </row>
    <row r="1230" spans="1:27" s="44" customFormat="1" x14ac:dyDescent="0.15">
      <c r="A1230" s="66"/>
      <c r="O1230"/>
      <c r="T1230"/>
      <c r="U1230"/>
      <c r="V1230"/>
      <c r="W1230"/>
      <c r="X1230"/>
      <c r="Y1230"/>
      <c r="Z1230"/>
      <c r="AA1230"/>
    </row>
    <row r="1231" spans="1:27" s="44" customFormat="1" x14ac:dyDescent="0.15">
      <c r="A1231" s="66"/>
      <c r="O1231"/>
      <c r="T1231"/>
      <c r="U1231"/>
      <c r="V1231"/>
      <c r="W1231"/>
      <c r="X1231"/>
      <c r="Y1231"/>
      <c r="Z1231"/>
      <c r="AA1231"/>
    </row>
    <row r="1232" spans="1:27" s="44" customFormat="1" x14ac:dyDescent="0.15">
      <c r="A1232" s="66"/>
      <c r="O1232"/>
      <c r="T1232"/>
      <c r="U1232"/>
      <c r="V1232"/>
      <c r="W1232"/>
      <c r="X1232"/>
      <c r="Y1232"/>
      <c r="Z1232"/>
      <c r="AA1232"/>
    </row>
    <row r="1233" spans="1:27" s="44" customFormat="1" x14ac:dyDescent="0.15">
      <c r="A1233" s="66"/>
      <c r="O1233"/>
      <c r="T1233"/>
      <c r="U1233"/>
      <c r="V1233"/>
      <c r="W1233"/>
      <c r="X1233"/>
      <c r="Y1233"/>
      <c r="Z1233"/>
      <c r="AA1233"/>
    </row>
    <row r="1234" spans="1:27" s="44" customFormat="1" x14ac:dyDescent="0.15">
      <c r="A1234" s="66"/>
      <c r="O1234"/>
      <c r="T1234"/>
      <c r="U1234"/>
      <c r="V1234"/>
      <c r="W1234"/>
      <c r="X1234"/>
      <c r="Y1234"/>
      <c r="Z1234"/>
      <c r="AA1234"/>
    </row>
    <row r="1235" spans="1:27" s="44" customFormat="1" x14ac:dyDescent="0.15">
      <c r="A1235" s="66"/>
      <c r="O1235"/>
      <c r="T1235"/>
      <c r="U1235"/>
      <c r="V1235"/>
      <c r="W1235"/>
      <c r="X1235"/>
      <c r="Y1235"/>
      <c r="Z1235"/>
      <c r="AA1235"/>
    </row>
    <row r="1236" spans="1:27" s="44" customFormat="1" x14ac:dyDescent="0.15">
      <c r="A1236" s="66"/>
      <c r="O1236"/>
      <c r="T1236"/>
      <c r="U1236"/>
      <c r="V1236"/>
      <c r="W1236"/>
      <c r="X1236"/>
      <c r="Y1236"/>
      <c r="Z1236"/>
      <c r="AA1236"/>
    </row>
    <row r="1237" spans="1:27" s="44" customFormat="1" x14ac:dyDescent="0.15">
      <c r="A1237" s="66"/>
      <c r="O1237"/>
      <c r="T1237"/>
      <c r="U1237"/>
      <c r="V1237"/>
      <c r="W1237"/>
      <c r="X1237"/>
      <c r="Y1237"/>
      <c r="Z1237"/>
      <c r="AA1237"/>
    </row>
    <row r="1238" spans="1:27" s="44" customFormat="1" x14ac:dyDescent="0.15">
      <c r="A1238" s="66"/>
      <c r="O1238"/>
      <c r="T1238"/>
      <c r="U1238"/>
      <c r="V1238"/>
      <c r="W1238"/>
      <c r="X1238"/>
      <c r="Y1238"/>
      <c r="Z1238"/>
      <c r="AA1238"/>
    </row>
    <row r="1239" spans="1:27" s="44" customFormat="1" x14ac:dyDescent="0.15">
      <c r="A1239" s="66"/>
      <c r="O1239"/>
      <c r="T1239"/>
      <c r="U1239"/>
      <c r="V1239"/>
      <c r="W1239"/>
      <c r="X1239"/>
      <c r="Y1239"/>
      <c r="Z1239"/>
      <c r="AA1239"/>
    </row>
    <row r="1240" spans="1:27" s="44" customFormat="1" x14ac:dyDescent="0.15">
      <c r="A1240" s="66"/>
      <c r="O1240"/>
      <c r="T1240"/>
      <c r="U1240"/>
      <c r="V1240"/>
      <c r="W1240"/>
      <c r="X1240"/>
      <c r="Y1240"/>
      <c r="Z1240"/>
      <c r="AA1240"/>
    </row>
    <row r="1241" spans="1:27" s="44" customFormat="1" x14ac:dyDescent="0.15">
      <c r="A1241" s="66"/>
      <c r="O1241"/>
      <c r="T1241"/>
      <c r="U1241"/>
      <c r="V1241"/>
      <c r="W1241"/>
      <c r="X1241"/>
      <c r="Y1241"/>
      <c r="Z1241"/>
      <c r="AA1241"/>
    </row>
    <row r="1242" spans="1:27" s="44" customFormat="1" x14ac:dyDescent="0.15">
      <c r="A1242" s="66"/>
      <c r="O1242"/>
      <c r="T1242"/>
      <c r="U1242"/>
      <c r="V1242"/>
      <c r="W1242"/>
      <c r="X1242"/>
      <c r="Y1242"/>
      <c r="Z1242"/>
      <c r="AA1242"/>
    </row>
    <row r="1243" spans="1:27" s="44" customFormat="1" x14ac:dyDescent="0.15">
      <c r="A1243" s="66"/>
      <c r="O1243"/>
      <c r="T1243"/>
      <c r="U1243"/>
      <c r="V1243"/>
      <c r="W1243"/>
      <c r="X1243"/>
      <c r="Y1243"/>
      <c r="Z1243"/>
      <c r="AA1243"/>
    </row>
    <row r="1244" spans="1:27" s="44" customFormat="1" x14ac:dyDescent="0.15">
      <c r="A1244" s="66"/>
      <c r="O1244"/>
      <c r="T1244"/>
      <c r="U1244"/>
      <c r="V1244"/>
      <c r="W1244"/>
      <c r="X1244"/>
      <c r="Y1244"/>
      <c r="Z1244"/>
      <c r="AA1244"/>
    </row>
    <row r="1245" spans="1:27" s="44" customFormat="1" x14ac:dyDescent="0.15">
      <c r="A1245" s="66"/>
      <c r="O1245"/>
      <c r="T1245"/>
      <c r="U1245"/>
      <c r="V1245"/>
      <c r="W1245"/>
      <c r="X1245"/>
      <c r="Y1245"/>
      <c r="Z1245"/>
      <c r="AA1245"/>
    </row>
    <row r="1246" spans="1:27" s="44" customFormat="1" x14ac:dyDescent="0.15">
      <c r="A1246" s="66"/>
      <c r="O1246"/>
      <c r="T1246"/>
      <c r="U1246"/>
      <c r="V1246"/>
      <c r="W1246"/>
      <c r="X1246"/>
      <c r="Y1246"/>
      <c r="Z1246"/>
      <c r="AA1246"/>
    </row>
    <row r="1247" spans="1:27" s="44" customFormat="1" x14ac:dyDescent="0.15">
      <c r="A1247" s="66"/>
      <c r="O1247"/>
      <c r="T1247"/>
      <c r="U1247"/>
      <c r="V1247"/>
      <c r="W1247"/>
      <c r="X1247"/>
      <c r="Y1247"/>
      <c r="Z1247"/>
      <c r="AA1247"/>
    </row>
    <row r="1248" spans="1:27" s="44" customFormat="1" x14ac:dyDescent="0.15">
      <c r="A1248" s="66"/>
      <c r="O1248"/>
      <c r="T1248"/>
      <c r="U1248"/>
      <c r="V1248"/>
      <c r="W1248"/>
      <c r="X1248"/>
      <c r="Y1248"/>
      <c r="Z1248"/>
      <c r="AA1248"/>
    </row>
    <row r="1249" spans="1:27" s="44" customFormat="1" x14ac:dyDescent="0.15">
      <c r="A1249" s="66"/>
      <c r="O1249"/>
      <c r="T1249"/>
      <c r="U1249"/>
      <c r="V1249"/>
      <c r="W1249"/>
      <c r="X1249"/>
      <c r="Y1249"/>
      <c r="Z1249"/>
      <c r="AA1249"/>
    </row>
    <row r="1250" spans="1:27" s="44" customFormat="1" x14ac:dyDescent="0.15">
      <c r="A1250" s="66"/>
      <c r="O1250"/>
      <c r="T1250"/>
      <c r="U1250"/>
      <c r="V1250"/>
      <c r="W1250"/>
      <c r="X1250"/>
      <c r="Y1250"/>
      <c r="Z1250"/>
      <c r="AA1250"/>
    </row>
    <row r="1251" spans="1:27" s="44" customFormat="1" x14ac:dyDescent="0.15">
      <c r="A1251" s="66"/>
      <c r="O1251"/>
      <c r="T1251"/>
      <c r="U1251"/>
      <c r="V1251"/>
      <c r="W1251"/>
      <c r="X1251"/>
      <c r="Y1251"/>
      <c r="Z1251"/>
      <c r="AA1251"/>
    </row>
    <row r="1252" spans="1:27" s="44" customFormat="1" x14ac:dyDescent="0.15">
      <c r="A1252" s="66"/>
      <c r="O1252"/>
      <c r="T1252"/>
      <c r="U1252"/>
      <c r="V1252"/>
      <c r="W1252"/>
      <c r="X1252"/>
      <c r="Y1252"/>
      <c r="Z1252"/>
      <c r="AA1252"/>
    </row>
    <row r="1253" spans="1:27" s="44" customFormat="1" x14ac:dyDescent="0.15">
      <c r="A1253" s="66"/>
      <c r="O1253"/>
      <c r="T1253"/>
      <c r="U1253"/>
      <c r="V1253"/>
      <c r="W1253"/>
      <c r="X1253"/>
      <c r="Y1253"/>
      <c r="Z1253"/>
      <c r="AA1253"/>
    </row>
    <row r="1254" spans="1:27" s="44" customFormat="1" x14ac:dyDescent="0.15">
      <c r="A1254" s="66"/>
      <c r="O1254"/>
      <c r="T1254"/>
      <c r="U1254"/>
      <c r="V1254"/>
      <c r="W1254"/>
      <c r="X1254"/>
      <c r="Y1254"/>
      <c r="Z1254"/>
      <c r="AA1254"/>
    </row>
    <row r="1255" spans="1:27" s="44" customFormat="1" x14ac:dyDescent="0.15">
      <c r="A1255" s="66"/>
      <c r="O1255"/>
      <c r="T1255"/>
      <c r="U1255"/>
      <c r="V1255"/>
      <c r="W1255"/>
      <c r="X1255"/>
      <c r="Y1255"/>
      <c r="Z1255"/>
      <c r="AA1255"/>
    </row>
    <row r="1256" spans="1:27" s="44" customFormat="1" x14ac:dyDescent="0.15">
      <c r="A1256" s="66"/>
      <c r="O1256"/>
      <c r="T1256"/>
      <c r="U1256"/>
      <c r="V1256"/>
      <c r="W1256"/>
      <c r="X1256"/>
      <c r="Y1256"/>
      <c r="Z1256"/>
      <c r="AA1256"/>
    </row>
    <row r="1257" spans="1:27" s="44" customFormat="1" x14ac:dyDescent="0.15">
      <c r="A1257" s="66"/>
      <c r="O1257"/>
      <c r="T1257"/>
      <c r="U1257"/>
      <c r="V1257"/>
      <c r="W1257"/>
      <c r="X1257"/>
      <c r="Y1257"/>
      <c r="Z1257"/>
      <c r="AA1257"/>
    </row>
    <row r="1258" spans="1:27" s="44" customFormat="1" x14ac:dyDescent="0.15">
      <c r="A1258" s="66"/>
      <c r="O1258"/>
      <c r="T1258"/>
      <c r="U1258"/>
      <c r="V1258"/>
      <c r="W1258"/>
      <c r="X1258"/>
      <c r="Y1258"/>
      <c r="Z1258"/>
      <c r="AA1258"/>
    </row>
    <row r="1259" spans="1:27" s="44" customFormat="1" x14ac:dyDescent="0.15">
      <c r="A1259" s="66"/>
      <c r="O1259"/>
      <c r="T1259"/>
      <c r="U1259"/>
      <c r="V1259"/>
      <c r="W1259"/>
      <c r="X1259"/>
      <c r="Y1259"/>
      <c r="Z1259"/>
      <c r="AA1259"/>
    </row>
    <row r="1260" spans="1:27" s="44" customFormat="1" x14ac:dyDescent="0.15">
      <c r="A1260" s="66"/>
      <c r="O1260"/>
      <c r="T1260"/>
      <c r="U1260"/>
      <c r="V1260"/>
      <c r="W1260"/>
      <c r="X1260"/>
      <c r="Y1260"/>
      <c r="Z1260"/>
      <c r="AA1260"/>
    </row>
    <row r="1261" spans="1:27" s="44" customFormat="1" x14ac:dyDescent="0.15">
      <c r="A1261" s="66"/>
      <c r="O1261"/>
      <c r="T1261"/>
      <c r="U1261"/>
      <c r="V1261"/>
      <c r="W1261"/>
      <c r="X1261"/>
      <c r="Y1261"/>
      <c r="Z1261"/>
      <c r="AA1261"/>
    </row>
    <row r="1262" spans="1:27" s="44" customFormat="1" x14ac:dyDescent="0.15">
      <c r="A1262" s="66"/>
      <c r="O1262"/>
      <c r="T1262"/>
      <c r="U1262"/>
      <c r="V1262"/>
      <c r="W1262"/>
      <c r="X1262"/>
      <c r="Y1262"/>
      <c r="Z1262"/>
      <c r="AA1262"/>
    </row>
    <row r="1263" spans="1:27" s="44" customFormat="1" x14ac:dyDescent="0.15">
      <c r="A1263" s="66"/>
      <c r="O1263"/>
      <c r="T1263"/>
      <c r="U1263"/>
      <c r="V1263"/>
      <c r="W1263"/>
      <c r="X1263"/>
      <c r="Y1263"/>
      <c r="Z1263"/>
      <c r="AA1263"/>
    </row>
    <row r="1264" spans="1:27" s="44" customFormat="1" x14ac:dyDescent="0.15">
      <c r="A1264" s="66"/>
      <c r="O1264"/>
      <c r="T1264"/>
      <c r="U1264"/>
      <c r="V1264"/>
      <c r="W1264"/>
      <c r="X1264"/>
      <c r="Y1264"/>
      <c r="Z1264"/>
      <c r="AA1264"/>
    </row>
    <row r="1265" spans="1:27" s="44" customFormat="1" x14ac:dyDescent="0.15">
      <c r="A1265" s="66"/>
      <c r="O1265"/>
      <c r="T1265"/>
      <c r="U1265"/>
      <c r="V1265"/>
      <c r="W1265"/>
      <c r="X1265"/>
      <c r="Y1265"/>
      <c r="Z1265"/>
      <c r="AA1265"/>
    </row>
    <row r="1266" spans="1:27" s="44" customFormat="1" x14ac:dyDescent="0.15">
      <c r="A1266" s="66"/>
      <c r="O1266"/>
      <c r="T1266"/>
      <c r="U1266"/>
      <c r="V1266"/>
      <c r="W1266"/>
      <c r="X1266"/>
      <c r="Y1266"/>
      <c r="Z1266"/>
      <c r="AA1266"/>
    </row>
    <row r="1267" spans="1:27" s="44" customFormat="1" x14ac:dyDescent="0.15">
      <c r="A1267" s="66"/>
      <c r="O1267"/>
      <c r="T1267"/>
      <c r="U1267"/>
      <c r="V1267"/>
      <c r="W1267"/>
      <c r="X1267"/>
      <c r="Y1267"/>
      <c r="Z1267"/>
      <c r="AA1267"/>
    </row>
    <row r="1268" spans="1:27" s="44" customFormat="1" x14ac:dyDescent="0.15">
      <c r="A1268" s="66"/>
      <c r="O1268"/>
      <c r="T1268"/>
      <c r="U1268"/>
      <c r="V1268"/>
      <c r="W1268"/>
      <c r="X1268"/>
      <c r="Y1268"/>
      <c r="Z1268"/>
      <c r="AA1268"/>
    </row>
    <row r="1269" spans="1:27" s="44" customFormat="1" x14ac:dyDescent="0.15">
      <c r="A1269" s="66"/>
      <c r="O1269"/>
      <c r="T1269"/>
      <c r="U1269"/>
      <c r="V1269"/>
      <c r="W1269"/>
      <c r="X1269"/>
      <c r="Y1269"/>
      <c r="Z1269"/>
      <c r="AA1269"/>
    </row>
    <row r="1270" spans="1:27" s="44" customFormat="1" x14ac:dyDescent="0.15">
      <c r="A1270" s="66"/>
      <c r="O1270"/>
      <c r="T1270"/>
      <c r="U1270"/>
      <c r="V1270"/>
      <c r="W1270"/>
      <c r="X1270"/>
      <c r="Y1270"/>
      <c r="Z1270"/>
      <c r="AA1270"/>
    </row>
    <row r="1271" spans="1:27" s="44" customFormat="1" x14ac:dyDescent="0.15">
      <c r="A1271" s="66"/>
      <c r="O1271"/>
      <c r="T1271"/>
      <c r="U1271"/>
      <c r="V1271"/>
      <c r="W1271"/>
      <c r="X1271"/>
      <c r="Y1271"/>
      <c r="Z1271"/>
      <c r="AA1271"/>
    </row>
    <row r="1272" spans="1:27" s="44" customFormat="1" x14ac:dyDescent="0.15">
      <c r="A1272" s="66"/>
      <c r="O1272"/>
      <c r="T1272"/>
      <c r="U1272"/>
      <c r="V1272"/>
      <c r="W1272"/>
      <c r="X1272"/>
      <c r="Y1272"/>
      <c r="Z1272"/>
      <c r="AA1272"/>
    </row>
    <row r="1273" spans="1:27" s="44" customFormat="1" x14ac:dyDescent="0.15">
      <c r="A1273" s="66"/>
      <c r="O1273"/>
      <c r="T1273"/>
      <c r="U1273"/>
      <c r="V1273"/>
      <c r="W1273"/>
      <c r="X1273"/>
      <c r="Y1273"/>
      <c r="Z1273"/>
      <c r="AA1273"/>
    </row>
    <row r="1274" spans="1:27" s="44" customFormat="1" x14ac:dyDescent="0.15">
      <c r="A1274" s="66"/>
      <c r="O1274"/>
      <c r="T1274"/>
      <c r="U1274"/>
      <c r="V1274"/>
      <c r="W1274"/>
      <c r="X1274"/>
      <c r="Y1274"/>
      <c r="Z1274"/>
      <c r="AA1274"/>
    </row>
    <row r="1275" spans="1:27" s="44" customFormat="1" x14ac:dyDescent="0.15">
      <c r="A1275" s="66"/>
      <c r="O1275"/>
      <c r="T1275"/>
      <c r="U1275"/>
      <c r="V1275"/>
      <c r="W1275"/>
      <c r="X1275"/>
      <c r="Y1275"/>
      <c r="Z1275"/>
      <c r="AA1275"/>
    </row>
    <row r="1276" spans="1:27" s="44" customFormat="1" x14ac:dyDescent="0.15">
      <c r="A1276" s="66"/>
      <c r="O1276"/>
      <c r="T1276"/>
      <c r="U1276"/>
      <c r="V1276"/>
      <c r="W1276"/>
      <c r="X1276"/>
      <c r="Y1276"/>
      <c r="Z1276"/>
      <c r="AA1276"/>
    </row>
    <row r="1277" spans="1:27" s="44" customFormat="1" x14ac:dyDescent="0.15">
      <c r="A1277" s="66"/>
      <c r="O1277"/>
      <c r="T1277"/>
      <c r="U1277"/>
      <c r="V1277"/>
      <c r="W1277"/>
      <c r="X1277"/>
      <c r="Y1277"/>
      <c r="Z1277"/>
      <c r="AA1277"/>
    </row>
    <row r="1278" spans="1:27" s="44" customFormat="1" x14ac:dyDescent="0.15">
      <c r="A1278" s="66"/>
      <c r="O1278"/>
      <c r="T1278"/>
      <c r="U1278"/>
      <c r="V1278"/>
      <c r="W1278"/>
      <c r="X1278"/>
      <c r="Y1278"/>
      <c r="Z1278"/>
      <c r="AA1278"/>
    </row>
    <row r="1279" spans="1:27" s="44" customFormat="1" x14ac:dyDescent="0.15">
      <c r="A1279" s="66"/>
      <c r="O1279"/>
      <c r="T1279"/>
      <c r="U1279"/>
      <c r="V1279"/>
      <c r="W1279"/>
      <c r="X1279"/>
      <c r="Y1279"/>
      <c r="Z1279"/>
      <c r="AA1279"/>
    </row>
    <row r="1280" spans="1:27" s="44" customFormat="1" x14ac:dyDescent="0.15">
      <c r="A1280" s="66"/>
      <c r="O1280"/>
      <c r="T1280"/>
      <c r="U1280"/>
      <c r="V1280"/>
      <c r="W1280"/>
      <c r="X1280"/>
      <c r="Y1280"/>
      <c r="Z1280"/>
      <c r="AA1280"/>
    </row>
    <row r="1281" spans="1:27" s="44" customFormat="1" x14ac:dyDescent="0.15">
      <c r="A1281" s="66"/>
      <c r="O1281"/>
      <c r="T1281"/>
      <c r="U1281"/>
      <c r="V1281"/>
      <c r="W1281"/>
      <c r="X1281"/>
      <c r="Y1281"/>
      <c r="Z1281"/>
      <c r="AA1281"/>
    </row>
    <row r="1282" spans="1:27" s="44" customFormat="1" x14ac:dyDescent="0.15">
      <c r="A1282" s="66"/>
      <c r="O1282"/>
      <c r="T1282"/>
      <c r="U1282"/>
      <c r="V1282"/>
      <c r="W1282"/>
      <c r="X1282"/>
      <c r="Y1282"/>
      <c r="Z1282"/>
      <c r="AA1282"/>
    </row>
    <row r="1283" spans="1:27" s="44" customFormat="1" x14ac:dyDescent="0.15">
      <c r="A1283" s="66"/>
      <c r="O1283"/>
      <c r="T1283"/>
      <c r="U1283"/>
      <c r="V1283"/>
      <c r="W1283"/>
      <c r="X1283"/>
      <c r="Y1283"/>
      <c r="Z1283"/>
      <c r="AA1283"/>
    </row>
    <row r="1284" spans="1:27" s="44" customFormat="1" x14ac:dyDescent="0.15">
      <c r="A1284" s="66"/>
      <c r="O1284"/>
      <c r="T1284"/>
      <c r="U1284"/>
      <c r="V1284"/>
      <c r="W1284"/>
      <c r="X1284"/>
      <c r="Y1284"/>
      <c r="Z1284"/>
      <c r="AA1284"/>
    </row>
    <row r="1285" spans="1:27" s="44" customFormat="1" x14ac:dyDescent="0.15">
      <c r="A1285" s="66"/>
      <c r="O1285"/>
      <c r="T1285"/>
      <c r="U1285"/>
      <c r="V1285"/>
      <c r="W1285"/>
      <c r="X1285"/>
      <c r="Y1285"/>
      <c r="Z1285"/>
      <c r="AA1285"/>
    </row>
    <row r="1286" spans="1:27" s="44" customFormat="1" x14ac:dyDescent="0.15">
      <c r="A1286" s="66"/>
      <c r="O1286"/>
      <c r="T1286"/>
      <c r="U1286"/>
      <c r="V1286"/>
      <c r="W1286"/>
      <c r="X1286"/>
      <c r="Y1286"/>
      <c r="Z1286"/>
      <c r="AA1286"/>
    </row>
    <row r="1287" spans="1:27" s="44" customFormat="1" x14ac:dyDescent="0.15">
      <c r="A1287" s="66"/>
      <c r="O1287"/>
      <c r="T1287"/>
      <c r="U1287"/>
      <c r="V1287"/>
      <c r="W1287"/>
      <c r="X1287"/>
      <c r="Y1287"/>
      <c r="Z1287"/>
      <c r="AA1287"/>
    </row>
    <row r="1288" spans="1:27" s="44" customFormat="1" x14ac:dyDescent="0.15">
      <c r="A1288" s="66"/>
      <c r="O1288"/>
      <c r="T1288"/>
      <c r="U1288"/>
      <c r="V1288"/>
      <c r="W1288"/>
      <c r="X1288"/>
      <c r="Y1288"/>
      <c r="Z1288"/>
      <c r="AA1288"/>
    </row>
    <row r="1289" spans="1:27" s="44" customFormat="1" x14ac:dyDescent="0.15">
      <c r="A1289" s="66"/>
      <c r="O1289"/>
      <c r="T1289"/>
      <c r="U1289"/>
      <c r="V1289"/>
      <c r="W1289"/>
      <c r="X1289"/>
      <c r="Y1289"/>
      <c r="Z1289"/>
      <c r="AA1289"/>
    </row>
    <row r="1290" spans="1:27" s="44" customFormat="1" x14ac:dyDescent="0.15">
      <c r="A1290" s="66"/>
      <c r="O1290"/>
      <c r="T1290"/>
      <c r="U1290"/>
      <c r="V1290"/>
      <c r="W1290"/>
      <c r="X1290"/>
      <c r="Y1290"/>
      <c r="Z1290"/>
      <c r="AA1290"/>
    </row>
    <row r="1291" spans="1:27" s="44" customFormat="1" x14ac:dyDescent="0.15">
      <c r="A1291" s="66"/>
      <c r="O1291"/>
      <c r="T1291"/>
      <c r="U1291"/>
      <c r="V1291"/>
      <c r="W1291"/>
      <c r="X1291"/>
      <c r="Y1291"/>
      <c r="Z1291"/>
      <c r="AA1291"/>
    </row>
    <row r="1292" spans="1:27" s="44" customFormat="1" x14ac:dyDescent="0.15">
      <c r="A1292" s="66"/>
      <c r="O1292"/>
      <c r="T1292"/>
      <c r="U1292"/>
      <c r="V1292"/>
      <c r="W1292"/>
      <c r="X1292"/>
      <c r="Y1292"/>
      <c r="Z1292"/>
      <c r="AA1292"/>
    </row>
    <row r="1293" spans="1:27" s="44" customFormat="1" x14ac:dyDescent="0.15">
      <c r="A1293" s="66"/>
      <c r="O1293"/>
      <c r="T1293"/>
      <c r="U1293"/>
      <c r="V1293"/>
      <c r="W1293"/>
      <c r="X1293"/>
      <c r="Y1293"/>
      <c r="Z1293"/>
      <c r="AA1293"/>
    </row>
    <row r="1294" spans="1:27" s="44" customFormat="1" x14ac:dyDescent="0.15">
      <c r="A1294" s="66"/>
      <c r="O1294"/>
      <c r="T1294"/>
      <c r="U1294"/>
      <c r="V1294"/>
      <c r="W1294"/>
      <c r="X1294"/>
      <c r="Y1294"/>
      <c r="Z1294"/>
      <c r="AA1294"/>
    </row>
    <row r="1295" spans="1:27" s="44" customFormat="1" x14ac:dyDescent="0.15">
      <c r="A1295" s="66"/>
      <c r="O1295"/>
      <c r="T1295"/>
      <c r="U1295"/>
      <c r="V1295"/>
      <c r="W1295"/>
      <c r="X1295"/>
      <c r="Y1295"/>
      <c r="Z1295"/>
      <c r="AA1295"/>
    </row>
    <row r="1296" spans="1:27" s="44" customFormat="1" x14ac:dyDescent="0.15">
      <c r="A1296" s="66"/>
      <c r="O1296"/>
      <c r="T1296"/>
      <c r="U1296"/>
      <c r="V1296"/>
      <c r="W1296"/>
      <c r="X1296"/>
      <c r="Y1296"/>
      <c r="Z1296"/>
      <c r="AA1296"/>
    </row>
    <row r="1297" spans="1:27" s="44" customFormat="1" x14ac:dyDescent="0.15">
      <c r="A1297" s="66"/>
      <c r="O1297"/>
      <c r="T1297"/>
      <c r="U1297"/>
      <c r="V1297"/>
      <c r="W1297"/>
      <c r="X1297"/>
      <c r="Y1297"/>
      <c r="Z1297"/>
      <c r="AA1297"/>
    </row>
    <row r="1298" spans="1:27" s="44" customFormat="1" x14ac:dyDescent="0.15">
      <c r="A1298" s="66"/>
      <c r="O1298"/>
      <c r="T1298"/>
      <c r="U1298"/>
      <c r="V1298"/>
      <c r="W1298"/>
      <c r="X1298"/>
      <c r="Y1298"/>
      <c r="Z1298"/>
      <c r="AA1298"/>
    </row>
    <row r="1299" spans="1:27" s="44" customFormat="1" x14ac:dyDescent="0.15">
      <c r="A1299" s="66"/>
      <c r="O1299"/>
      <c r="T1299"/>
      <c r="U1299"/>
      <c r="V1299"/>
      <c r="W1299"/>
      <c r="X1299"/>
      <c r="Y1299"/>
      <c r="Z1299"/>
      <c r="AA1299"/>
    </row>
    <row r="1300" spans="1:27" s="44" customFormat="1" x14ac:dyDescent="0.15">
      <c r="A1300" s="66"/>
      <c r="O1300"/>
      <c r="T1300"/>
      <c r="U1300"/>
      <c r="V1300"/>
      <c r="W1300"/>
      <c r="X1300"/>
      <c r="Y1300"/>
      <c r="Z1300"/>
      <c r="AA1300"/>
    </row>
    <row r="1301" spans="1:27" s="44" customFormat="1" x14ac:dyDescent="0.15">
      <c r="A1301" s="66"/>
      <c r="O1301"/>
      <c r="T1301"/>
      <c r="U1301"/>
      <c r="V1301"/>
      <c r="W1301"/>
      <c r="X1301"/>
      <c r="Y1301"/>
      <c r="Z1301"/>
      <c r="AA1301"/>
    </row>
    <row r="1302" spans="1:27" s="44" customFormat="1" x14ac:dyDescent="0.15">
      <c r="A1302" s="66"/>
      <c r="O1302"/>
      <c r="T1302"/>
      <c r="U1302"/>
      <c r="V1302"/>
      <c r="W1302"/>
      <c r="X1302"/>
      <c r="Y1302"/>
      <c r="Z1302"/>
      <c r="AA1302"/>
    </row>
    <row r="1303" spans="1:27" s="44" customFormat="1" x14ac:dyDescent="0.15">
      <c r="A1303" s="66"/>
      <c r="O1303"/>
      <c r="T1303"/>
      <c r="U1303"/>
      <c r="V1303"/>
      <c r="W1303"/>
      <c r="X1303"/>
      <c r="Y1303"/>
      <c r="Z1303"/>
      <c r="AA1303"/>
    </row>
    <row r="1304" spans="1:27" s="44" customFormat="1" x14ac:dyDescent="0.15">
      <c r="A1304" s="66"/>
      <c r="O1304"/>
      <c r="T1304"/>
      <c r="U1304"/>
      <c r="V1304"/>
      <c r="W1304"/>
      <c r="X1304"/>
      <c r="Y1304"/>
      <c r="Z1304"/>
      <c r="AA1304"/>
    </row>
    <row r="1305" spans="1:27" s="44" customFormat="1" x14ac:dyDescent="0.15">
      <c r="A1305" s="66"/>
      <c r="O1305"/>
      <c r="T1305"/>
      <c r="U1305"/>
      <c r="V1305"/>
      <c r="W1305"/>
      <c r="X1305"/>
      <c r="Y1305"/>
      <c r="Z1305"/>
      <c r="AA1305"/>
    </row>
    <row r="1306" spans="1:27" s="44" customFormat="1" x14ac:dyDescent="0.15">
      <c r="A1306" s="66"/>
      <c r="O1306"/>
      <c r="T1306"/>
      <c r="U1306"/>
      <c r="V1306"/>
      <c r="W1306"/>
      <c r="X1306"/>
      <c r="Y1306"/>
      <c r="Z1306"/>
      <c r="AA1306"/>
    </row>
    <row r="1307" spans="1:27" s="44" customFormat="1" x14ac:dyDescent="0.15">
      <c r="A1307" s="66"/>
      <c r="O1307"/>
      <c r="T1307"/>
      <c r="U1307"/>
      <c r="V1307"/>
      <c r="W1307"/>
      <c r="X1307"/>
      <c r="Y1307"/>
      <c r="Z1307"/>
      <c r="AA1307"/>
    </row>
    <row r="1308" spans="1:27" s="44" customFormat="1" x14ac:dyDescent="0.15">
      <c r="A1308" s="66"/>
      <c r="O1308"/>
      <c r="T1308"/>
      <c r="U1308"/>
      <c r="V1308"/>
      <c r="W1308"/>
      <c r="X1308"/>
      <c r="Y1308"/>
      <c r="Z1308"/>
      <c r="AA1308"/>
    </row>
    <row r="1309" spans="1:27" s="44" customFormat="1" x14ac:dyDescent="0.15">
      <c r="A1309" s="66"/>
      <c r="O1309"/>
      <c r="T1309"/>
      <c r="U1309"/>
      <c r="V1309"/>
      <c r="W1309"/>
      <c r="X1309"/>
      <c r="Y1309"/>
      <c r="Z1309"/>
      <c r="AA1309"/>
    </row>
    <row r="1310" spans="1:27" s="44" customFormat="1" x14ac:dyDescent="0.15">
      <c r="A1310" s="66"/>
      <c r="O1310"/>
      <c r="T1310"/>
      <c r="U1310"/>
      <c r="V1310"/>
      <c r="W1310"/>
      <c r="X1310"/>
      <c r="Y1310"/>
      <c r="Z1310"/>
      <c r="AA1310"/>
    </row>
    <row r="1311" spans="1:27" s="44" customFormat="1" x14ac:dyDescent="0.15">
      <c r="A1311" s="66"/>
      <c r="O1311"/>
      <c r="T1311"/>
      <c r="U1311"/>
      <c r="V1311"/>
      <c r="W1311"/>
      <c r="X1311"/>
      <c r="Y1311"/>
      <c r="Z1311"/>
      <c r="AA1311"/>
    </row>
    <row r="1312" spans="1:27" s="44" customFormat="1" x14ac:dyDescent="0.15">
      <c r="A1312" s="66"/>
      <c r="O1312"/>
      <c r="T1312"/>
      <c r="U1312"/>
      <c r="V1312"/>
      <c r="W1312"/>
      <c r="X1312"/>
      <c r="Y1312"/>
      <c r="Z1312"/>
      <c r="AA1312"/>
    </row>
    <row r="1313" spans="1:27" s="44" customFormat="1" x14ac:dyDescent="0.15">
      <c r="A1313" s="66"/>
      <c r="O1313"/>
      <c r="T1313"/>
      <c r="U1313"/>
      <c r="V1313"/>
      <c r="W1313"/>
      <c r="X1313"/>
      <c r="Y1313"/>
      <c r="Z1313"/>
      <c r="AA1313"/>
    </row>
    <row r="1314" spans="1:27" s="44" customFormat="1" x14ac:dyDescent="0.15">
      <c r="A1314" s="66"/>
      <c r="O1314"/>
      <c r="T1314"/>
      <c r="U1314"/>
      <c r="V1314"/>
      <c r="W1314"/>
      <c r="X1314"/>
      <c r="Y1314"/>
      <c r="Z1314"/>
      <c r="AA1314"/>
    </row>
    <row r="1315" spans="1:27" s="44" customFormat="1" x14ac:dyDescent="0.15">
      <c r="A1315" s="66"/>
      <c r="O1315"/>
      <c r="T1315"/>
      <c r="U1315"/>
      <c r="V1315"/>
      <c r="W1315"/>
      <c r="X1315"/>
      <c r="Y1315"/>
      <c r="Z1315"/>
      <c r="AA1315"/>
    </row>
    <row r="1316" spans="1:27" s="44" customFormat="1" x14ac:dyDescent="0.15">
      <c r="A1316" s="66"/>
      <c r="O1316"/>
      <c r="T1316"/>
      <c r="U1316"/>
      <c r="V1316"/>
      <c r="W1316"/>
      <c r="X1316"/>
      <c r="Y1316"/>
      <c r="Z1316"/>
      <c r="AA1316"/>
    </row>
    <row r="1317" spans="1:27" s="44" customFormat="1" x14ac:dyDescent="0.15">
      <c r="A1317" s="66"/>
      <c r="O1317"/>
      <c r="T1317"/>
      <c r="U1317"/>
      <c r="V1317"/>
      <c r="W1317"/>
      <c r="X1317"/>
      <c r="Y1317"/>
      <c r="Z1317"/>
      <c r="AA1317"/>
    </row>
    <row r="1318" spans="1:27" s="44" customFormat="1" x14ac:dyDescent="0.15">
      <c r="A1318" s="66"/>
      <c r="O1318"/>
      <c r="T1318"/>
      <c r="U1318"/>
      <c r="V1318"/>
      <c r="W1318"/>
      <c r="X1318"/>
      <c r="Y1318"/>
      <c r="Z1318"/>
      <c r="AA1318"/>
    </row>
    <row r="1319" spans="1:27" s="44" customFormat="1" x14ac:dyDescent="0.15">
      <c r="A1319" s="66"/>
      <c r="O1319"/>
      <c r="T1319"/>
      <c r="U1319"/>
      <c r="V1319"/>
      <c r="W1319"/>
      <c r="X1319"/>
      <c r="Y1319"/>
      <c r="Z1319"/>
      <c r="AA1319"/>
    </row>
    <row r="1320" spans="1:27" s="44" customFormat="1" x14ac:dyDescent="0.15">
      <c r="A1320" s="66"/>
      <c r="O1320"/>
      <c r="T1320"/>
      <c r="U1320"/>
      <c r="V1320"/>
      <c r="W1320"/>
      <c r="X1320"/>
      <c r="Y1320"/>
      <c r="Z1320"/>
      <c r="AA1320"/>
    </row>
    <row r="1321" spans="1:27" s="44" customFormat="1" x14ac:dyDescent="0.15">
      <c r="A1321" s="66"/>
      <c r="O1321"/>
      <c r="T1321"/>
      <c r="U1321"/>
      <c r="V1321"/>
      <c r="W1321"/>
      <c r="X1321"/>
      <c r="Y1321"/>
      <c r="Z1321"/>
      <c r="AA1321"/>
    </row>
    <row r="1322" spans="1:27" s="44" customFormat="1" x14ac:dyDescent="0.15">
      <c r="A1322" s="66"/>
      <c r="O1322"/>
      <c r="T1322"/>
      <c r="U1322"/>
      <c r="V1322"/>
      <c r="W1322"/>
      <c r="X1322"/>
      <c r="Y1322"/>
      <c r="Z1322"/>
      <c r="AA1322"/>
    </row>
    <row r="1323" spans="1:27" s="44" customFormat="1" x14ac:dyDescent="0.15">
      <c r="A1323" s="66"/>
      <c r="O1323"/>
      <c r="T1323"/>
      <c r="U1323"/>
      <c r="V1323"/>
      <c r="W1323"/>
      <c r="X1323"/>
      <c r="Y1323"/>
      <c r="Z1323"/>
      <c r="AA1323"/>
    </row>
    <row r="1324" spans="1:27" s="44" customFormat="1" x14ac:dyDescent="0.15">
      <c r="A1324" s="66"/>
      <c r="O1324"/>
      <c r="T1324"/>
      <c r="U1324"/>
      <c r="V1324"/>
      <c r="W1324"/>
      <c r="X1324"/>
      <c r="Y1324"/>
      <c r="Z1324"/>
      <c r="AA1324"/>
    </row>
    <row r="1325" spans="1:27" s="44" customFormat="1" x14ac:dyDescent="0.15">
      <c r="A1325" s="66"/>
      <c r="O1325"/>
      <c r="T1325"/>
      <c r="U1325"/>
      <c r="V1325"/>
      <c r="W1325"/>
      <c r="X1325"/>
      <c r="Y1325"/>
      <c r="Z1325"/>
      <c r="AA1325"/>
    </row>
    <row r="1326" spans="1:27" s="44" customFormat="1" x14ac:dyDescent="0.15">
      <c r="A1326" s="66"/>
      <c r="O1326"/>
      <c r="T1326"/>
      <c r="U1326"/>
      <c r="V1326"/>
      <c r="W1326"/>
      <c r="X1326"/>
      <c r="Y1326"/>
      <c r="Z1326"/>
      <c r="AA1326"/>
    </row>
    <row r="1327" spans="1:27" s="44" customFormat="1" x14ac:dyDescent="0.15">
      <c r="A1327" s="66"/>
      <c r="O1327"/>
      <c r="T1327"/>
      <c r="U1327"/>
      <c r="V1327"/>
      <c r="W1327"/>
      <c r="X1327"/>
      <c r="Y1327"/>
      <c r="Z1327"/>
      <c r="AA1327"/>
    </row>
    <row r="1328" spans="1:27" s="44" customFormat="1" x14ac:dyDescent="0.15">
      <c r="A1328" s="66"/>
      <c r="O1328"/>
      <c r="T1328"/>
      <c r="U1328"/>
      <c r="V1328"/>
      <c r="W1328"/>
      <c r="X1328"/>
      <c r="Y1328"/>
      <c r="Z1328"/>
      <c r="AA1328"/>
    </row>
    <row r="1329" spans="1:27" s="44" customFormat="1" x14ac:dyDescent="0.15">
      <c r="A1329" s="66"/>
      <c r="O1329"/>
      <c r="T1329"/>
      <c r="U1329"/>
      <c r="V1329"/>
      <c r="W1329"/>
      <c r="X1329"/>
      <c r="Y1329"/>
      <c r="Z1329"/>
      <c r="AA1329"/>
    </row>
    <row r="1330" spans="1:27" s="44" customFormat="1" x14ac:dyDescent="0.15">
      <c r="A1330" s="66"/>
      <c r="O1330"/>
      <c r="T1330"/>
      <c r="U1330"/>
      <c r="V1330"/>
      <c r="W1330"/>
      <c r="X1330"/>
      <c r="Y1330"/>
      <c r="Z1330"/>
      <c r="AA1330"/>
    </row>
    <row r="1331" spans="1:27" s="44" customFormat="1" x14ac:dyDescent="0.15">
      <c r="A1331" s="66"/>
      <c r="O1331"/>
      <c r="T1331"/>
      <c r="U1331"/>
      <c r="V1331"/>
      <c r="W1331"/>
      <c r="X1331"/>
      <c r="Y1331"/>
      <c r="Z1331"/>
      <c r="AA1331"/>
    </row>
    <row r="1332" spans="1:27" s="44" customFormat="1" x14ac:dyDescent="0.15">
      <c r="A1332" s="66"/>
      <c r="O1332"/>
      <c r="T1332"/>
      <c r="U1332"/>
      <c r="V1332"/>
      <c r="W1332"/>
      <c r="X1332"/>
      <c r="Y1332"/>
      <c r="Z1332"/>
      <c r="AA1332"/>
    </row>
    <row r="1333" spans="1:27" s="44" customFormat="1" x14ac:dyDescent="0.15">
      <c r="A1333" s="66"/>
      <c r="O1333"/>
      <c r="T1333"/>
      <c r="U1333"/>
      <c r="V1333"/>
      <c r="W1333"/>
      <c r="X1333"/>
      <c r="Y1333"/>
      <c r="Z1333"/>
      <c r="AA1333"/>
    </row>
    <row r="1334" spans="1:27" s="44" customFormat="1" x14ac:dyDescent="0.15">
      <c r="A1334" s="66"/>
      <c r="O1334"/>
      <c r="T1334"/>
      <c r="U1334"/>
      <c r="V1334"/>
      <c r="W1334"/>
      <c r="X1334"/>
      <c r="Y1334"/>
      <c r="Z1334"/>
      <c r="AA1334"/>
    </row>
    <row r="1335" spans="1:27" s="44" customFormat="1" x14ac:dyDescent="0.15">
      <c r="A1335" s="66"/>
      <c r="O1335"/>
      <c r="T1335"/>
      <c r="U1335"/>
      <c r="V1335"/>
      <c r="W1335"/>
      <c r="X1335"/>
      <c r="Y1335"/>
      <c r="Z1335"/>
      <c r="AA1335"/>
    </row>
    <row r="1336" spans="1:27" s="44" customFormat="1" x14ac:dyDescent="0.15">
      <c r="A1336" s="66"/>
      <c r="O1336"/>
      <c r="T1336"/>
      <c r="U1336"/>
      <c r="V1336"/>
      <c r="W1336"/>
      <c r="X1336"/>
      <c r="Y1336"/>
      <c r="Z1336"/>
      <c r="AA1336"/>
    </row>
    <row r="1337" spans="1:27" s="44" customFormat="1" x14ac:dyDescent="0.15">
      <c r="A1337" s="66"/>
      <c r="O1337"/>
      <c r="T1337"/>
      <c r="U1337"/>
      <c r="V1337"/>
      <c r="W1337"/>
      <c r="X1337"/>
      <c r="Y1337"/>
      <c r="Z1337"/>
      <c r="AA1337"/>
    </row>
    <row r="1338" spans="1:27" s="44" customFormat="1" x14ac:dyDescent="0.15">
      <c r="A1338" s="66"/>
      <c r="O1338"/>
      <c r="T1338"/>
      <c r="U1338"/>
      <c r="V1338"/>
      <c r="W1338"/>
      <c r="X1338"/>
      <c r="Y1338"/>
      <c r="Z1338"/>
      <c r="AA1338"/>
    </row>
    <row r="1339" spans="1:27" s="44" customFormat="1" x14ac:dyDescent="0.15">
      <c r="A1339" s="66"/>
      <c r="O1339"/>
      <c r="T1339"/>
      <c r="U1339"/>
      <c r="V1339"/>
      <c r="W1339"/>
      <c r="X1339"/>
      <c r="Y1339"/>
      <c r="Z1339"/>
      <c r="AA1339"/>
    </row>
    <row r="1340" spans="1:27" s="44" customFormat="1" x14ac:dyDescent="0.15">
      <c r="A1340" s="66"/>
      <c r="O1340"/>
      <c r="T1340"/>
      <c r="U1340"/>
      <c r="V1340"/>
      <c r="W1340"/>
      <c r="X1340"/>
      <c r="Y1340"/>
      <c r="Z1340"/>
      <c r="AA1340"/>
    </row>
    <row r="1341" spans="1:27" s="44" customFormat="1" x14ac:dyDescent="0.15">
      <c r="A1341" s="66"/>
      <c r="O1341"/>
      <c r="T1341"/>
      <c r="U1341"/>
      <c r="V1341"/>
      <c r="W1341"/>
      <c r="X1341"/>
      <c r="Y1341"/>
      <c r="Z1341"/>
      <c r="AA1341"/>
    </row>
    <row r="1342" spans="1:27" s="44" customFormat="1" x14ac:dyDescent="0.15">
      <c r="A1342" s="66"/>
      <c r="O1342"/>
      <c r="T1342"/>
      <c r="U1342"/>
      <c r="V1342"/>
      <c r="W1342"/>
      <c r="X1342"/>
      <c r="Y1342"/>
      <c r="Z1342"/>
      <c r="AA1342"/>
    </row>
    <row r="1343" spans="1:27" s="44" customFormat="1" x14ac:dyDescent="0.15">
      <c r="A1343" s="66"/>
      <c r="O1343"/>
      <c r="T1343"/>
      <c r="U1343"/>
      <c r="V1343"/>
      <c r="W1343"/>
      <c r="X1343"/>
      <c r="Y1343"/>
      <c r="Z1343"/>
      <c r="AA1343"/>
    </row>
    <row r="1344" spans="1:27" s="44" customFormat="1" x14ac:dyDescent="0.15">
      <c r="A1344" s="66"/>
      <c r="O1344"/>
      <c r="T1344"/>
      <c r="U1344"/>
      <c r="V1344"/>
      <c r="W1344"/>
      <c r="X1344"/>
      <c r="Y1344"/>
      <c r="Z1344"/>
      <c r="AA1344"/>
    </row>
    <row r="1345" spans="1:27" s="44" customFormat="1" x14ac:dyDescent="0.15">
      <c r="A1345" s="66"/>
      <c r="O1345"/>
      <c r="T1345"/>
      <c r="U1345"/>
      <c r="V1345"/>
      <c r="W1345"/>
      <c r="X1345"/>
      <c r="Y1345"/>
      <c r="Z1345"/>
      <c r="AA1345"/>
    </row>
    <row r="1346" spans="1:27" s="44" customFormat="1" x14ac:dyDescent="0.15">
      <c r="A1346" s="66"/>
      <c r="O1346"/>
      <c r="T1346"/>
      <c r="U1346"/>
      <c r="V1346"/>
      <c r="W1346"/>
      <c r="X1346"/>
      <c r="Y1346"/>
      <c r="Z1346"/>
      <c r="AA1346"/>
    </row>
    <row r="1347" spans="1:27" s="44" customFormat="1" x14ac:dyDescent="0.15">
      <c r="A1347" s="66"/>
      <c r="O1347"/>
      <c r="T1347"/>
      <c r="U1347"/>
      <c r="V1347"/>
      <c r="W1347"/>
      <c r="X1347"/>
      <c r="Y1347"/>
      <c r="Z1347"/>
      <c r="AA1347"/>
    </row>
    <row r="1348" spans="1:27" s="44" customFormat="1" x14ac:dyDescent="0.15">
      <c r="A1348" s="66"/>
      <c r="O1348"/>
      <c r="T1348"/>
      <c r="U1348"/>
      <c r="V1348"/>
      <c r="W1348"/>
      <c r="X1348"/>
      <c r="Y1348"/>
      <c r="Z1348"/>
      <c r="AA1348"/>
    </row>
    <row r="1349" spans="1:27" s="44" customFormat="1" x14ac:dyDescent="0.15">
      <c r="A1349" s="66"/>
      <c r="O1349"/>
      <c r="T1349"/>
      <c r="U1349"/>
      <c r="V1349"/>
      <c r="W1349"/>
      <c r="X1349"/>
      <c r="Y1349"/>
      <c r="Z1349"/>
      <c r="AA1349"/>
    </row>
    <row r="1350" spans="1:27" s="44" customFormat="1" x14ac:dyDescent="0.15">
      <c r="A1350" s="66"/>
      <c r="O1350"/>
      <c r="T1350"/>
      <c r="U1350"/>
      <c r="V1350"/>
      <c r="W1350"/>
      <c r="X1350"/>
      <c r="Y1350"/>
      <c r="Z1350"/>
      <c r="AA1350"/>
    </row>
    <row r="1351" spans="1:27" s="44" customFormat="1" x14ac:dyDescent="0.15">
      <c r="A1351" s="66"/>
      <c r="O1351"/>
      <c r="T1351"/>
      <c r="U1351"/>
      <c r="V1351"/>
      <c r="W1351"/>
      <c r="X1351"/>
      <c r="Y1351"/>
      <c r="Z1351"/>
      <c r="AA1351"/>
    </row>
    <row r="1352" spans="1:27" s="44" customFormat="1" x14ac:dyDescent="0.15">
      <c r="A1352" s="66"/>
      <c r="O1352"/>
      <c r="T1352"/>
      <c r="U1352"/>
      <c r="V1352"/>
      <c r="W1352"/>
      <c r="X1352"/>
      <c r="Y1352"/>
      <c r="Z1352"/>
      <c r="AA1352"/>
    </row>
    <row r="1353" spans="1:27" s="44" customFormat="1" x14ac:dyDescent="0.15">
      <c r="A1353" s="66"/>
      <c r="O1353"/>
      <c r="T1353"/>
      <c r="U1353"/>
      <c r="V1353"/>
      <c r="W1353"/>
      <c r="X1353"/>
      <c r="Y1353"/>
      <c r="Z1353"/>
      <c r="AA1353"/>
    </row>
    <row r="1354" spans="1:27" s="44" customFormat="1" x14ac:dyDescent="0.15">
      <c r="A1354" s="66"/>
      <c r="O1354"/>
      <c r="T1354"/>
      <c r="U1354"/>
      <c r="V1354"/>
      <c r="W1354"/>
      <c r="X1354"/>
      <c r="Y1354"/>
      <c r="Z1354"/>
      <c r="AA1354"/>
    </row>
    <row r="1355" spans="1:27" s="44" customFormat="1" x14ac:dyDescent="0.15">
      <c r="A1355" s="66"/>
      <c r="O1355"/>
      <c r="T1355"/>
      <c r="U1355"/>
      <c r="V1355"/>
      <c r="W1355"/>
      <c r="X1355"/>
      <c r="Y1355"/>
      <c r="Z1355"/>
      <c r="AA1355"/>
    </row>
    <row r="1356" spans="1:27" s="44" customFormat="1" x14ac:dyDescent="0.15">
      <c r="A1356" s="66"/>
      <c r="O1356"/>
      <c r="T1356"/>
      <c r="U1356"/>
      <c r="V1356"/>
      <c r="W1356"/>
      <c r="X1356"/>
      <c r="Y1356"/>
      <c r="Z1356"/>
      <c r="AA1356"/>
    </row>
    <row r="1357" spans="1:27" s="44" customFormat="1" x14ac:dyDescent="0.15">
      <c r="A1357" s="66"/>
      <c r="O1357"/>
      <c r="T1357"/>
      <c r="U1357"/>
      <c r="V1357"/>
      <c r="W1357"/>
      <c r="X1357"/>
      <c r="Y1357"/>
      <c r="Z1357"/>
      <c r="AA1357"/>
    </row>
    <row r="1358" spans="1:27" s="44" customFormat="1" x14ac:dyDescent="0.15">
      <c r="A1358" s="66"/>
      <c r="O1358"/>
      <c r="T1358"/>
      <c r="U1358"/>
      <c r="V1358"/>
      <c r="W1358"/>
      <c r="X1358"/>
      <c r="Y1358"/>
      <c r="Z1358"/>
      <c r="AA1358"/>
    </row>
    <row r="1359" spans="1:27" s="44" customFormat="1" x14ac:dyDescent="0.15">
      <c r="A1359" s="66"/>
      <c r="O1359"/>
      <c r="T1359"/>
      <c r="U1359"/>
      <c r="V1359"/>
      <c r="W1359"/>
      <c r="X1359"/>
      <c r="Y1359"/>
      <c r="Z1359"/>
      <c r="AA1359"/>
    </row>
    <row r="1360" spans="1:27" s="44" customFormat="1" x14ac:dyDescent="0.15">
      <c r="A1360" s="66"/>
      <c r="O1360"/>
      <c r="T1360"/>
      <c r="U1360"/>
      <c r="V1360"/>
      <c r="W1360"/>
      <c r="X1360"/>
      <c r="Y1360"/>
      <c r="Z1360"/>
      <c r="AA1360"/>
    </row>
    <row r="1361" spans="1:27" s="44" customFormat="1" x14ac:dyDescent="0.15">
      <c r="A1361" s="66"/>
      <c r="O1361"/>
      <c r="T1361"/>
      <c r="U1361"/>
      <c r="V1361"/>
      <c r="W1361"/>
      <c r="X1361"/>
      <c r="Y1361"/>
      <c r="Z1361"/>
      <c r="AA1361"/>
    </row>
    <row r="1362" spans="1:27" s="44" customFormat="1" x14ac:dyDescent="0.15">
      <c r="A1362" s="66"/>
      <c r="O1362"/>
      <c r="T1362"/>
      <c r="U1362"/>
      <c r="V1362"/>
      <c r="W1362"/>
      <c r="X1362"/>
      <c r="Y1362"/>
      <c r="Z1362"/>
      <c r="AA1362"/>
    </row>
    <row r="1363" spans="1:27" s="44" customFormat="1" x14ac:dyDescent="0.15">
      <c r="A1363" s="66"/>
      <c r="O1363"/>
      <c r="T1363"/>
      <c r="U1363"/>
      <c r="V1363"/>
      <c r="W1363"/>
      <c r="X1363"/>
      <c r="Y1363"/>
      <c r="Z1363"/>
      <c r="AA1363"/>
    </row>
    <row r="1364" spans="1:27" s="44" customFormat="1" x14ac:dyDescent="0.15">
      <c r="A1364" s="66"/>
      <c r="O1364"/>
      <c r="T1364"/>
      <c r="U1364"/>
      <c r="V1364"/>
      <c r="W1364"/>
      <c r="X1364"/>
      <c r="Y1364"/>
      <c r="Z1364"/>
      <c r="AA1364"/>
    </row>
    <row r="1365" spans="1:27" s="44" customFormat="1" x14ac:dyDescent="0.15">
      <c r="A1365" s="66"/>
      <c r="O1365"/>
      <c r="T1365"/>
      <c r="U1365"/>
      <c r="V1365"/>
      <c r="W1365"/>
      <c r="X1365"/>
      <c r="Y1365"/>
      <c r="Z1365"/>
      <c r="AA1365"/>
    </row>
    <row r="1366" spans="1:27" s="44" customFormat="1" x14ac:dyDescent="0.15">
      <c r="A1366" s="66"/>
      <c r="O1366"/>
      <c r="T1366"/>
      <c r="U1366"/>
      <c r="V1366"/>
      <c r="W1366"/>
      <c r="X1366"/>
      <c r="Y1366"/>
      <c r="Z1366"/>
      <c r="AA1366"/>
    </row>
    <row r="1367" spans="1:27" s="44" customFormat="1" x14ac:dyDescent="0.15">
      <c r="A1367" s="66"/>
      <c r="O1367"/>
      <c r="T1367"/>
      <c r="U1367"/>
      <c r="V1367"/>
      <c r="W1367"/>
      <c r="X1367"/>
      <c r="Y1367"/>
      <c r="Z1367"/>
      <c r="AA1367"/>
    </row>
    <row r="1368" spans="1:27" s="44" customFormat="1" x14ac:dyDescent="0.15">
      <c r="A1368" s="66"/>
      <c r="O1368"/>
      <c r="T1368"/>
      <c r="U1368"/>
      <c r="V1368"/>
      <c r="W1368"/>
      <c r="X1368"/>
      <c r="Y1368"/>
      <c r="Z1368"/>
      <c r="AA1368"/>
    </row>
    <row r="1369" spans="1:27" s="44" customFormat="1" x14ac:dyDescent="0.15">
      <c r="A1369" s="66"/>
      <c r="O1369"/>
      <c r="T1369"/>
      <c r="U1369"/>
      <c r="V1369"/>
      <c r="W1369"/>
      <c r="X1369"/>
      <c r="Y1369"/>
      <c r="Z1369"/>
      <c r="AA1369"/>
    </row>
    <row r="1370" spans="1:27" s="44" customFormat="1" x14ac:dyDescent="0.15">
      <c r="A1370" s="66"/>
      <c r="O1370"/>
      <c r="T1370"/>
      <c r="U1370"/>
      <c r="V1370"/>
      <c r="W1370"/>
      <c r="X1370"/>
      <c r="Y1370"/>
      <c r="Z1370"/>
      <c r="AA1370"/>
    </row>
    <row r="1371" spans="1:27" s="44" customFormat="1" x14ac:dyDescent="0.15">
      <c r="A1371" s="66"/>
      <c r="O1371"/>
      <c r="T1371"/>
      <c r="U1371"/>
      <c r="V1371"/>
      <c r="W1371"/>
      <c r="X1371"/>
      <c r="Y1371"/>
      <c r="Z1371"/>
      <c r="AA1371"/>
    </row>
    <row r="1372" spans="1:27" s="44" customFormat="1" x14ac:dyDescent="0.15">
      <c r="A1372" s="66"/>
      <c r="O1372"/>
      <c r="T1372"/>
      <c r="U1372"/>
      <c r="V1372"/>
      <c r="W1372"/>
      <c r="X1372"/>
      <c r="Y1372"/>
      <c r="Z1372"/>
      <c r="AA1372"/>
    </row>
    <row r="1373" spans="1:27" s="44" customFormat="1" x14ac:dyDescent="0.15">
      <c r="A1373" s="66"/>
      <c r="O1373"/>
      <c r="T1373"/>
      <c r="U1373"/>
      <c r="V1373"/>
      <c r="W1373"/>
      <c r="X1373"/>
      <c r="Y1373"/>
      <c r="Z1373"/>
      <c r="AA1373"/>
    </row>
    <row r="1374" spans="1:27" s="44" customFormat="1" x14ac:dyDescent="0.15">
      <c r="A1374" s="66"/>
      <c r="O1374"/>
      <c r="T1374"/>
      <c r="U1374"/>
      <c r="V1374"/>
      <c r="W1374"/>
      <c r="X1374"/>
      <c r="Y1374"/>
      <c r="Z1374"/>
      <c r="AA1374"/>
    </row>
    <row r="1375" spans="1:27" s="44" customFormat="1" x14ac:dyDescent="0.15">
      <c r="A1375" s="66"/>
      <c r="O1375"/>
      <c r="T1375"/>
      <c r="U1375"/>
      <c r="V1375"/>
      <c r="W1375"/>
      <c r="X1375"/>
      <c r="Y1375"/>
      <c r="Z1375"/>
      <c r="AA1375"/>
    </row>
    <row r="1376" spans="1:27" s="44" customFormat="1" x14ac:dyDescent="0.15">
      <c r="A1376" s="66"/>
      <c r="O1376"/>
      <c r="T1376"/>
      <c r="U1376"/>
      <c r="V1376"/>
      <c r="W1376"/>
      <c r="X1376"/>
      <c r="Y1376"/>
      <c r="Z1376"/>
      <c r="AA1376"/>
    </row>
    <row r="1377" spans="1:27" s="44" customFormat="1" x14ac:dyDescent="0.15">
      <c r="A1377" s="66"/>
      <c r="O1377"/>
      <c r="T1377"/>
      <c r="U1377"/>
      <c r="V1377"/>
      <c r="W1377"/>
      <c r="X1377"/>
      <c r="Y1377"/>
      <c r="Z1377"/>
      <c r="AA1377"/>
    </row>
    <row r="1378" spans="1:27" s="44" customFormat="1" x14ac:dyDescent="0.15">
      <c r="A1378" s="66"/>
      <c r="O1378"/>
      <c r="T1378"/>
      <c r="U1378"/>
      <c r="V1378"/>
      <c r="W1378"/>
      <c r="X1378"/>
      <c r="Y1378"/>
      <c r="Z1378"/>
      <c r="AA1378"/>
    </row>
    <row r="1379" spans="1:27" s="44" customFormat="1" x14ac:dyDescent="0.15">
      <c r="A1379" s="66"/>
      <c r="O1379"/>
      <c r="T1379"/>
      <c r="U1379"/>
      <c r="V1379"/>
      <c r="W1379"/>
      <c r="X1379"/>
      <c r="Y1379"/>
      <c r="Z1379"/>
      <c r="AA1379"/>
    </row>
    <row r="1380" spans="1:27" s="44" customFormat="1" x14ac:dyDescent="0.15">
      <c r="A1380" s="66"/>
      <c r="O1380"/>
      <c r="T1380"/>
      <c r="U1380"/>
      <c r="V1380"/>
      <c r="W1380"/>
      <c r="X1380"/>
      <c r="Y1380"/>
      <c r="Z1380"/>
      <c r="AA1380"/>
    </row>
    <row r="1381" spans="1:27" s="44" customFormat="1" x14ac:dyDescent="0.15">
      <c r="A1381" s="66"/>
      <c r="O1381"/>
      <c r="T1381"/>
      <c r="U1381"/>
      <c r="V1381"/>
      <c r="W1381"/>
      <c r="X1381"/>
      <c r="Y1381"/>
      <c r="Z1381"/>
      <c r="AA1381"/>
    </row>
    <row r="1382" spans="1:27" s="44" customFormat="1" x14ac:dyDescent="0.15">
      <c r="A1382" s="66"/>
      <c r="O1382"/>
      <c r="T1382"/>
      <c r="U1382"/>
      <c r="V1382"/>
      <c r="W1382"/>
      <c r="X1382"/>
      <c r="Y1382"/>
      <c r="Z1382"/>
      <c r="AA1382"/>
    </row>
    <row r="1383" spans="1:27" s="44" customFormat="1" x14ac:dyDescent="0.15">
      <c r="A1383" s="66"/>
      <c r="O1383"/>
      <c r="T1383"/>
      <c r="U1383"/>
      <c r="V1383"/>
      <c r="W1383"/>
      <c r="X1383"/>
      <c r="Y1383"/>
      <c r="Z1383"/>
      <c r="AA1383"/>
    </row>
    <row r="1384" spans="1:27" s="44" customFormat="1" x14ac:dyDescent="0.15">
      <c r="A1384" s="66"/>
      <c r="O1384"/>
      <c r="T1384"/>
      <c r="U1384"/>
      <c r="V1384"/>
      <c r="W1384"/>
      <c r="X1384"/>
      <c r="Y1384"/>
      <c r="Z1384"/>
      <c r="AA1384"/>
    </row>
    <row r="1385" spans="1:27" s="44" customFormat="1" x14ac:dyDescent="0.15">
      <c r="A1385" s="66"/>
      <c r="O1385"/>
      <c r="T1385"/>
      <c r="U1385"/>
      <c r="V1385"/>
      <c r="W1385"/>
      <c r="X1385"/>
      <c r="Y1385"/>
      <c r="Z1385"/>
      <c r="AA1385"/>
    </row>
    <row r="1386" spans="1:27" s="44" customFormat="1" x14ac:dyDescent="0.15">
      <c r="A1386" s="66"/>
      <c r="O1386"/>
      <c r="T1386"/>
      <c r="U1386"/>
      <c r="V1386"/>
      <c r="W1386"/>
      <c r="X1386"/>
      <c r="Y1386"/>
      <c r="Z1386"/>
      <c r="AA1386"/>
    </row>
    <row r="1387" spans="1:27" s="44" customFormat="1" x14ac:dyDescent="0.15">
      <c r="A1387" s="66"/>
      <c r="O1387"/>
      <c r="T1387"/>
      <c r="U1387"/>
      <c r="V1387"/>
      <c r="W1387"/>
      <c r="X1387"/>
      <c r="Y1387"/>
      <c r="Z1387"/>
      <c r="AA1387"/>
    </row>
    <row r="1388" spans="1:27" s="44" customFormat="1" x14ac:dyDescent="0.15">
      <c r="A1388" s="66"/>
      <c r="O1388"/>
      <c r="T1388"/>
      <c r="U1388"/>
      <c r="V1388"/>
      <c r="W1388"/>
      <c r="X1388"/>
      <c r="Y1388"/>
      <c r="Z1388"/>
      <c r="AA1388"/>
    </row>
    <row r="1389" spans="1:27" s="44" customFormat="1" x14ac:dyDescent="0.15">
      <c r="A1389" s="66"/>
      <c r="O1389"/>
      <c r="T1389"/>
      <c r="U1389"/>
      <c r="V1389"/>
      <c r="W1389"/>
      <c r="X1389"/>
      <c r="Y1389"/>
      <c r="Z1389"/>
      <c r="AA1389"/>
    </row>
    <row r="1390" spans="1:27" s="44" customFormat="1" x14ac:dyDescent="0.15">
      <c r="A1390" s="66"/>
      <c r="O1390"/>
      <c r="T1390"/>
      <c r="U1390"/>
      <c r="V1390"/>
      <c r="W1390"/>
      <c r="X1390"/>
      <c r="Y1390"/>
      <c r="Z1390"/>
      <c r="AA1390"/>
    </row>
    <row r="1391" spans="1:27" s="44" customFormat="1" x14ac:dyDescent="0.15">
      <c r="A1391" s="66"/>
      <c r="O1391"/>
      <c r="T1391"/>
      <c r="U1391"/>
      <c r="V1391"/>
      <c r="W1391"/>
      <c r="X1391"/>
      <c r="Y1391"/>
      <c r="Z1391"/>
      <c r="AA1391"/>
    </row>
    <row r="1392" spans="1:27" s="44" customFormat="1" x14ac:dyDescent="0.15">
      <c r="A1392" s="66"/>
      <c r="O1392"/>
      <c r="T1392"/>
      <c r="U1392"/>
      <c r="V1392"/>
      <c r="W1392"/>
      <c r="X1392"/>
      <c r="Y1392"/>
      <c r="Z1392"/>
      <c r="AA1392"/>
    </row>
    <row r="1393" spans="1:27" s="44" customFormat="1" x14ac:dyDescent="0.15">
      <c r="A1393" s="66"/>
      <c r="O1393"/>
      <c r="T1393"/>
      <c r="U1393"/>
      <c r="V1393"/>
      <c r="W1393"/>
      <c r="X1393"/>
      <c r="Y1393"/>
      <c r="Z1393"/>
      <c r="AA1393"/>
    </row>
    <row r="1394" spans="1:27" s="44" customFormat="1" x14ac:dyDescent="0.15">
      <c r="A1394" s="66"/>
      <c r="O1394"/>
      <c r="T1394"/>
      <c r="U1394"/>
      <c r="V1394"/>
      <c r="W1394"/>
      <c r="X1394"/>
      <c r="Y1394"/>
      <c r="Z1394"/>
      <c r="AA1394"/>
    </row>
    <row r="1395" spans="1:27" s="44" customFormat="1" x14ac:dyDescent="0.15">
      <c r="A1395" s="66"/>
      <c r="O1395"/>
      <c r="T1395"/>
      <c r="U1395"/>
      <c r="V1395"/>
      <c r="W1395"/>
      <c r="X1395"/>
      <c r="Y1395"/>
      <c r="Z1395"/>
      <c r="AA1395"/>
    </row>
    <row r="1396" spans="1:27" s="44" customFormat="1" x14ac:dyDescent="0.15">
      <c r="A1396" s="66"/>
      <c r="O1396"/>
      <c r="T1396"/>
      <c r="U1396"/>
      <c r="V1396"/>
      <c r="W1396"/>
      <c r="X1396"/>
      <c r="Y1396"/>
      <c r="Z1396"/>
      <c r="AA1396"/>
    </row>
    <row r="1397" spans="1:27" s="44" customFormat="1" x14ac:dyDescent="0.15">
      <c r="A1397" s="66"/>
      <c r="O1397"/>
      <c r="T1397"/>
      <c r="U1397"/>
      <c r="V1397"/>
      <c r="W1397"/>
      <c r="X1397"/>
      <c r="Y1397"/>
      <c r="Z1397"/>
      <c r="AA1397"/>
    </row>
    <row r="1398" spans="1:27" s="44" customFormat="1" x14ac:dyDescent="0.15">
      <c r="A1398" s="66"/>
      <c r="O1398"/>
      <c r="T1398"/>
      <c r="U1398"/>
      <c r="V1398"/>
      <c r="W1398"/>
      <c r="X1398"/>
      <c r="Y1398"/>
      <c r="Z1398"/>
      <c r="AA1398"/>
    </row>
    <row r="1399" spans="1:27" s="44" customFormat="1" x14ac:dyDescent="0.15">
      <c r="A1399" s="66"/>
      <c r="O1399"/>
      <c r="T1399"/>
      <c r="U1399"/>
      <c r="V1399"/>
      <c r="W1399"/>
      <c r="X1399"/>
      <c r="Y1399"/>
      <c r="Z1399"/>
      <c r="AA1399"/>
    </row>
    <row r="1400" spans="1:27" s="44" customFormat="1" x14ac:dyDescent="0.15">
      <c r="A1400" s="66"/>
      <c r="O1400"/>
      <c r="T1400"/>
      <c r="U1400"/>
      <c r="V1400"/>
      <c r="W1400"/>
      <c r="X1400"/>
      <c r="Y1400"/>
      <c r="Z1400"/>
      <c r="AA1400"/>
    </row>
    <row r="1401" spans="1:27" s="44" customFormat="1" x14ac:dyDescent="0.15">
      <c r="A1401" s="66"/>
      <c r="O1401"/>
      <c r="T1401"/>
      <c r="U1401"/>
      <c r="V1401"/>
      <c r="W1401"/>
      <c r="X1401"/>
      <c r="Y1401"/>
      <c r="Z1401"/>
      <c r="AA1401"/>
    </row>
    <row r="1402" spans="1:27" s="44" customFormat="1" x14ac:dyDescent="0.15">
      <c r="A1402" s="66"/>
      <c r="O1402"/>
      <c r="T1402"/>
      <c r="U1402"/>
      <c r="V1402"/>
      <c r="W1402"/>
      <c r="X1402"/>
      <c r="Y1402"/>
      <c r="Z1402"/>
      <c r="AA1402"/>
    </row>
    <row r="1403" spans="1:27" s="44" customFormat="1" x14ac:dyDescent="0.15">
      <c r="A1403" s="66"/>
      <c r="O1403"/>
      <c r="T1403"/>
      <c r="U1403"/>
      <c r="V1403"/>
      <c r="W1403"/>
      <c r="X1403"/>
      <c r="Y1403"/>
      <c r="Z1403"/>
      <c r="AA1403"/>
    </row>
    <row r="1404" spans="1:27" s="44" customFormat="1" x14ac:dyDescent="0.15">
      <c r="A1404" s="66"/>
      <c r="O1404"/>
      <c r="T1404"/>
      <c r="U1404"/>
      <c r="V1404"/>
      <c r="W1404"/>
      <c r="X1404"/>
      <c r="Y1404"/>
      <c r="Z1404"/>
      <c r="AA1404"/>
    </row>
    <row r="1405" spans="1:27" s="44" customFormat="1" x14ac:dyDescent="0.15">
      <c r="A1405" s="66"/>
      <c r="O1405"/>
      <c r="T1405"/>
      <c r="U1405"/>
      <c r="V1405"/>
      <c r="W1405"/>
      <c r="X1405"/>
      <c r="Y1405"/>
      <c r="Z1405"/>
      <c r="AA1405"/>
    </row>
    <row r="1406" spans="1:27" s="44" customFormat="1" x14ac:dyDescent="0.15">
      <c r="A1406" s="66"/>
      <c r="O1406"/>
      <c r="T1406"/>
      <c r="U1406"/>
      <c r="V1406"/>
      <c r="W1406"/>
      <c r="X1406"/>
      <c r="Y1406"/>
      <c r="Z1406"/>
      <c r="AA1406"/>
    </row>
    <row r="1407" spans="1:27" s="44" customFormat="1" x14ac:dyDescent="0.15">
      <c r="A1407" s="66"/>
      <c r="O1407"/>
      <c r="T1407"/>
      <c r="U1407"/>
      <c r="V1407"/>
      <c r="W1407"/>
      <c r="X1407"/>
      <c r="Y1407"/>
      <c r="Z1407"/>
      <c r="AA1407"/>
    </row>
    <row r="1408" spans="1:27" s="44" customFormat="1" x14ac:dyDescent="0.15">
      <c r="A1408" s="66"/>
      <c r="O1408"/>
      <c r="T1408"/>
      <c r="U1408"/>
      <c r="V1408"/>
      <c r="W1408"/>
      <c r="X1408"/>
      <c r="Y1408"/>
      <c r="Z1408"/>
      <c r="AA1408"/>
    </row>
    <row r="1409" spans="1:27" s="44" customFormat="1" x14ac:dyDescent="0.15">
      <c r="A1409" s="66"/>
      <c r="O1409"/>
      <c r="T1409"/>
      <c r="U1409"/>
      <c r="V1409"/>
      <c r="W1409"/>
      <c r="X1409"/>
      <c r="Y1409"/>
      <c r="Z1409"/>
      <c r="AA1409"/>
    </row>
    <row r="1410" spans="1:27" s="44" customFormat="1" x14ac:dyDescent="0.15">
      <c r="A1410" s="66"/>
      <c r="O1410"/>
      <c r="T1410"/>
      <c r="U1410"/>
      <c r="V1410"/>
      <c r="W1410"/>
      <c r="X1410"/>
      <c r="Y1410"/>
      <c r="Z1410"/>
      <c r="AA1410"/>
    </row>
    <row r="1411" spans="1:27" s="44" customFormat="1" x14ac:dyDescent="0.15">
      <c r="A1411" s="66"/>
      <c r="O1411"/>
      <c r="T1411"/>
      <c r="U1411"/>
      <c r="V1411"/>
      <c r="W1411"/>
      <c r="X1411"/>
      <c r="Y1411"/>
      <c r="Z1411"/>
      <c r="AA1411"/>
    </row>
    <row r="1412" spans="1:27" s="44" customFormat="1" x14ac:dyDescent="0.15">
      <c r="A1412" s="66"/>
      <c r="O1412"/>
      <c r="T1412"/>
      <c r="U1412"/>
      <c r="V1412"/>
      <c r="W1412"/>
      <c r="X1412"/>
      <c r="Y1412"/>
      <c r="Z1412"/>
      <c r="AA1412"/>
    </row>
    <row r="1413" spans="1:27" s="44" customFormat="1" x14ac:dyDescent="0.15">
      <c r="A1413" s="66"/>
      <c r="O1413"/>
      <c r="T1413"/>
      <c r="U1413"/>
      <c r="V1413"/>
      <c r="W1413"/>
      <c r="X1413"/>
      <c r="Y1413"/>
      <c r="Z1413"/>
      <c r="AA1413"/>
    </row>
    <row r="1414" spans="1:27" s="44" customFormat="1" x14ac:dyDescent="0.15">
      <c r="A1414" s="66"/>
      <c r="O1414"/>
      <c r="T1414"/>
      <c r="U1414"/>
      <c r="V1414"/>
      <c r="W1414"/>
      <c r="X1414"/>
      <c r="Y1414"/>
      <c r="Z1414"/>
      <c r="AA1414"/>
    </row>
    <row r="1415" spans="1:27" s="44" customFormat="1" x14ac:dyDescent="0.15">
      <c r="A1415" s="66"/>
      <c r="O1415"/>
      <c r="T1415"/>
      <c r="U1415"/>
      <c r="V1415"/>
      <c r="W1415"/>
      <c r="X1415"/>
      <c r="Y1415"/>
      <c r="Z1415"/>
      <c r="AA1415"/>
    </row>
    <row r="1416" spans="1:27" s="44" customFormat="1" x14ac:dyDescent="0.15">
      <c r="A1416" s="66"/>
      <c r="O1416"/>
      <c r="T1416"/>
      <c r="U1416"/>
      <c r="V1416"/>
      <c r="W1416"/>
      <c r="X1416"/>
      <c r="Y1416"/>
      <c r="Z1416"/>
      <c r="AA1416"/>
    </row>
    <row r="1417" spans="1:27" s="44" customFormat="1" x14ac:dyDescent="0.15">
      <c r="A1417" s="66"/>
      <c r="O1417"/>
      <c r="T1417"/>
      <c r="U1417"/>
      <c r="V1417"/>
      <c r="W1417"/>
      <c r="X1417"/>
      <c r="Y1417"/>
      <c r="Z1417"/>
      <c r="AA1417"/>
    </row>
    <row r="1418" spans="1:27" s="44" customFormat="1" x14ac:dyDescent="0.15">
      <c r="A1418" s="66"/>
      <c r="O1418"/>
      <c r="T1418"/>
      <c r="U1418"/>
      <c r="V1418"/>
      <c r="W1418"/>
      <c r="X1418"/>
      <c r="Y1418"/>
      <c r="Z1418"/>
      <c r="AA1418"/>
    </row>
    <row r="1419" spans="1:27" s="44" customFormat="1" x14ac:dyDescent="0.15">
      <c r="A1419" s="66"/>
      <c r="O1419"/>
      <c r="T1419"/>
      <c r="U1419"/>
      <c r="V1419"/>
      <c r="W1419"/>
      <c r="X1419"/>
      <c r="Y1419"/>
      <c r="Z1419"/>
      <c r="AA1419"/>
    </row>
    <row r="1420" spans="1:27" s="44" customFormat="1" x14ac:dyDescent="0.15">
      <c r="A1420" s="66"/>
      <c r="O1420"/>
      <c r="T1420"/>
      <c r="U1420"/>
      <c r="V1420"/>
      <c r="W1420"/>
      <c r="X1420"/>
      <c r="Y1420"/>
      <c r="Z1420"/>
      <c r="AA1420"/>
    </row>
    <row r="1421" spans="1:27" s="44" customFormat="1" x14ac:dyDescent="0.15">
      <c r="A1421" s="66"/>
      <c r="O1421"/>
      <c r="T1421"/>
      <c r="U1421"/>
      <c r="V1421"/>
      <c r="W1421"/>
      <c r="X1421"/>
      <c r="Y1421"/>
      <c r="Z1421"/>
      <c r="AA1421"/>
    </row>
    <row r="1422" spans="1:27" s="44" customFormat="1" x14ac:dyDescent="0.15">
      <c r="A1422" s="66"/>
      <c r="O1422"/>
      <c r="T1422"/>
      <c r="U1422"/>
      <c r="V1422"/>
      <c r="W1422"/>
      <c r="X1422"/>
      <c r="Y1422"/>
      <c r="Z1422"/>
      <c r="AA1422"/>
    </row>
    <row r="1423" spans="1:27" s="44" customFormat="1" x14ac:dyDescent="0.15">
      <c r="A1423" s="66"/>
      <c r="O1423"/>
      <c r="T1423"/>
      <c r="U1423"/>
      <c r="V1423"/>
      <c r="W1423"/>
      <c r="X1423"/>
      <c r="Y1423"/>
      <c r="Z1423"/>
      <c r="AA1423"/>
    </row>
    <row r="1424" spans="1:27" s="44" customFormat="1" x14ac:dyDescent="0.15">
      <c r="A1424" s="66"/>
      <c r="O1424"/>
      <c r="T1424"/>
      <c r="U1424"/>
      <c r="V1424"/>
      <c r="W1424"/>
      <c r="X1424"/>
      <c r="Y1424"/>
      <c r="Z1424"/>
      <c r="AA1424"/>
    </row>
    <row r="1425" spans="1:27" s="44" customFormat="1" x14ac:dyDescent="0.15">
      <c r="A1425" s="66"/>
      <c r="O1425"/>
      <c r="T1425"/>
      <c r="U1425"/>
      <c r="V1425"/>
      <c r="W1425"/>
      <c r="X1425"/>
      <c r="Y1425"/>
      <c r="Z1425"/>
      <c r="AA1425"/>
    </row>
    <row r="1426" spans="1:27" s="44" customFormat="1" x14ac:dyDescent="0.15">
      <c r="A1426" s="66"/>
      <c r="O1426"/>
      <c r="T1426"/>
      <c r="U1426"/>
      <c r="V1426"/>
      <c r="W1426"/>
      <c r="X1426"/>
      <c r="Y1426"/>
      <c r="Z1426"/>
      <c r="AA1426"/>
    </row>
    <row r="1427" spans="1:27" s="44" customFormat="1" x14ac:dyDescent="0.15">
      <c r="A1427" s="66"/>
      <c r="O1427"/>
      <c r="T1427"/>
      <c r="U1427"/>
      <c r="V1427"/>
      <c r="W1427"/>
      <c r="X1427"/>
      <c r="Y1427"/>
      <c r="Z1427"/>
      <c r="AA1427"/>
    </row>
    <row r="1428" spans="1:27" s="44" customFormat="1" x14ac:dyDescent="0.15">
      <c r="A1428" s="66"/>
      <c r="O1428"/>
      <c r="T1428"/>
      <c r="U1428"/>
      <c r="V1428"/>
      <c r="W1428"/>
      <c r="X1428"/>
      <c r="Y1428"/>
      <c r="Z1428"/>
      <c r="AA1428"/>
    </row>
    <row r="1429" spans="1:27" s="44" customFormat="1" x14ac:dyDescent="0.15">
      <c r="A1429" s="66"/>
      <c r="O1429"/>
      <c r="T1429"/>
      <c r="U1429"/>
      <c r="V1429"/>
      <c r="W1429"/>
      <c r="X1429"/>
      <c r="Y1429"/>
      <c r="Z1429"/>
      <c r="AA1429"/>
    </row>
    <row r="1430" spans="1:27" s="44" customFormat="1" x14ac:dyDescent="0.15">
      <c r="A1430" s="66"/>
      <c r="O1430"/>
      <c r="T1430"/>
      <c r="U1430"/>
      <c r="V1430"/>
      <c r="W1430"/>
      <c r="X1430"/>
      <c r="Y1430"/>
      <c r="Z1430"/>
      <c r="AA1430"/>
    </row>
    <row r="1431" spans="1:27" s="44" customFormat="1" x14ac:dyDescent="0.15">
      <c r="A1431" s="66"/>
      <c r="O1431"/>
      <c r="T1431"/>
      <c r="U1431"/>
      <c r="V1431"/>
      <c r="W1431"/>
      <c r="X1431"/>
      <c r="Y1431"/>
      <c r="Z1431"/>
      <c r="AA1431"/>
    </row>
    <row r="1432" spans="1:27" s="44" customFormat="1" x14ac:dyDescent="0.15">
      <c r="A1432" s="66"/>
      <c r="O1432"/>
      <c r="T1432"/>
      <c r="U1432"/>
      <c r="V1432"/>
      <c r="W1432"/>
      <c r="X1432"/>
      <c r="Y1432"/>
      <c r="Z1432"/>
      <c r="AA1432"/>
    </row>
    <row r="1433" spans="1:27" s="44" customFormat="1" x14ac:dyDescent="0.15">
      <c r="A1433" s="66"/>
      <c r="O1433"/>
      <c r="T1433"/>
      <c r="U1433"/>
      <c r="V1433"/>
      <c r="W1433"/>
      <c r="X1433"/>
      <c r="Y1433"/>
      <c r="Z1433"/>
      <c r="AA1433"/>
    </row>
    <row r="1434" spans="1:27" s="44" customFormat="1" x14ac:dyDescent="0.15">
      <c r="A1434" s="66"/>
      <c r="O1434"/>
      <c r="T1434"/>
      <c r="U1434"/>
      <c r="V1434"/>
      <c r="W1434"/>
      <c r="X1434"/>
      <c r="Y1434"/>
      <c r="Z1434"/>
      <c r="AA1434"/>
    </row>
    <row r="1435" spans="1:27" s="44" customFormat="1" x14ac:dyDescent="0.15">
      <c r="A1435" s="66"/>
      <c r="O1435"/>
      <c r="T1435"/>
      <c r="U1435"/>
      <c r="V1435"/>
      <c r="W1435"/>
      <c r="X1435"/>
      <c r="Y1435"/>
      <c r="Z1435"/>
      <c r="AA1435"/>
    </row>
    <row r="1436" spans="1:27" s="44" customFormat="1" x14ac:dyDescent="0.15">
      <c r="A1436" s="66"/>
      <c r="O1436"/>
      <c r="T1436"/>
      <c r="U1436"/>
      <c r="V1436"/>
      <c r="W1436"/>
      <c r="X1436"/>
      <c r="Y1436"/>
      <c r="Z1436"/>
      <c r="AA1436"/>
    </row>
    <row r="1437" spans="1:27" s="44" customFormat="1" x14ac:dyDescent="0.15">
      <c r="A1437" s="66"/>
      <c r="O1437"/>
      <c r="T1437"/>
      <c r="U1437"/>
      <c r="V1437"/>
      <c r="W1437"/>
      <c r="X1437"/>
      <c r="Y1437"/>
      <c r="Z1437"/>
      <c r="AA1437"/>
    </row>
    <row r="1438" spans="1:27" s="44" customFormat="1" x14ac:dyDescent="0.15">
      <c r="A1438" s="66"/>
      <c r="O1438"/>
      <c r="T1438"/>
      <c r="U1438"/>
      <c r="V1438"/>
      <c r="W1438"/>
      <c r="X1438"/>
      <c r="Y1438"/>
      <c r="Z1438"/>
      <c r="AA1438"/>
    </row>
    <row r="1439" spans="1:27" s="44" customFormat="1" x14ac:dyDescent="0.15">
      <c r="A1439" s="66"/>
      <c r="O1439"/>
      <c r="T1439"/>
      <c r="U1439"/>
      <c r="V1439"/>
      <c r="W1439"/>
      <c r="X1439"/>
      <c r="Y1439"/>
      <c r="Z1439"/>
      <c r="AA1439"/>
    </row>
    <row r="1440" spans="1:27" s="44" customFormat="1" x14ac:dyDescent="0.15">
      <c r="A1440" s="66"/>
      <c r="O1440"/>
      <c r="T1440"/>
      <c r="U1440"/>
      <c r="V1440"/>
      <c r="W1440"/>
      <c r="X1440"/>
      <c r="Y1440"/>
      <c r="Z1440"/>
      <c r="AA1440"/>
    </row>
    <row r="1441" spans="1:27" s="44" customFormat="1" x14ac:dyDescent="0.15">
      <c r="A1441" s="66"/>
      <c r="O1441"/>
      <c r="T1441"/>
      <c r="U1441"/>
      <c r="V1441"/>
      <c r="W1441"/>
      <c r="X1441"/>
      <c r="Y1441"/>
      <c r="Z1441"/>
      <c r="AA1441"/>
    </row>
    <row r="1442" spans="1:27" s="44" customFormat="1" x14ac:dyDescent="0.15">
      <c r="A1442" s="66"/>
      <c r="O1442"/>
      <c r="T1442"/>
      <c r="U1442"/>
      <c r="V1442"/>
      <c r="W1442"/>
      <c r="X1442"/>
      <c r="Y1442"/>
      <c r="Z1442"/>
      <c r="AA1442"/>
    </row>
    <row r="1443" spans="1:27" s="44" customFormat="1" x14ac:dyDescent="0.15">
      <c r="A1443" s="66"/>
      <c r="O1443"/>
      <c r="T1443"/>
      <c r="U1443"/>
      <c r="V1443"/>
      <c r="W1443"/>
      <c r="X1443"/>
      <c r="Y1443"/>
      <c r="Z1443"/>
      <c r="AA1443"/>
    </row>
    <row r="1444" spans="1:27" s="44" customFormat="1" x14ac:dyDescent="0.15">
      <c r="A1444" s="66"/>
      <c r="O1444"/>
      <c r="T1444"/>
      <c r="U1444"/>
      <c r="V1444"/>
      <c r="W1444"/>
      <c r="X1444"/>
      <c r="Y1444"/>
      <c r="Z1444"/>
      <c r="AA1444"/>
    </row>
    <row r="1445" spans="1:27" s="44" customFormat="1" x14ac:dyDescent="0.15">
      <c r="A1445" s="66"/>
      <c r="O1445"/>
      <c r="T1445"/>
      <c r="U1445"/>
      <c r="V1445"/>
      <c r="W1445"/>
      <c r="X1445"/>
      <c r="Y1445"/>
      <c r="Z1445"/>
      <c r="AA1445"/>
    </row>
    <row r="1446" spans="1:27" s="44" customFormat="1" x14ac:dyDescent="0.15">
      <c r="A1446" s="66"/>
      <c r="O1446"/>
      <c r="T1446"/>
      <c r="U1446"/>
      <c r="V1446"/>
      <c r="W1446"/>
      <c r="X1446"/>
      <c r="Y1446"/>
      <c r="Z1446"/>
      <c r="AA1446"/>
    </row>
    <row r="1447" spans="1:27" s="44" customFormat="1" x14ac:dyDescent="0.15">
      <c r="A1447" s="66"/>
      <c r="O1447"/>
      <c r="T1447"/>
      <c r="U1447"/>
      <c r="V1447"/>
      <c r="W1447"/>
      <c r="X1447"/>
      <c r="Y1447"/>
      <c r="Z1447"/>
      <c r="AA1447"/>
    </row>
    <row r="1448" spans="1:27" s="44" customFormat="1" x14ac:dyDescent="0.15">
      <c r="A1448" s="66"/>
      <c r="O1448"/>
      <c r="T1448"/>
      <c r="U1448"/>
      <c r="V1448"/>
      <c r="W1448"/>
      <c r="X1448"/>
      <c r="Y1448"/>
      <c r="Z1448"/>
      <c r="AA1448"/>
    </row>
    <row r="1449" spans="1:27" s="44" customFormat="1" x14ac:dyDescent="0.15">
      <c r="A1449" s="66"/>
      <c r="O1449"/>
      <c r="T1449"/>
      <c r="U1449"/>
      <c r="V1449"/>
      <c r="W1449"/>
      <c r="X1449"/>
      <c r="Y1449"/>
      <c r="Z1449"/>
      <c r="AA1449"/>
    </row>
    <row r="1450" spans="1:27" s="44" customFormat="1" x14ac:dyDescent="0.15">
      <c r="A1450" s="66"/>
      <c r="O1450"/>
      <c r="T1450"/>
      <c r="U1450"/>
      <c r="V1450"/>
      <c r="W1450"/>
      <c r="X1450"/>
      <c r="Y1450"/>
      <c r="Z1450"/>
      <c r="AA1450"/>
    </row>
    <row r="1451" spans="1:27" s="44" customFormat="1" x14ac:dyDescent="0.15">
      <c r="A1451" s="66"/>
      <c r="O1451"/>
      <c r="T1451"/>
      <c r="U1451"/>
      <c r="V1451"/>
      <c r="W1451"/>
      <c r="X1451"/>
      <c r="Y1451"/>
      <c r="Z1451"/>
      <c r="AA1451"/>
    </row>
    <row r="1452" spans="1:27" s="44" customFormat="1" x14ac:dyDescent="0.15">
      <c r="A1452" s="66"/>
      <c r="O1452"/>
      <c r="T1452"/>
      <c r="U1452"/>
      <c r="V1452"/>
      <c r="W1452"/>
      <c r="X1452"/>
      <c r="Y1452"/>
      <c r="Z1452"/>
      <c r="AA1452"/>
    </row>
    <row r="1453" spans="1:27" s="44" customFormat="1" x14ac:dyDescent="0.15">
      <c r="A1453" s="66"/>
      <c r="O1453"/>
      <c r="T1453"/>
      <c r="U1453"/>
      <c r="V1453"/>
      <c r="W1453"/>
      <c r="X1453"/>
      <c r="Y1453"/>
      <c r="Z1453"/>
      <c r="AA1453"/>
    </row>
    <row r="1454" spans="1:27" s="44" customFormat="1" x14ac:dyDescent="0.15">
      <c r="A1454" s="66"/>
      <c r="O1454"/>
      <c r="T1454"/>
      <c r="U1454"/>
      <c r="V1454"/>
      <c r="W1454"/>
      <c r="X1454"/>
      <c r="Y1454"/>
      <c r="Z1454"/>
      <c r="AA1454"/>
    </row>
    <row r="1455" spans="1:27" s="44" customFormat="1" x14ac:dyDescent="0.15">
      <c r="A1455" s="66"/>
      <c r="O1455"/>
      <c r="T1455"/>
      <c r="U1455"/>
      <c r="V1455"/>
      <c r="W1455"/>
      <c r="X1455"/>
      <c r="Y1455"/>
      <c r="Z1455"/>
      <c r="AA1455"/>
    </row>
    <row r="1456" spans="1:27" s="44" customFormat="1" x14ac:dyDescent="0.15">
      <c r="A1456" s="66"/>
      <c r="O1456"/>
      <c r="T1456"/>
      <c r="U1456"/>
      <c r="V1456"/>
      <c r="W1456"/>
      <c r="X1456"/>
      <c r="Y1456"/>
      <c r="Z1456"/>
      <c r="AA1456"/>
    </row>
    <row r="1457" spans="1:27" s="44" customFormat="1" x14ac:dyDescent="0.15">
      <c r="A1457" s="66"/>
      <c r="O1457"/>
      <c r="T1457"/>
      <c r="U1457"/>
      <c r="V1457"/>
      <c r="W1457"/>
      <c r="X1457"/>
      <c r="Y1457"/>
      <c r="Z1457"/>
      <c r="AA1457"/>
    </row>
    <row r="1458" spans="1:27" s="44" customFormat="1" x14ac:dyDescent="0.15">
      <c r="A1458" s="66"/>
      <c r="O1458"/>
      <c r="T1458"/>
      <c r="U1458"/>
      <c r="V1458"/>
      <c r="W1458"/>
      <c r="X1458"/>
      <c r="Y1458"/>
      <c r="Z1458"/>
      <c r="AA1458"/>
    </row>
    <row r="1459" spans="1:27" s="44" customFormat="1" x14ac:dyDescent="0.15">
      <c r="A1459" s="66"/>
      <c r="O1459"/>
      <c r="T1459"/>
      <c r="U1459"/>
      <c r="V1459"/>
      <c r="W1459"/>
      <c r="X1459"/>
      <c r="Y1459"/>
      <c r="Z1459"/>
      <c r="AA1459"/>
    </row>
    <row r="1460" spans="1:27" s="44" customFormat="1" x14ac:dyDescent="0.15">
      <c r="A1460" s="66"/>
      <c r="O1460"/>
      <c r="T1460"/>
      <c r="U1460"/>
      <c r="V1460"/>
      <c r="W1460"/>
      <c r="X1460"/>
      <c r="Y1460"/>
      <c r="Z1460"/>
      <c r="AA1460"/>
    </row>
    <row r="1461" spans="1:27" s="44" customFormat="1" x14ac:dyDescent="0.15">
      <c r="A1461" s="66"/>
      <c r="O1461"/>
      <c r="T1461"/>
      <c r="U1461"/>
      <c r="V1461"/>
      <c r="W1461"/>
      <c r="X1461"/>
      <c r="Y1461"/>
      <c r="Z1461"/>
      <c r="AA1461"/>
    </row>
    <row r="1462" spans="1:27" s="44" customFormat="1" x14ac:dyDescent="0.15">
      <c r="A1462" s="66"/>
      <c r="O1462"/>
      <c r="T1462"/>
      <c r="U1462"/>
      <c r="V1462"/>
      <c r="W1462"/>
      <c r="X1462"/>
      <c r="Y1462"/>
      <c r="Z1462"/>
      <c r="AA1462"/>
    </row>
    <row r="1463" spans="1:27" s="44" customFormat="1" x14ac:dyDescent="0.15">
      <c r="A1463" s="66"/>
      <c r="O1463"/>
      <c r="T1463"/>
      <c r="U1463"/>
      <c r="V1463"/>
      <c r="W1463"/>
      <c r="X1463"/>
      <c r="Y1463"/>
      <c r="Z1463"/>
      <c r="AA1463"/>
    </row>
    <row r="1464" spans="1:27" s="44" customFormat="1" x14ac:dyDescent="0.15">
      <c r="A1464" s="66"/>
      <c r="O1464"/>
      <c r="T1464"/>
      <c r="U1464"/>
      <c r="V1464"/>
      <c r="W1464"/>
      <c r="X1464"/>
      <c r="Y1464"/>
      <c r="Z1464"/>
      <c r="AA1464"/>
    </row>
    <row r="1465" spans="1:27" s="44" customFormat="1" x14ac:dyDescent="0.15">
      <c r="A1465" s="66"/>
      <c r="O1465"/>
      <c r="T1465"/>
      <c r="U1465"/>
      <c r="V1465"/>
      <c r="W1465"/>
      <c r="X1465"/>
      <c r="Y1465"/>
      <c r="Z1465"/>
      <c r="AA1465"/>
    </row>
    <row r="1466" spans="1:27" s="44" customFormat="1" x14ac:dyDescent="0.15">
      <c r="A1466" s="66"/>
      <c r="O1466"/>
      <c r="T1466"/>
      <c r="U1466"/>
      <c r="V1466"/>
      <c r="W1466"/>
      <c r="X1466"/>
      <c r="Y1466"/>
      <c r="Z1466"/>
      <c r="AA1466"/>
    </row>
    <row r="1467" spans="1:27" s="44" customFormat="1" x14ac:dyDescent="0.15">
      <c r="A1467" s="66"/>
      <c r="O1467"/>
      <c r="T1467"/>
      <c r="U1467"/>
      <c r="V1467"/>
      <c r="W1467"/>
      <c r="X1467"/>
      <c r="Y1467"/>
      <c r="Z1467"/>
      <c r="AA1467"/>
    </row>
    <row r="1468" spans="1:27" s="44" customFormat="1" x14ac:dyDescent="0.15">
      <c r="A1468" s="66"/>
      <c r="O1468"/>
      <c r="T1468"/>
      <c r="U1468"/>
      <c r="V1468"/>
      <c r="W1468"/>
      <c r="X1468"/>
      <c r="Y1468"/>
      <c r="Z1468"/>
      <c r="AA1468"/>
    </row>
    <row r="1469" spans="1:27" s="44" customFormat="1" x14ac:dyDescent="0.15">
      <c r="A1469" s="66"/>
      <c r="O1469"/>
      <c r="T1469"/>
      <c r="U1469"/>
      <c r="V1469"/>
      <c r="W1469"/>
      <c r="X1469"/>
      <c r="Y1469"/>
      <c r="Z1469"/>
      <c r="AA1469"/>
    </row>
    <row r="1470" spans="1:27" s="44" customFormat="1" x14ac:dyDescent="0.15">
      <c r="A1470" s="66"/>
      <c r="O1470"/>
      <c r="T1470"/>
      <c r="U1470"/>
      <c r="V1470"/>
      <c r="W1470"/>
      <c r="X1470"/>
      <c r="Y1470"/>
      <c r="Z1470"/>
      <c r="AA1470"/>
    </row>
    <row r="1471" spans="1:27" s="44" customFormat="1" x14ac:dyDescent="0.15">
      <c r="A1471" s="66"/>
      <c r="O1471"/>
      <c r="T1471"/>
      <c r="U1471"/>
      <c r="V1471"/>
      <c r="W1471"/>
      <c r="X1471"/>
      <c r="Y1471"/>
      <c r="Z1471"/>
      <c r="AA1471"/>
    </row>
    <row r="1472" spans="1:27" s="44" customFormat="1" x14ac:dyDescent="0.15">
      <c r="A1472" s="66"/>
      <c r="O1472"/>
      <c r="T1472"/>
      <c r="U1472"/>
      <c r="V1472"/>
      <c r="W1472"/>
      <c r="X1472"/>
      <c r="Y1472"/>
      <c r="Z1472"/>
      <c r="AA1472"/>
    </row>
    <row r="1473" spans="1:27" s="44" customFormat="1" x14ac:dyDescent="0.15">
      <c r="A1473" s="66"/>
      <c r="O1473"/>
      <c r="T1473"/>
      <c r="U1473"/>
      <c r="V1473"/>
      <c r="W1473"/>
      <c r="X1473"/>
      <c r="Y1473"/>
      <c r="Z1473"/>
      <c r="AA1473"/>
    </row>
    <row r="1474" spans="1:27" s="44" customFormat="1" x14ac:dyDescent="0.15">
      <c r="A1474" s="66"/>
      <c r="O1474"/>
      <c r="T1474"/>
      <c r="U1474"/>
      <c r="V1474"/>
      <c r="W1474"/>
      <c r="X1474"/>
      <c r="Y1474"/>
      <c r="Z1474"/>
      <c r="AA1474"/>
    </row>
    <row r="1475" spans="1:27" s="44" customFormat="1" x14ac:dyDescent="0.15">
      <c r="A1475" s="66"/>
      <c r="O1475"/>
      <c r="T1475"/>
      <c r="U1475"/>
      <c r="V1475"/>
      <c r="W1475"/>
      <c r="X1475"/>
      <c r="Y1475"/>
      <c r="Z1475"/>
      <c r="AA1475"/>
    </row>
    <row r="1476" spans="1:27" s="44" customFormat="1" x14ac:dyDescent="0.15">
      <c r="A1476" s="66"/>
      <c r="O1476"/>
      <c r="T1476"/>
      <c r="U1476"/>
      <c r="V1476"/>
      <c r="W1476"/>
      <c r="X1476"/>
      <c r="Y1476"/>
      <c r="Z1476"/>
      <c r="AA1476"/>
    </row>
    <row r="1477" spans="1:27" s="44" customFormat="1" x14ac:dyDescent="0.15">
      <c r="A1477" s="66"/>
      <c r="O1477"/>
      <c r="T1477"/>
      <c r="U1477"/>
      <c r="V1477"/>
      <c r="W1477"/>
      <c r="X1477"/>
      <c r="Y1477"/>
      <c r="Z1477"/>
      <c r="AA1477"/>
    </row>
    <row r="1478" spans="1:27" s="44" customFormat="1" x14ac:dyDescent="0.15">
      <c r="A1478" s="66"/>
      <c r="O1478"/>
      <c r="T1478"/>
      <c r="U1478"/>
      <c r="V1478"/>
      <c r="W1478"/>
      <c r="X1478"/>
      <c r="Y1478"/>
      <c r="Z1478"/>
      <c r="AA1478"/>
    </row>
    <row r="1479" spans="1:27" s="44" customFormat="1" x14ac:dyDescent="0.15">
      <c r="A1479" s="66"/>
      <c r="O1479"/>
      <c r="T1479"/>
      <c r="U1479"/>
      <c r="V1479"/>
      <c r="W1479"/>
      <c r="X1479"/>
      <c r="Y1479"/>
      <c r="Z1479"/>
      <c r="AA1479"/>
    </row>
    <row r="1480" spans="1:27" s="44" customFormat="1" x14ac:dyDescent="0.15">
      <c r="A1480" s="66"/>
      <c r="O1480"/>
      <c r="T1480"/>
      <c r="U1480"/>
      <c r="V1480"/>
      <c r="W1480"/>
      <c r="X1480"/>
      <c r="Y1480"/>
      <c r="Z1480"/>
      <c r="AA1480"/>
    </row>
    <row r="1481" spans="1:27" s="44" customFormat="1" x14ac:dyDescent="0.15">
      <c r="A1481" s="66"/>
      <c r="O1481"/>
      <c r="T1481"/>
      <c r="U1481"/>
      <c r="V1481"/>
      <c r="W1481"/>
      <c r="X1481"/>
      <c r="Y1481"/>
      <c r="Z1481"/>
      <c r="AA1481"/>
    </row>
    <row r="1482" spans="1:27" s="44" customFormat="1" x14ac:dyDescent="0.15">
      <c r="A1482" s="66"/>
      <c r="O1482"/>
      <c r="T1482"/>
      <c r="U1482"/>
      <c r="V1482"/>
      <c r="W1482"/>
      <c r="X1482"/>
      <c r="Y1482"/>
      <c r="Z1482"/>
      <c r="AA1482"/>
    </row>
    <row r="1483" spans="1:27" s="44" customFormat="1" x14ac:dyDescent="0.15">
      <c r="A1483" s="66"/>
      <c r="O1483"/>
      <c r="T1483"/>
      <c r="U1483"/>
      <c r="V1483"/>
      <c r="W1483"/>
      <c r="X1483"/>
      <c r="Y1483"/>
      <c r="Z1483"/>
      <c r="AA1483"/>
    </row>
    <row r="1484" spans="1:27" s="44" customFormat="1" x14ac:dyDescent="0.15">
      <c r="A1484" s="66"/>
      <c r="O1484"/>
      <c r="T1484"/>
      <c r="U1484"/>
      <c r="V1484"/>
      <c r="W1484"/>
      <c r="X1484"/>
      <c r="Y1484"/>
      <c r="Z1484"/>
      <c r="AA1484"/>
    </row>
    <row r="1485" spans="1:27" s="44" customFormat="1" x14ac:dyDescent="0.15">
      <c r="A1485" s="66"/>
      <c r="O1485"/>
      <c r="T1485"/>
      <c r="U1485"/>
      <c r="V1485"/>
      <c r="W1485"/>
      <c r="X1485"/>
      <c r="Y1485"/>
      <c r="Z1485"/>
      <c r="AA1485"/>
    </row>
    <row r="1486" spans="1:27" s="44" customFormat="1" x14ac:dyDescent="0.15">
      <c r="A1486" s="66"/>
      <c r="O1486"/>
      <c r="T1486"/>
      <c r="U1486"/>
      <c r="V1486"/>
      <c r="W1486"/>
      <c r="X1486"/>
      <c r="Y1486"/>
      <c r="Z1486"/>
      <c r="AA1486"/>
    </row>
    <row r="1487" spans="1:27" s="44" customFormat="1" x14ac:dyDescent="0.15">
      <c r="A1487" s="66"/>
      <c r="O1487"/>
      <c r="T1487"/>
      <c r="U1487"/>
      <c r="V1487"/>
      <c r="W1487"/>
      <c r="X1487"/>
      <c r="Y1487"/>
      <c r="Z1487"/>
      <c r="AA1487"/>
    </row>
    <row r="1488" spans="1:27" s="44" customFormat="1" x14ac:dyDescent="0.15">
      <c r="A1488" s="66"/>
      <c r="O1488"/>
      <c r="T1488"/>
      <c r="U1488"/>
      <c r="V1488"/>
      <c r="W1488"/>
      <c r="X1488"/>
      <c r="Y1488"/>
      <c r="Z1488"/>
      <c r="AA1488"/>
    </row>
    <row r="1489" spans="1:27" s="44" customFormat="1" x14ac:dyDescent="0.15">
      <c r="A1489" s="66"/>
      <c r="O1489"/>
      <c r="T1489"/>
      <c r="U1489"/>
      <c r="V1489"/>
      <c r="W1489"/>
      <c r="X1489"/>
      <c r="Y1489"/>
      <c r="Z1489"/>
      <c r="AA1489"/>
    </row>
    <row r="1490" spans="1:27" s="44" customFormat="1" x14ac:dyDescent="0.15">
      <c r="A1490" s="66"/>
      <c r="O1490"/>
      <c r="T1490"/>
      <c r="U1490"/>
      <c r="V1490"/>
      <c r="W1490"/>
      <c r="X1490"/>
      <c r="Y1490"/>
      <c r="Z1490"/>
      <c r="AA1490"/>
    </row>
    <row r="1491" spans="1:27" s="44" customFormat="1" x14ac:dyDescent="0.15">
      <c r="A1491" s="66"/>
      <c r="O1491"/>
      <c r="T1491"/>
      <c r="U1491"/>
      <c r="V1491"/>
      <c r="W1491"/>
      <c r="X1491"/>
      <c r="Y1491"/>
      <c r="Z1491"/>
      <c r="AA1491"/>
    </row>
    <row r="1492" spans="1:27" s="44" customFormat="1" x14ac:dyDescent="0.15">
      <c r="A1492" s="66"/>
      <c r="O1492"/>
      <c r="T1492"/>
      <c r="U1492"/>
      <c r="V1492"/>
      <c r="W1492"/>
      <c r="X1492"/>
      <c r="Y1492"/>
      <c r="Z1492"/>
      <c r="AA1492"/>
    </row>
    <row r="1493" spans="1:27" s="44" customFormat="1" x14ac:dyDescent="0.15">
      <c r="A1493" s="66"/>
      <c r="O1493"/>
      <c r="T1493"/>
      <c r="U1493"/>
      <c r="V1493"/>
      <c r="W1493"/>
      <c r="X1493"/>
      <c r="Y1493"/>
      <c r="Z1493"/>
      <c r="AA1493"/>
    </row>
    <row r="1494" spans="1:27" s="44" customFormat="1" x14ac:dyDescent="0.15">
      <c r="A1494" s="66"/>
      <c r="O1494"/>
      <c r="T1494"/>
      <c r="U1494"/>
      <c r="V1494"/>
      <c r="W1494"/>
      <c r="X1494"/>
      <c r="Y1494"/>
      <c r="Z1494"/>
      <c r="AA1494"/>
    </row>
    <row r="1495" spans="1:27" s="44" customFormat="1" x14ac:dyDescent="0.15">
      <c r="A1495" s="66"/>
      <c r="O1495"/>
      <c r="T1495"/>
      <c r="U1495"/>
      <c r="V1495"/>
      <c r="W1495"/>
      <c r="X1495"/>
      <c r="Y1495"/>
      <c r="Z1495"/>
      <c r="AA1495"/>
    </row>
    <row r="1496" spans="1:27" s="44" customFormat="1" x14ac:dyDescent="0.15">
      <c r="A1496" s="66"/>
      <c r="O1496"/>
      <c r="T1496"/>
      <c r="U1496"/>
      <c r="V1496"/>
      <c r="W1496"/>
      <c r="X1496"/>
      <c r="Y1496"/>
      <c r="Z1496"/>
      <c r="AA1496"/>
    </row>
    <row r="1497" spans="1:27" s="44" customFormat="1" x14ac:dyDescent="0.15">
      <c r="A1497" s="66"/>
      <c r="O1497"/>
      <c r="T1497"/>
      <c r="U1497"/>
      <c r="V1497"/>
      <c r="W1497"/>
      <c r="X1497"/>
      <c r="Y1497"/>
      <c r="Z1497"/>
      <c r="AA1497"/>
    </row>
    <row r="1498" spans="1:27" s="44" customFormat="1" x14ac:dyDescent="0.15">
      <c r="A1498" s="66"/>
      <c r="O1498"/>
      <c r="T1498"/>
      <c r="U1498"/>
      <c r="V1498"/>
      <c r="W1498"/>
      <c r="X1498"/>
      <c r="Y1498"/>
      <c r="Z1498"/>
      <c r="AA1498"/>
    </row>
    <row r="1499" spans="1:27" s="44" customFormat="1" x14ac:dyDescent="0.15">
      <c r="A1499" s="66"/>
      <c r="O1499"/>
      <c r="T1499"/>
      <c r="U1499"/>
      <c r="V1499"/>
      <c r="W1499"/>
      <c r="X1499"/>
      <c r="Y1499"/>
      <c r="Z1499"/>
      <c r="AA1499"/>
    </row>
    <row r="1500" spans="1:27" s="44" customFormat="1" x14ac:dyDescent="0.15">
      <c r="A1500" s="66"/>
      <c r="O1500"/>
      <c r="T1500"/>
      <c r="U1500"/>
      <c r="V1500"/>
      <c r="W1500"/>
      <c r="X1500"/>
      <c r="Y1500"/>
      <c r="Z1500"/>
      <c r="AA1500"/>
    </row>
    <row r="1501" spans="1:27" s="44" customFormat="1" x14ac:dyDescent="0.15">
      <c r="A1501" s="66"/>
      <c r="O1501"/>
      <c r="T1501"/>
      <c r="U1501"/>
      <c r="V1501"/>
      <c r="W1501"/>
      <c r="X1501"/>
      <c r="Y1501"/>
      <c r="Z1501"/>
      <c r="AA1501"/>
    </row>
    <row r="1502" spans="1:27" s="44" customFormat="1" x14ac:dyDescent="0.15">
      <c r="A1502" s="66"/>
      <c r="O1502"/>
      <c r="T1502"/>
      <c r="U1502"/>
      <c r="V1502"/>
      <c r="W1502"/>
      <c r="X1502"/>
      <c r="Y1502"/>
      <c r="Z1502"/>
      <c r="AA1502"/>
    </row>
    <row r="1503" spans="1:27" s="44" customFormat="1" x14ac:dyDescent="0.15">
      <c r="A1503" s="66"/>
      <c r="O1503"/>
      <c r="T1503"/>
      <c r="U1503"/>
      <c r="V1503"/>
      <c r="W1503"/>
      <c r="X1503"/>
      <c r="Y1503"/>
      <c r="Z1503"/>
      <c r="AA1503"/>
    </row>
    <row r="1504" spans="1:27" s="44" customFormat="1" x14ac:dyDescent="0.15">
      <c r="A1504" s="66"/>
      <c r="O1504"/>
      <c r="T1504"/>
      <c r="U1504"/>
      <c r="V1504"/>
      <c r="W1504"/>
      <c r="X1504"/>
      <c r="Y1504"/>
      <c r="Z1504"/>
      <c r="AA1504"/>
    </row>
    <row r="1505" spans="1:27" s="44" customFormat="1" x14ac:dyDescent="0.15">
      <c r="A1505" s="66"/>
      <c r="O1505"/>
      <c r="T1505"/>
      <c r="U1505"/>
      <c r="V1505"/>
      <c r="W1505"/>
      <c r="X1505"/>
      <c r="Y1505"/>
      <c r="Z1505"/>
      <c r="AA1505"/>
    </row>
    <row r="1506" spans="1:27" s="44" customFormat="1" x14ac:dyDescent="0.15">
      <c r="A1506" s="66"/>
      <c r="O1506"/>
      <c r="T1506"/>
      <c r="U1506"/>
      <c r="V1506"/>
      <c r="W1506"/>
      <c r="X1506"/>
      <c r="Y1506"/>
      <c r="Z1506"/>
      <c r="AA1506"/>
    </row>
    <row r="1507" spans="1:27" s="44" customFormat="1" x14ac:dyDescent="0.15">
      <c r="A1507" s="66"/>
      <c r="O1507"/>
      <c r="T1507"/>
      <c r="U1507"/>
      <c r="V1507"/>
      <c r="W1507"/>
      <c r="X1507"/>
      <c r="Y1507"/>
      <c r="Z1507"/>
      <c r="AA1507"/>
    </row>
    <row r="1508" spans="1:27" s="44" customFormat="1" x14ac:dyDescent="0.15">
      <c r="A1508" s="66"/>
      <c r="O1508"/>
      <c r="T1508"/>
      <c r="U1508"/>
      <c r="V1508"/>
      <c r="W1508"/>
      <c r="X1508"/>
      <c r="Y1508"/>
      <c r="Z1508"/>
      <c r="AA1508"/>
    </row>
    <row r="1509" spans="1:27" s="44" customFormat="1" x14ac:dyDescent="0.15">
      <c r="A1509" s="66"/>
      <c r="O1509"/>
      <c r="T1509"/>
      <c r="U1509"/>
      <c r="V1509"/>
      <c r="W1509"/>
      <c r="X1509"/>
      <c r="Y1509"/>
      <c r="Z1509"/>
      <c r="AA1509"/>
    </row>
    <row r="1510" spans="1:27" s="44" customFormat="1" x14ac:dyDescent="0.15">
      <c r="A1510" s="66"/>
      <c r="O1510"/>
      <c r="T1510"/>
      <c r="U1510"/>
      <c r="V1510"/>
      <c r="W1510"/>
      <c r="X1510"/>
      <c r="Y1510"/>
      <c r="Z1510"/>
      <c r="AA1510"/>
    </row>
    <row r="1511" spans="1:27" s="44" customFormat="1" x14ac:dyDescent="0.15">
      <c r="A1511" s="66"/>
      <c r="O1511"/>
      <c r="T1511"/>
      <c r="U1511"/>
      <c r="V1511"/>
      <c r="W1511"/>
      <c r="X1511"/>
      <c r="Y1511"/>
      <c r="Z1511"/>
      <c r="AA1511"/>
    </row>
    <row r="1512" spans="1:27" s="44" customFormat="1" x14ac:dyDescent="0.15">
      <c r="A1512" s="66"/>
      <c r="O1512"/>
      <c r="T1512"/>
      <c r="U1512"/>
      <c r="V1512"/>
      <c r="W1512"/>
      <c r="X1512"/>
      <c r="Y1512"/>
      <c r="Z1512"/>
      <c r="AA1512"/>
    </row>
    <row r="1513" spans="1:27" s="44" customFormat="1" x14ac:dyDescent="0.15">
      <c r="A1513" s="66"/>
      <c r="O1513"/>
      <c r="T1513"/>
      <c r="U1513"/>
      <c r="V1513"/>
      <c r="W1513"/>
      <c r="X1513"/>
      <c r="Y1513"/>
      <c r="Z1513"/>
      <c r="AA1513"/>
    </row>
    <row r="1514" spans="1:27" s="44" customFormat="1" x14ac:dyDescent="0.15">
      <c r="A1514" s="66"/>
      <c r="O1514"/>
      <c r="T1514"/>
      <c r="U1514"/>
      <c r="V1514"/>
      <c r="W1514"/>
      <c r="X1514"/>
      <c r="Y1514"/>
      <c r="Z1514"/>
      <c r="AA1514"/>
    </row>
    <row r="1515" spans="1:27" s="44" customFormat="1" x14ac:dyDescent="0.15">
      <c r="A1515" s="66"/>
      <c r="O1515"/>
      <c r="T1515"/>
      <c r="U1515"/>
      <c r="V1515"/>
      <c r="W1515"/>
      <c r="X1515"/>
      <c r="Y1515"/>
      <c r="Z1515"/>
      <c r="AA1515"/>
    </row>
    <row r="1516" spans="1:27" s="44" customFormat="1" x14ac:dyDescent="0.15">
      <c r="A1516" s="66"/>
      <c r="O1516"/>
      <c r="T1516"/>
      <c r="U1516"/>
      <c r="V1516"/>
      <c r="W1516"/>
      <c r="X1516"/>
      <c r="Y1516"/>
      <c r="Z1516"/>
      <c r="AA1516"/>
    </row>
    <row r="1517" spans="1:27" s="44" customFormat="1" x14ac:dyDescent="0.15">
      <c r="A1517" s="66"/>
      <c r="O1517"/>
      <c r="T1517"/>
      <c r="U1517"/>
      <c r="V1517"/>
      <c r="W1517"/>
      <c r="X1517"/>
      <c r="Y1517"/>
      <c r="Z1517"/>
      <c r="AA1517"/>
    </row>
    <row r="1518" spans="1:27" s="44" customFormat="1" x14ac:dyDescent="0.15">
      <c r="A1518" s="66"/>
      <c r="O1518"/>
      <c r="T1518"/>
      <c r="U1518"/>
      <c r="V1518"/>
      <c r="W1518"/>
      <c r="X1518"/>
      <c r="Y1518"/>
      <c r="Z1518"/>
      <c r="AA1518"/>
    </row>
    <row r="1519" spans="1:27" s="44" customFormat="1" x14ac:dyDescent="0.15">
      <c r="A1519" s="66"/>
      <c r="O1519"/>
      <c r="T1519"/>
      <c r="U1519"/>
      <c r="V1519"/>
      <c r="W1519"/>
      <c r="X1519"/>
      <c r="Y1519"/>
      <c r="Z1519"/>
      <c r="AA1519"/>
    </row>
    <row r="1520" spans="1:27" s="44" customFormat="1" x14ac:dyDescent="0.15">
      <c r="A1520" s="66"/>
      <c r="O1520"/>
      <c r="T1520"/>
      <c r="U1520"/>
      <c r="V1520"/>
      <c r="W1520"/>
      <c r="X1520"/>
      <c r="Y1520"/>
      <c r="Z1520"/>
      <c r="AA1520"/>
    </row>
    <row r="1521" spans="1:27" s="44" customFormat="1" x14ac:dyDescent="0.15">
      <c r="A1521" s="66"/>
      <c r="O1521"/>
      <c r="T1521"/>
      <c r="U1521"/>
      <c r="V1521"/>
      <c r="W1521"/>
      <c r="X1521"/>
      <c r="Y1521"/>
      <c r="Z1521"/>
      <c r="AA1521"/>
    </row>
    <row r="1522" spans="1:27" s="44" customFormat="1" x14ac:dyDescent="0.15">
      <c r="A1522" s="66"/>
      <c r="O1522"/>
      <c r="T1522"/>
      <c r="U1522"/>
      <c r="V1522"/>
      <c r="W1522"/>
      <c r="X1522"/>
      <c r="Y1522"/>
      <c r="Z1522"/>
      <c r="AA1522"/>
    </row>
    <row r="1523" spans="1:27" s="44" customFormat="1" x14ac:dyDescent="0.15">
      <c r="A1523" s="66"/>
      <c r="O1523"/>
      <c r="T1523"/>
      <c r="U1523"/>
      <c r="V1523"/>
      <c r="W1523"/>
      <c r="X1523"/>
      <c r="Y1523"/>
      <c r="Z1523"/>
      <c r="AA1523"/>
    </row>
    <row r="1524" spans="1:27" s="44" customFormat="1" x14ac:dyDescent="0.15">
      <c r="A1524" s="66"/>
      <c r="O1524"/>
      <c r="T1524"/>
      <c r="U1524"/>
      <c r="V1524"/>
      <c r="W1524"/>
      <c r="X1524"/>
      <c r="Y1524"/>
      <c r="Z1524"/>
      <c r="AA1524"/>
    </row>
    <row r="1525" spans="1:27" s="44" customFormat="1" x14ac:dyDescent="0.15">
      <c r="A1525" s="66"/>
      <c r="O1525"/>
      <c r="T1525"/>
      <c r="U1525"/>
      <c r="V1525"/>
      <c r="W1525"/>
      <c r="X1525"/>
      <c r="Y1525"/>
      <c r="Z1525"/>
      <c r="AA1525"/>
    </row>
    <row r="1526" spans="1:27" s="44" customFormat="1" x14ac:dyDescent="0.15">
      <c r="A1526" s="66"/>
      <c r="O1526"/>
      <c r="T1526"/>
      <c r="U1526"/>
      <c r="V1526"/>
      <c r="W1526"/>
      <c r="X1526"/>
      <c r="Y1526"/>
      <c r="Z1526"/>
      <c r="AA1526"/>
    </row>
    <row r="1527" spans="1:27" s="44" customFormat="1" x14ac:dyDescent="0.15">
      <c r="A1527" s="66"/>
      <c r="O1527"/>
      <c r="T1527"/>
      <c r="U1527"/>
      <c r="V1527"/>
      <c r="W1527"/>
      <c r="X1527"/>
      <c r="Y1527"/>
      <c r="Z1527"/>
      <c r="AA1527"/>
    </row>
    <row r="1528" spans="1:27" s="44" customFormat="1" x14ac:dyDescent="0.15">
      <c r="A1528" s="66"/>
      <c r="O1528"/>
      <c r="T1528"/>
      <c r="U1528"/>
      <c r="V1528"/>
      <c r="W1528"/>
      <c r="X1528"/>
      <c r="Y1528"/>
      <c r="Z1528"/>
      <c r="AA1528"/>
    </row>
    <row r="1529" spans="1:27" s="44" customFormat="1" x14ac:dyDescent="0.15">
      <c r="A1529" s="66"/>
      <c r="O1529"/>
      <c r="T1529"/>
      <c r="U1529"/>
      <c r="V1529"/>
      <c r="W1529"/>
      <c r="X1529"/>
      <c r="Y1529"/>
      <c r="Z1529"/>
      <c r="AA1529"/>
    </row>
    <row r="1530" spans="1:27" s="44" customFormat="1" x14ac:dyDescent="0.15">
      <c r="A1530" s="66"/>
      <c r="O1530"/>
      <c r="T1530"/>
      <c r="U1530"/>
      <c r="V1530"/>
      <c r="W1530"/>
      <c r="X1530"/>
      <c r="Y1530"/>
      <c r="Z1530"/>
      <c r="AA1530"/>
    </row>
    <row r="1531" spans="1:27" s="44" customFormat="1" x14ac:dyDescent="0.15">
      <c r="A1531" s="66"/>
      <c r="O1531"/>
      <c r="T1531"/>
      <c r="U1531"/>
      <c r="V1531"/>
      <c r="W1531"/>
      <c r="X1531"/>
      <c r="Y1531"/>
      <c r="Z1531"/>
      <c r="AA1531"/>
    </row>
    <row r="1532" spans="1:27" s="44" customFormat="1" x14ac:dyDescent="0.15">
      <c r="A1532" s="66"/>
      <c r="O1532"/>
      <c r="T1532"/>
      <c r="U1532"/>
      <c r="V1532"/>
      <c r="W1532"/>
      <c r="X1532"/>
      <c r="Y1532"/>
      <c r="Z1532"/>
      <c r="AA1532"/>
    </row>
    <row r="1533" spans="1:27" s="44" customFormat="1" x14ac:dyDescent="0.15">
      <c r="A1533" s="66"/>
      <c r="O1533"/>
      <c r="T1533"/>
      <c r="U1533"/>
      <c r="V1533"/>
      <c r="W1533"/>
      <c r="X1533"/>
      <c r="Y1533"/>
      <c r="Z1533"/>
      <c r="AA1533"/>
    </row>
    <row r="1534" spans="1:27" s="44" customFormat="1" x14ac:dyDescent="0.15">
      <c r="A1534" s="66"/>
      <c r="O1534"/>
      <c r="T1534"/>
      <c r="U1534"/>
      <c r="V1534"/>
      <c r="W1534"/>
      <c r="X1534"/>
      <c r="Y1534"/>
      <c r="Z1534"/>
      <c r="AA1534"/>
    </row>
    <row r="1535" spans="1:27" s="44" customFormat="1" x14ac:dyDescent="0.15">
      <c r="A1535" s="66"/>
      <c r="O1535"/>
      <c r="T1535"/>
      <c r="U1535"/>
      <c r="V1535"/>
      <c r="W1535"/>
      <c r="X1535"/>
      <c r="Y1535"/>
      <c r="Z1535"/>
      <c r="AA1535"/>
    </row>
    <row r="1536" spans="1:27" s="44" customFormat="1" x14ac:dyDescent="0.15">
      <c r="A1536" s="66"/>
      <c r="O1536"/>
      <c r="T1536"/>
      <c r="U1536"/>
      <c r="V1536"/>
      <c r="W1536"/>
      <c r="X1536"/>
      <c r="Y1536"/>
      <c r="Z1536"/>
      <c r="AA1536"/>
    </row>
    <row r="1537" spans="1:27" s="44" customFormat="1" x14ac:dyDescent="0.15">
      <c r="A1537" s="66"/>
      <c r="O1537"/>
      <c r="T1537"/>
      <c r="U1537"/>
      <c r="V1537"/>
      <c r="W1537"/>
      <c r="X1537"/>
      <c r="Y1537"/>
      <c r="Z1537"/>
      <c r="AA1537"/>
    </row>
    <row r="1538" spans="1:27" s="44" customFormat="1" x14ac:dyDescent="0.15">
      <c r="A1538" s="66"/>
      <c r="O1538"/>
      <c r="T1538"/>
      <c r="U1538"/>
      <c r="V1538"/>
      <c r="W1538"/>
      <c r="X1538"/>
      <c r="Y1538"/>
      <c r="Z1538"/>
      <c r="AA1538"/>
    </row>
    <row r="1539" spans="1:27" s="44" customFormat="1" x14ac:dyDescent="0.15">
      <c r="A1539" s="66"/>
      <c r="O1539"/>
      <c r="T1539"/>
      <c r="U1539"/>
      <c r="V1539"/>
      <c r="W1539"/>
      <c r="X1539"/>
      <c r="Y1539"/>
      <c r="Z1539"/>
      <c r="AA1539"/>
    </row>
    <row r="1540" spans="1:27" s="44" customFormat="1" x14ac:dyDescent="0.15">
      <c r="A1540" s="66"/>
      <c r="O1540"/>
      <c r="T1540"/>
      <c r="U1540"/>
      <c r="V1540"/>
      <c r="W1540"/>
      <c r="X1540"/>
      <c r="Y1540"/>
      <c r="Z1540"/>
      <c r="AA1540"/>
    </row>
    <row r="1541" spans="1:27" s="44" customFormat="1" x14ac:dyDescent="0.15">
      <c r="A1541" s="66"/>
      <c r="O1541"/>
      <c r="T1541"/>
      <c r="U1541"/>
      <c r="V1541"/>
      <c r="W1541"/>
      <c r="X1541"/>
      <c r="Y1541"/>
      <c r="Z1541"/>
      <c r="AA1541"/>
    </row>
    <row r="1542" spans="1:27" s="44" customFormat="1" x14ac:dyDescent="0.15">
      <c r="A1542" s="66"/>
      <c r="O1542"/>
      <c r="T1542"/>
      <c r="U1542"/>
      <c r="V1542"/>
      <c r="W1542"/>
      <c r="X1542"/>
      <c r="Y1542"/>
      <c r="Z1542"/>
      <c r="AA1542"/>
    </row>
    <row r="1543" spans="1:27" s="44" customFormat="1" x14ac:dyDescent="0.15">
      <c r="A1543" s="66"/>
      <c r="O1543"/>
      <c r="T1543"/>
      <c r="U1543"/>
      <c r="V1543"/>
      <c r="W1543"/>
      <c r="X1543"/>
      <c r="Y1543"/>
      <c r="Z1543"/>
      <c r="AA1543"/>
    </row>
    <row r="1544" spans="1:27" s="44" customFormat="1" x14ac:dyDescent="0.15">
      <c r="A1544" s="66"/>
      <c r="O1544"/>
      <c r="T1544"/>
      <c r="U1544"/>
      <c r="V1544"/>
      <c r="W1544"/>
      <c r="X1544"/>
      <c r="Y1544"/>
      <c r="Z1544"/>
      <c r="AA1544"/>
    </row>
    <row r="1545" spans="1:27" s="44" customFormat="1" x14ac:dyDescent="0.15">
      <c r="A1545" s="66"/>
      <c r="O1545"/>
      <c r="T1545"/>
      <c r="U1545"/>
      <c r="V1545"/>
      <c r="W1545"/>
      <c r="X1545"/>
      <c r="Y1545"/>
      <c r="Z1545"/>
      <c r="AA1545"/>
    </row>
    <row r="1546" spans="1:27" s="44" customFormat="1" x14ac:dyDescent="0.15">
      <c r="A1546" s="66"/>
      <c r="O1546"/>
      <c r="T1546"/>
      <c r="U1546"/>
      <c r="V1546"/>
      <c r="W1546"/>
      <c r="X1546"/>
      <c r="Y1546"/>
      <c r="Z1546"/>
      <c r="AA1546"/>
    </row>
    <row r="1547" spans="1:27" s="44" customFormat="1" x14ac:dyDescent="0.15">
      <c r="A1547" s="66"/>
      <c r="O1547"/>
      <c r="T1547"/>
      <c r="U1547"/>
      <c r="V1547"/>
      <c r="W1547"/>
      <c r="X1547"/>
      <c r="Y1547"/>
      <c r="Z1547"/>
      <c r="AA1547"/>
    </row>
    <row r="1548" spans="1:27" s="44" customFormat="1" x14ac:dyDescent="0.15">
      <c r="A1548" s="66"/>
      <c r="O1548"/>
      <c r="T1548"/>
      <c r="U1548"/>
      <c r="V1548"/>
      <c r="W1548"/>
      <c r="X1548"/>
      <c r="Y1548"/>
      <c r="Z1548"/>
      <c r="AA1548"/>
    </row>
    <row r="1549" spans="1:27" s="44" customFormat="1" x14ac:dyDescent="0.15">
      <c r="A1549" s="66"/>
      <c r="O1549"/>
      <c r="T1549"/>
      <c r="U1549"/>
      <c r="V1549"/>
      <c r="W1549"/>
      <c r="X1549"/>
      <c r="Y1549"/>
      <c r="Z1549"/>
      <c r="AA1549"/>
    </row>
    <row r="1550" spans="1:27" s="44" customFormat="1" x14ac:dyDescent="0.15">
      <c r="A1550" s="66"/>
      <c r="O1550"/>
      <c r="T1550"/>
      <c r="U1550"/>
      <c r="V1550"/>
      <c r="W1550"/>
      <c r="X1550"/>
      <c r="Y1550"/>
      <c r="Z1550"/>
      <c r="AA1550"/>
    </row>
    <row r="1551" spans="1:27" s="44" customFormat="1" x14ac:dyDescent="0.15">
      <c r="A1551" s="66"/>
      <c r="O1551"/>
      <c r="T1551"/>
      <c r="U1551"/>
      <c r="V1551"/>
      <c r="W1551"/>
      <c r="X1551"/>
      <c r="Y1551"/>
      <c r="Z1551"/>
      <c r="AA1551"/>
    </row>
    <row r="1552" spans="1:27" s="44" customFormat="1" x14ac:dyDescent="0.15">
      <c r="A1552" s="66"/>
      <c r="O1552"/>
      <c r="T1552"/>
      <c r="U1552"/>
      <c r="V1552"/>
      <c r="W1552"/>
      <c r="X1552"/>
      <c r="Y1552"/>
      <c r="Z1552"/>
      <c r="AA1552"/>
    </row>
    <row r="1553" spans="1:27" s="44" customFormat="1" x14ac:dyDescent="0.15">
      <c r="A1553" s="66"/>
      <c r="O1553"/>
      <c r="T1553"/>
      <c r="U1553"/>
      <c r="V1553"/>
      <c r="W1553"/>
      <c r="X1553"/>
      <c r="Y1553"/>
      <c r="Z1553"/>
      <c r="AA1553"/>
    </row>
    <row r="1554" spans="1:27" s="44" customFormat="1" x14ac:dyDescent="0.15">
      <c r="A1554" s="66"/>
      <c r="O1554"/>
      <c r="T1554"/>
      <c r="U1554"/>
      <c r="V1554"/>
      <c r="W1554"/>
      <c r="X1554"/>
      <c r="Y1554"/>
      <c r="Z1554"/>
      <c r="AA1554"/>
    </row>
    <row r="1555" spans="1:27" s="44" customFormat="1" x14ac:dyDescent="0.15">
      <c r="A1555" s="66"/>
      <c r="O1555"/>
      <c r="T1555"/>
      <c r="U1555"/>
      <c r="V1555"/>
      <c r="W1555"/>
      <c r="X1555"/>
      <c r="Y1555"/>
      <c r="Z1555"/>
      <c r="AA1555"/>
    </row>
    <row r="1556" spans="1:27" s="44" customFormat="1" x14ac:dyDescent="0.15">
      <c r="A1556" s="66"/>
      <c r="O1556"/>
      <c r="T1556"/>
      <c r="U1556"/>
      <c r="V1556"/>
      <c r="W1556"/>
      <c r="X1556"/>
      <c r="Y1556"/>
      <c r="Z1556"/>
      <c r="AA1556"/>
    </row>
    <row r="1557" spans="1:27" s="44" customFormat="1" x14ac:dyDescent="0.15">
      <c r="A1557" s="66"/>
      <c r="O1557"/>
      <c r="T1557"/>
      <c r="U1557"/>
      <c r="V1557"/>
      <c r="W1557"/>
      <c r="X1557"/>
      <c r="Y1557"/>
      <c r="Z1557"/>
      <c r="AA1557"/>
    </row>
    <row r="1558" spans="1:27" s="44" customFormat="1" x14ac:dyDescent="0.15">
      <c r="A1558" s="66"/>
      <c r="O1558"/>
      <c r="T1558"/>
      <c r="U1558"/>
      <c r="V1558"/>
      <c r="W1558"/>
      <c r="X1558"/>
      <c r="Y1558"/>
      <c r="Z1558"/>
      <c r="AA1558"/>
    </row>
    <row r="1559" spans="1:27" s="44" customFormat="1" x14ac:dyDescent="0.15">
      <c r="A1559" s="66"/>
      <c r="O1559"/>
      <c r="T1559"/>
      <c r="U1559"/>
      <c r="V1559"/>
      <c r="W1559"/>
      <c r="X1559"/>
      <c r="Y1559"/>
      <c r="Z1559"/>
      <c r="AA1559"/>
    </row>
    <row r="1560" spans="1:27" s="44" customFormat="1" x14ac:dyDescent="0.15">
      <c r="A1560" s="66"/>
      <c r="O1560"/>
      <c r="T1560"/>
      <c r="U1560"/>
      <c r="V1560"/>
      <c r="W1560"/>
      <c r="X1560"/>
      <c r="Y1560"/>
      <c r="Z1560"/>
      <c r="AA1560"/>
    </row>
    <row r="1561" spans="1:27" s="44" customFormat="1" x14ac:dyDescent="0.15">
      <c r="A1561" s="66"/>
      <c r="O1561"/>
      <c r="T1561"/>
      <c r="U1561"/>
      <c r="V1561"/>
      <c r="W1561"/>
      <c r="X1561"/>
      <c r="Y1561"/>
      <c r="Z1561"/>
      <c r="AA1561"/>
    </row>
    <row r="1562" spans="1:27" s="44" customFormat="1" x14ac:dyDescent="0.15">
      <c r="A1562" s="66"/>
      <c r="O1562"/>
      <c r="T1562"/>
      <c r="U1562"/>
      <c r="V1562"/>
      <c r="W1562"/>
      <c r="X1562"/>
      <c r="Y1562"/>
      <c r="Z1562"/>
      <c r="AA1562"/>
    </row>
    <row r="1563" spans="1:27" s="44" customFormat="1" x14ac:dyDescent="0.15">
      <c r="A1563" s="66"/>
      <c r="O1563"/>
      <c r="T1563"/>
      <c r="U1563"/>
      <c r="V1563"/>
      <c r="W1563"/>
      <c r="X1563"/>
      <c r="Y1563"/>
      <c r="Z1563"/>
      <c r="AA1563"/>
    </row>
    <row r="1564" spans="1:27" s="44" customFormat="1" x14ac:dyDescent="0.15">
      <c r="A1564" s="66"/>
      <c r="O1564"/>
      <c r="T1564"/>
      <c r="U1564"/>
      <c r="V1564"/>
      <c r="W1564"/>
      <c r="X1564"/>
      <c r="Y1564"/>
      <c r="Z1564"/>
      <c r="AA1564"/>
    </row>
    <row r="1565" spans="1:27" s="44" customFormat="1" x14ac:dyDescent="0.15">
      <c r="A1565" s="66"/>
      <c r="O1565"/>
      <c r="T1565"/>
      <c r="U1565"/>
      <c r="V1565"/>
      <c r="W1565"/>
      <c r="X1565"/>
      <c r="Y1565"/>
      <c r="Z1565"/>
      <c r="AA1565"/>
    </row>
    <row r="1566" spans="1:27" s="44" customFormat="1" x14ac:dyDescent="0.15">
      <c r="A1566" s="66"/>
      <c r="O1566"/>
      <c r="T1566"/>
      <c r="U1566"/>
      <c r="V1566"/>
      <c r="W1566"/>
      <c r="X1566"/>
      <c r="Y1566"/>
      <c r="Z1566"/>
      <c r="AA1566"/>
    </row>
    <row r="1567" spans="1:27" s="44" customFormat="1" x14ac:dyDescent="0.15">
      <c r="A1567" s="66"/>
      <c r="O1567"/>
      <c r="T1567"/>
      <c r="U1567"/>
      <c r="V1567"/>
      <c r="W1567"/>
      <c r="X1567"/>
      <c r="Y1567"/>
      <c r="Z1567"/>
      <c r="AA1567"/>
    </row>
    <row r="1568" spans="1:27" s="44" customFormat="1" x14ac:dyDescent="0.15">
      <c r="A1568" s="66"/>
      <c r="O1568"/>
      <c r="T1568"/>
      <c r="U1568"/>
      <c r="V1568"/>
      <c r="W1568"/>
      <c r="X1568"/>
      <c r="Y1568"/>
      <c r="Z1568"/>
      <c r="AA1568"/>
    </row>
    <row r="1569" spans="1:27" s="44" customFormat="1" x14ac:dyDescent="0.15">
      <c r="A1569" s="66"/>
      <c r="O1569"/>
      <c r="T1569"/>
      <c r="U1569"/>
      <c r="V1569"/>
      <c r="W1569"/>
      <c r="X1569"/>
      <c r="Y1569"/>
      <c r="Z1569"/>
      <c r="AA1569"/>
    </row>
    <row r="1570" spans="1:27" s="44" customFormat="1" x14ac:dyDescent="0.15">
      <c r="A1570" s="66"/>
      <c r="O1570"/>
      <c r="T1570"/>
      <c r="U1570"/>
      <c r="V1570"/>
      <c r="W1570"/>
      <c r="X1570"/>
      <c r="Y1570"/>
      <c r="Z1570"/>
      <c r="AA1570"/>
    </row>
    <row r="1571" spans="1:27" s="44" customFormat="1" x14ac:dyDescent="0.15">
      <c r="A1571" s="66"/>
      <c r="O1571"/>
      <c r="T1571"/>
      <c r="U1571"/>
      <c r="V1571"/>
      <c r="W1571"/>
      <c r="X1571"/>
      <c r="Y1571"/>
      <c r="Z1571"/>
      <c r="AA1571"/>
    </row>
    <row r="1572" spans="1:27" s="44" customFormat="1" x14ac:dyDescent="0.15">
      <c r="A1572" s="66"/>
      <c r="O1572"/>
      <c r="T1572"/>
      <c r="U1572"/>
      <c r="V1572"/>
      <c r="W1572"/>
      <c r="X1572"/>
      <c r="Y1572"/>
      <c r="Z1572"/>
      <c r="AA1572"/>
    </row>
    <row r="1573" spans="1:27" s="44" customFormat="1" x14ac:dyDescent="0.15">
      <c r="A1573" s="66"/>
      <c r="O1573"/>
      <c r="T1573"/>
      <c r="U1573"/>
      <c r="V1573"/>
      <c r="W1573"/>
      <c r="X1573"/>
      <c r="Y1573"/>
      <c r="Z1573"/>
      <c r="AA1573"/>
    </row>
    <row r="1574" spans="1:27" s="44" customFormat="1" x14ac:dyDescent="0.15">
      <c r="A1574" s="66"/>
      <c r="O1574"/>
      <c r="T1574"/>
      <c r="U1574"/>
      <c r="V1574"/>
      <c r="W1574"/>
      <c r="X1574"/>
      <c r="Y1574"/>
      <c r="Z1574"/>
      <c r="AA1574"/>
    </row>
    <row r="1575" spans="1:27" s="44" customFormat="1" x14ac:dyDescent="0.15">
      <c r="A1575" s="66"/>
      <c r="O1575"/>
      <c r="T1575"/>
      <c r="U1575"/>
      <c r="V1575"/>
      <c r="W1575"/>
      <c r="X1575"/>
      <c r="Y1575"/>
      <c r="Z1575"/>
      <c r="AA1575"/>
    </row>
    <row r="1576" spans="1:27" s="44" customFormat="1" x14ac:dyDescent="0.15">
      <c r="A1576" s="66"/>
      <c r="O1576"/>
      <c r="T1576"/>
      <c r="U1576"/>
      <c r="V1576"/>
      <c r="W1576"/>
      <c r="X1576"/>
      <c r="Y1576"/>
      <c r="Z1576"/>
      <c r="AA1576"/>
    </row>
    <row r="1577" spans="1:27" s="44" customFormat="1" x14ac:dyDescent="0.15">
      <c r="A1577" s="66"/>
      <c r="O1577"/>
      <c r="T1577"/>
      <c r="U1577"/>
      <c r="V1577"/>
      <c r="W1577"/>
      <c r="X1577"/>
      <c r="Y1577"/>
      <c r="Z1577"/>
      <c r="AA1577"/>
    </row>
    <row r="1578" spans="1:27" s="44" customFormat="1" x14ac:dyDescent="0.15">
      <c r="A1578" s="66"/>
      <c r="O1578"/>
      <c r="T1578"/>
      <c r="U1578"/>
      <c r="V1578"/>
      <c r="W1578"/>
      <c r="X1578"/>
      <c r="Y1578"/>
      <c r="Z1578"/>
      <c r="AA1578"/>
    </row>
    <row r="1579" spans="1:27" s="44" customFormat="1" x14ac:dyDescent="0.15">
      <c r="A1579" s="66"/>
      <c r="O1579"/>
      <c r="T1579"/>
      <c r="U1579"/>
      <c r="V1579"/>
      <c r="W1579"/>
      <c r="X1579"/>
      <c r="Y1579"/>
      <c r="Z1579"/>
      <c r="AA1579"/>
    </row>
    <row r="1580" spans="1:27" s="44" customFormat="1" x14ac:dyDescent="0.15">
      <c r="A1580" s="66"/>
      <c r="O1580"/>
      <c r="T1580"/>
      <c r="U1580"/>
      <c r="V1580"/>
      <c r="W1580"/>
      <c r="X1580"/>
      <c r="Y1580"/>
      <c r="Z1580"/>
      <c r="AA1580"/>
    </row>
    <row r="1581" spans="1:27" s="44" customFormat="1" x14ac:dyDescent="0.15">
      <c r="A1581" s="66"/>
      <c r="O1581"/>
      <c r="T1581"/>
      <c r="U1581"/>
      <c r="V1581"/>
      <c r="W1581"/>
      <c r="X1581"/>
      <c r="Y1581"/>
      <c r="Z1581"/>
      <c r="AA1581"/>
    </row>
    <row r="1582" spans="1:27" s="44" customFormat="1" x14ac:dyDescent="0.15">
      <c r="A1582" s="66"/>
      <c r="O1582"/>
      <c r="T1582"/>
      <c r="U1582"/>
      <c r="V1582"/>
      <c r="W1582"/>
      <c r="X1582"/>
      <c r="Y1582"/>
      <c r="Z1582"/>
      <c r="AA1582"/>
    </row>
    <row r="1583" spans="1:27" s="44" customFormat="1" x14ac:dyDescent="0.15">
      <c r="A1583" s="66"/>
      <c r="O1583"/>
      <c r="T1583"/>
      <c r="U1583"/>
      <c r="V1583"/>
      <c r="W1583"/>
      <c r="X1583"/>
      <c r="Y1583"/>
      <c r="Z1583"/>
      <c r="AA1583"/>
    </row>
    <row r="1584" spans="1:27" s="44" customFormat="1" x14ac:dyDescent="0.15">
      <c r="A1584" s="66"/>
      <c r="O1584"/>
      <c r="T1584"/>
      <c r="U1584"/>
      <c r="V1584"/>
      <c r="W1584"/>
      <c r="X1584"/>
      <c r="Y1584"/>
      <c r="Z1584"/>
      <c r="AA1584"/>
    </row>
    <row r="1585" spans="1:27" s="44" customFormat="1" x14ac:dyDescent="0.15">
      <c r="A1585" s="66"/>
      <c r="O1585"/>
      <c r="T1585"/>
      <c r="U1585"/>
      <c r="V1585"/>
      <c r="W1585"/>
      <c r="X1585"/>
      <c r="Y1585"/>
      <c r="Z1585"/>
      <c r="AA1585"/>
    </row>
    <row r="1586" spans="1:27" s="44" customFormat="1" x14ac:dyDescent="0.15">
      <c r="A1586" s="66"/>
      <c r="O1586"/>
      <c r="T1586"/>
      <c r="U1586"/>
      <c r="V1586"/>
      <c r="W1586"/>
      <c r="X1586"/>
      <c r="Y1586"/>
      <c r="Z1586"/>
      <c r="AA1586"/>
    </row>
    <row r="1587" spans="1:27" s="44" customFormat="1" x14ac:dyDescent="0.15">
      <c r="A1587" s="66"/>
      <c r="O1587"/>
      <c r="T1587"/>
      <c r="U1587"/>
      <c r="V1587"/>
      <c r="W1587"/>
      <c r="X1587"/>
      <c r="Y1587"/>
      <c r="Z1587"/>
      <c r="AA1587"/>
    </row>
    <row r="1588" spans="1:27" s="44" customFormat="1" x14ac:dyDescent="0.15">
      <c r="A1588" s="66"/>
      <c r="O1588"/>
      <c r="T1588"/>
      <c r="U1588"/>
      <c r="V1588"/>
      <c r="W1588"/>
      <c r="X1588"/>
      <c r="Y1588"/>
      <c r="Z1588"/>
      <c r="AA1588"/>
    </row>
    <row r="1589" spans="1:27" s="44" customFormat="1" x14ac:dyDescent="0.15">
      <c r="A1589" s="66"/>
      <c r="O1589"/>
      <c r="T1589"/>
      <c r="U1589"/>
      <c r="V1589"/>
      <c r="W1589"/>
      <c r="X1589"/>
      <c r="Y1589"/>
      <c r="Z1589"/>
      <c r="AA1589"/>
    </row>
    <row r="1590" spans="1:27" s="44" customFormat="1" x14ac:dyDescent="0.15">
      <c r="A1590" s="66"/>
      <c r="O1590"/>
      <c r="T1590"/>
      <c r="U1590"/>
      <c r="V1590"/>
      <c r="W1590"/>
      <c r="X1590"/>
      <c r="Y1590"/>
      <c r="Z1590"/>
      <c r="AA1590"/>
    </row>
    <row r="1591" spans="1:27" s="44" customFormat="1" x14ac:dyDescent="0.15">
      <c r="A1591" s="66"/>
      <c r="O1591"/>
      <c r="T1591"/>
      <c r="U1591"/>
      <c r="V1591"/>
      <c r="W1591"/>
      <c r="X1591"/>
      <c r="Y1591"/>
      <c r="Z1591"/>
      <c r="AA1591"/>
    </row>
    <row r="1592" spans="1:27" s="44" customFormat="1" x14ac:dyDescent="0.15">
      <c r="A1592" s="66"/>
      <c r="O1592"/>
      <c r="T1592"/>
      <c r="U1592"/>
      <c r="V1592"/>
      <c r="W1592"/>
      <c r="X1592"/>
      <c r="Y1592"/>
      <c r="Z1592"/>
      <c r="AA1592"/>
    </row>
    <row r="1593" spans="1:27" s="44" customFormat="1" x14ac:dyDescent="0.15">
      <c r="A1593" s="66"/>
      <c r="O1593"/>
      <c r="T1593"/>
      <c r="U1593"/>
      <c r="V1593"/>
      <c r="W1593"/>
      <c r="X1593"/>
      <c r="Y1593"/>
      <c r="Z1593"/>
      <c r="AA1593"/>
    </row>
    <row r="1594" spans="1:27" s="44" customFormat="1" x14ac:dyDescent="0.15">
      <c r="A1594" s="66"/>
      <c r="O1594"/>
      <c r="T1594"/>
      <c r="U1594"/>
      <c r="V1594"/>
      <c r="W1594"/>
      <c r="X1594"/>
      <c r="Y1594"/>
      <c r="Z1594"/>
      <c r="AA1594"/>
    </row>
    <row r="1595" spans="1:27" s="44" customFormat="1" x14ac:dyDescent="0.15">
      <c r="A1595" s="66"/>
      <c r="O1595"/>
      <c r="T1595"/>
      <c r="U1595"/>
      <c r="V1595"/>
      <c r="W1595"/>
      <c r="X1595"/>
      <c r="Y1595"/>
      <c r="Z1595"/>
      <c r="AA1595"/>
    </row>
    <row r="1596" spans="1:27" s="44" customFormat="1" x14ac:dyDescent="0.15">
      <c r="A1596" s="66"/>
      <c r="O1596"/>
      <c r="T1596"/>
      <c r="U1596"/>
      <c r="V1596"/>
      <c r="W1596"/>
      <c r="X1596"/>
      <c r="Y1596"/>
      <c r="Z1596"/>
      <c r="AA1596"/>
    </row>
    <row r="1597" spans="1:27" s="44" customFormat="1" x14ac:dyDescent="0.15">
      <c r="A1597" s="66"/>
      <c r="O1597"/>
      <c r="T1597"/>
      <c r="U1597"/>
      <c r="V1597"/>
      <c r="W1597"/>
      <c r="X1597"/>
      <c r="Y1597"/>
      <c r="Z1597"/>
      <c r="AA1597"/>
    </row>
    <row r="1598" spans="1:27" s="44" customFormat="1" x14ac:dyDescent="0.15">
      <c r="A1598" s="66"/>
      <c r="O1598"/>
      <c r="T1598"/>
      <c r="U1598"/>
      <c r="V1598"/>
      <c r="W1598"/>
      <c r="X1598"/>
      <c r="Y1598"/>
      <c r="Z1598"/>
      <c r="AA1598"/>
    </row>
    <row r="1599" spans="1:27" s="44" customFormat="1" x14ac:dyDescent="0.15">
      <c r="A1599" s="66"/>
      <c r="O1599"/>
      <c r="T1599"/>
      <c r="U1599"/>
      <c r="V1599"/>
      <c r="W1599"/>
      <c r="X1599"/>
      <c r="Y1599"/>
      <c r="Z1599"/>
      <c r="AA1599"/>
    </row>
    <row r="1600" spans="1:27" s="44" customFormat="1" x14ac:dyDescent="0.15">
      <c r="A1600" s="66"/>
      <c r="O1600"/>
      <c r="T1600"/>
      <c r="U1600"/>
      <c r="V1600"/>
      <c r="W1600"/>
      <c r="X1600"/>
      <c r="Y1600"/>
      <c r="Z1600"/>
      <c r="AA1600"/>
    </row>
    <row r="1601" spans="1:27" s="44" customFormat="1" x14ac:dyDescent="0.15">
      <c r="A1601" s="66"/>
      <c r="O1601"/>
      <c r="T1601"/>
      <c r="U1601"/>
      <c r="V1601"/>
      <c r="W1601"/>
      <c r="X1601"/>
      <c r="Y1601"/>
      <c r="Z1601"/>
      <c r="AA1601"/>
    </row>
    <row r="1602" spans="1:27" s="44" customFormat="1" x14ac:dyDescent="0.15">
      <c r="A1602" s="66"/>
      <c r="O1602"/>
      <c r="T1602"/>
      <c r="U1602"/>
      <c r="V1602"/>
      <c r="W1602"/>
      <c r="X1602"/>
      <c r="Y1602"/>
      <c r="Z1602"/>
      <c r="AA1602"/>
    </row>
    <row r="1603" spans="1:27" s="44" customFormat="1" x14ac:dyDescent="0.15">
      <c r="A1603" s="66"/>
      <c r="O1603"/>
      <c r="T1603"/>
      <c r="U1603"/>
      <c r="V1603"/>
      <c r="W1603"/>
      <c r="X1603"/>
      <c r="Y1603"/>
      <c r="Z1603"/>
      <c r="AA1603"/>
    </row>
    <row r="1604" spans="1:27" s="44" customFormat="1" x14ac:dyDescent="0.15">
      <c r="A1604" s="66"/>
      <c r="O1604"/>
      <c r="T1604"/>
      <c r="U1604"/>
      <c r="V1604"/>
      <c r="W1604"/>
      <c r="X1604"/>
      <c r="Y1604"/>
      <c r="Z1604"/>
      <c r="AA1604"/>
    </row>
    <row r="1605" spans="1:27" s="44" customFormat="1" x14ac:dyDescent="0.15">
      <c r="A1605" s="66"/>
      <c r="O1605"/>
      <c r="T1605"/>
      <c r="U1605"/>
      <c r="V1605"/>
      <c r="W1605"/>
      <c r="X1605"/>
      <c r="Y1605"/>
      <c r="Z1605"/>
      <c r="AA1605"/>
    </row>
    <row r="1606" spans="1:27" s="44" customFormat="1" x14ac:dyDescent="0.15">
      <c r="A1606" s="66"/>
      <c r="O1606"/>
      <c r="T1606"/>
      <c r="U1606"/>
      <c r="V1606"/>
      <c r="W1606"/>
      <c r="X1606"/>
      <c r="Y1606"/>
      <c r="Z1606"/>
      <c r="AA1606"/>
    </row>
    <row r="1607" spans="1:27" s="44" customFormat="1" x14ac:dyDescent="0.15">
      <c r="A1607" s="66"/>
      <c r="O1607"/>
      <c r="T1607"/>
      <c r="U1607"/>
      <c r="V1607"/>
      <c r="W1607"/>
      <c r="X1607"/>
      <c r="Y1607"/>
      <c r="Z1607"/>
      <c r="AA1607"/>
    </row>
    <row r="1608" spans="1:27" s="44" customFormat="1" x14ac:dyDescent="0.15">
      <c r="A1608" s="66"/>
      <c r="O1608"/>
      <c r="T1608"/>
      <c r="U1608"/>
      <c r="V1608"/>
      <c r="W1608"/>
      <c r="X1608"/>
      <c r="Y1608"/>
      <c r="Z1608"/>
      <c r="AA1608"/>
    </row>
    <row r="1609" spans="1:27" s="44" customFormat="1" x14ac:dyDescent="0.15">
      <c r="A1609" s="66"/>
      <c r="O1609"/>
      <c r="T1609"/>
      <c r="U1609"/>
      <c r="V1609"/>
      <c r="W1609"/>
      <c r="X1609"/>
      <c r="Y1609"/>
      <c r="Z1609"/>
      <c r="AA1609"/>
    </row>
    <row r="1610" spans="1:27" s="44" customFormat="1" x14ac:dyDescent="0.15">
      <c r="A1610" s="66"/>
      <c r="O1610"/>
      <c r="T1610"/>
      <c r="U1610"/>
      <c r="V1610"/>
      <c r="W1610"/>
      <c r="X1610"/>
      <c r="Y1610"/>
      <c r="Z1610"/>
      <c r="AA1610"/>
    </row>
    <row r="1611" spans="1:27" s="44" customFormat="1" x14ac:dyDescent="0.15">
      <c r="A1611" s="66"/>
      <c r="O1611"/>
      <c r="T1611"/>
      <c r="U1611"/>
      <c r="V1611"/>
      <c r="W1611"/>
      <c r="X1611"/>
      <c r="Y1611"/>
      <c r="Z1611"/>
      <c r="AA1611"/>
    </row>
    <row r="1612" spans="1:27" s="44" customFormat="1" x14ac:dyDescent="0.15">
      <c r="A1612" s="66"/>
      <c r="O1612"/>
      <c r="T1612"/>
      <c r="U1612"/>
      <c r="V1612"/>
      <c r="W1612"/>
      <c r="X1612"/>
      <c r="Y1612"/>
      <c r="Z1612"/>
      <c r="AA1612"/>
    </row>
    <row r="1613" spans="1:27" s="44" customFormat="1" x14ac:dyDescent="0.15">
      <c r="A1613" s="66"/>
      <c r="O1613"/>
      <c r="T1613"/>
      <c r="U1613"/>
      <c r="V1613"/>
      <c r="W1613"/>
      <c r="X1613"/>
      <c r="Y1613"/>
      <c r="Z1613"/>
      <c r="AA1613"/>
    </row>
    <row r="1614" spans="1:27" s="44" customFormat="1" x14ac:dyDescent="0.15">
      <c r="A1614" s="66"/>
      <c r="O1614"/>
      <c r="T1614"/>
      <c r="U1614"/>
      <c r="V1614"/>
      <c r="W1614"/>
      <c r="X1614"/>
      <c r="Y1614"/>
      <c r="Z1614"/>
      <c r="AA1614"/>
    </row>
    <row r="1615" spans="1:27" s="44" customFormat="1" x14ac:dyDescent="0.15">
      <c r="A1615" s="66"/>
      <c r="O1615"/>
      <c r="T1615"/>
      <c r="U1615"/>
      <c r="V1615"/>
      <c r="W1615"/>
      <c r="X1615"/>
      <c r="Y1615"/>
      <c r="Z1615"/>
      <c r="AA1615"/>
    </row>
    <row r="1616" spans="1:27" s="44" customFormat="1" x14ac:dyDescent="0.15">
      <c r="A1616" s="66"/>
      <c r="O1616"/>
      <c r="T1616"/>
      <c r="U1616"/>
      <c r="V1616"/>
      <c r="W1616"/>
      <c r="X1616"/>
      <c r="Y1616"/>
      <c r="Z1616"/>
      <c r="AA1616"/>
    </row>
    <row r="1617" spans="1:27" s="44" customFormat="1" x14ac:dyDescent="0.15">
      <c r="A1617" s="66"/>
      <c r="O1617"/>
      <c r="T1617"/>
      <c r="U1617"/>
      <c r="V1617"/>
      <c r="W1617"/>
      <c r="X1617"/>
      <c r="Y1617"/>
      <c r="Z1617"/>
      <c r="AA1617"/>
    </row>
    <row r="1618" spans="1:27" s="44" customFormat="1" x14ac:dyDescent="0.15">
      <c r="A1618" s="66"/>
      <c r="O1618"/>
      <c r="T1618"/>
      <c r="U1618"/>
      <c r="V1618"/>
      <c r="W1618"/>
      <c r="X1618"/>
      <c r="Y1618"/>
      <c r="Z1618"/>
      <c r="AA1618"/>
    </row>
    <row r="1619" spans="1:27" s="44" customFormat="1" x14ac:dyDescent="0.15">
      <c r="A1619" s="66"/>
      <c r="O1619"/>
      <c r="T1619"/>
      <c r="U1619"/>
      <c r="V1619"/>
      <c r="W1619"/>
      <c r="X1619"/>
      <c r="Y1619"/>
      <c r="Z1619"/>
      <c r="AA1619"/>
    </row>
    <row r="1620" spans="1:27" s="44" customFormat="1" x14ac:dyDescent="0.15">
      <c r="A1620" s="66"/>
      <c r="O1620"/>
      <c r="T1620"/>
      <c r="U1620"/>
      <c r="V1620"/>
      <c r="W1620"/>
      <c r="X1620"/>
      <c r="Y1620"/>
      <c r="Z1620"/>
      <c r="AA1620"/>
    </row>
    <row r="1621" spans="1:27" s="44" customFormat="1" x14ac:dyDescent="0.15">
      <c r="A1621" s="66"/>
      <c r="O1621"/>
      <c r="T1621"/>
      <c r="U1621"/>
      <c r="V1621"/>
      <c r="W1621"/>
      <c r="X1621"/>
      <c r="Y1621"/>
      <c r="Z1621"/>
      <c r="AA1621"/>
    </row>
    <row r="1622" spans="1:27" s="44" customFormat="1" x14ac:dyDescent="0.15">
      <c r="A1622" s="66"/>
      <c r="O1622"/>
      <c r="T1622"/>
      <c r="U1622"/>
      <c r="V1622"/>
      <c r="W1622"/>
      <c r="X1622"/>
      <c r="Y1622"/>
      <c r="Z1622"/>
      <c r="AA1622"/>
    </row>
    <row r="1623" spans="1:27" s="44" customFormat="1" x14ac:dyDescent="0.15">
      <c r="A1623" s="66"/>
      <c r="O1623"/>
      <c r="T1623"/>
      <c r="U1623"/>
      <c r="V1623"/>
      <c r="W1623"/>
      <c r="X1623"/>
      <c r="Y1623"/>
      <c r="Z1623"/>
      <c r="AA1623"/>
    </row>
    <row r="1624" spans="1:27" s="44" customFormat="1" x14ac:dyDescent="0.15">
      <c r="A1624" s="66"/>
      <c r="O1624"/>
      <c r="T1624"/>
      <c r="U1624"/>
      <c r="V1624"/>
      <c r="W1624"/>
      <c r="X1624"/>
      <c r="Y1624"/>
      <c r="Z1624"/>
      <c r="AA1624"/>
    </row>
    <row r="1625" spans="1:27" s="44" customFormat="1" x14ac:dyDescent="0.15">
      <c r="A1625" s="66"/>
      <c r="O1625"/>
      <c r="T1625"/>
      <c r="U1625"/>
      <c r="V1625"/>
      <c r="W1625"/>
      <c r="X1625"/>
      <c r="Y1625"/>
      <c r="Z1625"/>
      <c r="AA1625"/>
    </row>
    <row r="1626" spans="1:27" s="44" customFormat="1" x14ac:dyDescent="0.15">
      <c r="A1626" s="66"/>
      <c r="O1626"/>
      <c r="T1626"/>
      <c r="U1626"/>
      <c r="V1626"/>
      <c r="W1626"/>
      <c r="X1626"/>
      <c r="Y1626"/>
      <c r="Z1626"/>
      <c r="AA1626"/>
    </row>
    <row r="1627" spans="1:27" s="44" customFormat="1" x14ac:dyDescent="0.15">
      <c r="A1627" s="66"/>
      <c r="O1627"/>
      <c r="T1627"/>
      <c r="U1627"/>
      <c r="V1627"/>
      <c r="W1627"/>
      <c r="X1627"/>
      <c r="Y1627"/>
      <c r="Z1627"/>
      <c r="AA1627"/>
    </row>
    <row r="1628" spans="1:27" s="44" customFormat="1" x14ac:dyDescent="0.15">
      <c r="A1628" s="66"/>
      <c r="O1628"/>
      <c r="T1628"/>
      <c r="U1628"/>
      <c r="V1628"/>
      <c r="W1628"/>
      <c r="X1628"/>
      <c r="Y1628"/>
      <c r="Z1628"/>
      <c r="AA1628"/>
    </row>
    <row r="1629" spans="1:27" s="44" customFormat="1" x14ac:dyDescent="0.15">
      <c r="A1629" s="66"/>
      <c r="O1629"/>
      <c r="T1629"/>
      <c r="U1629"/>
      <c r="V1629"/>
      <c r="W1629"/>
      <c r="X1629"/>
      <c r="Y1629"/>
      <c r="Z1629"/>
      <c r="AA1629"/>
    </row>
    <row r="1630" spans="1:27" s="44" customFormat="1" x14ac:dyDescent="0.15">
      <c r="A1630" s="66"/>
      <c r="O1630"/>
      <c r="T1630"/>
      <c r="U1630"/>
      <c r="V1630"/>
      <c r="W1630"/>
      <c r="X1630"/>
      <c r="Y1630"/>
      <c r="Z1630"/>
      <c r="AA1630"/>
    </row>
    <row r="1631" spans="1:27" s="44" customFormat="1" x14ac:dyDescent="0.15">
      <c r="A1631" s="66"/>
      <c r="O1631"/>
      <c r="T1631"/>
      <c r="U1631"/>
      <c r="V1631"/>
      <c r="W1631"/>
      <c r="X1631"/>
      <c r="Y1631"/>
      <c r="Z1631"/>
      <c r="AA1631"/>
    </row>
    <row r="1632" spans="1:27" s="44" customFormat="1" x14ac:dyDescent="0.15">
      <c r="A1632" s="66"/>
      <c r="O1632"/>
      <c r="T1632"/>
      <c r="U1632"/>
      <c r="V1632"/>
      <c r="W1632"/>
      <c r="X1632"/>
      <c r="Y1632"/>
      <c r="Z1632"/>
      <c r="AA1632"/>
    </row>
    <row r="1633" spans="1:27" s="44" customFormat="1" x14ac:dyDescent="0.15">
      <c r="A1633" s="66"/>
      <c r="O1633"/>
      <c r="T1633"/>
      <c r="U1633"/>
      <c r="V1633"/>
      <c r="W1633"/>
      <c r="X1633"/>
      <c r="Y1633"/>
      <c r="Z1633"/>
      <c r="AA1633"/>
    </row>
    <row r="1634" spans="1:27" s="44" customFormat="1" x14ac:dyDescent="0.15">
      <c r="A1634" s="66"/>
      <c r="O1634"/>
      <c r="T1634"/>
      <c r="U1634"/>
      <c r="V1634"/>
      <c r="W1634"/>
      <c r="X1634"/>
      <c r="Y1634"/>
      <c r="Z1634"/>
      <c r="AA1634"/>
    </row>
    <row r="1635" spans="1:27" s="44" customFormat="1" x14ac:dyDescent="0.15">
      <c r="A1635" s="66"/>
      <c r="O1635"/>
      <c r="T1635"/>
      <c r="U1635"/>
      <c r="V1635"/>
      <c r="W1635"/>
      <c r="X1635"/>
      <c r="Y1635"/>
      <c r="Z1635"/>
      <c r="AA1635"/>
    </row>
    <row r="1636" spans="1:27" s="44" customFormat="1" x14ac:dyDescent="0.15">
      <c r="A1636" s="66"/>
      <c r="O1636"/>
      <c r="T1636"/>
      <c r="U1636"/>
      <c r="V1636"/>
      <c r="W1636"/>
      <c r="X1636"/>
      <c r="Y1636"/>
      <c r="Z1636"/>
      <c r="AA1636"/>
    </row>
    <row r="1637" spans="1:27" s="44" customFormat="1" x14ac:dyDescent="0.15">
      <c r="A1637" s="66"/>
      <c r="O1637"/>
      <c r="T1637"/>
      <c r="U1637"/>
      <c r="V1637"/>
      <c r="W1637"/>
      <c r="X1637"/>
      <c r="Y1637"/>
      <c r="Z1637"/>
      <c r="AA1637"/>
    </row>
    <row r="1638" spans="1:27" s="44" customFormat="1" x14ac:dyDescent="0.15">
      <c r="A1638" s="66"/>
      <c r="O1638"/>
      <c r="T1638"/>
      <c r="U1638"/>
      <c r="V1638"/>
      <c r="W1638"/>
      <c r="X1638"/>
      <c r="Y1638"/>
      <c r="Z1638"/>
      <c r="AA1638"/>
    </row>
    <row r="1639" spans="1:27" s="44" customFormat="1" x14ac:dyDescent="0.15">
      <c r="A1639" s="66"/>
      <c r="O1639"/>
      <c r="T1639"/>
      <c r="U1639"/>
      <c r="V1639"/>
      <c r="W1639"/>
      <c r="X1639"/>
      <c r="Y1639"/>
      <c r="Z1639"/>
      <c r="AA1639"/>
    </row>
    <row r="1640" spans="1:27" s="44" customFormat="1" x14ac:dyDescent="0.15">
      <c r="A1640" s="66"/>
      <c r="O1640"/>
      <c r="T1640"/>
      <c r="U1640"/>
      <c r="V1640"/>
      <c r="W1640"/>
      <c r="X1640"/>
      <c r="Y1640"/>
      <c r="Z1640"/>
      <c r="AA1640"/>
    </row>
    <row r="1641" spans="1:27" s="44" customFormat="1" x14ac:dyDescent="0.15">
      <c r="A1641" s="66"/>
      <c r="O1641"/>
      <c r="T1641"/>
      <c r="U1641"/>
      <c r="V1641"/>
      <c r="W1641"/>
      <c r="X1641"/>
      <c r="Y1641"/>
      <c r="Z1641"/>
      <c r="AA1641"/>
    </row>
    <row r="1642" spans="1:27" s="44" customFormat="1" x14ac:dyDescent="0.15">
      <c r="A1642" s="66"/>
      <c r="O1642"/>
      <c r="T1642"/>
      <c r="U1642"/>
      <c r="V1642"/>
      <c r="W1642"/>
      <c r="X1642"/>
      <c r="Y1642"/>
      <c r="Z1642"/>
      <c r="AA1642"/>
    </row>
    <row r="1643" spans="1:27" s="44" customFormat="1" x14ac:dyDescent="0.15">
      <c r="A1643" s="66"/>
      <c r="O1643"/>
      <c r="T1643"/>
      <c r="U1643"/>
      <c r="V1643"/>
      <c r="W1643"/>
      <c r="X1643"/>
      <c r="Y1643"/>
      <c r="Z1643"/>
      <c r="AA1643"/>
    </row>
    <row r="1644" spans="1:27" s="44" customFormat="1" x14ac:dyDescent="0.15">
      <c r="A1644" s="66"/>
      <c r="O1644"/>
      <c r="T1644"/>
      <c r="U1644"/>
      <c r="V1644"/>
      <c r="W1644"/>
      <c r="X1644"/>
      <c r="Y1644"/>
      <c r="Z1644"/>
      <c r="AA1644"/>
    </row>
    <row r="1645" spans="1:27" s="44" customFormat="1" x14ac:dyDescent="0.15">
      <c r="A1645" s="66"/>
      <c r="O1645"/>
      <c r="T1645"/>
      <c r="U1645"/>
      <c r="V1645"/>
      <c r="W1645"/>
      <c r="X1645"/>
      <c r="Y1645"/>
      <c r="Z1645"/>
      <c r="AA1645"/>
    </row>
    <row r="1646" spans="1:27" s="44" customFormat="1" x14ac:dyDescent="0.15">
      <c r="A1646" s="66"/>
      <c r="O1646"/>
      <c r="T1646"/>
      <c r="U1646"/>
      <c r="V1646"/>
      <c r="W1646"/>
      <c r="X1646"/>
      <c r="Y1646"/>
      <c r="Z1646"/>
      <c r="AA1646"/>
    </row>
    <row r="1647" spans="1:27" s="44" customFormat="1" x14ac:dyDescent="0.15">
      <c r="A1647" s="66"/>
      <c r="O1647"/>
      <c r="T1647"/>
      <c r="U1647"/>
      <c r="V1647"/>
      <c r="W1647"/>
      <c r="X1647"/>
      <c r="Y1647"/>
      <c r="Z1647"/>
      <c r="AA1647"/>
    </row>
    <row r="1648" spans="1:27" s="44" customFormat="1" x14ac:dyDescent="0.15">
      <c r="A1648" s="66"/>
      <c r="O1648"/>
      <c r="T1648"/>
      <c r="U1648"/>
      <c r="V1648"/>
      <c r="W1648"/>
      <c r="X1648"/>
      <c r="Y1648"/>
      <c r="Z1648"/>
      <c r="AA1648"/>
    </row>
    <row r="1649" spans="1:27" s="44" customFormat="1" x14ac:dyDescent="0.15">
      <c r="A1649" s="66"/>
      <c r="O1649"/>
      <c r="T1649"/>
      <c r="U1649"/>
      <c r="V1649"/>
      <c r="W1649"/>
      <c r="X1649"/>
      <c r="Y1649"/>
      <c r="Z1649"/>
      <c r="AA1649"/>
    </row>
    <row r="1650" spans="1:27" s="44" customFormat="1" x14ac:dyDescent="0.15">
      <c r="A1650" s="66"/>
      <c r="O1650"/>
      <c r="T1650"/>
      <c r="U1650"/>
      <c r="V1650"/>
      <c r="W1650"/>
      <c r="X1650"/>
      <c r="Y1650"/>
      <c r="Z1650"/>
      <c r="AA1650"/>
    </row>
    <row r="1651" spans="1:27" s="44" customFormat="1" x14ac:dyDescent="0.15">
      <c r="A1651" s="66"/>
      <c r="O1651"/>
      <c r="T1651"/>
      <c r="U1651"/>
      <c r="V1651"/>
      <c r="W1651"/>
      <c r="X1651"/>
      <c r="Y1651"/>
      <c r="Z1651"/>
      <c r="AA1651"/>
    </row>
    <row r="1652" spans="1:27" s="44" customFormat="1" x14ac:dyDescent="0.15">
      <c r="A1652" s="66"/>
      <c r="O1652"/>
      <c r="T1652"/>
      <c r="U1652"/>
      <c r="V1652"/>
      <c r="W1652"/>
      <c r="X1652"/>
      <c r="Y1652"/>
      <c r="Z1652"/>
      <c r="AA1652"/>
    </row>
    <row r="1653" spans="1:27" s="44" customFormat="1" x14ac:dyDescent="0.15">
      <c r="A1653" s="66"/>
      <c r="O1653"/>
      <c r="T1653"/>
      <c r="U1653"/>
      <c r="V1653"/>
      <c r="W1653"/>
      <c r="X1653"/>
      <c r="Y1653"/>
      <c r="Z1653"/>
      <c r="AA1653"/>
    </row>
    <row r="1654" spans="1:27" s="44" customFormat="1" x14ac:dyDescent="0.15">
      <c r="A1654" s="66"/>
      <c r="O1654"/>
      <c r="T1654"/>
      <c r="U1654"/>
      <c r="V1654"/>
      <c r="W1654"/>
      <c r="X1654"/>
      <c r="Y1654"/>
      <c r="Z1654"/>
      <c r="AA1654"/>
    </row>
    <row r="1655" spans="1:27" s="44" customFormat="1" x14ac:dyDescent="0.15">
      <c r="A1655" s="66"/>
      <c r="O1655"/>
      <c r="T1655"/>
      <c r="U1655"/>
      <c r="V1655"/>
      <c r="W1655"/>
      <c r="X1655"/>
      <c r="Y1655"/>
      <c r="Z1655"/>
      <c r="AA1655"/>
    </row>
    <row r="1656" spans="1:27" s="44" customFormat="1" x14ac:dyDescent="0.15">
      <c r="A1656" s="66"/>
      <c r="O1656"/>
      <c r="T1656"/>
      <c r="U1656"/>
      <c r="V1656"/>
      <c r="W1656"/>
      <c r="X1656"/>
      <c r="Y1656"/>
      <c r="Z1656"/>
      <c r="AA1656"/>
    </row>
    <row r="1657" spans="1:27" s="44" customFormat="1" x14ac:dyDescent="0.15">
      <c r="A1657" s="66"/>
      <c r="O1657"/>
      <c r="T1657"/>
      <c r="U1657"/>
      <c r="V1657"/>
      <c r="W1657"/>
      <c r="X1657"/>
      <c r="Y1657"/>
      <c r="Z1657"/>
      <c r="AA1657"/>
    </row>
    <row r="1658" spans="1:27" s="44" customFormat="1" x14ac:dyDescent="0.15">
      <c r="A1658" s="66"/>
      <c r="O1658"/>
      <c r="T1658"/>
      <c r="U1658"/>
      <c r="V1658"/>
      <c r="W1658"/>
      <c r="X1658"/>
      <c r="Y1658"/>
      <c r="Z1658"/>
      <c r="AA1658"/>
    </row>
    <row r="1659" spans="1:27" s="44" customFormat="1" x14ac:dyDescent="0.15">
      <c r="A1659" s="66"/>
      <c r="O1659"/>
      <c r="T1659"/>
      <c r="U1659"/>
      <c r="V1659"/>
      <c r="W1659"/>
      <c r="X1659"/>
      <c r="Y1659"/>
      <c r="Z1659"/>
      <c r="AA1659"/>
    </row>
    <row r="1660" spans="1:27" s="44" customFormat="1" x14ac:dyDescent="0.15">
      <c r="A1660" s="66"/>
      <c r="O1660"/>
      <c r="T1660"/>
      <c r="U1660"/>
      <c r="V1660"/>
      <c r="W1660"/>
      <c r="X1660"/>
      <c r="Y1660"/>
      <c r="Z1660"/>
      <c r="AA1660"/>
    </row>
    <row r="1661" spans="1:27" s="44" customFormat="1" x14ac:dyDescent="0.15">
      <c r="A1661" s="66"/>
      <c r="O1661"/>
      <c r="T1661"/>
      <c r="U1661"/>
      <c r="V1661"/>
      <c r="W1661"/>
      <c r="X1661"/>
      <c r="Y1661"/>
      <c r="Z1661"/>
      <c r="AA1661"/>
    </row>
    <row r="1662" spans="1:27" s="44" customFormat="1" x14ac:dyDescent="0.15">
      <c r="A1662" s="66"/>
      <c r="O1662"/>
      <c r="T1662"/>
      <c r="U1662"/>
      <c r="V1662"/>
      <c r="W1662"/>
      <c r="X1662"/>
      <c r="Y1662"/>
      <c r="Z1662"/>
      <c r="AA1662"/>
    </row>
    <row r="1663" spans="1:27" s="44" customFormat="1" x14ac:dyDescent="0.15">
      <c r="A1663" s="66"/>
      <c r="O1663"/>
      <c r="T1663"/>
      <c r="U1663"/>
      <c r="V1663"/>
      <c r="W1663"/>
      <c r="X1663"/>
      <c r="Y1663"/>
      <c r="Z1663"/>
      <c r="AA1663"/>
    </row>
    <row r="1664" spans="1:27" s="44" customFormat="1" x14ac:dyDescent="0.15">
      <c r="A1664" s="66"/>
      <c r="O1664"/>
      <c r="T1664"/>
      <c r="U1664"/>
      <c r="V1664"/>
      <c r="W1664"/>
      <c r="X1664"/>
      <c r="Y1664"/>
      <c r="Z1664"/>
      <c r="AA1664"/>
    </row>
    <row r="1665" spans="1:27" s="44" customFormat="1" x14ac:dyDescent="0.15">
      <c r="A1665" s="66"/>
      <c r="O1665"/>
      <c r="T1665"/>
      <c r="U1665"/>
      <c r="V1665"/>
      <c r="W1665"/>
      <c r="X1665"/>
      <c r="Y1665"/>
      <c r="Z1665"/>
      <c r="AA1665"/>
    </row>
    <row r="1666" spans="1:27" s="44" customFormat="1" x14ac:dyDescent="0.15">
      <c r="A1666" s="66"/>
      <c r="O1666"/>
      <c r="T1666"/>
      <c r="U1666"/>
      <c r="V1666"/>
      <c r="W1666"/>
      <c r="X1666"/>
      <c r="Y1666"/>
      <c r="Z1666"/>
      <c r="AA1666"/>
    </row>
    <row r="1667" spans="1:27" s="44" customFormat="1" x14ac:dyDescent="0.15">
      <c r="A1667" s="66"/>
      <c r="O1667"/>
      <c r="T1667"/>
      <c r="U1667"/>
      <c r="V1667"/>
      <c r="W1667"/>
      <c r="X1667"/>
      <c r="Y1667"/>
      <c r="Z1667"/>
      <c r="AA1667"/>
    </row>
    <row r="1668" spans="1:27" s="44" customFormat="1" x14ac:dyDescent="0.15">
      <c r="A1668" s="66"/>
      <c r="O1668"/>
      <c r="T1668"/>
      <c r="U1668"/>
      <c r="V1668"/>
      <c r="W1668"/>
      <c r="X1668"/>
      <c r="Y1668"/>
      <c r="Z1668"/>
      <c r="AA1668"/>
    </row>
    <row r="1669" spans="1:27" s="44" customFormat="1" x14ac:dyDescent="0.15">
      <c r="A1669" s="66"/>
      <c r="O1669"/>
      <c r="T1669"/>
      <c r="U1669"/>
      <c r="V1669"/>
      <c r="W1669"/>
      <c r="X1669"/>
      <c r="Y1669"/>
      <c r="Z1669"/>
      <c r="AA1669"/>
    </row>
    <row r="1670" spans="1:27" s="44" customFormat="1" x14ac:dyDescent="0.15">
      <c r="A1670" s="66"/>
      <c r="O1670"/>
      <c r="T1670"/>
      <c r="U1670"/>
      <c r="V1670"/>
      <c r="W1670"/>
      <c r="X1670"/>
      <c r="Y1670"/>
      <c r="Z1670"/>
      <c r="AA1670"/>
    </row>
    <row r="1671" spans="1:27" s="44" customFormat="1" x14ac:dyDescent="0.15">
      <c r="A1671" s="66"/>
      <c r="O1671"/>
      <c r="T1671"/>
      <c r="U1671"/>
      <c r="V1671"/>
      <c r="W1671"/>
      <c r="X1671"/>
      <c r="Y1671"/>
      <c r="Z1671"/>
      <c r="AA1671"/>
    </row>
    <row r="1672" spans="1:27" s="44" customFormat="1" x14ac:dyDescent="0.15">
      <c r="A1672" s="66"/>
      <c r="O1672"/>
      <c r="T1672"/>
      <c r="U1672"/>
      <c r="V1672"/>
      <c r="W1672"/>
      <c r="X1672"/>
      <c r="Y1672"/>
      <c r="Z1672"/>
      <c r="AA1672"/>
    </row>
    <row r="1673" spans="1:27" s="44" customFormat="1" x14ac:dyDescent="0.15">
      <c r="A1673" s="66"/>
      <c r="O1673"/>
      <c r="T1673"/>
      <c r="U1673"/>
      <c r="V1673"/>
      <c r="W1673"/>
      <c r="X1673"/>
      <c r="Y1673"/>
      <c r="Z1673"/>
      <c r="AA1673"/>
    </row>
    <row r="1674" spans="1:27" s="44" customFormat="1" x14ac:dyDescent="0.15">
      <c r="A1674" s="66"/>
      <c r="O1674"/>
      <c r="T1674"/>
      <c r="U1674"/>
      <c r="V1674"/>
      <c r="W1674"/>
      <c r="X1674"/>
      <c r="Y1674"/>
      <c r="Z1674"/>
      <c r="AA1674"/>
    </row>
    <row r="1675" spans="1:27" s="44" customFormat="1" x14ac:dyDescent="0.15">
      <c r="A1675" s="66"/>
      <c r="O1675"/>
      <c r="T1675"/>
      <c r="U1675"/>
      <c r="V1675"/>
      <c r="W1675"/>
      <c r="X1675"/>
      <c r="Y1675"/>
      <c r="Z1675"/>
      <c r="AA1675"/>
    </row>
    <row r="1676" spans="1:27" s="44" customFormat="1" x14ac:dyDescent="0.15">
      <c r="A1676" s="66"/>
      <c r="O1676"/>
      <c r="T1676"/>
      <c r="U1676"/>
      <c r="V1676"/>
      <c r="W1676"/>
      <c r="X1676"/>
      <c r="Y1676"/>
      <c r="Z1676"/>
      <c r="AA1676"/>
    </row>
    <row r="1677" spans="1:27" s="44" customFormat="1" x14ac:dyDescent="0.15">
      <c r="A1677" s="66"/>
      <c r="O1677"/>
      <c r="T1677"/>
      <c r="U1677"/>
      <c r="V1677"/>
      <c r="W1677"/>
      <c r="X1677"/>
      <c r="Y1677"/>
      <c r="Z1677"/>
      <c r="AA1677"/>
    </row>
    <row r="1678" spans="1:27" s="44" customFormat="1" x14ac:dyDescent="0.15">
      <c r="A1678" s="66"/>
      <c r="O1678"/>
      <c r="T1678"/>
      <c r="U1678"/>
      <c r="V1678"/>
      <c r="W1678"/>
      <c r="X1678"/>
      <c r="Y1678"/>
      <c r="Z1678"/>
      <c r="AA1678"/>
    </row>
    <row r="1679" spans="1:27" s="44" customFormat="1" x14ac:dyDescent="0.15">
      <c r="A1679" s="66"/>
      <c r="O1679"/>
      <c r="T1679"/>
      <c r="U1679"/>
      <c r="V1679"/>
      <c r="W1679"/>
      <c r="X1679"/>
      <c r="Y1679"/>
      <c r="Z1679"/>
      <c r="AA1679"/>
    </row>
    <row r="1680" spans="1:27" s="44" customFormat="1" x14ac:dyDescent="0.15">
      <c r="A1680" s="66"/>
      <c r="O1680"/>
      <c r="T1680"/>
      <c r="U1680"/>
      <c r="V1680"/>
      <c r="W1680"/>
      <c r="X1680"/>
      <c r="Y1680"/>
      <c r="Z1680"/>
      <c r="AA1680"/>
    </row>
    <row r="1681" spans="1:27" s="44" customFormat="1" x14ac:dyDescent="0.15">
      <c r="A1681" s="66"/>
      <c r="O1681"/>
      <c r="T1681"/>
      <c r="U1681"/>
      <c r="V1681"/>
      <c r="W1681"/>
      <c r="X1681"/>
      <c r="Y1681"/>
      <c r="Z1681"/>
      <c r="AA1681"/>
    </row>
    <row r="1682" spans="1:27" s="44" customFormat="1" x14ac:dyDescent="0.15">
      <c r="A1682" s="66"/>
      <c r="O1682"/>
      <c r="T1682"/>
      <c r="U1682"/>
      <c r="V1682"/>
      <c r="W1682"/>
      <c r="X1682"/>
      <c r="Y1682"/>
      <c r="Z1682"/>
      <c r="AA1682"/>
    </row>
    <row r="1683" spans="1:27" s="44" customFormat="1" x14ac:dyDescent="0.15">
      <c r="A1683" s="66"/>
      <c r="O1683"/>
      <c r="T1683"/>
      <c r="U1683"/>
      <c r="V1683"/>
      <c r="W1683"/>
      <c r="X1683"/>
      <c r="Y1683"/>
      <c r="Z1683"/>
      <c r="AA1683"/>
    </row>
    <row r="1684" spans="1:27" s="44" customFormat="1" x14ac:dyDescent="0.15">
      <c r="A1684" s="66"/>
      <c r="O1684"/>
      <c r="T1684"/>
      <c r="U1684"/>
      <c r="V1684"/>
      <c r="W1684"/>
      <c r="X1684"/>
      <c r="Y1684"/>
      <c r="Z1684"/>
      <c r="AA1684"/>
    </row>
    <row r="1685" spans="1:27" s="44" customFormat="1" x14ac:dyDescent="0.15">
      <c r="A1685" s="66"/>
      <c r="O1685"/>
      <c r="T1685"/>
      <c r="U1685"/>
      <c r="V1685"/>
      <c r="W1685"/>
      <c r="X1685"/>
      <c r="Y1685"/>
      <c r="Z1685"/>
      <c r="AA1685"/>
    </row>
    <row r="1686" spans="1:27" s="44" customFormat="1" x14ac:dyDescent="0.15">
      <c r="A1686" s="66"/>
      <c r="O1686"/>
      <c r="T1686"/>
      <c r="U1686"/>
      <c r="V1686"/>
      <c r="W1686"/>
      <c r="X1686"/>
      <c r="Y1686"/>
      <c r="Z1686"/>
      <c r="AA1686"/>
    </row>
    <row r="1687" spans="1:27" s="44" customFormat="1" x14ac:dyDescent="0.15">
      <c r="A1687" s="66"/>
      <c r="O1687"/>
      <c r="T1687"/>
      <c r="U1687"/>
      <c r="V1687"/>
      <c r="W1687"/>
      <c r="X1687"/>
      <c r="Y1687"/>
      <c r="Z1687"/>
      <c r="AA1687"/>
    </row>
    <row r="1688" spans="1:27" s="44" customFormat="1" x14ac:dyDescent="0.15">
      <c r="A1688" s="66"/>
      <c r="O1688"/>
      <c r="T1688"/>
      <c r="U1688"/>
      <c r="V1688"/>
      <c r="W1688"/>
      <c r="X1688"/>
      <c r="Y1688"/>
      <c r="Z1688"/>
      <c r="AA1688"/>
    </row>
    <row r="1689" spans="1:27" s="44" customFormat="1" x14ac:dyDescent="0.15">
      <c r="A1689" s="66"/>
      <c r="O1689"/>
      <c r="T1689"/>
      <c r="U1689"/>
      <c r="V1689"/>
      <c r="W1689"/>
      <c r="X1689"/>
      <c r="Y1689"/>
      <c r="Z1689"/>
      <c r="AA1689"/>
    </row>
    <row r="1690" spans="1:27" s="44" customFormat="1" x14ac:dyDescent="0.15">
      <c r="A1690" s="66"/>
      <c r="O1690"/>
      <c r="T1690"/>
      <c r="U1690"/>
      <c r="V1690"/>
      <c r="W1690"/>
      <c r="X1690"/>
      <c r="Y1690"/>
      <c r="Z1690"/>
      <c r="AA1690"/>
    </row>
    <row r="1691" spans="1:27" s="44" customFormat="1" x14ac:dyDescent="0.15">
      <c r="A1691" s="66"/>
      <c r="O1691"/>
      <c r="T1691"/>
      <c r="U1691"/>
      <c r="V1691"/>
      <c r="W1691"/>
      <c r="X1691"/>
      <c r="Y1691"/>
      <c r="Z1691"/>
      <c r="AA1691"/>
    </row>
    <row r="1692" spans="1:27" s="44" customFormat="1" x14ac:dyDescent="0.15">
      <c r="A1692" s="66"/>
      <c r="O1692"/>
      <c r="T1692"/>
      <c r="U1692"/>
      <c r="V1692"/>
      <c r="W1692"/>
      <c r="X1692"/>
      <c r="Y1692"/>
      <c r="Z1692"/>
      <c r="AA1692"/>
    </row>
    <row r="1693" spans="1:27" s="44" customFormat="1" x14ac:dyDescent="0.15">
      <c r="A1693" s="66"/>
      <c r="O1693"/>
      <c r="T1693"/>
      <c r="U1693"/>
      <c r="V1693"/>
      <c r="W1693"/>
      <c r="X1693"/>
      <c r="Y1693"/>
      <c r="Z1693"/>
      <c r="AA1693"/>
    </row>
    <row r="1694" spans="1:27" s="44" customFormat="1" x14ac:dyDescent="0.15">
      <c r="A1694" s="66"/>
      <c r="O1694"/>
      <c r="T1694"/>
      <c r="U1694"/>
      <c r="V1694"/>
      <c r="W1694"/>
      <c r="X1694"/>
      <c r="Y1694"/>
      <c r="Z1694"/>
      <c r="AA1694"/>
    </row>
    <row r="1695" spans="1:27" s="44" customFormat="1" x14ac:dyDescent="0.15">
      <c r="A1695" s="66"/>
      <c r="O1695"/>
      <c r="T1695"/>
      <c r="U1695"/>
      <c r="V1695"/>
      <c r="W1695"/>
      <c r="X1695"/>
      <c r="Y1695"/>
      <c r="Z1695"/>
      <c r="AA1695"/>
    </row>
    <row r="1696" spans="1:27" s="44" customFormat="1" x14ac:dyDescent="0.15">
      <c r="A1696" s="66"/>
      <c r="O1696"/>
      <c r="T1696"/>
      <c r="U1696"/>
      <c r="V1696"/>
      <c r="W1696"/>
      <c r="X1696"/>
      <c r="Y1696"/>
      <c r="Z1696"/>
      <c r="AA1696"/>
    </row>
    <row r="1697" spans="1:27" s="44" customFormat="1" x14ac:dyDescent="0.15">
      <c r="A1697" s="66"/>
      <c r="O1697"/>
      <c r="T1697"/>
      <c r="U1697"/>
      <c r="V1697"/>
      <c r="W1697"/>
      <c r="X1697"/>
      <c r="Y1697"/>
      <c r="Z1697"/>
      <c r="AA1697"/>
    </row>
    <row r="1698" spans="1:27" s="44" customFormat="1" x14ac:dyDescent="0.15">
      <c r="A1698" s="66"/>
      <c r="O1698"/>
      <c r="T1698"/>
      <c r="U1698"/>
      <c r="V1698"/>
      <c r="W1698"/>
      <c r="X1698"/>
      <c r="Y1698"/>
      <c r="Z1698"/>
      <c r="AA1698"/>
    </row>
    <row r="1699" spans="1:27" s="44" customFormat="1" x14ac:dyDescent="0.15">
      <c r="A1699" s="66"/>
      <c r="O1699"/>
      <c r="T1699"/>
      <c r="U1699"/>
      <c r="V1699"/>
      <c r="W1699"/>
      <c r="X1699"/>
      <c r="Y1699"/>
      <c r="Z1699"/>
      <c r="AA1699"/>
    </row>
    <row r="1700" spans="1:27" s="44" customFormat="1" x14ac:dyDescent="0.15">
      <c r="A1700" s="66"/>
      <c r="O1700"/>
      <c r="T1700"/>
      <c r="U1700"/>
      <c r="V1700"/>
      <c r="W1700"/>
      <c r="X1700"/>
      <c r="Y1700"/>
      <c r="Z1700"/>
      <c r="AA1700"/>
    </row>
    <row r="1701" spans="1:27" s="44" customFormat="1" x14ac:dyDescent="0.15">
      <c r="A1701" s="66"/>
      <c r="O1701"/>
      <c r="T1701"/>
      <c r="U1701"/>
      <c r="V1701"/>
      <c r="W1701"/>
      <c r="X1701"/>
      <c r="Y1701"/>
      <c r="Z1701"/>
      <c r="AA1701"/>
    </row>
    <row r="1702" spans="1:27" s="44" customFormat="1" x14ac:dyDescent="0.15">
      <c r="A1702" s="66"/>
      <c r="O1702"/>
      <c r="T1702"/>
      <c r="U1702"/>
      <c r="V1702"/>
      <c r="W1702"/>
      <c r="X1702"/>
      <c r="Y1702"/>
      <c r="Z1702"/>
      <c r="AA1702"/>
    </row>
    <row r="1703" spans="1:27" s="44" customFormat="1" x14ac:dyDescent="0.15">
      <c r="A1703" s="66"/>
      <c r="O1703"/>
      <c r="T1703"/>
      <c r="U1703"/>
      <c r="V1703"/>
      <c r="W1703"/>
      <c r="X1703"/>
      <c r="Y1703"/>
      <c r="Z1703"/>
      <c r="AA1703"/>
    </row>
    <row r="1704" spans="1:27" s="44" customFormat="1" x14ac:dyDescent="0.15">
      <c r="A1704" s="66"/>
      <c r="O1704"/>
      <c r="T1704"/>
      <c r="U1704"/>
      <c r="V1704"/>
      <c r="W1704"/>
      <c r="X1704"/>
      <c r="Y1704"/>
      <c r="Z1704"/>
      <c r="AA1704"/>
    </row>
    <row r="1705" spans="1:27" s="44" customFormat="1" x14ac:dyDescent="0.15">
      <c r="A1705" s="66"/>
      <c r="O1705"/>
      <c r="T1705"/>
      <c r="U1705"/>
      <c r="V1705"/>
      <c r="W1705"/>
      <c r="X1705"/>
      <c r="Y1705"/>
      <c r="Z1705"/>
      <c r="AA1705"/>
    </row>
    <row r="1706" spans="1:27" s="44" customFormat="1" x14ac:dyDescent="0.15">
      <c r="A1706" s="66"/>
      <c r="O1706"/>
      <c r="T1706"/>
      <c r="U1706"/>
      <c r="V1706"/>
      <c r="W1706"/>
      <c r="X1706"/>
      <c r="Y1706"/>
      <c r="Z1706"/>
      <c r="AA1706"/>
    </row>
    <row r="1707" spans="1:27" s="44" customFormat="1" x14ac:dyDescent="0.15">
      <c r="A1707" s="66"/>
      <c r="O1707"/>
      <c r="T1707"/>
      <c r="U1707"/>
      <c r="V1707"/>
      <c r="W1707"/>
      <c r="X1707"/>
      <c r="Y1707"/>
      <c r="Z1707"/>
      <c r="AA1707"/>
    </row>
    <row r="1708" spans="1:27" s="44" customFormat="1" x14ac:dyDescent="0.15">
      <c r="A1708" s="66"/>
      <c r="O1708"/>
      <c r="T1708"/>
      <c r="U1708"/>
      <c r="V1708"/>
      <c r="W1708"/>
      <c r="X1708"/>
      <c r="Y1708"/>
      <c r="Z1708"/>
      <c r="AA1708"/>
    </row>
    <row r="1709" spans="1:27" s="44" customFormat="1" x14ac:dyDescent="0.15">
      <c r="A1709" s="66"/>
      <c r="O1709"/>
      <c r="T1709"/>
      <c r="U1709"/>
      <c r="V1709"/>
      <c r="W1709"/>
      <c r="X1709"/>
      <c r="Y1709"/>
      <c r="Z1709"/>
      <c r="AA1709"/>
    </row>
    <row r="1710" spans="1:27" s="44" customFormat="1" x14ac:dyDescent="0.15">
      <c r="A1710" s="66"/>
      <c r="O1710"/>
      <c r="T1710"/>
      <c r="U1710"/>
      <c r="V1710"/>
      <c r="W1710"/>
      <c r="X1710"/>
      <c r="Y1710"/>
      <c r="Z1710"/>
      <c r="AA1710"/>
    </row>
    <row r="1711" spans="1:27" s="44" customFormat="1" x14ac:dyDescent="0.15">
      <c r="A1711" s="66"/>
      <c r="O1711"/>
      <c r="T1711"/>
      <c r="U1711"/>
      <c r="V1711"/>
      <c r="W1711"/>
      <c r="X1711"/>
      <c r="Y1711"/>
      <c r="Z1711"/>
      <c r="AA1711"/>
    </row>
    <row r="1712" spans="1:27" s="44" customFormat="1" x14ac:dyDescent="0.15">
      <c r="A1712" s="66"/>
      <c r="O1712"/>
      <c r="T1712"/>
      <c r="U1712"/>
      <c r="V1712"/>
      <c r="W1712"/>
      <c r="X1712"/>
      <c r="Y1712"/>
      <c r="Z1712"/>
      <c r="AA1712"/>
    </row>
    <row r="1713" spans="1:27" s="44" customFormat="1" x14ac:dyDescent="0.15">
      <c r="A1713" s="66"/>
      <c r="O1713"/>
      <c r="T1713"/>
      <c r="U1713"/>
      <c r="V1713"/>
      <c r="W1713"/>
      <c r="X1713"/>
      <c r="Y1713"/>
      <c r="Z1713"/>
      <c r="AA1713"/>
    </row>
    <row r="1714" spans="1:27" s="44" customFormat="1" x14ac:dyDescent="0.15">
      <c r="A1714" s="66"/>
      <c r="O1714"/>
      <c r="T1714"/>
      <c r="U1714"/>
      <c r="V1714"/>
      <c r="W1714"/>
      <c r="X1714"/>
      <c r="Y1714"/>
      <c r="Z1714"/>
      <c r="AA1714"/>
    </row>
    <row r="1715" spans="1:27" s="44" customFormat="1" x14ac:dyDescent="0.15">
      <c r="A1715" s="66"/>
      <c r="O1715"/>
      <c r="T1715"/>
      <c r="U1715"/>
      <c r="V1715"/>
      <c r="W1715"/>
      <c r="X1715"/>
      <c r="Y1715"/>
      <c r="Z1715"/>
      <c r="AA1715"/>
    </row>
    <row r="1716" spans="1:27" s="44" customFormat="1" x14ac:dyDescent="0.15">
      <c r="A1716" s="66"/>
      <c r="O1716"/>
      <c r="T1716"/>
      <c r="U1716"/>
      <c r="V1716"/>
      <c r="W1716"/>
      <c r="X1716"/>
      <c r="Y1716"/>
      <c r="Z1716"/>
      <c r="AA1716"/>
    </row>
    <row r="1717" spans="1:27" s="44" customFormat="1" x14ac:dyDescent="0.15">
      <c r="A1717" s="66"/>
      <c r="O1717"/>
      <c r="T1717"/>
      <c r="U1717"/>
      <c r="V1717"/>
      <c r="W1717"/>
      <c r="X1717"/>
      <c r="Y1717"/>
      <c r="Z1717"/>
      <c r="AA1717"/>
    </row>
    <row r="1718" spans="1:27" s="44" customFormat="1" x14ac:dyDescent="0.15">
      <c r="A1718" s="66"/>
      <c r="O1718"/>
      <c r="T1718"/>
      <c r="U1718"/>
      <c r="V1718"/>
      <c r="W1718"/>
      <c r="X1718"/>
      <c r="Y1718"/>
      <c r="Z1718"/>
      <c r="AA1718"/>
    </row>
    <row r="1719" spans="1:27" s="44" customFormat="1" x14ac:dyDescent="0.15">
      <c r="A1719" s="66"/>
      <c r="O1719"/>
      <c r="T1719"/>
      <c r="U1719"/>
      <c r="V1719"/>
      <c r="W1719"/>
      <c r="X1719"/>
      <c r="Y1719"/>
      <c r="Z1719"/>
      <c r="AA1719"/>
    </row>
    <row r="1720" spans="1:27" s="44" customFormat="1" x14ac:dyDescent="0.15">
      <c r="A1720" s="66"/>
      <c r="O1720"/>
      <c r="T1720"/>
      <c r="U1720"/>
      <c r="V1720"/>
      <c r="W1720"/>
      <c r="X1720"/>
      <c r="Y1720"/>
      <c r="Z1720"/>
      <c r="AA1720"/>
    </row>
    <row r="1721" spans="1:27" s="44" customFormat="1" x14ac:dyDescent="0.15">
      <c r="A1721" s="66"/>
      <c r="O1721"/>
      <c r="T1721"/>
      <c r="U1721"/>
      <c r="V1721"/>
      <c r="W1721"/>
      <c r="X1721"/>
      <c r="Y1721"/>
      <c r="Z1721"/>
      <c r="AA1721"/>
    </row>
    <row r="1722" spans="1:27" s="44" customFormat="1" x14ac:dyDescent="0.15">
      <c r="A1722" s="66"/>
      <c r="O1722"/>
      <c r="T1722"/>
      <c r="U1722"/>
      <c r="V1722"/>
      <c r="W1722"/>
      <c r="X1722"/>
      <c r="Y1722"/>
      <c r="Z1722"/>
      <c r="AA1722"/>
    </row>
    <row r="1723" spans="1:27" s="44" customFormat="1" x14ac:dyDescent="0.15">
      <c r="A1723" s="66"/>
      <c r="O1723"/>
      <c r="T1723"/>
      <c r="U1723"/>
      <c r="V1723"/>
      <c r="W1723"/>
      <c r="X1723"/>
      <c r="Y1723"/>
      <c r="Z1723"/>
      <c r="AA1723"/>
    </row>
    <row r="1724" spans="1:27" s="44" customFormat="1" x14ac:dyDescent="0.15">
      <c r="A1724" s="66"/>
      <c r="O1724"/>
      <c r="T1724"/>
      <c r="U1724"/>
      <c r="V1724"/>
      <c r="W1724"/>
      <c r="X1724"/>
      <c r="Y1724"/>
      <c r="Z1724"/>
      <c r="AA1724"/>
    </row>
    <row r="1725" spans="1:27" s="44" customFormat="1" x14ac:dyDescent="0.15">
      <c r="A1725" s="66"/>
      <c r="O1725"/>
      <c r="T1725"/>
      <c r="U1725"/>
      <c r="V1725"/>
      <c r="W1725"/>
      <c r="X1725"/>
      <c r="Y1725"/>
      <c r="Z1725"/>
      <c r="AA1725"/>
    </row>
    <row r="1726" spans="1:27" s="44" customFormat="1" x14ac:dyDescent="0.15">
      <c r="A1726" s="66"/>
      <c r="O1726"/>
      <c r="T1726"/>
      <c r="U1726"/>
      <c r="V1726"/>
      <c r="W1726"/>
      <c r="X1726"/>
      <c r="Y1726"/>
      <c r="Z1726"/>
      <c r="AA1726"/>
    </row>
    <row r="1727" spans="1:27" s="44" customFormat="1" x14ac:dyDescent="0.15">
      <c r="A1727" s="66"/>
      <c r="O1727"/>
      <c r="T1727"/>
      <c r="U1727"/>
      <c r="V1727"/>
      <c r="W1727"/>
      <c r="X1727"/>
      <c r="Y1727"/>
      <c r="Z1727"/>
      <c r="AA1727"/>
    </row>
    <row r="1728" spans="1:27" s="44" customFormat="1" x14ac:dyDescent="0.15">
      <c r="A1728" s="66"/>
      <c r="O1728"/>
      <c r="T1728"/>
      <c r="U1728"/>
      <c r="V1728"/>
      <c r="W1728"/>
      <c r="X1728"/>
      <c r="Y1728"/>
      <c r="Z1728"/>
      <c r="AA1728"/>
    </row>
    <row r="1729" spans="1:27" s="44" customFormat="1" x14ac:dyDescent="0.15">
      <c r="A1729" s="66"/>
      <c r="O1729"/>
      <c r="T1729"/>
      <c r="U1729"/>
      <c r="V1729"/>
      <c r="W1729"/>
      <c r="X1729"/>
      <c r="Y1729"/>
      <c r="Z1729"/>
      <c r="AA1729"/>
    </row>
    <row r="1730" spans="1:27" s="44" customFormat="1" x14ac:dyDescent="0.15">
      <c r="A1730" s="66"/>
      <c r="O1730"/>
      <c r="T1730"/>
      <c r="U1730"/>
      <c r="V1730"/>
      <c r="W1730"/>
      <c r="X1730"/>
      <c r="Y1730"/>
      <c r="Z1730"/>
      <c r="AA1730"/>
    </row>
    <row r="1731" spans="1:27" s="44" customFormat="1" x14ac:dyDescent="0.15">
      <c r="A1731" s="66"/>
      <c r="O1731"/>
      <c r="T1731"/>
      <c r="U1731"/>
      <c r="V1731"/>
      <c r="W1731"/>
      <c r="X1731"/>
      <c r="Y1731"/>
      <c r="Z1731"/>
      <c r="AA1731"/>
    </row>
    <row r="1732" spans="1:27" s="44" customFormat="1" x14ac:dyDescent="0.15">
      <c r="A1732" s="66"/>
      <c r="O1732"/>
      <c r="T1732"/>
      <c r="U1732"/>
      <c r="V1732"/>
      <c r="W1732"/>
      <c r="X1732"/>
      <c r="Y1732"/>
      <c r="Z1732"/>
      <c r="AA1732"/>
    </row>
    <row r="1733" spans="1:27" s="44" customFormat="1" x14ac:dyDescent="0.15">
      <c r="A1733" s="66"/>
      <c r="O1733"/>
      <c r="T1733"/>
      <c r="U1733"/>
      <c r="V1733"/>
      <c r="W1733"/>
      <c r="X1733"/>
      <c r="Y1733"/>
      <c r="Z1733"/>
      <c r="AA1733"/>
    </row>
    <row r="1734" spans="1:27" s="44" customFormat="1" x14ac:dyDescent="0.15">
      <c r="A1734" s="66"/>
      <c r="O1734"/>
      <c r="T1734"/>
      <c r="U1734"/>
      <c r="V1734"/>
      <c r="W1734"/>
      <c r="X1734"/>
      <c r="Y1734"/>
      <c r="Z1734"/>
      <c r="AA1734"/>
    </row>
    <row r="1735" spans="1:27" s="44" customFormat="1" x14ac:dyDescent="0.15">
      <c r="A1735" s="66"/>
      <c r="O1735"/>
      <c r="T1735"/>
      <c r="U1735"/>
      <c r="V1735"/>
      <c r="W1735"/>
      <c r="X1735"/>
      <c r="Y1735"/>
      <c r="Z1735"/>
      <c r="AA1735"/>
    </row>
    <row r="1736" spans="1:27" s="44" customFormat="1" x14ac:dyDescent="0.15">
      <c r="A1736" s="66"/>
      <c r="O1736"/>
      <c r="T1736"/>
      <c r="U1736"/>
      <c r="V1736"/>
      <c r="W1736"/>
      <c r="X1736"/>
      <c r="Y1736"/>
      <c r="Z1736"/>
      <c r="AA1736"/>
    </row>
    <row r="1737" spans="1:27" s="44" customFormat="1" x14ac:dyDescent="0.15">
      <c r="A1737" s="66"/>
      <c r="O1737"/>
      <c r="T1737"/>
      <c r="U1737"/>
      <c r="V1737"/>
      <c r="W1737"/>
      <c r="X1737"/>
      <c r="Y1737"/>
      <c r="Z1737"/>
      <c r="AA1737"/>
    </row>
    <row r="1738" spans="1:27" s="44" customFormat="1" x14ac:dyDescent="0.15">
      <c r="A1738" s="66"/>
      <c r="O1738"/>
      <c r="T1738"/>
      <c r="U1738"/>
      <c r="V1738"/>
      <c r="W1738"/>
      <c r="X1738"/>
      <c r="Y1738"/>
      <c r="Z1738"/>
      <c r="AA1738"/>
    </row>
    <row r="1739" spans="1:27" s="44" customFormat="1" x14ac:dyDescent="0.15">
      <c r="A1739" s="66"/>
      <c r="O1739"/>
      <c r="T1739"/>
      <c r="U1739"/>
      <c r="V1739"/>
      <c r="W1739"/>
      <c r="X1739"/>
      <c r="Y1739"/>
      <c r="Z1739"/>
      <c r="AA1739"/>
    </row>
    <row r="1740" spans="1:27" s="44" customFormat="1" x14ac:dyDescent="0.15">
      <c r="A1740" s="66"/>
      <c r="O1740"/>
      <c r="T1740"/>
      <c r="U1740"/>
      <c r="V1740"/>
      <c r="W1740"/>
      <c r="X1740"/>
      <c r="Y1740"/>
      <c r="Z1740"/>
      <c r="AA1740"/>
    </row>
    <row r="1741" spans="1:27" s="44" customFormat="1" x14ac:dyDescent="0.15">
      <c r="A1741" s="66"/>
      <c r="O1741"/>
      <c r="T1741"/>
      <c r="U1741"/>
      <c r="V1741"/>
      <c r="W1741"/>
      <c r="X1741"/>
      <c r="Y1741"/>
      <c r="Z1741"/>
      <c r="AA1741"/>
    </row>
    <row r="1742" spans="1:27" s="44" customFormat="1" x14ac:dyDescent="0.15">
      <c r="A1742" s="66"/>
      <c r="O1742"/>
      <c r="T1742"/>
      <c r="U1742"/>
      <c r="V1742"/>
      <c r="W1742"/>
      <c r="X1742"/>
      <c r="Y1742"/>
      <c r="Z1742"/>
      <c r="AA1742"/>
    </row>
    <row r="1743" spans="1:27" s="44" customFormat="1" x14ac:dyDescent="0.15">
      <c r="A1743" s="66"/>
      <c r="O1743"/>
      <c r="T1743"/>
      <c r="U1743"/>
      <c r="V1743"/>
      <c r="W1743"/>
      <c r="X1743"/>
      <c r="Y1743"/>
      <c r="Z1743"/>
      <c r="AA1743"/>
    </row>
    <row r="1744" spans="1:27" s="44" customFormat="1" x14ac:dyDescent="0.15">
      <c r="A1744" s="66"/>
      <c r="O1744"/>
      <c r="T1744"/>
      <c r="U1744"/>
      <c r="V1744"/>
      <c r="W1744"/>
      <c r="X1744"/>
      <c r="Y1744"/>
      <c r="Z1744"/>
      <c r="AA1744"/>
    </row>
    <row r="1745" spans="1:27" s="44" customFormat="1" x14ac:dyDescent="0.15">
      <c r="A1745" s="66"/>
      <c r="O1745"/>
      <c r="T1745"/>
      <c r="U1745"/>
      <c r="V1745"/>
      <c r="W1745"/>
      <c r="X1745"/>
      <c r="Y1745"/>
      <c r="Z1745"/>
      <c r="AA1745"/>
    </row>
    <row r="1746" spans="1:27" s="44" customFormat="1" x14ac:dyDescent="0.15">
      <c r="A1746" s="66"/>
      <c r="O1746"/>
      <c r="T1746"/>
      <c r="U1746"/>
      <c r="V1746"/>
      <c r="W1746"/>
      <c r="X1746"/>
      <c r="Y1746"/>
      <c r="Z1746"/>
      <c r="AA1746"/>
    </row>
    <row r="1747" spans="1:27" s="44" customFormat="1" x14ac:dyDescent="0.15">
      <c r="A1747" s="66"/>
      <c r="O1747"/>
      <c r="T1747"/>
      <c r="U1747"/>
      <c r="V1747"/>
      <c r="W1747"/>
      <c r="X1747"/>
      <c r="Y1747"/>
      <c r="Z1747"/>
      <c r="AA1747"/>
    </row>
    <row r="1748" spans="1:27" s="44" customFormat="1" x14ac:dyDescent="0.15">
      <c r="A1748" s="66"/>
      <c r="O1748"/>
      <c r="T1748"/>
      <c r="U1748"/>
      <c r="V1748"/>
      <c r="W1748"/>
      <c r="X1748"/>
      <c r="Y1748"/>
      <c r="Z1748"/>
      <c r="AA1748"/>
    </row>
    <row r="1749" spans="1:27" s="44" customFormat="1" x14ac:dyDescent="0.15">
      <c r="A1749" s="66"/>
      <c r="O1749"/>
      <c r="T1749"/>
      <c r="U1749"/>
      <c r="V1749"/>
      <c r="W1749"/>
      <c r="X1749"/>
      <c r="Y1749"/>
      <c r="Z1749"/>
      <c r="AA1749"/>
    </row>
    <row r="1750" spans="1:27" s="44" customFormat="1" x14ac:dyDescent="0.15">
      <c r="A1750" s="66"/>
      <c r="O1750"/>
      <c r="T1750"/>
      <c r="U1750"/>
      <c r="V1750"/>
      <c r="W1750"/>
      <c r="X1750"/>
      <c r="Y1750"/>
      <c r="Z1750"/>
      <c r="AA1750"/>
    </row>
    <row r="1751" spans="1:27" s="44" customFormat="1" x14ac:dyDescent="0.15">
      <c r="A1751" s="66"/>
      <c r="O1751"/>
      <c r="T1751"/>
      <c r="U1751"/>
      <c r="V1751"/>
      <c r="W1751"/>
      <c r="X1751"/>
      <c r="Y1751"/>
      <c r="Z1751"/>
      <c r="AA1751"/>
    </row>
    <row r="1752" spans="1:27" s="44" customFormat="1" x14ac:dyDescent="0.15">
      <c r="A1752" s="66"/>
      <c r="O1752"/>
      <c r="T1752"/>
      <c r="U1752"/>
      <c r="V1752"/>
      <c r="W1752"/>
      <c r="X1752"/>
      <c r="Y1752"/>
      <c r="Z1752"/>
      <c r="AA1752"/>
    </row>
    <row r="1753" spans="1:27" s="44" customFormat="1" x14ac:dyDescent="0.15">
      <c r="A1753" s="66"/>
      <c r="O1753"/>
      <c r="T1753"/>
      <c r="U1753"/>
      <c r="V1753"/>
      <c r="W1753"/>
      <c r="X1753"/>
      <c r="Y1753"/>
      <c r="Z1753"/>
      <c r="AA1753"/>
    </row>
    <row r="1754" spans="1:27" s="44" customFormat="1" x14ac:dyDescent="0.15">
      <c r="A1754" s="66"/>
      <c r="O1754"/>
      <c r="T1754"/>
      <c r="U1754"/>
      <c r="V1754"/>
      <c r="W1754"/>
      <c r="X1754"/>
      <c r="Y1754"/>
      <c r="Z1754"/>
      <c r="AA1754"/>
    </row>
    <row r="1755" spans="1:27" s="44" customFormat="1" x14ac:dyDescent="0.15">
      <c r="A1755" s="66"/>
      <c r="O1755"/>
      <c r="T1755"/>
      <c r="U1755"/>
      <c r="V1755"/>
      <c r="W1755"/>
      <c r="X1755"/>
      <c r="Y1755"/>
      <c r="Z1755"/>
      <c r="AA1755"/>
    </row>
    <row r="1756" spans="1:27" s="44" customFormat="1" x14ac:dyDescent="0.15">
      <c r="A1756" s="66"/>
      <c r="O1756"/>
      <c r="T1756"/>
      <c r="U1756"/>
      <c r="V1756"/>
      <c r="W1756"/>
      <c r="X1756"/>
      <c r="Y1756"/>
      <c r="Z1756"/>
      <c r="AA1756"/>
    </row>
    <row r="1757" spans="1:27" s="44" customFormat="1" x14ac:dyDescent="0.15">
      <c r="A1757" s="66"/>
      <c r="O1757"/>
      <c r="T1757"/>
      <c r="U1757"/>
      <c r="V1757"/>
      <c r="W1757"/>
      <c r="X1757"/>
      <c r="Y1757"/>
      <c r="Z1757"/>
      <c r="AA1757"/>
    </row>
    <row r="1758" spans="1:27" s="44" customFormat="1" x14ac:dyDescent="0.15">
      <c r="A1758" s="66"/>
      <c r="O1758"/>
      <c r="T1758"/>
      <c r="U1758"/>
      <c r="V1758"/>
      <c r="W1758"/>
      <c r="X1758"/>
      <c r="Y1758"/>
      <c r="Z1758"/>
      <c r="AA1758"/>
    </row>
    <row r="1759" spans="1:27" s="44" customFormat="1" x14ac:dyDescent="0.15">
      <c r="A1759" s="66"/>
      <c r="O1759"/>
      <c r="T1759"/>
      <c r="U1759"/>
      <c r="V1759"/>
      <c r="W1759"/>
      <c r="X1759"/>
      <c r="Y1759"/>
      <c r="Z1759"/>
      <c r="AA1759"/>
    </row>
    <row r="1760" spans="1:27" s="44" customFormat="1" x14ac:dyDescent="0.15">
      <c r="A1760" s="66"/>
      <c r="O1760"/>
      <c r="T1760"/>
      <c r="U1760"/>
      <c r="V1760"/>
      <c r="W1760"/>
      <c r="X1760"/>
      <c r="Y1760"/>
      <c r="Z1760"/>
      <c r="AA1760"/>
    </row>
    <row r="1761" spans="1:27" s="44" customFormat="1" x14ac:dyDescent="0.15">
      <c r="A1761" s="66"/>
      <c r="O1761"/>
      <c r="T1761"/>
      <c r="U1761"/>
      <c r="V1761"/>
      <c r="W1761"/>
      <c r="X1761"/>
      <c r="Y1761"/>
      <c r="Z1761"/>
      <c r="AA1761"/>
    </row>
    <row r="1762" spans="1:27" s="44" customFormat="1" x14ac:dyDescent="0.15">
      <c r="A1762" s="66"/>
      <c r="O1762"/>
      <c r="T1762"/>
      <c r="U1762"/>
      <c r="V1762"/>
      <c r="W1762"/>
      <c r="X1762"/>
      <c r="Y1762"/>
      <c r="Z1762"/>
      <c r="AA1762"/>
    </row>
    <row r="1763" spans="1:27" s="44" customFormat="1" x14ac:dyDescent="0.15">
      <c r="A1763" s="66"/>
      <c r="O1763"/>
      <c r="T1763"/>
      <c r="U1763"/>
      <c r="V1763"/>
      <c r="W1763"/>
      <c r="X1763"/>
      <c r="Y1763"/>
      <c r="Z1763"/>
      <c r="AA1763"/>
    </row>
    <row r="1764" spans="1:27" s="44" customFormat="1" x14ac:dyDescent="0.15">
      <c r="A1764" s="66"/>
      <c r="O1764"/>
      <c r="T1764"/>
      <c r="U1764"/>
      <c r="V1764"/>
      <c r="W1764"/>
      <c r="X1764"/>
      <c r="Y1764"/>
      <c r="Z1764"/>
      <c r="AA1764"/>
    </row>
    <row r="1765" spans="1:27" s="44" customFormat="1" x14ac:dyDescent="0.15">
      <c r="A1765" s="66"/>
      <c r="O1765"/>
      <c r="T1765"/>
      <c r="U1765"/>
      <c r="V1765"/>
      <c r="W1765"/>
      <c r="X1765"/>
      <c r="Y1765"/>
      <c r="Z1765"/>
      <c r="AA1765"/>
    </row>
    <row r="1766" spans="1:27" s="44" customFormat="1" x14ac:dyDescent="0.15">
      <c r="A1766" s="66"/>
      <c r="O1766"/>
      <c r="T1766"/>
      <c r="U1766"/>
      <c r="V1766"/>
      <c r="W1766"/>
      <c r="X1766"/>
      <c r="Y1766"/>
      <c r="Z1766"/>
      <c r="AA1766"/>
    </row>
    <row r="1767" spans="1:27" s="44" customFormat="1" x14ac:dyDescent="0.15">
      <c r="A1767" s="66"/>
      <c r="O1767"/>
      <c r="T1767"/>
      <c r="U1767"/>
      <c r="V1767"/>
      <c r="W1767"/>
      <c r="X1767"/>
      <c r="Y1767"/>
      <c r="Z1767"/>
      <c r="AA1767"/>
    </row>
    <row r="1768" spans="1:27" s="44" customFormat="1" x14ac:dyDescent="0.15">
      <c r="A1768" s="66"/>
      <c r="O1768"/>
      <c r="T1768"/>
      <c r="U1768"/>
      <c r="V1768"/>
      <c r="W1768"/>
      <c r="X1768"/>
      <c r="Y1768"/>
      <c r="Z1768"/>
      <c r="AA1768"/>
    </row>
    <row r="1769" spans="1:27" s="44" customFormat="1" x14ac:dyDescent="0.15">
      <c r="A1769" s="66"/>
      <c r="O1769"/>
      <c r="T1769"/>
      <c r="U1769"/>
      <c r="V1769"/>
      <c r="W1769"/>
      <c r="X1769"/>
      <c r="Y1769"/>
      <c r="Z1769"/>
      <c r="AA1769"/>
    </row>
    <row r="1770" spans="1:27" s="44" customFormat="1" x14ac:dyDescent="0.15">
      <c r="A1770" s="66"/>
      <c r="O1770"/>
      <c r="T1770"/>
      <c r="U1770"/>
      <c r="V1770"/>
      <c r="W1770"/>
      <c r="X1770"/>
      <c r="Y1770"/>
      <c r="Z1770"/>
      <c r="AA1770"/>
    </row>
    <row r="1771" spans="1:27" s="44" customFormat="1" x14ac:dyDescent="0.15">
      <c r="A1771" s="66"/>
      <c r="O1771"/>
      <c r="T1771"/>
      <c r="U1771"/>
      <c r="V1771"/>
      <c r="W1771"/>
      <c r="X1771"/>
      <c r="Y1771"/>
      <c r="Z1771"/>
      <c r="AA1771"/>
    </row>
    <row r="1772" spans="1:27" s="44" customFormat="1" x14ac:dyDescent="0.15">
      <c r="A1772" s="66"/>
      <c r="O1772"/>
      <c r="T1772"/>
      <c r="U1772"/>
      <c r="V1772"/>
      <c r="W1772"/>
      <c r="X1772"/>
      <c r="Y1772"/>
      <c r="Z1772"/>
      <c r="AA1772"/>
    </row>
    <row r="1773" spans="1:27" s="44" customFormat="1" x14ac:dyDescent="0.15">
      <c r="A1773" s="66"/>
      <c r="O1773"/>
      <c r="T1773"/>
      <c r="U1773"/>
      <c r="V1773"/>
      <c r="W1773"/>
      <c r="X1773"/>
      <c r="Y1773"/>
      <c r="Z1773"/>
      <c r="AA1773"/>
    </row>
    <row r="1774" spans="1:27" s="44" customFormat="1" x14ac:dyDescent="0.15">
      <c r="A1774" s="66"/>
      <c r="O1774"/>
      <c r="T1774"/>
      <c r="U1774"/>
      <c r="V1774"/>
      <c r="W1774"/>
      <c r="X1774"/>
      <c r="Y1774"/>
      <c r="Z1774"/>
      <c r="AA1774"/>
    </row>
    <row r="1775" spans="1:27" s="44" customFormat="1" x14ac:dyDescent="0.15">
      <c r="A1775" s="66"/>
      <c r="O1775"/>
      <c r="T1775"/>
      <c r="U1775"/>
      <c r="V1775"/>
      <c r="W1775"/>
      <c r="X1775"/>
      <c r="Y1775"/>
      <c r="Z1775"/>
      <c r="AA1775"/>
    </row>
    <row r="1776" spans="1:27" s="44" customFormat="1" x14ac:dyDescent="0.15">
      <c r="A1776" s="66"/>
      <c r="O1776"/>
      <c r="T1776"/>
      <c r="U1776"/>
      <c r="V1776"/>
      <c r="W1776"/>
      <c r="X1776"/>
      <c r="Y1776"/>
      <c r="Z1776"/>
      <c r="AA1776"/>
    </row>
    <row r="1777" spans="1:27" s="44" customFormat="1" x14ac:dyDescent="0.15">
      <c r="A1777" s="66"/>
      <c r="O1777"/>
      <c r="T1777"/>
      <c r="U1777"/>
      <c r="V1777"/>
      <c r="W1777"/>
      <c r="X1777"/>
      <c r="Y1777"/>
      <c r="Z1777"/>
      <c r="AA1777"/>
    </row>
    <row r="1778" spans="1:27" s="44" customFormat="1" x14ac:dyDescent="0.15">
      <c r="A1778" s="66"/>
      <c r="O1778"/>
      <c r="T1778"/>
      <c r="U1778"/>
      <c r="V1778"/>
      <c r="W1778"/>
      <c r="X1778"/>
      <c r="Y1778"/>
      <c r="Z1778"/>
      <c r="AA1778"/>
    </row>
    <row r="1779" spans="1:27" s="44" customFormat="1" x14ac:dyDescent="0.15">
      <c r="A1779" s="66"/>
      <c r="O1779"/>
      <c r="T1779"/>
      <c r="U1779"/>
      <c r="V1779"/>
      <c r="W1779"/>
      <c r="X1779"/>
      <c r="Y1779"/>
      <c r="Z1779"/>
      <c r="AA1779"/>
    </row>
    <row r="1780" spans="1:27" s="44" customFormat="1" x14ac:dyDescent="0.15">
      <c r="A1780" s="66"/>
      <c r="O1780"/>
      <c r="T1780"/>
      <c r="U1780"/>
      <c r="V1780"/>
      <c r="W1780"/>
      <c r="X1780"/>
      <c r="Y1780"/>
      <c r="Z1780"/>
      <c r="AA1780"/>
    </row>
    <row r="1781" spans="1:27" s="44" customFormat="1" x14ac:dyDescent="0.15">
      <c r="A1781" s="66"/>
      <c r="O1781"/>
      <c r="T1781"/>
      <c r="U1781"/>
      <c r="V1781"/>
      <c r="W1781"/>
      <c r="X1781"/>
      <c r="Y1781"/>
      <c r="Z1781"/>
      <c r="AA1781"/>
    </row>
    <row r="1782" spans="1:27" s="44" customFormat="1" x14ac:dyDescent="0.15">
      <c r="A1782" s="66"/>
      <c r="O1782"/>
      <c r="T1782"/>
      <c r="U1782"/>
      <c r="V1782"/>
      <c r="W1782"/>
      <c r="X1782"/>
      <c r="Y1782"/>
      <c r="Z1782"/>
      <c r="AA1782"/>
    </row>
    <row r="1783" spans="1:27" s="44" customFormat="1" x14ac:dyDescent="0.15">
      <c r="A1783" s="66"/>
      <c r="O1783"/>
      <c r="T1783"/>
      <c r="U1783"/>
      <c r="V1783"/>
      <c r="W1783"/>
      <c r="X1783"/>
      <c r="Y1783"/>
      <c r="Z1783"/>
      <c r="AA1783"/>
    </row>
    <row r="1784" spans="1:27" s="44" customFormat="1" x14ac:dyDescent="0.15">
      <c r="A1784" s="66"/>
      <c r="O1784"/>
      <c r="T1784"/>
      <c r="U1784"/>
      <c r="V1784"/>
      <c r="W1784"/>
      <c r="X1784"/>
      <c r="Y1784"/>
      <c r="Z1784"/>
      <c r="AA1784"/>
    </row>
    <row r="1785" spans="1:27" s="44" customFormat="1" x14ac:dyDescent="0.15">
      <c r="A1785" s="66"/>
      <c r="O1785"/>
      <c r="T1785"/>
      <c r="U1785"/>
      <c r="V1785"/>
      <c r="W1785"/>
      <c r="X1785"/>
      <c r="Y1785"/>
      <c r="Z1785"/>
      <c r="AA1785"/>
    </row>
    <row r="1786" spans="1:27" s="44" customFormat="1" x14ac:dyDescent="0.15">
      <c r="A1786" s="66"/>
      <c r="O1786"/>
      <c r="T1786"/>
      <c r="U1786"/>
      <c r="V1786"/>
      <c r="W1786"/>
      <c r="X1786"/>
      <c r="Y1786"/>
      <c r="Z1786"/>
      <c r="AA1786"/>
    </row>
    <row r="1787" spans="1:27" s="44" customFormat="1" x14ac:dyDescent="0.15">
      <c r="A1787" s="66"/>
      <c r="O1787"/>
      <c r="T1787"/>
      <c r="U1787"/>
      <c r="V1787"/>
      <c r="W1787"/>
      <c r="X1787"/>
      <c r="Y1787"/>
      <c r="Z1787"/>
      <c r="AA1787"/>
    </row>
    <row r="1788" spans="1:27" s="44" customFormat="1" x14ac:dyDescent="0.15">
      <c r="A1788" s="66"/>
      <c r="O1788"/>
      <c r="T1788"/>
      <c r="U1788"/>
      <c r="V1788"/>
      <c r="W1788"/>
      <c r="X1788"/>
      <c r="Y1788"/>
      <c r="Z1788"/>
      <c r="AA1788"/>
    </row>
    <row r="1789" spans="1:27" s="44" customFormat="1" x14ac:dyDescent="0.15">
      <c r="A1789" s="66"/>
      <c r="O1789"/>
      <c r="T1789"/>
      <c r="U1789"/>
      <c r="V1789"/>
      <c r="W1789"/>
      <c r="X1789"/>
      <c r="Y1789"/>
      <c r="Z1789"/>
      <c r="AA1789"/>
    </row>
    <row r="1790" spans="1:27" s="44" customFormat="1" x14ac:dyDescent="0.15">
      <c r="A1790" s="66"/>
      <c r="O1790"/>
      <c r="T1790"/>
      <c r="U1790"/>
      <c r="V1790"/>
      <c r="W1790"/>
      <c r="X1790"/>
      <c r="Y1790"/>
      <c r="Z1790"/>
      <c r="AA1790"/>
    </row>
    <row r="1791" spans="1:27" s="44" customFormat="1" x14ac:dyDescent="0.15">
      <c r="A1791" s="66"/>
      <c r="O1791"/>
      <c r="T1791"/>
      <c r="U1791"/>
      <c r="V1791"/>
      <c r="W1791"/>
      <c r="X1791"/>
      <c r="Y1791"/>
      <c r="Z1791"/>
      <c r="AA1791"/>
    </row>
    <row r="1792" spans="1:27" s="44" customFormat="1" x14ac:dyDescent="0.15">
      <c r="A1792" s="66"/>
      <c r="O1792"/>
      <c r="T1792"/>
      <c r="U1792"/>
      <c r="V1792"/>
      <c r="W1792"/>
      <c r="X1792"/>
      <c r="Y1792"/>
      <c r="Z1792"/>
      <c r="AA1792"/>
    </row>
    <row r="1793" spans="1:27" s="44" customFormat="1" x14ac:dyDescent="0.15">
      <c r="A1793" s="66"/>
      <c r="O1793"/>
      <c r="T1793"/>
      <c r="U1793"/>
      <c r="V1793"/>
      <c r="W1793"/>
      <c r="X1793"/>
      <c r="Y1793"/>
      <c r="Z1793"/>
      <c r="AA1793"/>
    </row>
    <row r="1794" spans="1:27" s="44" customFormat="1" x14ac:dyDescent="0.15">
      <c r="A1794" s="66"/>
      <c r="O1794"/>
      <c r="T1794"/>
      <c r="U1794"/>
      <c r="V1794"/>
      <c r="W1794"/>
      <c r="X1794"/>
      <c r="Y1794"/>
      <c r="Z1794"/>
      <c r="AA1794"/>
    </row>
    <row r="1795" spans="1:27" s="44" customFormat="1" x14ac:dyDescent="0.15">
      <c r="A1795" s="66"/>
      <c r="O1795"/>
      <c r="T1795"/>
      <c r="U1795"/>
      <c r="V1795"/>
      <c r="W1795"/>
      <c r="X1795"/>
      <c r="Y1795"/>
      <c r="Z1795"/>
      <c r="AA1795"/>
    </row>
    <row r="1796" spans="1:27" s="44" customFormat="1" x14ac:dyDescent="0.15">
      <c r="A1796" s="66"/>
      <c r="O1796"/>
      <c r="T1796"/>
      <c r="U1796"/>
      <c r="V1796"/>
      <c r="W1796"/>
      <c r="X1796"/>
      <c r="Y1796"/>
      <c r="Z1796"/>
      <c r="AA1796"/>
    </row>
    <row r="1797" spans="1:27" s="44" customFormat="1" x14ac:dyDescent="0.15">
      <c r="A1797" s="66"/>
      <c r="O1797"/>
      <c r="T1797"/>
      <c r="U1797"/>
      <c r="V1797"/>
      <c r="W1797"/>
      <c r="X1797"/>
      <c r="Y1797"/>
      <c r="Z1797"/>
      <c r="AA1797"/>
    </row>
    <row r="1798" spans="1:27" s="44" customFormat="1" x14ac:dyDescent="0.15">
      <c r="A1798" s="66"/>
      <c r="O1798"/>
      <c r="T1798"/>
      <c r="U1798"/>
      <c r="V1798"/>
      <c r="W1798"/>
      <c r="X1798"/>
      <c r="Y1798"/>
      <c r="Z1798"/>
      <c r="AA1798"/>
    </row>
    <row r="1799" spans="1:27" s="44" customFormat="1" x14ac:dyDescent="0.15">
      <c r="A1799" s="66"/>
      <c r="O1799"/>
      <c r="T1799"/>
      <c r="U1799"/>
      <c r="V1799"/>
      <c r="W1799"/>
      <c r="X1799"/>
      <c r="Y1799"/>
      <c r="Z1799"/>
      <c r="AA1799"/>
    </row>
    <row r="1800" spans="1:27" s="44" customFormat="1" x14ac:dyDescent="0.15">
      <c r="A1800" s="66"/>
      <c r="O1800"/>
      <c r="T1800"/>
      <c r="U1800"/>
      <c r="V1800"/>
      <c r="W1800"/>
      <c r="X1800"/>
      <c r="Y1800"/>
      <c r="Z1800"/>
      <c r="AA1800"/>
    </row>
    <row r="1801" spans="1:27" s="44" customFormat="1" x14ac:dyDescent="0.15">
      <c r="A1801" s="66"/>
      <c r="O1801"/>
      <c r="T1801"/>
      <c r="U1801"/>
      <c r="V1801"/>
      <c r="W1801"/>
      <c r="X1801"/>
      <c r="Y1801"/>
      <c r="Z1801"/>
      <c r="AA1801"/>
    </row>
    <row r="1802" spans="1:27" s="44" customFormat="1" x14ac:dyDescent="0.15">
      <c r="A1802" s="66"/>
      <c r="O1802"/>
      <c r="T1802"/>
      <c r="U1802"/>
      <c r="V1802"/>
      <c r="W1802"/>
      <c r="X1802"/>
      <c r="Y1802"/>
      <c r="Z1802"/>
      <c r="AA1802"/>
    </row>
    <row r="1803" spans="1:27" s="44" customFormat="1" x14ac:dyDescent="0.15">
      <c r="A1803" s="66"/>
      <c r="O1803"/>
      <c r="T1803"/>
      <c r="U1803"/>
      <c r="V1803"/>
      <c r="W1803"/>
      <c r="X1803"/>
      <c r="Y1803"/>
      <c r="Z1803"/>
      <c r="AA1803"/>
    </row>
    <row r="1804" spans="1:27" s="44" customFormat="1" x14ac:dyDescent="0.15">
      <c r="A1804" s="66"/>
      <c r="O1804"/>
      <c r="T1804"/>
      <c r="U1804"/>
      <c r="V1804"/>
      <c r="W1804"/>
      <c r="X1804"/>
      <c r="Y1804"/>
      <c r="Z1804"/>
      <c r="AA1804"/>
    </row>
    <row r="1805" spans="1:27" s="44" customFormat="1" x14ac:dyDescent="0.15">
      <c r="A1805" s="66"/>
      <c r="O1805"/>
      <c r="T1805"/>
      <c r="U1805"/>
      <c r="V1805"/>
      <c r="W1805"/>
      <c r="X1805"/>
      <c r="Y1805"/>
      <c r="Z1805"/>
      <c r="AA1805"/>
    </row>
    <row r="1806" spans="1:27" s="44" customFormat="1" x14ac:dyDescent="0.15">
      <c r="A1806" s="66"/>
      <c r="O1806"/>
      <c r="T1806"/>
      <c r="U1806"/>
      <c r="V1806"/>
      <c r="W1806"/>
      <c r="X1806"/>
      <c r="Y1806"/>
      <c r="Z1806"/>
      <c r="AA1806"/>
    </row>
    <row r="1807" spans="1:27" s="44" customFormat="1" x14ac:dyDescent="0.15">
      <c r="A1807" s="66"/>
      <c r="O1807"/>
      <c r="T1807"/>
      <c r="U1807"/>
      <c r="V1807"/>
      <c r="W1807"/>
      <c r="X1807"/>
      <c r="Y1807"/>
      <c r="Z1807"/>
      <c r="AA1807"/>
    </row>
    <row r="1808" spans="1:27" s="44" customFormat="1" x14ac:dyDescent="0.15">
      <c r="A1808" s="66"/>
      <c r="O1808"/>
      <c r="T1808"/>
      <c r="U1808"/>
      <c r="V1808"/>
      <c r="W1808"/>
      <c r="X1808"/>
      <c r="Y1808"/>
      <c r="Z1808"/>
      <c r="AA1808"/>
    </row>
    <row r="1809" spans="1:27" s="44" customFormat="1" x14ac:dyDescent="0.15">
      <c r="A1809" s="66"/>
      <c r="O1809"/>
      <c r="T1809"/>
      <c r="U1809"/>
      <c r="V1809"/>
      <c r="W1809"/>
      <c r="X1809"/>
      <c r="Y1809"/>
      <c r="Z1809"/>
      <c r="AA1809"/>
    </row>
    <row r="1810" spans="1:27" s="44" customFormat="1" x14ac:dyDescent="0.15">
      <c r="A1810" s="66"/>
      <c r="O1810"/>
      <c r="T1810"/>
      <c r="U1810"/>
      <c r="V1810"/>
      <c r="W1810"/>
      <c r="X1810"/>
      <c r="Y1810"/>
      <c r="Z1810"/>
      <c r="AA1810"/>
    </row>
    <row r="1811" spans="1:27" s="44" customFormat="1" x14ac:dyDescent="0.15">
      <c r="A1811" s="66"/>
      <c r="O1811"/>
      <c r="T1811"/>
      <c r="U1811"/>
      <c r="V1811"/>
      <c r="W1811"/>
      <c r="X1811"/>
      <c r="Y1811"/>
      <c r="Z1811"/>
      <c r="AA1811"/>
    </row>
    <row r="1812" spans="1:27" s="44" customFormat="1" x14ac:dyDescent="0.15">
      <c r="A1812" s="66"/>
      <c r="O1812"/>
      <c r="T1812"/>
      <c r="U1812"/>
      <c r="V1812"/>
      <c r="W1812"/>
      <c r="X1812"/>
      <c r="Y1812"/>
      <c r="Z1812"/>
      <c r="AA1812"/>
    </row>
    <row r="1813" spans="1:27" s="44" customFormat="1" x14ac:dyDescent="0.15">
      <c r="A1813" s="66"/>
      <c r="O1813"/>
      <c r="T1813"/>
      <c r="U1813"/>
      <c r="V1813"/>
      <c r="W1813"/>
      <c r="X1813"/>
      <c r="Y1813"/>
      <c r="Z1813"/>
      <c r="AA1813"/>
    </row>
    <row r="1814" spans="1:27" s="44" customFormat="1" x14ac:dyDescent="0.15">
      <c r="A1814" s="66"/>
      <c r="O1814"/>
      <c r="T1814"/>
      <c r="U1814"/>
      <c r="V1814"/>
      <c r="W1814"/>
      <c r="X1814"/>
      <c r="Y1814"/>
      <c r="Z1814"/>
      <c r="AA1814"/>
    </row>
    <row r="1815" spans="1:27" s="44" customFormat="1" x14ac:dyDescent="0.15">
      <c r="A1815" s="66"/>
      <c r="O1815"/>
      <c r="T1815"/>
      <c r="U1815"/>
      <c r="V1815"/>
      <c r="W1815"/>
      <c r="X1815"/>
      <c r="Y1815"/>
      <c r="Z1815"/>
      <c r="AA1815"/>
    </row>
    <row r="1816" spans="1:27" s="44" customFormat="1" x14ac:dyDescent="0.15">
      <c r="A1816" s="66"/>
      <c r="O1816"/>
      <c r="T1816"/>
      <c r="U1816"/>
      <c r="V1816"/>
      <c r="W1816"/>
      <c r="X1816"/>
      <c r="Y1816"/>
      <c r="Z1816"/>
      <c r="AA1816"/>
    </row>
    <row r="1817" spans="1:27" s="44" customFormat="1" x14ac:dyDescent="0.15">
      <c r="A1817" s="66"/>
      <c r="O1817"/>
      <c r="T1817"/>
      <c r="U1817"/>
      <c r="V1817"/>
      <c r="W1817"/>
      <c r="X1817"/>
      <c r="Y1817"/>
      <c r="Z1817"/>
      <c r="AA1817"/>
    </row>
    <row r="1818" spans="1:27" s="44" customFormat="1" x14ac:dyDescent="0.15">
      <c r="A1818" s="66"/>
      <c r="O1818"/>
      <c r="T1818"/>
      <c r="U1818"/>
      <c r="V1818"/>
      <c r="W1818"/>
      <c r="X1818"/>
      <c r="Y1818"/>
      <c r="Z1818"/>
      <c r="AA1818"/>
    </row>
    <row r="1819" spans="1:27" s="44" customFormat="1" x14ac:dyDescent="0.15">
      <c r="A1819" s="66"/>
      <c r="O1819"/>
      <c r="T1819"/>
      <c r="U1819"/>
      <c r="V1819"/>
      <c r="W1819"/>
      <c r="X1819"/>
      <c r="Y1819"/>
      <c r="Z1819"/>
      <c r="AA1819"/>
    </row>
    <row r="1820" spans="1:27" s="44" customFormat="1" x14ac:dyDescent="0.15">
      <c r="A1820" s="66"/>
      <c r="O1820"/>
      <c r="T1820"/>
      <c r="U1820"/>
      <c r="V1820"/>
      <c r="W1820"/>
      <c r="X1820"/>
      <c r="Y1820"/>
      <c r="Z1820"/>
      <c r="AA1820"/>
    </row>
    <row r="1821" spans="1:27" s="44" customFormat="1" x14ac:dyDescent="0.15">
      <c r="A1821" s="66"/>
      <c r="O1821"/>
      <c r="T1821"/>
      <c r="U1821"/>
      <c r="V1821"/>
      <c r="W1821"/>
      <c r="X1821"/>
      <c r="Y1821"/>
      <c r="Z1821"/>
      <c r="AA1821"/>
    </row>
    <row r="1822" spans="1:27" s="44" customFormat="1" x14ac:dyDescent="0.15">
      <c r="A1822" s="66"/>
      <c r="O1822"/>
      <c r="T1822"/>
      <c r="U1822"/>
      <c r="V1822"/>
      <c r="W1822"/>
      <c r="X1822"/>
      <c r="Y1822"/>
      <c r="Z1822"/>
      <c r="AA1822"/>
    </row>
    <row r="1823" spans="1:27" s="44" customFormat="1" x14ac:dyDescent="0.15">
      <c r="A1823" s="66"/>
      <c r="O1823"/>
      <c r="T1823"/>
      <c r="U1823"/>
      <c r="V1823"/>
      <c r="W1823"/>
      <c r="X1823"/>
      <c r="Y1823"/>
      <c r="Z1823"/>
      <c r="AA1823"/>
    </row>
    <row r="1824" spans="1:27" s="44" customFormat="1" x14ac:dyDescent="0.15">
      <c r="A1824" s="66"/>
      <c r="O1824"/>
      <c r="T1824"/>
      <c r="U1824"/>
      <c r="V1824"/>
      <c r="W1824"/>
      <c r="X1824"/>
      <c r="Y1824"/>
      <c r="Z1824"/>
      <c r="AA1824"/>
    </row>
    <row r="1825" spans="1:27" s="44" customFormat="1" x14ac:dyDescent="0.15">
      <c r="A1825" s="66"/>
      <c r="O1825"/>
      <c r="T1825"/>
      <c r="U1825"/>
      <c r="V1825"/>
      <c r="W1825"/>
      <c r="X1825"/>
      <c r="Y1825"/>
      <c r="Z1825"/>
      <c r="AA1825"/>
    </row>
    <row r="1826" spans="1:27" s="44" customFormat="1" x14ac:dyDescent="0.15">
      <c r="A1826" s="66"/>
      <c r="O1826"/>
      <c r="T1826"/>
      <c r="U1826"/>
      <c r="V1826"/>
      <c r="W1826"/>
      <c r="X1826"/>
      <c r="Y1826"/>
      <c r="Z1826"/>
      <c r="AA1826"/>
    </row>
    <row r="1827" spans="1:27" s="44" customFormat="1" x14ac:dyDescent="0.15">
      <c r="A1827" s="66"/>
      <c r="O1827"/>
      <c r="T1827"/>
      <c r="U1827"/>
      <c r="V1827"/>
      <c r="W1827"/>
      <c r="X1827"/>
      <c r="Y1827"/>
      <c r="Z1827"/>
      <c r="AA1827"/>
    </row>
    <row r="1828" spans="1:27" s="44" customFormat="1" x14ac:dyDescent="0.15">
      <c r="A1828" s="66"/>
      <c r="O1828"/>
      <c r="T1828"/>
      <c r="U1828"/>
      <c r="V1828"/>
      <c r="W1828"/>
      <c r="X1828"/>
      <c r="Y1828"/>
      <c r="Z1828"/>
      <c r="AA1828"/>
    </row>
    <row r="1829" spans="1:27" s="44" customFormat="1" x14ac:dyDescent="0.15">
      <c r="A1829" s="66"/>
      <c r="O1829"/>
      <c r="T1829"/>
      <c r="U1829"/>
      <c r="V1829"/>
      <c r="W1829"/>
      <c r="X1829"/>
      <c r="Y1829"/>
      <c r="Z1829"/>
      <c r="AA1829"/>
    </row>
    <row r="1830" spans="1:27" s="44" customFormat="1" x14ac:dyDescent="0.15">
      <c r="A1830" s="66"/>
      <c r="O1830"/>
      <c r="T1830"/>
      <c r="U1830"/>
      <c r="V1830"/>
      <c r="W1830"/>
      <c r="X1830"/>
      <c r="Y1830"/>
      <c r="Z1830"/>
      <c r="AA1830"/>
    </row>
    <row r="1831" spans="1:27" s="44" customFormat="1" x14ac:dyDescent="0.15">
      <c r="A1831" s="66"/>
      <c r="O1831"/>
      <c r="T1831"/>
      <c r="U1831"/>
      <c r="V1831"/>
      <c r="W1831"/>
      <c r="X1831"/>
      <c r="Y1831"/>
      <c r="Z1831"/>
      <c r="AA1831"/>
    </row>
    <row r="1832" spans="1:27" s="44" customFormat="1" x14ac:dyDescent="0.15">
      <c r="A1832" s="66"/>
      <c r="O1832"/>
      <c r="T1832"/>
      <c r="U1832"/>
      <c r="V1832"/>
      <c r="W1832"/>
      <c r="X1832"/>
      <c r="Y1832"/>
      <c r="Z1832"/>
      <c r="AA1832"/>
    </row>
    <row r="1833" spans="1:27" s="44" customFormat="1" x14ac:dyDescent="0.15">
      <c r="A1833" s="66"/>
      <c r="O1833"/>
      <c r="T1833"/>
      <c r="U1833"/>
      <c r="V1833"/>
      <c r="W1833"/>
      <c r="X1833"/>
      <c r="Y1833"/>
      <c r="Z1833"/>
      <c r="AA1833"/>
    </row>
    <row r="1834" spans="1:27" s="44" customFormat="1" x14ac:dyDescent="0.15">
      <c r="A1834" s="66"/>
      <c r="O1834"/>
      <c r="T1834"/>
      <c r="U1834"/>
      <c r="V1834"/>
      <c r="W1834"/>
      <c r="X1834"/>
      <c r="Y1834"/>
      <c r="Z1834"/>
      <c r="AA1834"/>
    </row>
    <row r="1835" spans="1:27" s="44" customFormat="1" x14ac:dyDescent="0.15">
      <c r="A1835" s="66"/>
      <c r="O1835"/>
      <c r="T1835"/>
      <c r="U1835"/>
      <c r="V1835"/>
      <c r="W1835"/>
      <c r="X1835"/>
      <c r="Y1835"/>
      <c r="Z1835"/>
      <c r="AA1835"/>
    </row>
    <row r="1836" spans="1:27" s="44" customFormat="1" x14ac:dyDescent="0.15">
      <c r="A1836" s="66"/>
      <c r="O1836"/>
      <c r="T1836"/>
      <c r="U1836"/>
      <c r="V1836"/>
      <c r="W1836"/>
      <c r="X1836"/>
      <c r="Y1836"/>
      <c r="Z1836"/>
      <c r="AA1836"/>
    </row>
    <row r="1837" spans="1:27" s="44" customFormat="1" x14ac:dyDescent="0.15">
      <c r="A1837" s="66"/>
      <c r="O1837"/>
      <c r="T1837"/>
      <c r="U1837"/>
      <c r="V1837"/>
      <c r="W1837"/>
      <c r="X1837"/>
      <c r="Y1837"/>
      <c r="Z1837"/>
      <c r="AA1837"/>
    </row>
    <row r="1838" spans="1:27" s="44" customFormat="1" x14ac:dyDescent="0.15">
      <c r="A1838" s="66"/>
      <c r="O1838"/>
      <c r="T1838"/>
      <c r="U1838"/>
      <c r="V1838"/>
      <c r="W1838"/>
      <c r="X1838"/>
      <c r="Y1838"/>
      <c r="Z1838"/>
      <c r="AA1838"/>
    </row>
    <row r="1839" spans="1:27" s="44" customFormat="1" x14ac:dyDescent="0.15">
      <c r="A1839" s="66"/>
      <c r="O1839"/>
      <c r="T1839"/>
      <c r="U1839"/>
      <c r="V1839"/>
      <c r="W1839"/>
      <c r="X1839"/>
      <c r="Y1839"/>
      <c r="Z1839"/>
      <c r="AA1839"/>
    </row>
    <row r="1840" spans="1:27" s="44" customFormat="1" x14ac:dyDescent="0.15">
      <c r="A1840" s="66"/>
      <c r="O1840"/>
      <c r="T1840"/>
      <c r="U1840"/>
      <c r="V1840"/>
      <c r="W1840"/>
      <c r="X1840"/>
      <c r="Y1840"/>
      <c r="Z1840"/>
      <c r="AA1840"/>
    </row>
    <row r="1841" spans="1:27" s="44" customFormat="1" x14ac:dyDescent="0.15">
      <c r="A1841" s="66"/>
      <c r="O1841"/>
      <c r="T1841"/>
      <c r="U1841"/>
      <c r="V1841"/>
      <c r="W1841"/>
      <c r="X1841"/>
      <c r="Y1841"/>
      <c r="Z1841"/>
      <c r="AA1841"/>
    </row>
    <row r="1842" spans="1:27" s="44" customFormat="1" x14ac:dyDescent="0.15">
      <c r="A1842" s="66"/>
      <c r="O1842"/>
      <c r="T1842"/>
      <c r="U1842"/>
      <c r="V1842"/>
      <c r="W1842"/>
      <c r="X1842"/>
      <c r="Y1842"/>
      <c r="Z1842"/>
      <c r="AA1842"/>
    </row>
    <row r="1843" spans="1:27" s="44" customFormat="1" x14ac:dyDescent="0.15">
      <c r="A1843" s="66"/>
      <c r="O1843"/>
      <c r="T1843"/>
      <c r="U1843"/>
      <c r="V1843"/>
      <c r="W1843"/>
      <c r="X1843"/>
      <c r="Y1843"/>
      <c r="Z1843"/>
      <c r="AA1843"/>
    </row>
    <row r="1844" spans="1:27" s="44" customFormat="1" x14ac:dyDescent="0.15">
      <c r="A1844" s="66"/>
      <c r="O1844"/>
      <c r="T1844"/>
      <c r="U1844"/>
      <c r="V1844"/>
      <c r="W1844"/>
      <c r="X1844"/>
      <c r="Y1844"/>
      <c r="Z1844"/>
      <c r="AA1844"/>
    </row>
    <row r="1845" spans="1:27" s="44" customFormat="1" x14ac:dyDescent="0.15">
      <c r="A1845" s="66"/>
      <c r="O1845"/>
      <c r="T1845"/>
      <c r="U1845"/>
      <c r="V1845"/>
      <c r="W1845"/>
      <c r="X1845"/>
      <c r="Y1845"/>
      <c r="Z1845"/>
      <c r="AA1845"/>
    </row>
    <row r="1846" spans="1:27" s="44" customFormat="1" x14ac:dyDescent="0.15">
      <c r="A1846" s="66"/>
      <c r="O1846"/>
      <c r="T1846"/>
      <c r="U1846"/>
      <c r="V1846"/>
      <c r="W1846"/>
      <c r="X1846"/>
      <c r="Y1846"/>
      <c r="Z1846"/>
      <c r="AA1846"/>
    </row>
    <row r="1847" spans="1:27" s="44" customFormat="1" x14ac:dyDescent="0.15">
      <c r="A1847" s="66"/>
      <c r="O1847"/>
      <c r="T1847"/>
      <c r="U1847"/>
      <c r="V1847"/>
      <c r="W1847"/>
      <c r="X1847"/>
      <c r="Y1847"/>
      <c r="Z1847"/>
      <c r="AA1847"/>
    </row>
    <row r="1848" spans="1:27" s="44" customFormat="1" x14ac:dyDescent="0.15">
      <c r="A1848" s="66"/>
      <c r="O1848"/>
      <c r="T1848"/>
      <c r="U1848"/>
      <c r="V1848"/>
      <c r="W1848"/>
      <c r="X1848"/>
      <c r="Y1848"/>
      <c r="Z1848"/>
      <c r="AA1848"/>
    </row>
    <row r="1849" spans="1:27" s="44" customFormat="1" x14ac:dyDescent="0.15">
      <c r="A1849" s="66"/>
      <c r="O1849"/>
      <c r="T1849"/>
      <c r="U1849"/>
      <c r="V1849"/>
      <c r="W1849"/>
      <c r="X1849"/>
      <c r="Y1849"/>
      <c r="Z1849"/>
      <c r="AA1849"/>
    </row>
    <row r="1850" spans="1:27" s="44" customFormat="1" x14ac:dyDescent="0.15">
      <c r="A1850" s="66"/>
      <c r="O1850"/>
      <c r="T1850"/>
      <c r="U1850"/>
      <c r="V1850"/>
      <c r="W1850"/>
      <c r="X1850"/>
      <c r="Y1850"/>
      <c r="Z1850"/>
      <c r="AA1850"/>
    </row>
    <row r="1851" spans="1:27" s="44" customFormat="1" x14ac:dyDescent="0.15">
      <c r="A1851" s="66"/>
      <c r="O1851"/>
      <c r="T1851"/>
      <c r="U1851"/>
      <c r="V1851"/>
      <c r="W1851"/>
      <c r="X1851"/>
      <c r="Y1851"/>
      <c r="Z1851"/>
      <c r="AA1851"/>
    </row>
    <row r="1852" spans="1:27" s="44" customFormat="1" x14ac:dyDescent="0.15">
      <c r="A1852" s="66"/>
      <c r="O1852"/>
      <c r="T1852"/>
      <c r="U1852"/>
      <c r="V1852"/>
      <c r="W1852"/>
      <c r="X1852"/>
      <c r="Y1852"/>
      <c r="Z1852"/>
      <c r="AA1852"/>
    </row>
    <row r="1853" spans="1:27" s="44" customFormat="1" x14ac:dyDescent="0.15">
      <c r="A1853" s="66"/>
      <c r="O1853"/>
      <c r="T1853"/>
      <c r="U1853"/>
      <c r="V1853"/>
      <c r="W1853"/>
      <c r="X1853"/>
      <c r="Y1853"/>
      <c r="Z1853"/>
      <c r="AA1853"/>
    </row>
    <row r="1854" spans="1:27" s="44" customFormat="1" x14ac:dyDescent="0.15">
      <c r="A1854" s="66"/>
      <c r="O1854"/>
      <c r="T1854"/>
      <c r="U1854"/>
      <c r="V1854"/>
      <c r="W1854"/>
      <c r="X1854"/>
      <c r="Y1854"/>
      <c r="Z1854"/>
      <c r="AA1854"/>
    </row>
    <row r="1855" spans="1:27" s="44" customFormat="1" x14ac:dyDescent="0.15">
      <c r="A1855" s="66"/>
      <c r="O1855"/>
      <c r="T1855"/>
      <c r="U1855"/>
      <c r="V1855"/>
      <c r="W1855"/>
      <c r="X1855"/>
      <c r="Y1855"/>
      <c r="Z1855"/>
      <c r="AA1855"/>
    </row>
    <row r="1856" spans="1:27" s="44" customFormat="1" x14ac:dyDescent="0.15">
      <c r="A1856" s="66"/>
      <c r="O1856"/>
      <c r="T1856"/>
      <c r="U1856"/>
      <c r="V1856"/>
      <c r="W1856"/>
      <c r="X1856"/>
      <c r="Y1856"/>
      <c r="Z1856"/>
      <c r="AA1856"/>
    </row>
    <row r="1857" spans="1:27" s="44" customFormat="1" x14ac:dyDescent="0.15">
      <c r="A1857" s="66"/>
      <c r="O1857"/>
      <c r="T1857"/>
      <c r="U1857"/>
      <c r="V1857"/>
      <c r="W1857"/>
      <c r="X1857"/>
      <c r="Y1857"/>
      <c r="Z1857"/>
      <c r="AA1857"/>
    </row>
    <row r="1858" spans="1:27" s="44" customFormat="1" x14ac:dyDescent="0.15">
      <c r="A1858" s="66"/>
      <c r="O1858"/>
      <c r="T1858"/>
      <c r="U1858"/>
      <c r="V1858"/>
      <c r="W1858"/>
      <c r="X1858"/>
      <c r="Y1858"/>
      <c r="Z1858"/>
      <c r="AA1858"/>
    </row>
    <row r="1859" spans="1:27" s="44" customFormat="1" x14ac:dyDescent="0.15">
      <c r="A1859" s="66"/>
      <c r="O1859"/>
      <c r="T1859"/>
      <c r="U1859"/>
      <c r="V1859"/>
      <c r="W1859"/>
      <c r="X1859"/>
      <c r="Y1859"/>
      <c r="Z1859"/>
      <c r="AA1859"/>
    </row>
    <row r="1860" spans="1:27" s="44" customFormat="1" x14ac:dyDescent="0.15">
      <c r="A1860" s="66"/>
      <c r="O1860"/>
      <c r="T1860"/>
      <c r="U1860"/>
      <c r="V1860"/>
      <c r="W1860"/>
      <c r="X1860"/>
      <c r="Y1860"/>
      <c r="Z1860"/>
      <c r="AA1860"/>
    </row>
    <row r="1861" spans="1:27" s="44" customFormat="1" x14ac:dyDescent="0.15">
      <c r="A1861" s="66"/>
      <c r="O1861"/>
      <c r="T1861"/>
      <c r="U1861"/>
      <c r="V1861"/>
      <c r="W1861"/>
      <c r="X1861"/>
      <c r="Y1861"/>
      <c r="Z1861"/>
      <c r="AA1861"/>
    </row>
    <row r="1862" spans="1:27" s="44" customFormat="1" x14ac:dyDescent="0.15">
      <c r="A1862" s="66"/>
      <c r="O1862"/>
      <c r="T1862"/>
      <c r="U1862"/>
      <c r="V1862"/>
      <c r="W1862"/>
      <c r="X1862"/>
      <c r="Y1862"/>
      <c r="Z1862"/>
      <c r="AA1862"/>
    </row>
    <row r="1863" spans="1:27" s="44" customFormat="1" x14ac:dyDescent="0.15">
      <c r="A1863" s="66"/>
      <c r="O1863"/>
      <c r="T1863"/>
      <c r="U1863"/>
      <c r="V1863"/>
      <c r="W1863"/>
      <c r="X1863"/>
      <c r="Y1863"/>
      <c r="Z1863"/>
      <c r="AA1863"/>
    </row>
    <row r="1864" spans="1:27" s="44" customFormat="1" x14ac:dyDescent="0.15">
      <c r="A1864" s="66"/>
      <c r="O1864"/>
      <c r="T1864"/>
      <c r="U1864"/>
      <c r="V1864"/>
      <c r="W1864"/>
      <c r="X1864"/>
      <c r="Y1864"/>
      <c r="Z1864"/>
      <c r="AA1864"/>
    </row>
    <row r="1865" spans="1:27" s="44" customFormat="1" x14ac:dyDescent="0.15">
      <c r="A1865" s="66"/>
      <c r="O1865"/>
      <c r="T1865"/>
      <c r="U1865"/>
      <c r="V1865"/>
      <c r="W1865"/>
      <c r="X1865"/>
      <c r="Y1865"/>
      <c r="Z1865"/>
      <c r="AA1865"/>
    </row>
    <row r="1866" spans="1:27" s="44" customFormat="1" x14ac:dyDescent="0.15">
      <c r="A1866" s="66"/>
      <c r="O1866"/>
      <c r="T1866"/>
      <c r="U1866"/>
      <c r="V1866"/>
      <c r="W1866"/>
      <c r="X1866"/>
      <c r="Y1866"/>
      <c r="Z1866"/>
      <c r="AA1866"/>
    </row>
    <row r="1867" spans="1:27" s="44" customFormat="1" x14ac:dyDescent="0.15">
      <c r="A1867" s="66"/>
      <c r="O1867"/>
      <c r="T1867"/>
      <c r="U1867"/>
      <c r="V1867"/>
      <c r="W1867"/>
      <c r="X1867"/>
      <c r="Y1867"/>
      <c r="Z1867"/>
      <c r="AA1867"/>
    </row>
    <row r="1868" spans="1:27" s="44" customFormat="1" x14ac:dyDescent="0.15">
      <c r="A1868" s="66"/>
      <c r="O1868"/>
      <c r="T1868"/>
      <c r="U1868"/>
      <c r="V1868"/>
      <c r="W1868"/>
      <c r="X1868"/>
      <c r="Y1868"/>
      <c r="Z1868"/>
      <c r="AA1868"/>
    </row>
    <row r="1869" spans="1:27" s="44" customFormat="1" x14ac:dyDescent="0.15">
      <c r="A1869" s="66"/>
      <c r="O1869"/>
      <c r="T1869"/>
      <c r="U1869"/>
      <c r="V1869"/>
      <c r="W1869"/>
      <c r="X1869"/>
      <c r="Y1869"/>
      <c r="Z1869"/>
      <c r="AA1869"/>
    </row>
    <row r="1870" spans="1:27" s="44" customFormat="1" x14ac:dyDescent="0.15">
      <c r="A1870" s="66"/>
      <c r="O1870"/>
      <c r="T1870"/>
      <c r="U1870"/>
      <c r="V1870"/>
      <c r="W1870"/>
      <c r="X1870"/>
      <c r="Y1870"/>
      <c r="Z1870"/>
      <c r="AA1870"/>
    </row>
    <row r="1871" spans="1:27" s="44" customFormat="1" x14ac:dyDescent="0.15">
      <c r="A1871" s="66"/>
      <c r="O1871"/>
      <c r="T1871"/>
      <c r="U1871"/>
      <c r="V1871"/>
      <c r="W1871"/>
      <c r="X1871"/>
      <c r="Y1871"/>
      <c r="Z1871"/>
      <c r="AA1871"/>
    </row>
    <row r="1872" spans="1:27" s="44" customFormat="1" x14ac:dyDescent="0.15">
      <c r="A1872" s="66"/>
      <c r="O1872"/>
      <c r="T1872"/>
      <c r="U1872"/>
      <c r="V1872"/>
      <c r="W1872"/>
      <c r="X1872"/>
      <c r="Y1872"/>
      <c r="Z1872"/>
      <c r="AA1872"/>
    </row>
    <row r="1873" spans="1:27" s="44" customFormat="1" x14ac:dyDescent="0.15">
      <c r="A1873" s="66"/>
      <c r="O1873"/>
      <c r="T1873"/>
      <c r="U1873"/>
      <c r="V1873"/>
      <c r="W1873"/>
      <c r="X1873"/>
      <c r="Y1873"/>
      <c r="Z1873"/>
      <c r="AA1873"/>
    </row>
    <row r="1874" spans="1:27" s="44" customFormat="1" x14ac:dyDescent="0.15">
      <c r="A1874" s="66"/>
      <c r="O1874"/>
      <c r="T1874"/>
      <c r="U1874"/>
      <c r="V1874"/>
      <c r="W1874"/>
      <c r="X1874"/>
      <c r="Y1874"/>
      <c r="Z1874"/>
      <c r="AA1874"/>
    </row>
    <row r="1875" spans="1:27" s="44" customFormat="1" x14ac:dyDescent="0.15">
      <c r="A1875" s="66"/>
      <c r="O1875"/>
      <c r="T1875"/>
      <c r="U1875"/>
      <c r="V1875"/>
      <c r="W1875"/>
      <c r="X1875"/>
      <c r="Y1875"/>
      <c r="Z1875"/>
      <c r="AA1875"/>
    </row>
    <row r="1876" spans="1:27" s="44" customFormat="1" x14ac:dyDescent="0.15">
      <c r="A1876" s="66"/>
      <c r="O1876"/>
      <c r="T1876"/>
      <c r="U1876"/>
      <c r="V1876"/>
      <c r="W1876"/>
      <c r="X1876"/>
      <c r="Y1876"/>
      <c r="Z1876"/>
      <c r="AA1876"/>
    </row>
    <row r="1877" spans="1:27" s="44" customFormat="1" x14ac:dyDescent="0.15">
      <c r="A1877" s="66"/>
      <c r="O1877"/>
      <c r="T1877"/>
      <c r="U1877"/>
      <c r="V1877"/>
      <c r="W1877"/>
      <c r="X1877"/>
      <c r="Y1877"/>
      <c r="Z1877"/>
      <c r="AA1877"/>
    </row>
    <row r="1878" spans="1:27" s="44" customFormat="1" x14ac:dyDescent="0.15">
      <c r="A1878" s="66"/>
      <c r="O1878"/>
      <c r="T1878"/>
      <c r="U1878"/>
      <c r="V1878"/>
      <c r="W1878"/>
      <c r="X1878"/>
      <c r="Y1878"/>
      <c r="Z1878"/>
      <c r="AA1878"/>
    </row>
    <row r="1879" spans="1:27" s="44" customFormat="1" x14ac:dyDescent="0.15">
      <c r="A1879" s="66"/>
      <c r="O1879"/>
      <c r="T1879"/>
      <c r="U1879"/>
      <c r="V1879"/>
      <c r="W1879"/>
      <c r="X1879"/>
      <c r="Y1879"/>
      <c r="Z1879"/>
      <c r="AA1879"/>
    </row>
    <row r="1880" spans="1:27" s="44" customFormat="1" x14ac:dyDescent="0.15">
      <c r="A1880" s="66"/>
      <c r="O1880"/>
      <c r="T1880"/>
      <c r="U1880"/>
      <c r="V1880"/>
      <c r="W1880"/>
      <c r="X1880"/>
      <c r="Y1880"/>
      <c r="Z1880"/>
      <c r="AA1880"/>
    </row>
    <row r="1881" spans="1:27" s="44" customFormat="1" x14ac:dyDescent="0.15">
      <c r="A1881" s="66"/>
      <c r="O1881"/>
      <c r="T1881"/>
      <c r="U1881"/>
      <c r="V1881"/>
      <c r="W1881"/>
      <c r="X1881"/>
      <c r="Y1881"/>
      <c r="Z1881"/>
      <c r="AA1881"/>
    </row>
    <row r="1882" spans="1:27" s="44" customFormat="1" x14ac:dyDescent="0.15">
      <c r="A1882" s="66"/>
      <c r="O1882"/>
      <c r="T1882"/>
      <c r="U1882"/>
      <c r="V1882"/>
      <c r="W1882"/>
      <c r="X1882"/>
      <c r="Y1882"/>
      <c r="Z1882"/>
      <c r="AA1882"/>
    </row>
    <row r="1883" spans="1:27" s="44" customFormat="1" x14ac:dyDescent="0.15">
      <c r="A1883" s="66"/>
      <c r="O1883"/>
      <c r="T1883"/>
      <c r="U1883"/>
      <c r="V1883"/>
      <c r="W1883"/>
      <c r="X1883"/>
      <c r="Y1883"/>
      <c r="Z1883"/>
      <c r="AA1883"/>
    </row>
    <row r="1884" spans="1:27" s="44" customFormat="1" x14ac:dyDescent="0.15">
      <c r="A1884" s="66"/>
      <c r="O1884"/>
      <c r="T1884"/>
      <c r="U1884"/>
      <c r="V1884"/>
      <c r="W1884"/>
      <c r="X1884"/>
      <c r="Y1884"/>
      <c r="Z1884"/>
      <c r="AA1884"/>
    </row>
    <row r="1885" spans="1:27" s="44" customFormat="1" x14ac:dyDescent="0.15">
      <c r="A1885" s="66"/>
      <c r="O1885"/>
      <c r="T1885"/>
      <c r="U1885"/>
      <c r="V1885"/>
      <c r="W1885"/>
      <c r="X1885"/>
      <c r="Y1885"/>
      <c r="Z1885"/>
      <c r="AA1885"/>
    </row>
    <row r="1886" spans="1:27" s="44" customFormat="1" x14ac:dyDescent="0.15">
      <c r="A1886" s="66"/>
      <c r="O1886"/>
      <c r="T1886"/>
      <c r="U1886"/>
      <c r="V1886"/>
      <c r="W1886"/>
      <c r="X1886"/>
      <c r="Y1886"/>
      <c r="Z1886"/>
      <c r="AA1886"/>
    </row>
    <row r="1887" spans="1:27" s="44" customFormat="1" x14ac:dyDescent="0.15">
      <c r="A1887" s="66"/>
      <c r="O1887"/>
      <c r="T1887"/>
      <c r="U1887"/>
      <c r="V1887"/>
      <c r="W1887"/>
      <c r="X1887"/>
      <c r="Y1887"/>
      <c r="Z1887"/>
      <c r="AA1887"/>
    </row>
    <row r="1888" spans="1:27" s="44" customFormat="1" x14ac:dyDescent="0.15">
      <c r="A1888" s="66"/>
      <c r="O1888"/>
      <c r="T1888"/>
      <c r="U1888"/>
      <c r="V1888"/>
      <c r="W1888"/>
      <c r="X1888"/>
      <c r="Y1888"/>
      <c r="Z1888"/>
      <c r="AA1888"/>
    </row>
    <row r="1889" spans="1:27" s="44" customFormat="1" x14ac:dyDescent="0.15">
      <c r="A1889" s="66"/>
      <c r="O1889"/>
      <c r="T1889"/>
      <c r="U1889"/>
      <c r="V1889"/>
      <c r="W1889"/>
      <c r="X1889"/>
      <c r="Y1889"/>
      <c r="Z1889"/>
      <c r="AA1889"/>
    </row>
    <row r="1890" spans="1:27" s="44" customFormat="1" x14ac:dyDescent="0.15">
      <c r="A1890" s="66"/>
      <c r="O1890"/>
      <c r="T1890"/>
      <c r="U1890"/>
      <c r="V1890"/>
      <c r="W1890"/>
      <c r="X1890"/>
      <c r="Y1890"/>
      <c r="Z1890"/>
      <c r="AA1890"/>
    </row>
    <row r="1891" spans="1:27" s="44" customFormat="1" x14ac:dyDescent="0.15">
      <c r="A1891" s="66"/>
      <c r="O1891"/>
      <c r="T1891"/>
      <c r="U1891"/>
      <c r="V1891"/>
      <c r="W1891"/>
      <c r="X1891"/>
      <c r="Y1891"/>
      <c r="Z1891"/>
      <c r="AA1891"/>
    </row>
    <row r="1892" spans="1:27" s="44" customFormat="1" x14ac:dyDescent="0.15">
      <c r="A1892" s="66"/>
      <c r="O1892"/>
      <c r="T1892"/>
      <c r="U1892"/>
      <c r="V1892"/>
      <c r="W1892"/>
      <c r="X1892"/>
      <c r="Y1892"/>
      <c r="Z1892"/>
      <c r="AA1892"/>
    </row>
    <row r="1893" spans="1:27" s="44" customFormat="1" x14ac:dyDescent="0.15">
      <c r="A1893" s="66"/>
      <c r="O1893"/>
      <c r="T1893"/>
      <c r="U1893"/>
      <c r="V1893"/>
      <c r="W1893"/>
      <c r="X1893"/>
      <c r="Y1893"/>
      <c r="Z1893"/>
      <c r="AA1893"/>
    </row>
    <row r="1894" spans="1:27" s="44" customFormat="1" x14ac:dyDescent="0.15">
      <c r="A1894" s="66"/>
      <c r="O1894"/>
      <c r="T1894"/>
      <c r="U1894"/>
      <c r="V1894"/>
      <c r="W1894"/>
      <c r="X1894"/>
      <c r="Y1894"/>
      <c r="Z1894"/>
      <c r="AA1894"/>
    </row>
    <row r="1895" spans="1:27" s="44" customFormat="1" x14ac:dyDescent="0.15">
      <c r="A1895" s="66"/>
      <c r="O1895"/>
      <c r="T1895"/>
      <c r="U1895"/>
      <c r="V1895"/>
      <c r="W1895"/>
      <c r="X1895"/>
      <c r="Y1895"/>
      <c r="Z1895"/>
      <c r="AA1895"/>
    </row>
    <row r="1896" spans="1:27" s="44" customFormat="1" x14ac:dyDescent="0.15">
      <c r="A1896" s="66"/>
      <c r="O1896"/>
      <c r="T1896"/>
      <c r="U1896"/>
      <c r="V1896"/>
      <c r="W1896"/>
      <c r="X1896"/>
      <c r="Y1896"/>
      <c r="Z1896"/>
      <c r="AA1896"/>
    </row>
    <row r="1897" spans="1:27" s="44" customFormat="1" x14ac:dyDescent="0.15">
      <c r="A1897" s="66"/>
      <c r="O1897"/>
      <c r="T1897"/>
      <c r="U1897"/>
      <c r="V1897"/>
      <c r="W1897"/>
      <c r="X1897"/>
      <c r="Y1897"/>
      <c r="Z1897"/>
      <c r="AA1897"/>
    </row>
    <row r="1898" spans="1:27" s="44" customFormat="1" x14ac:dyDescent="0.15">
      <c r="A1898" s="66"/>
      <c r="O1898"/>
      <c r="T1898"/>
      <c r="U1898"/>
      <c r="V1898"/>
      <c r="W1898"/>
      <c r="X1898"/>
      <c r="Y1898"/>
      <c r="Z1898"/>
      <c r="AA1898"/>
    </row>
    <row r="1899" spans="1:27" s="44" customFormat="1" x14ac:dyDescent="0.15">
      <c r="A1899" s="66"/>
      <c r="O1899"/>
      <c r="T1899"/>
      <c r="U1899"/>
      <c r="V1899"/>
      <c r="W1899"/>
      <c r="X1899"/>
      <c r="Y1899"/>
      <c r="Z1899"/>
      <c r="AA1899"/>
    </row>
    <row r="1900" spans="1:27" s="44" customFormat="1" x14ac:dyDescent="0.15">
      <c r="A1900" s="66"/>
      <c r="O1900"/>
      <c r="T1900"/>
      <c r="U1900"/>
      <c r="V1900"/>
      <c r="W1900"/>
      <c r="X1900"/>
      <c r="Y1900"/>
      <c r="Z1900"/>
      <c r="AA1900"/>
    </row>
    <row r="1901" spans="1:27" s="44" customFormat="1" x14ac:dyDescent="0.15">
      <c r="A1901" s="66"/>
      <c r="O1901"/>
      <c r="T1901"/>
      <c r="U1901"/>
      <c r="V1901"/>
      <c r="W1901"/>
      <c r="X1901"/>
      <c r="Y1901"/>
      <c r="Z1901"/>
      <c r="AA1901"/>
    </row>
    <row r="1902" spans="1:27" s="44" customFormat="1" x14ac:dyDescent="0.15">
      <c r="A1902" s="66"/>
      <c r="O1902"/>
      <c r="T1902"/>
      <c r="U1902"/>
      <c r="V1902"/>
      <c r="W1902"/>
      <c r="X1902"/>
      <c r="Y1902"/>
      <c r="Z1902"/>
      <c r="AA1902"/>
    </row>
    <row r="1903" spans="1:27" s="44" customFormat="1" x14ac:dyDescent="0.15">
      <c r="A1903" s="66"/>
      <c r="O1903"/>
      <c r="T1903"/>
      <c r="U1903"/>
      <c r="V1903"/>
      <c r="W1903"/>
      <c r="X1903"/>
      <c r="Y1903"/>
      <c r="Z1903"/>
      <c r="AA1903"/>
    </row>
    <row r="1904" spans="1:27" s="44" customFormat="1" x14ac:dyDescent="0.15">
      <c r="A1904" s="66"/>
      <c r="O1904"/>
      <c r="T1904"/>
      <c r="U1904"/>
      <c r="V1904"/>
      <c r="W1904"/>
      <c r="X1904"/>
      <c r="Y1904"/>
      <c r="Z1904"/>
      <c r="AA1904"/>
    </row>
    <row r="1905" spans="1:27" s="44" customFormat="1" x14ac:dyDescent="0.15">
      <c r="A1905" s="66"/>
      <c r="O1905"/>
      <c r="T1905"/>
      <c r="U1905"/>
      <c r="V1905"/>
      <c r="W1905"/>
      <c r="X1905"/>
      <c r="Y1905"/>
      <c r="Z1905"/>
      <c r="AA1905"/>
    </row>
    <row r="1906" spans="1:27" s="44" customFormat="1" x14ac:dyDescent="0.15">
      <c r="A1906" s="66"/>
      <c r="O1906"/>
      <c r="T1906"/>
      <c r="U1906"/>
      <c r="V1906"/>
      <c r="W1906"/>
      <c r="X1906"/>
      <c r="Y1906"/>
      <c r="Z1906"/>
      <c r="AA1906"/>
    </row>
    <row r="1907" spans="1:27" s="44" customFormat="1" x14ac:dyDescent="0.15">
      <c r="A1907" s="66"/>
      <c r="O1907"/>
      <c r="T1907"/>
      <c r="U1907"/>
      <c r="V1907"/>
      <c r="W1907"/>
      <c r="X1907"/>
      <c r="Y1907"/>
      <c r="Z1907"/>
      <c r="AA1907"/>
    </row>
    <row r="1908" spans="1:27" s="44" customFormat="1" x14ac:dyDescent="0.15">
      <c r="A1908" s="66"/>
      <c r="O1908"/>
      <c r="T1908"/>
      <c r="U1908"/>
      <c r="V1908"/>
      <c r="W1908"/>
      <c r="X1908"/>
      <c r="Y1908"/>
      <c r="Z1908"/>
      <c r="AA1908"/>
    </row>
    <row r="1909" spans="1:27" s="44" customFormat="1" x14ac:dyDescent="0.15">
      <c r="A1909" s="66"/>
      <c r="O1909"/>
      <c r="T1909"/>
      <c r="U1909"/>
      <c r="V1909"/>
      <c r="W1909"/>
      <c r="X1909"/>
      <c r="Y1909"/>
      <c r="Z1909"/>
      <c r="AA1909"/>
    </row>
    <row r="1910" spans="1:27" s="44" customFormat="1" x14ac:dyDescent="0.15">
      <c r="A1910" s="66"/>
      <c r="O1910"/>
      <c r="T1910"/>
      <c r="U1910"/>
      <c r="V1910"/>
      <c r="W1910"/>
      <c r="X1910"/>
      <c r="Y1910"/>
      <c r="Z1910"/>
      <c r="AA1910"/>
    </row>
    <row r="1911" spans="1:27" s="44" customFormat="1" x14ac:dyDescent="0.15">
      <c r="A1911" s="66"/>
      <c r="O1911"/>
      <c r="T1911"/>
      <c r="U1911"/>
      <c r="V1911"/>
      <c r="W1911"/>
      <c r="X1911"/>
      <c r="Y1911"/>
      <c r="Z1911"/>
      <c r="AA1911"/>
    </row>
    <row r="1912" spans="1:27" s="44" customFormat="1" x14ac:dyDescent="0.15">
      <c r="A1912" s="66"/>
      <c r="O1912"/>
      <c r="T1912"/>
      <c r="U1912"/>
      <c r="V1912"/>
      <c r="W1912"/>
      <c r="X1912"/>
      <c r="Y1912"/>
      <c r="Z1912"/>
      <c r="AA1912"/>
    </row>
    <row r="1913" spans="1:27" s="44" customFormat="1" x14ac:dyDescent="0.15">
      <c r="A1913" s="66"/>
      <c r="O1913"/>
      <c r="T1913"/>
      <c r="U1913"/>
      <c r="V1913"/>
      <c r="W1913"/>
      <c r="X1913"/>
      <c r="Y1913"/>
      <c r="Z1913"/>
      <c r="AA1913"/>
    </row>
    <row r="1914" spans="1:27" s="44" customFormat="1" x14ac:dyDescent="0.15">
      <c r="A1914" s="66"/>
      <c r="O1914"/>
      <c r="T1914"/>
      <c r="U1914"/>
      <c r="V1914"/>
      <c r="W1914"/>
      <c r="X1914"/>
      <c r="Y1914"/>
      <c r="Z1914"/>
      <c r="AA1914"/>
    </row>
    <row r="1915" spans="1:27" s="44" customFormat="1" x14ac:dyDescent="0.15">
      <c r="A1915" s="66"/>
      <c r="O1915"/>
      <c r="T1915"/>
      <c r="U1915"/>
      <c r="V1915"/>
      <c r="W1915"/>
      <c r="X1915"/>
      <c r="Y1915"/>
      <c r="Z1915"/>
      <c r="AA1915"/>
    </row>
    <row r="1916" spans="1:27" s="44" customFormat="1" x14ac:dyDescent="0.15">
      <c r="A1916" s="66"/>
      <c r="O1916"/>
      <c r="T1916"/>
      <c r="U1916"/>
      <c r="V1916"/>
      <c r="W1916"/>
      <c r="X1916"/>
      <c r="Y1916"/>
      <c r="Z1916"/>
      <c r="AA1916"/>
    </row>
    <row r="1917" spans="1:27" s="44" customFormat="1" x14ac:dyDescent="0.15">
      <c r="A1917" s="66"/>
      <c r="O1917"/>
      <c r="T1917"/>
      <c r="U1917"/>
      <c r="V1917"/>
      <c r="W1917"/>
      <c r="X1917"/>
      <c r="Y1917"/>
      <c r="Z1917"/>
      <c r="AA1917"/>
    </row>
    <row r="1918" spans="1:27" s="44" customFormat="1" x14ac:dyDescent="0.15">
      <c r="A1918" s="66"/>
      <c r="O1918"/>
      <c r="T1918"/>
      <c r="U1918"/>
      <c r="V1918"/>
      <c r="W1918"/>
      <c r="X1918"/>
      <c r="Y1918"/>
      <c r="Z1918"/>
      <c r="AA1918"/>
    </row>
    <row r="1919" spans="1:27" s="44" customFormat="1" x14ac:dyDescent="0.15">
      <c r="A1919" s="66"/>
      <c r="O1919"/>
      <c r="T1919"/>
      <c r="U1919"/>
      <c r="V1919"/>
      <c r="W1919"/>
      <c r="X1919"/>
      <c r="Y1919"/>
      <c r="Z1919"/>
      <c r="AA1919"/>
    </row>
    <row r="1920" spans="1:27" s="44" customFormat="1" x14ac:dyDescent="0.15">
      <c r="A1920" s="66"/>
      <c r="O1920"/>
      <c r="T1920"/>
      <c r="U1920"/>
      <c r="V1920"/>
      <c r="W1920"/>
      <c r="X1920"/>
      <c r="Y1920"/>
      <c r="Z1920"/>
      <c r="AA1920"/>
    </row>
    <row r="1921" spans="1:27" s="44" customFormat="1" x14ac:dyDescent="0.15">
      <c r="A1921" s="66"/>
      <c r="O1921"/>
      <c r="T1921"/>
      <c r="U1921"/>
      <c r="V1921"/>
      <c r="W1921"/>
      <c r="X1921"/>
      <c r="Y1921"/>
      <c r="Z1921"/>
      <c r="AA1921"/>
    </row>
    <row r="1922" spans="1:27" s="44" customFormat="1" x14ac:dyDescent="0.15">
      <c r="A1922" s="66"/>
      <c r="O1922"/>
      <c r="T1922"/>
      <c r="U1922"/>
      <c r="V1922"/>
      <c r="W1922"/>
      <c r="X1922"/>
      <c r="Y1922"/>
      <c r="Z1922"/>
      <c r="AA1922"/>
    </row>
    <row r="1923" spans="1:27" s="44" customFormat="1" x14ac:dyDescent="0.15">
      <c r="A1923" s="66"/>
      <c r="O1923"/>
      <c r="T1923"/>
      <c r="U1923"/>
      <c r="V1923"/>
      <c r="W1923"/>
      <c r="X1923"/>
      <c r="Y1923"/>
      <c r="Z1923"/>
      <c r="AA1923"/>
    </row>
    <row r="1924" spans="1:27" s="44" customFormat="1" x14ac:dyDescent="0.15">
      <c r="A1924" s="66"/>
      <c r="O1924"/>
      <c r="T1924"/>
      <c r="U1924"/>
      <c r="V1924"/>
      <c r="W1924"/>
      <c r="X1924"/>
      <c r="Y1924"/>
      <c r="Z1924"/>
      <c r="AA1924"/>
    </row>
    <row r="1925" spans="1:27" s="44" customFormat="1" x14ac:dyDescent="0.15">
      <c r="A1925" s="66"/>
      <c r="O1925"/>
      <c r="T1925"/>
      <c r="U1925"/>
      <c r="V1925"/>
      <c r="W1925"/>
      <c r="X1925"/>
      <c r="Y1925"/>
      <c r="Z1925"/>
      <c r="AA1925"/>
    </row>
    <row r="1926" spans="1:27" s="44" customFormat="1" x14ac:dyDescent="0.15">
      <c r="A1926" s="66"/>
      <c r="O1926"/>
      <c r="T1926"/>
      <c r="U1926"/>
      <c r="V1926"/>
      <c r="W1926"/>
      <c r="X1926"/>
      <c r="Y1926"/>
      <c r="Z1926"/>
      <c r="AA1926"/>
    </row>
    <row r="1927" spans="1:27" s="44" customFormat="1" x14ac:dyDescent="0.15">
      <c r="A1927" s="66"/>
      <c r="O1927"/>
      <c r="T1927"/>
      <c r="U1927"/>
      <c r="V1927"/>
      <c r="W1927"/>
      <c r="X1927"/>
      <c r="Y1927"/>
      <c r="Z1927"/>
      <c r="AA1927"/>
    </row>
    <row r="1928" spans="1:27" s="44" customFormat="1" x14ac:dyDescent="0.15">
      <c r="A1928" s="66"/>
      <c r="O1928"/>
      <c r="T1928"/>
      <c r="U1928"/>
      <c r="V1928"/>
      <c r="W1928"/>
      <c r="X1928"/>
      <c r="Y1928"/>
      <c r="Z1928"/>
      <c r="AA1928"/>
    </row>
    <row r="1929" spans="1:27" s="44" customFormat="1" x14ac:dyDescent="0.15">
      <c r="A1929" s="66"/>
      <c r="O1929"/>
      <c r="T1929"/>
      <c r="U1929"/>
      <c r="V1929"/>
      <c r="W1929"/>
      <c r="X1929"/>
      <c r="Y1929"/>
      <c r="Z1929"/>
      <c r="AA1929"/>
    </row>
    <row r="1930" spans="1:27" s="44" customFormat="1" x14ac:dyDescent="0.15">
      <c r="A1930" s="66"/>
      <c r="O1930"/>
      <c r="T1930"/>
      <c r="U1930"/>
      <c r="V1930"/>
      <c r="W1930"/>
      <c r="X1930"/>
      <c r="Y1930"/>
      <c r="Z1930"/>
      <c r="AA1930"/>
    </row>
    <row r="1931" spans="1:27" s="44" customFormat="1" x14ac:dyDescent="0.15">
      <c r="A1931" s="66"/>
      <c r="O1931"/>
      <c r="T1931"/>
      <c r="U1931"/>
      <c r="V1931"/>
      <c r="W1931"/>
      <c r="X1931"/>
      <c r="Y1931"/>
      <c r="Z1931"/>
      <c r="AA1931"/>
    </row>
    <row r="1932" spans="1:27" s="44" customFormat="1" x14ac:dyDescent="0.15">
      <c r="A1932" s="66"/>
      <c r="O1932"/>
      <c r="T1932"/>
      <c r="U1932"/>
      <c r="V1932"/>
      <c r="W1932"/>
      <c r="X1932"/>
      <c r="Y1932"/>
      <c r="Z1932"/>
      <c r="AA1932"/>
    </row>
    <row r="1933" spans="1:27" s="44" customFormat="1" x14ac:dyDescent="0.15">
      <c r="A1933" s="66"/>
      <c r="O1933"/>
      <c r="T1933"/>
      <c r="U1933"/>
      <c r="V1933"/>
      <c r="W1933"/>
      <c r="X1933"/>
      <c r="Y1933"/>
      <c r="Z1933"/>
      <c r="AA1933"/>
    </row>
    <row r="1934" spans="1:27" s="44" customFormat="1" x14ac:dyDescent="0.15">
      <c r="A1934" s="66"/>
      <c r="O1934"/>
      <c r="T1934"/>
      <c r="U1934"/>
      <c r="V1934"/>
      <c r="W1934"/>
      <c r="X1934"/>
      <c r="Y1934"/>
      <c r="Z1934"/>
      <c r="AA1934"/>
    </row>
    <row r="1935" spans="1:27" s="44" customFormat="1" x14ac:dyDescent="0.15">
      <c r="A1935" s="66"/>
      <c r="O1935"/>
      <c r="T1935"/>
      <c r="U1935"/>
      <c r="V1935"/>
      <c r="W1935"/>
      <c r="X1935"/>
      <c r="Y1935"/>
      <c r="Z1935"/>
      <c r="AA1935"/>
    </row>
    <row r="1936" spans="1:27" s="44" customFormat="1" x14ac:dyDescent="0.15">
      <c r="A1936" s="66"/>
      <c r="O1936"/>
      <c r="T1936"/>
      <c r="U1936"/>
      <c r="V1936"/>
      <c r="W1936"/>
      <c r="X1936"/>
      <c r="Y1936"/>
      <c r="Z1936"/>
      <c r="AA1936"/>
    </row>
    <row r="1937" spans="1:27" s="44" customFormat="1" x14ac:dyDescent="0.15">
      <c r="A1937" s="66"/>
      <c r="O1937"/>
      <c r="T1937"/>
      <c r="U1937"/>
      <c r="V1937"/>
      <c r="W1937"/>
      <c r="X1937"/>
      <c r="Y1937"/>
      <c r="Z1937"/>
      <c r="AA1937"/>
    </row>
    <row r="1938" spans="1:27" s="44" customFormat="1" x14ac:dyDescent="0.15">
      <c r="A1938" s="66"/>
      <c r="O1938"/>
      <c r="T1938"/>
      <c r="U1938"/>
      <c r="V1938"/>
      <c r="W1938"/>
      <c r="X1938"/>
      <c r="Y1938"/>
      <c r="Z1938"/>
      <c r="AA1938"/>
    </row>
    <row r="1939" spans="1:27" s="44" customFormat="1" x14ac:dyDescent="0.15">
      <c r="A1939" s="66"/>
      <c r="O1939"/>
      <c r="T1939"/>
      <c r="U1939"/>
      <c r="V1939"/>
      <c r="W1939"/>
      <c r="X1939"/>
      <c r="Y1939"/>
      <c r="Z1939"/>
      <c r="AA1939"/>
    </row>
    <row r="1940" spans="1:27" s="44" customFormat="1" x14ac:dyDescent="0.15">
      <c r="A1940" s="66"/>
      <c r="O1940"/>
      <c r="T1940"/>
      <c r="U1940"/>
      <c r="V1940"/>
      <c r="W1940"/>
      <c r="X1940"/>
      <c r="Y1940"/>
      <c r="Z1940"/>
      <c r="AA1940"/>
    </row>
    <row r="1941" spans="1:27" s="44" customFormat="1" x14ac:dyDescent="0.15">
      <c r="A1941" s="66"/>
      <c r="O1941"/>
      <c r="T1941"/>
      <c r="U1941"/>
      <c r="V1941"/>
      <c r="W1941"/>
      <c r="X1941"/>
      <c r="Y1941"/>
      <c r="Z1941"/>
      <c r="AA1941"/>
    </row>
    <row r="1942" spans="1:27" s="44" customFormat="1" x14ac:dyDescent="0.15">
      <c r="A1942" s="66"/>
      <c r="O1942"/>
      <c r="T1942"/>
      <c r="U1942"/>
      <c r="V1942"/>
      <c r="W1942"/>
      <c r="X1942"/>
      <c r="Y1942"/>
      <c r="Z1942"/>
      <c r="AA1942"/>
    </row>
    <row r="1943" spans="1:27" s="44" customFormat="1" x14ac:dyDescent="0.15">
      <c r="A1943" s="66"/>
      <c r="O1943"/>
      <c r="T1943"/>
      <c r="U1943"/>
      <c r="V1943"/>
      <c r="W1943"/>
      <c r="X1943"/>
      <c r="Y1943"/>
      <c r="Z1943"/>
      <c r="AA1943"/>
    </row>
    <row r="1944" spans="1:27" s="44" customFormat="1" x14ac:dyDescent="0.15">
      <c r="A1944" s="66"/>
      <c r="O1944"/>
      <c r="T1944"/>
      <c r="U1944"/>
      <c r="V1944"/>
      <c r="W1944"/>
      <c r="X1944"/>
      <c r="Y1944"/>
      <c r="Z1944"/>
      <c r="AA1944"/>
    </row>
    <row r="1945" spans="1:27" s="44" customFormat="1" x14ac:dyDescent="0.15">
      <c r="A1945" s="66"/>
      <c r="O1945"/>
      <c r="T1945"/>
      <c r="U1945"/>
      <c r="V1945"/>
      <c r="W1945"/>
      <c r="X1945"/>
      <c r="Y1945"/>
      <c r="Z1945"/>
      <c r="AA1945"/>
    </row>
    <row r="1946" spans="1:27" s="44" customFormat="1" x14ac:dyDescent="0.15">
      <c r="A1946" s="66"/>
      <c r="O1946"/>
      <c r="T1946"/>
      <c r="U1946"/>
      <c r="V1946"/>
      <c r="W1946"/>
      <c r="X1946"/>
      <c r="Y1946"/>
      <c r="Z1946"/>
      <c r="AA1946"/>
    </row>
    <row r="1947" spans="1:27" s="44" customFormat="1" x14ac:dyDescent="0.15">
      <c r="A1947" s="66"/>
      <c r="O1947"/>
      <c r="T1947"/>
      <c r="U1947"/>
      <c r="V1947"/>
      <c r="W1947"/>
      <c r="X1947"/>
      <c r="Y1947"/>
      <c r="Z1947"/>
      <c r="AA1947"/>
    </row>
    <row r="1948" spans="1:27" s="44" customFormat="1" x14ac:dyDescent="0.15">
      <c r="A1948" s="66"/>
      <c r="O1948"/>
      <c r="T1948"/>
      <c r="U1948"/>
      <c r="V1948"/>
      <c r="W1948"/>
      <c r="X1948"/>
      <c r="Y1948"/>
      <c r="Z1948"/>
      <c r="AA1948"/>
    </row>
    <row r="1949" spans="1:27" s="44" customFormat="1" x14ac:dyDescent="0.15">
      <c r="A1949" s="66"/>
      <c r="O1949"/>
      <c r="T1949"/>
      <c r="U1949"/>
      <c r="V1949"/>
      <c r="W1949"/>
      <c r="X1949"/>
      <c r="Y1949"/>
      <c r="Z1949"/>
      <c r="AA1949"/>
    </row>
    <row r="1950" spans="1:27" s="44" customFormat="1" x14ac:dyDescent="0.15">
      <c r="A1950" s="66"/>
      <c r="O1950"/>
      <c r="T1950"/>
      <c r="U1950"/>
      <c r="V1950"/>
      <c r="W1950"/>
      <c r="X1950"/>
      <c r="Y1950"/>
      <c r="Z1950"/>
      <c r="AA1950"/>
    </row>
    <row r="1951" spans="1:27" s="44" customFormat="1" x14ac:dyDescent="0.15">
      <c r="A1951" s="66"/>
      <c r="O1951"/>
      <c r="T1951"/>
      <c r="U1951"/>
      <c r="V1951"/>
      <c r="W1951"/>
      <c r="X1951"/>
      <c r="Y1951"/>
      <c r="Z1951"/>
      <c r="AA1951"/>
    </row>
    <row r="1952" spans="1:27" s="44" customFormat="1" x14ac:dyDescent="0.15">
      <c r="A1952" s="66"/>
      <c r="O1952"/>
      <c r="T1952"/>
      <c r="U1952"/>
      <c r="V1952"/>
      <c r="W1952"/>
      <c r="X1952"/>
      <c r="Y1952"/>
      <c r="Z1952"/>
      <c r="AA1952"/>
    </row>
    <row r="1953" spans="1:27" s="44" customFormat="1" x14ac:dyDescent="0.15">
      <c r="A1953" s="66"/>
      <c r="O1953"/>
      <c r="T1953"/>
      <c r="U1953"/>
      <c r="V1953"/>
      <c r="W1953"/>
      <c r="X1953"/>
      <c r="Y1953"/>
      <c r="Z1953"/>
      <c r="AA1953"/>
    </row>
    <row r="1954" spans="1:27" s="44" customFormat="1" x14ac:dyDescent="0.15">
      <c r="A1954" s="66"/>
      <c r="O1954"/>
      <c r="T1954"/>
      <c r="U1954"/>
      <c r="V1954"/>
      <c r="W1954"/>
      <c r="X1954"/>
      <c r="Y1954"/>
      <c r="Z1954"/>
      <c r="AA1954"/>
    </row>
    <row r="1955" spans="1:27" s="44" customFormat="1" x14ac:dyDescent="0.15">
      <c r="A1955" s="66"/>
      <c r="O1955"/>
      <c r="T1955"/>
      <c r="U1955"/>
      <c r="V1955"/>
      <c r="W1955"/>
      <c r="X1955"/>
      <c r="Y1955"/>
      <c r="Z1955"/>
      <c r="AA1955"/>
    </row>
    <row r="1956" spans="1:27" s="44" customFormat="1" x14ac:dyDescent="0.15">
      <c r="A1956" s="66"/>
      <c r="O1956"/>
      <c r="T1956"/>
      <c r="U1956"/>
      <c r="V1956"/>
      <c r="W1956"/>
      <c r="X1956"/>
      <c r="Y1956"/>
      <c r="Z1956"/>
      <c r="AA1956"/>
    </row>
    <row r="1957" spans="1:27" s="44" customFormat="1" x14ac:dyDescent="0.15">
      <c r="A1957" s="66"/>
      <c r="O1957"/>
      <c r="T1957"/>
      <c r="U1957"/>
      <c r="V1957"/>
      <c r="W1957"/>
      <c r="X1957"/>
      <c r="Y1957"/>
      <c r="Z1957"/>
      <c r="AA1957"/>
    </row>
    <row r="1958" spans="1:27" s="44" customFormat="1" x14ac:dyDescent="0.15">
      <c r="A1958" s="66"/>
      <c r="O1958"/>
      <c r="T1958"/>
      <c r="U1958"/>
      <c r="V1958"/>
      <c r="W1958"/>
      <c r="X1958"/>
      <c r="Y1958"/>
      <c r="Z1958"/>
      <c r="AA1958"/>
    </row>
    <row r="1959" spans="1:27" s="44" customFormat="1" x14ac:dyDescent="0.15">
      <c r="A1959" s="66"/>
      <c r="O1959"/>
      <c r="T1959"/>
      <c r="U1959"/>
      <c r="V1959"/>
      <c r="W1959"/>
      <c r="X1959"/>
      <c r="Y1959"/>
      <c r="Z1959"/>
      <c r="AA1959"/>
    </row>
    <row r="1960" spans="1:27" s="44" customFormat="1" x14ac:dyDescent="0.15">
      <c r="A1960" s="66"/>
      <c r="O1960"/>
      <c r="T1960"/>
      <c r="U1960"/>
      <c r="V1960"/>
      <c r="W1960"/>
      <c r="X1960"/>
      <c r="Y1960"/>
      <c r="Z1960"/>
      <c r="AA1960"/>
    </row>
    <row r="1961" spans="1:27" s="44" customFormat="1" x14ac:dyDescent="0.15">
      <c r="A1961" s="66"/>
      <c r="O1961"/>
      <c r="T1961"/>
      <c r="U1961"/>
      <c r="V1961"/>
      <c r="W1961"/>
      <c r="X1961"/>
      <c r="Y1961"/>
      <c r="Z1961"/>
      <c r="AA1961"/>
    </row>
    <row r="1962" spans="1:27" s="44" customFormat="1" x14ac:dyDescent="0.15">
      <c r="A1962" s="66"/>
      <c r="O1962"/>
      <c r="T1962"/>
      <c r="U1962"/>
      <c r="V1962"/>
      <c r="W1962"/>
      <c r="X1962"/>
      <c r="Y1962"/>
      <c r="Z1962"/>
      <c r="AA1962"/>
    </row>
    <row r="1963" spans="1:27" s="44" customFormat="1" x14ac:dyDescent="0.15">
      <c r="A1963" s="66"/>
      <c r="O1963"/>
      <c r="T1963"/>
      <c r="U1963"/>
      <c r="V1963"/>
      <c r="W1963"/>
      <c r="X1963"/>
      <c r="Y1963"/>
      <c r="Z1963"/>
      <c r="AA1963"/>
    </row>
    <row r="1964" spans="1:27" s="44" customFormat="1" x14ac:dyDescent="0.15">
      <c r="A1964" s="66"/>
      <c r="O1964"/>
      <c r="T1964"/>
      <c r="U1964"/>
      <c r="V1964"/>
      <c r="W1964"/>
      <c r="X1964"/>
      <c r="Y1964"/>
      <c r="Z1964"/>
      <c r="AA1964"/>
    </row>
    <row r="1965" spans="1:27" s="44" customFormat="1" x14ac:dyDescent="0.15">
      <c r="A1965" s="66"/>
      <c r="O1965"/>
      <c r="T1965"/>
      <c r="U1965"/>
      <c r="V1965"/>
      <c r="W1965"/>
      <c r="X1965"/>
      <c r="Y1965"/>
      <c r="Z1965"/>
      <c r="AA1965"/>
    </row>
    <row r="1966" spans="1:27" s="44" customFormat="1" x14ac:dyDescent="0.15">
      <c r="A1966" s="66"/>
      <c r="O1966"/>
      <c r="T1966"/>
      <c r="U1966"/>
      <c r="V1966"/>
      <c r="W1966"/>
      <c r="X1966"/>
      <c r="Y1966"/>
      <c r="Z1966"/>
      <c r="AA1966"/>
    </row>
    <row r="1967" spans="1:27" s="44" customFormat="1" x14ac:dyDescent="0.15">
      <c r="A1967" s="66"/>
      <c r="O1967"/>
      <c r="T1967"/>
      <c r="U1967"/>
      <c r="V1967"/>
      <c r="W1967"/>
      <c r="X1967"/>
      <c r="Y1967"/>
      <c r="Z1967"/>
      <c r="AA1967"/>
    </row>
    <row r="1968" spans="1:27" s="44" customFormat="1" x14ac:dyDescent="0.15">
      <c r="A1968" s="66"/>
      <c r="O1968"/>
      <c r="T1968"/>
      <c r="U1968"/>
      <c r="V1968"/>
      <c r="W1968"/>
      <c r="X1968"/>
      <c r="Y1968"/>
      <c r="Z1968"/>
      <c r="AA1968"/>
    </row>
    <row r="1969" spans="1:27" s="44" customFormat="1" x14ac:dyDescent="0.15">
      <c r="A1969" s="66"/>
      <c r="O1969"/>
      <c r="T1969"/>
      <c r="U1969"/>
      <c r="V1969"/>
      <c r="W1969"/>
      <c r="X1969"/>
      <c r="Y1969"/>
      <c r="Z1969"/>
      <c r="AA1969"/>
    </row>
    <row r="1970" spans="1:27" s="44" customFormat="1" x14ac:dyDescent="0.15">
      <c r="A1970" s="66"/>
      <c r="O1970"/>
      <c r="T1970"/>
      <c r="U1970"/>
      <c r="V1970"/>
      <c r="W1970"/>
      <c r="X1970"/>
      <c r="Y1970"/>
      <c r="Z1970"/>
      <c r="AA1970"/>
    </row>
    <row r="1971" spans="1:27" s="44" customFormat="1" x14ac:dyDescent="0.15">
      <c r="A1971" s="66"/>
      <c r="O1971"/>
      <c r="T1971"/>
      <c r="U1971"/>
      <c r="V1971"/>
      <c r="W1971"/>
      <c r="X1971"/>
      <c r="Y1971"/>
      <c r="Z1971"/>
      <c r="AA1971"/>
    </row>
    <row r="1972" spans="1:27" s="44" customFormat="1" x14ac:dyDescent="0.15">
      <c r="A1972" s="66"/>
      <c r="O1972"/>
      <c r="T1972"/>
      <c r="U1972"/>
      <c r="V1972"/>
      <c r="W1972"/>
      <c r="X1972"/>
      <c r="Y1972"/>
      <c r="Z1972"/>
      <c r="AA1972"/>
    </row>
    <row r="1973" spans="1:27" s="44" customFormat="1" x14ac:dyDescent="0.15">
      <c r="A1973" s="66"/>
      <c r="O1973"/>
      <c r="T1973"/>
      <c r="U1973"/>
      <c r="V1973"/>
      <c r="W1973"/>
      <c r="X1973"/>
      <c r="Y1973"/>
      <c r="Z1973"/>
      <c r="AA1973"/>
    </row>
    <row r="1974" spans="1:27" s="44" customFormat="1" x14ac:dyDescent="0.15">
      <c r="A1974" s="66"/>
      <c r="O1974"/>
      <c r="T1974"/>
      <c r="U1974"/>
      <c r="V1974"/>
      <c r="W1974"/>
      <c r="X1974"/>
      <c r="Y1974"/>
      <c r="Z1974"/>
      <c r="AA1974"/>
    </row>
    <row r="1975" spans="1:27" s="44" customFormat="1" x14ac:dyDescent="0.15">
      <c r="A1975" s="66"/>
      <c r="O1975"/>
      <c r="T1975"/>
      <c r="U1975"/>
      <c r="V1975"/>
      <c r="W1975"/>
      <c r="X1975"/>
      <c r="Y1975"/>
      <c r="Z1975"/>
      <c r="AA1975"/>
    </row>
    <row r="1976" spans="1:27" s="44" customFormat="1" x14ac:dyDescent="0.15">
      <c r="A1976" s="66"/>
      <c r="O1976"/>
      <c r="T1976"/>
      <c r="U1976"/>
      <c r="V1976"/>
      <c r="W1976"/>
      <c r="X1976"/>
      <c r="Y1976"/>
      <c r="Z1976"/>
      <c r="AA1976"/>
    </row>
    <row r="1977" spans="1:27" s="44" customFormat="1" x14ac:dyDescent="0.15">
      <c r="A1977" s="66"/>
      <c r="O1977"/>
      <c r="T1977"/>
      <c r="U1977"/>
      <c r="V1977"/>
      <c r="W1977"/>
      <c r="X1977"/>
      <c r="Y1977"/>
      <c r="Z1977"/>
      <c r="AA1977"/>
    </row>
    <row r="1978" spans="1:27" s="44" customFormat="1" x14ac:dyDescent="0.15">
      <c r="A1978" s="66"/>
      <c r="O1978"/>
      <c r="T1978"/>
      <c r="U1978"/>
      <c r="V1978"/>
      <c r="W1978"/>
      <c r="X1978"/>
      <c r="Y1978"/>
      <c r="Z1978"/>
      <c r="AA1978"/>
    </row>
    <row r="1979" spans="1:27" s="44" customFormat="1" x14ac:dyDescent="0.15">
      <c r="A1979" s="66"/>
      <c r="O1979"/>
      <c r="T1979"/>
      <c r="U1979"/>
      <c r="V1979"/>
      <c r="W1979"/>
      <c r="X1979"/>
      <c r="Y1979"/>
      <c r="Z1979"/>
      <c r="AA1979"/>
    </row>
    <row r="1980" spans="1:27" s="44" customFormat="1" x14ac:dyDescent="0.15">
      <c r="A1980" s="66"/>
      <c r="O1980"/>
      <c r="T1980"/>
      <c r="U1980"/>
      <c r="V1980"/>
      <c r="W1980"/>
      <c r="X1980"/>
      <c r="Y1980"/>
      <c r="Z1980"/>
      <c r="AA1980"/>
    </row>
    <row r="1981" spans="1:27" s="44" customFormat="1" x14ac:dyDescent="0.15">
      <c r="A1981" s="66"/>
      <c r="O1981"/>
      <c r="T1981"/>
      <c r="U1981"/>
      <c r="V1981"/>
      <c r="W1981"/>
      <c r="X1981"/>
      <c r="Y1981"/>
      <c r="Z1981"/>
      <c r="AA1981"/>
    </row>
    <row r="1982" spans="1:27" s="44" customFormat="1" x14ac:dyDescent="0.15">
      <c r="A1982" s="66"/>
      <c r="O1982"/>
      <c r="T1982"/>
      <c r="U1982"/>
      <c r="V1982"/>
      <c r="W1982"/>
      <c r="X1982"/>
      <c r="Y1982"/>
      <c r="Z1982"/>
      <c r="AA1982"/>
    </row>
    <row r="1983" spans="1:27" s="44" customFormat="1" x14ac:dyDescent="0.15">
      <c r="A1983" s="66"/>
      <c r="O1983"/>
      <c r="T1983"/>
      <c r="U1983"/>
      <c r="V1983"/>
      <c r="W1983"/>
      <c r="X1983"/>
      <c r="Y1983"/>
      <c r="Z1983"/>
      <c r="AA1983"/>
    </row>
    <row r="1984" spans="1:27" s="44" customFormat="1" x14ac:dyDescent="0.15">
      <c r="A1984" s="66"/>
      <c r="O1984"/>
      <c r="T1984"/>
      <c r="U1984"/>
      <c r="V1984"/>
      <c r="W1984"/>
      <c r="X1984"/>
      <c r="Y1984"/>
      <c r="Z1984"/>
      <c r="AA1984"/>
    </row>
    <row r="1985" spans="1:27" s="44" customFormat="1" x14ac:dyDescent="0.15">
      <c r="A1985" s="66"/>
      <c r="O1985"/>
      <c r="T1985"/>
      <c r="U1985"/>
      <c r="V1985"/>
      <c r="W1985"/>
      <c r="X1985"/>
      <c r="Y1985"/>
      <c r="Z1985"/>
      <c r="AA1985"/>
    </row>
    <row r="1986" spans="1:27" s="44" customFormat="1" x14ac:dyDescent="0.15">
      <c r="A1986" s="66"/>
      <c r="O1986"/>
      <c r="T1986"/>
      <c r="U1986"/>
      <c r="V1986"/>
      <c r="W1986"/>
      <c r="X1986"/>
      <c r="Y1986"/>
      <c r="Z1986"/>
      <c r="AA1986"/>
    </row>
    <row r="1987" spans="1:27" s="44" customFormat="1" x14ac:dyDescent="0.15">
      <c r="A1987" s="66"/>
      <c r="O1987"/>
      <c r="T1987"/>
      <c r="U1987"/>
      <c r="V1987"/>
      <c r="W1987"/>
      <c r="X1987"/>
      <c r="Y1987"/>
      <c r="Z1987"/>
      <c r="AA1987"/>
    </row>
    <row r="1988" spans="1:27" s="44" customFormat="1" x14ac:dyDescent="0.15">
      <c r="A1988" s="66"/>
      <c r="O1988"/>
      <c r="T1988"/>
      <c r="U1988"/>
      <c r="V1988"/>
      <c r="W1988"/>
      <c r="X1988"/>
      <c r="Y1988"/>
      <c r="Z1988"/>
      <c r="AA1988"/>
    </row>
    <row r="1989" spans="1:27" s="44" customFormat="1" x14ac:dyDescent="0.15">
      <c r="A1989" s="66"/>
      <c r="O1989"/>
      <c r="T1989"/>
      <c r="U1989"/>
      <c r="V1989"/>
      <c r="W1989"/>
      <c r="X1989"/>
      <c r="Y1989"/>
      <c r="Z1989"/>
      <c r="AA1989"/>
    </row>
    <row r="1990" spans="1:27" s="44" customFormat="1" x14ac:dyDescent="0.15">
      <c r="A1990" s="66"/>
      <c r="O1990"/>
      <c r="T1990"/>
      <c r="U1990"/>
      <c r="V1990"/>
      <c r="W1990"/>
      <c r="X1990"/>
      <c r="Y1990"/>
      <c r="Z1990"/>
      <c r="AA1990"/>
    </row>
    <row r="1991" spans="1:27" s="44" customFormat="1" x14ac:dyDescent="0.15">
      <c r="A1991" s="66"/>
      <c r="O1991"/>
      <c r="T1991"/>
      <c r="U1991"/>
      <c r="V1991"/>
      <c r="W1991"/>
      <c r="X1991"/>
      <c r="Y1991"/>
      <c r="Z1991"/>
      <c r="AA1991"/>
    </row>
    <row r="1992" spans="1:27" s="44" customFormat="1" x14ac:dyDescent="0.15">
      <c r="A1992" s="66"/>
      <c r="O1992"/>
      <c r="T1992"/>
      <c r="U1992"/>
      <c r="V1992"/>
      <c r="W1992"/>
      <c r="X1992"/>
      <c r="Y1992"/>
      <c r="Z1992"/>
      <c r="AA1992"/>
    </row>
    <row r="1993" spans="1:27" s="44" customFormat="1" x14ac:dyDescent="0.15">
      <c r="A1993" s="66"/>
      <c r="O1993"/>
      <c r="T1993"/>
      <c r="U1993"/>
      <c r="V1993"/>
      <c r="W1993"/>
      <c r="X1993"/>
      <c r="Y1993"/>
      <c r="Z1993"/>
      <c r="AA1993"/>
    </row>
    <row r="1994" spans="1:27" s="44" customFormat="1" x14ac:dyDescent="0.15">
      <c r="A1994" s="66"/>
      <c r="O1994"/>
      <c r="T1994"/>
      <c r="U1994"/>
      <c r="V1994"/>
      <c r="W1994"/>
      <c r="X1994"/>
      <c r="Y1994"/>
      <c r="Z1994"/>
      <c r="AA1994"/>
    </row>
    <row r="1995" spans="1:27" s="44" customFormat="1" x14ac:dyDescent="0.15">
      <c r="A1995" s="66"/>
      <c r="O1995"/>
      <c r="T1995"/>
      <c r="U1995"/>
      <c r="V1995"/>
      <c r="W1995"/>
      <c r="X1995"/>
      <c r="Y1995"/>
      <c r="Z1995"/>
      <c r="AA1995"/>
    </row>
    <row r="1996" spans="1:27" s="44" customFormat="1" x14ac:dyDescent="0.15">
      <c r="A1996" s="66"/>
      <c r="O1996"/>
      <c r="T1996"/>
      <c r="U1996"/>
      <c r="V1996"/>
      <c r="W1996"/>
      <c r="X1996"/>
      <c r="Y1996"/>
      <c r="Z1996"/>
      <c r="AA1996"/>
    </row>
    <row r="1997" spans="1:27" s="44" customFormat="1" x14ac:dyDescent="0.15">
      <c r="A1997" s="66"/>
      <c r="O1997"/>
      <c r="T1997"/>
      <c r="U1997"/>
      <c r="V1997"/>
      <c r="W1997"/>
      <c r="X1997"/>
      <c r="Y1997"/>
      <c r="Z1997"/>
      <c r="AA1997"/>
    </row>
    <row r="1998" spans="1:27" s="44" customFormat="1" x14ac:dyDescent="0.15">
      <c r="A1998" s="66"/>
      <c r="O1998"/>
      <c r="T1998"/>
      <c r="U1998"/>
      <c r="V1998"/>
      <c r="W1998"/>
      <c r="X1998"/>
      <c r="Y1998"/>
      <c r="Z1998"/>
      <c r="AA1998"/>
    </row>
    <row r="1999" spans="1:27" s="44" customFormat="1" x14ac:dyDescent="0.15">
      <c r="A1999" s="66"/>
      <c r="O1999"/>
      <c r="T1999"/>
      <c r="U1999"/>
      <c r="V1999"/>
      <c r="W1999"/>
      <c r="X1999"/>
      <c r="Y1999"/>
      <c r="Z1999"/>
      <c r="AA1999"/>
    </row>
    <row r="2000" spans="1:27" s="44" customFormat="1" x14ac:dyDescent="0.15">
      <c r="A2000" s="66"/>
      <c r="O2000"/>
      <c r="T2000"/>
      <c r="U2000"/>
      <c r="V2000"/>
      <c r="W2000"/>
      <c r="X2000"/>
      <c r="Y2000"/>
      <c r="Z2000"/>
      <c r="AA2000"/>
    </row>
    <row r="2001" spans="1:27" s="44" customFormat="1" x14ac:dyDescent="0.15">
      <c r="A2001" s="66"/>
      <c r="O2001"/>
      <c r="T2001"/>
      <c r="U2001"/>
      <c r="V2001"/>
      <c r="W2001"/>
      <c r="X2001"/>
      <c r="Y2001"/>
      <c r="Z2001"/>
      <c r="AA2001"/>
    </row>
    <row r="2002" spans="1:27" s="44" customFormat="1" x14ac:dyDescent="0.15">
      <c r="A2002" s="66"/>
      <c r="O2002"/>
      <c r="T2002"/>
      <c r="U2002"/>
      <c r="V2002"/>
      <c r="W2002"/>
      <c r="X2002"/>
      <c r="Y2002"/>
      <c r="Z2002"/>
      <c r="AA2002"/>
    </row>
    <row r="2003" spans="1:27" s="44" customFormat="1" x14ac:dyDescent="0.15">
      <c r="A2003" s="66"/>
      <c r="O2003"/>
      <c r="T2003"/>
      <c r="U2003"/>
      <c r="V2003"/>
      <c r="W2003"/>
      <c r="X2003"/>
      <c r="Y2003"/>
      <c r="Z2003"/>
      <c r="AA2003"/>
    </row>
    <row r="2004" spans="1:27" s="44" customFormat="1" x14ac:dyDescent="0.15">
      <c r="A2004" s="66"/>
      <c r="O2004"/>
      <c r="T2004"/>
      <c r="U2004"/>
      <c r="V2004"/>
      <c r="W2004"/>
      <c r="X2004"/>
      <c r="Y2004"/>
      <c r="Z2004"/>
      <c r="AA2004"/>
    </row>
    <row r="2005" spans="1:27" s="44" customFormat="1" x14ac:dyDescent="0.15">
      <c r="A2005" s="66"/>
      <c r="O2005"/>
      <c r="T2005"/>
      <c r="U2005"/>
      <c r="V2005"/>
      <c r="W2005"/>
      <c r="X2005"/>
      <c r="Y2005"/>
      <c r="Z2005"/>
      <c r="AA2005"/>
    </row>
    <row r="2006" spans="1:27" s="44" customFormat="1" x14ac:dyDescent="0.15">
      <c r="A2006" s="66"/>
      <c r="O2006"/>
      <c r="T2006"/>
      <c r="U2006"/>
      <c r="V2006"/>
      <c r="W2006"/>
      <c r="X2006"/>
      <c r="Y2006"/>
      <c r="Z2006"/>
      <c r="AA2006"/>
    </row>
    <row r="2007" spans="1:27" s="44" customFormat="1" x14ac:dyDescent="0.15">
      <c r="A2007" s="66"/>
      <c r="O2007"/>
      <c r="T2007"/>
      <c r="U2007"/>
      <c r="V2007"/>
      <c r="W2007"/>
      <c r="X2007"/>
      <c r="Y2007"/>
      <c r="Z2007"/>
      <c r="AA2007"/>
    </row>
    <row r="2008" spans="1:27" s="44" customFormat="1" x14ac:dyDescent="0.15">
      <c r="A2008" s="66"/>
      <c r="O2008"/>
      <c r="T2008"/>
      <c r="U2008"/>
      <c r="V2008"/>
      <c r="W2008"/>
      <c r="X2008"/>
      <c r="Y2008"/>
      <c r="Z2008"/>
      <c r="AA2008"/>
    </row>
    <row r="2009" spans="1:27" s="44" customFormat="1" x14ac:dyDescent="0.15">
      <c r="A2009" s="66"/>
      <c r="O2009"/>
      <c r="T2009"/>
      <c r="U2009"/>
      <c r="V2009"/>
      <c r="W2009"/>
      <c r="X2009"/>
      <c r="Y2009"/>
      <c r="Z2009"/>
      <c r="AA2009"/>
    </row>
    <row r="2010" spans="1:27" s="44" customFormat="1" x14ac:dyDescent="0.15">
      <c r="A2010" s="66"/>
      <c r="O2010"/>
      <c r="T2010"/>
      <c r="U2010"/>
      <c r="V2010"/>
      <c r="W2010"/>
      <c r="X2010"/>
      <c r="Y2010"/>
      <c r="Z2010"/>
      <c r="AA2010"/>
    </row>
    <row r="2011" spans="1:27" s="44" customFormat="1" x14ac:dyDescent="0.15">
      <c r="A2011" s="66"/>
      <c r="O2011"/>
      <c r="T2011"/>
      <c r="U2011"/>
      <c r="V2011"/>
      <c r="W2011"/>
      <c r="X2011"/>
      <c r="Y2011"/>
      <c r="Z2011"/>
      <c r="AA2011"/>
    </row>
    <row r="2012" spans="1:27" s="44" customFormat="1" x14ac:dyDescent="0.15">
      <c r="A2012" s="66"/>
      <c r="O2012"/>
      <c r="T2012"/>
      <c r="U2012"/>
      <c r="V2012"/>
      <c r="W2012"/>
      <c r="X2012"/>
      <c r="Y2012"/>
      <c r="Z2012"/>
      <c r="AA2012"/>
    </row>
    <row r="2013" spans="1:27" s="44" customFormat="1" x14ac:dyDescent="0.15">
      <c r="A2013" s="66"/>
      <c r="O2013"/>
      <c r="T2013"/>
      <c r="U2013"/>
      <c r="V2013"/>
      <c r="W2013"/>
      <c r="X2013"/>
      <c r="Y2013"/>
      <c r="Z2013"/>
      <c r="AA2013"/>
    </row>
    <row r="2014" spans="1:27" s="44" customFormat="1" x14ac:dyDescent="0.15">
      <c r="A2014" s="66"/>
      <c r="O2014"/>
      <c r="T2014"/>
      <c r="U2014"/>
      <c r="V2014"/>
      <c r="W2014"/>
      <c r="X2014"/>
      <c r="Y2014"/>
      <c r="Z2014"/>
      <c r="AA2014"/>
    </row>
    <row r="2015" spans="1:27" s="44" customFormat="1" x14ac:dyDescent="0.15">
      <c r="A2015" s="66"/>
      <c r="O2015"/>
      <c r="T2015"/>
      <c r="U2015"/>
      <c r="V2015"/>
      <c r="W2015"/>
      <c r="X2015"/>
      <c r="Y2015"/>
      <c r="Z2015"/>
      <c r="AA2015"/>
    </row>
    <row r="2016" spans="1:27" s="44" customFormat="1" x14ac:dyDescent="0.15">
      <c r="A2016" s="66"/>
      <c r="O2016"/>
      <c r="T2016"/>
      <c r="U2016"/>
      <c r="V2016"/>
      <c r="W2016"/>
      <c r="X2016"/>
      <c r="Y2016"/>
      <c r="Z2016"/>
      <c r="AA2016"/>
    </row>
    <row r="2017" spans="1:27" s="44" customFormat="1" x14ac:dyDescent="0.15">
      <c r="A2017" s="66"/>
      <c r="O2017"/>
      <c r="T2017"/>
      <c r="U2017"/>
      <c r="V2017"/>
      <c r="W2017"/>
      <c r="X2017"/>
      <c r="Y2017"/>
      <c r="Z2017"/>
      <c r="AA2017"/>
    </row>
    <row r="2018" spans="1:27" s="44" customFormat="1" x14ac:dyDescent="0.15">
      <c r="A2018" s="66"/>
      <c r="O2018"/>
      <c r="T2018"/>
      <c r="U2018"/>
      <c r="V2018"/>
      <c r="W2018"/>
      <c r="X2018"/>
      <c r="Y2018"/>
      <c r="Z2018"/>
      <c r="AA2018"/>
    </row>
    <row r="2019" spans="1:27" s="44" customFormat="1" x14ac:dyDescent="0.15">
      <c r="A2019" s="66"/>
      <c r="O2019"/>
      <c r="T2019"/>
      <c r="U2019"/>
      <c r="V2019"/>
      <c r="W2019"/>
      <c r="X2019"/>
      <c r="Y2019"/>
      <c r="Z2019"/>
      <c r="AA2019"/>
    </row>
    <row r="2020" spans="1:27" s="44" customFormat="1" x14ac:dyDescent="0.15">
      <c r="A2020" s="66"/>
      <c r="O2020"/>
      <c r="T2020"/>
      <c r="U2020"/>
      <c r="V2020"/>
      <c r="W2020"/>
      <c r="X2020"/>
      <c r="Y2020"/>
      <c r="Z2020"/>
      <c r="AA2020"/>
    </row>
    <row r="2021" spans="1:27" s="44" customFormat="1" x14ac:dyDescent="0.15">
      <c r="A2021" s="66"/>
      <c r="O2021"/>
      <c r="T2021"/>
      <c r="U2021"/>
      <c r="V2021"/>
      <c r="W2021"/>
      <c r="X2021"/>
      <c r="Y2021"/>
      <c r="Z2021"/>
      <c r="AA2021"/>
    </row>
    <row r="2022" spans="1:27" s="44" customFormat="1" x14ac:dyDescent="0.15">
      <c r="A2022" s="66"/>
      <c r="O2022"/>
      <c r="T2022"/>
      <c r="U2022"/>
      <c r="V2022"/>
      <c r="W2022"/>
      <c r="X2022"/>
      <c r="Y2022"/>
      <c r="Z2022"/>
      <c r="AA2022"/>
    </row>
    <row r="2023" spans="1:27" s="44" customFormat="1" x14ac:dyDescent="0.15">
      <c r="A2023" s="66"/>
      <c r="O2023"/>
      <c r="T2023"/>
      <c r="U2023"/>
      <c r="V2023"/>
      <c r="W2023"/>
      <c r="X2023"/>
      <c r="Y2023"/>
      <c r="Z2023"/>
      <c r="AA2023"/>
    </row>
    <row r="2024" spans="1:27" s="44" customFormat="1" x14ac:dyDescent="0.15">
      <c r="A2024" s="66"/>
      <c r="O2024"/>
      <c r="T2024"/>
      <c r="U2024"/>
      <c r="V2024"/>
      <c r="W2024"/>
      <c r="X2024"/>
      <c r="Y2024"/>
      <c r="Z2024"/>
      <c r="AA2024"/>
    </row>
    <row r="2025" spans="1:27" s="44" customFormat="1" x14ac:dyDescent="0.15">
      <c r="A2025" s="66"/>
      <c r="O2025"/>
      <c r="T2025"/>
      <c r="U2025"/>
      <c r="V2025"/>
      <c r="W2025"/>
      <c r="X2025"/>
      <c r="Y2025"/>
      <c r="Z2025"/>
      <c r="AA2025"/>
    </row>
    <row r="2026" spans="1:27" s="44" customFormat="1" x14ac:dyDescent="0.15">
      <c r="A2026" s="66"/>
      <c r="O2026"/>
      <c r="T2026"/>
      <c r="U2026"/>
      <c r="V2026"/>
      <c r="W2026"/>
      <c r="X2026"/>
      <c r="Y2026"/>
      <c r="Z2026"/>
      <c r="AA2026"/>
    </row>
    <row r="2027" spans="1:27" s="44" customFormat="1" x14ac:dyDescent="0.15">
      <c r="A2027" s="66"/>
      <c r="O2027"/>
      <c r="T2027"/>
      <c r="U2027"/>
      <c r="V2027"/>
      <c r="W2027"/>
      <c r="X2027"/>
      <c r="Y2027"/>
      <c r="Z2027"/>
      <c r="AA2027"/>
    </row>
    <row r="2028" spans="1:27" s="44" customFormat="1" x14ac:dyDescent="0.15">
      <c r="A2028" s="66"/>
      <c r="O2028"/>
      <c r="T2028"/>
      <c r="U2028"/>
      <c r="V2028"/>
      <c r="W2028"/>
      <c r="X2028"/>
      <c r="Y2028"/>
      <c r="Z2028"/>
      <c r="AA2028"/>
    </row>
    <row r="2029" spans="1:27" s="44" customFormat="1" x14ac:dyDescent="0.15">
      <c r="A2029" s="66"/>
      <c r="O2029"/>
      <c r="T2029"/>
      <c r="U2029"/>
      <c r="V2029"/>
      <c r="W2029"/>
      <c r="X2029"/>
      <c r="Y2029"/>
      <c r="Z2029"/>
      <c r="AA2029"/>
    </row>
    <row r="2030" spans="1:27" s="44" customFormat="1" x14ac:dyDescent="0.15">
      <c r="A2030" s="66"/>
      <c r="O2030"/>
      <c r="T2030"/>
      <c r="U2030"/>
      <c r="V2030"/>
      <c r="W2030"/>
      <c r="X2030"/>
      <c r="Y2030"/>
      <c r="Z2030"/>
      <c r="AA2030"/>
    </row>
    <row r="2031" spans="1:27" s="44" customFormat="1" x14ac:dyDescent="0.15">
      <c r="A2031" s="66"/>
      <c r="O2031"/>
      <c r="T2031"/>
      <c r="U2031"/>
      <c r="V2031"/>
      <c r="W2031"/>
      <c r="X2031"/>
      <c r="Y2031"/>
      <c r="Z2031"/>
      <c r="AA2031"/>
    </row>
    <row r="2032" spans="1:27" s="44" customFormat="1" x14ac:dyDescent="0.15">
      <c r="A2032" s="66"/>
      <c r="O2032"/>
      <c r="T2032"/>
      <c r="U2032"/>
      <c r="V2032"/>
      <c r="W2032"/>
      <c r="X2032"/>
      <c r="Y2032"/>
      <c r="Z2032"/>
      <c r="AA2032"/>
    </row>
    <row r="2033" spans="1:27" s="44" customFormat="1" x14ac:dyDescent="0.15">
      <c r="A2033" s="66"/>
      <c r="O2033"/>
      <c r="T2033"/>
      <c r="U2033"/>
      <c r="V2033"/>
      <c r="W2033"/>
      <c r="X2033"/>
      <c r="Y2033"/>
      <c r="Z2033"/>
      <c r="AA2033"/>
    </row>
    <row r="2034" spans="1:27" s="44" customFormat="1" x14ac:dyDescent="0.15">
      <c r="A2034" s="66"/>
      <c r="O2034"/>
      <c r="T2034"/>
      <c r="U2034"/>
      <c r="V2034"/>
      <c r="W2034"/>
      <c r="X2034"/>
      <c r="Y2034"/>
      <c r="Z2034"/>
      <c r="AA2034"/>
    </row>
    <row r="2035" spans="1:27" s="44" customFormat="1" x14ac:dyDescent="0.15">
      <c r="A2035" s="66"/>
      <c r="O2035"/>
      <c r="T2035"/>
      <c r="U2035"/>
      <c r="V2035"/>
      <c r="W2035"/>
      <c r="X2035"/>
      <c r="Y2035"/>
      <c r="Z2035"/>
      <c r="AA2035"/>
    </row>
    <row r="2036" spans="1:27" s="44" customFormat="1" x14ac:dyDescent="0.15">
      <c r="A2036" s="66"/>
      <c r="O2036"/>
      <c r="T2036"/>
      <c r="U2036"/>
      <c r="V2036"/>
      <c r="W2036"/>
      <c r="X2036"/>
      <c r="Y2036"/>
      <c r="Z2036"/>
      <c r="AA2036"/>
    </row>
    <row r="2037" spans="1:27" s="44" customFormat="1" x14ac:dyDescent="0.15">
      <c r="A2037" s="66"/>
      <c r="O2037"/>
      <c r="T2037"/>
      <c r="U2037"/>
      <c r="V2037"/>
      <c r="W2037"/>
      <c r="X2037"/>
      <c r="Y2037"/>
      <c r="Z2037"/>
      <c r="AA2037"/>
    </row>
    <row r="2038" spans="1:27" s="44" customFormat="1" x14ac:dyDescent="0.15">
      <c r="A2038" s="66"/>
      <c r="O2038"/>
      <c r="T2038"/>
      <c r="U2038"/>
      <c r="V2038"/>
      <c r="W2038"/>
      <c r="X2038"/>
      <c r="Y2038"/>
      <c r="Z2038"/>
      <c r="AA2038"/>
    </row>
    <row r="2039" spans="1:27" s="44" customFormat="1" x14ac:dyDescent="0.15">
      <c r="A2039" s="66"/>
      <c r="O2039"/>
      <c r="T2039"/>
      <c r="U2039"/>
      <c r="V2039"/>
      <c r="W2039"/>
      <c r="X2039"/>
      <c r="Y2039"/>
      <c r="Z2039"/>
      <c r="AA2039"/>
    </row>
    <row r="2040" spans="1:27" s="44" customFormat="1" x14ac:dyDescent="0.15">
      <c r="A2040" s="66"/>
      <c r="O2040"/>
      <c r="T2040"/>
      <c r="U2040"/>
      <c r="V2040"/>
      <c r="W2040"/>
      <c r="X2040"/>
      <c r="Y2040"/>
      <c r="Z2040"/>
      <c r="AA2040"/>
    </row>
    <row r="2041" spans="1:27" s="44" customFormat="1" x14ac:dyDescent="0.15">
      <c r="A2041" s="66"/>
      <c r="O2041"/>
      <c r="T2041"/>
      <c r="U2041"/>
      <c r="V2041"/>
      <c r="W2041"/>
      <c r="X2041"/>
      <c r="Y2041"/>
      <c r="Z2041"/>
      <c r="AA2041"/>
    </row>
    <row r="2042" spans="1:27" s="44" customFormat="1" x14ac:dyDescent="0.15">
      <c r="A2042" s="66"/>
      <c r="O2042"/>
      <c r="T2042"/>
      <c r="U2042"/>
      <c r="V2042"/>
      <c r="W2042"/>
      <c r="X2042"/>
      <c r="Y2042"/>
      <c r="Z2042"/>
      <c r="AA2042"/>
    </row>
    <row r="2043" spans="1:27" s="44" customFormat="1" x14ac:dyDescent="0.15">
      <c r="A2043" s="66"/>
      <c r="O2043"/>
      <c r="T2043"/>
      <c r="U2043"/>
      <c r="V2043"/>
      <c r="W2043"/>
      <c r="X2043"/>
      <c r="Y2043"/>
      <c r="Z2043"/>
      <c r="AA2043"/>
    </row>
    <row r="2044" spans="1:27" s="44" customFormat="1" x14ac:dyDescent="0.15">
      <c r="A2044" s="66"/>
      <c r="O2044"/>
      <c r="T2044"/>
      <c r="U2044"/>
      <c r="V2044"/>
      <c r="W2044"/>
      <c r="X2044"/>
      <c r="Y2044"/>
      <c r="Z2044"/>
      <c r="AA2044"/>
    </row>
    <row r="2045" spans="1:27" s="44" customFormat="1" x14ac:dyDescent="0.15">
      <c r="A2045" s="66"/>
      <c r="O2045"/>
      <c r="T2045"/>
      <c r="U2045"/>
      <c r="V2045"/>
      <c r="W2045"/>
      <c r="X2045"/>
      <c r="Y2045"/>
      <c r="Z2045"/>
      <c r="AA2045"/>
    </row>
    <row r="2046" spans="1:27" s="44" customFormat="1" x14ac:dyDescent="0.15">
      <c r="A2046" s="66"/>
      <c r="O2046"/>
      <c r="T2046"/>
      <c r="U2046"/>
      <c r="V2046"/>
      <c r="W2046"/>
      <c r="X2046"/>
      <c r="Y2046"/>
      <c r="Z2046"/>
      <c r="AA2046"/>
    </row>
    <row r="2047" spans="1:27" s="44" customFormat="1" x14ac:dyDescent="0.15">
      <c r="A2047" s="66"/>
      <c r="O2047"/>
      <c r="T2047"/>
      <c r="U2047"/>
      <c r="V2047"/>
      <c r="W2047"/>
      <c r="X2047"/>
      <c r="Y2047"/>
      <c r="Z2047"/>
      <c r="AA2047"/>
    </row>
    <row r="2048" spans="1:27" s="44" customFormat="1" x14ac:dyDescent="0.15">
      <c r="A2048" s="66"/>
      <c r="O2048"/>
      <c r="T2048"/>
      <c r="U2048"/>
      <c r="V2048"/>
      <c r="W2048"/>
      <c r="X2048"/>
      <c r="Y2048"/>
      <c r="Z2048"/>
      <c r="AA2048"/>
    </row>
    <row r="2049" spans="1:27" s="44" customFormat="1" x14ac:dyDescent="0.15">
      <c r="A2049" s="66"/>
      <c r="O2049"/>
      <c r="T2049"/>
      <c r="U2049"/>
      <c r="V2049"/>
      <c r="W2049"/>
      <c r="X2049"/>
      <c r="Y2049"/>
      <c r="Z2049"/>
      <c r="AA2049"/>
    </row>
    <row r="2050" spans="1:27" s="44" customFormat="1" x14ac:dyDescent="0.15">
      <c r="A2050" s="66"/>
      <c r="O2050"/>
      <c r="T2050"/>
      <c r="U2050"/>
      <c r="V2050"/>
      <c r="W2050"/>
      <c r="X2050"/>
      <c r="Y2050"/>
      <c r="Z2050"/>
      <c r="AA2050"/>
    </row>
    <row r="2051" spans="1:27" s="44" customFormat="1" x14ac:dyDescent="0.15">
      <c r="A2051" s="66"/>
      <c r="O2051"/>
      <c r="T2051"/>
      <c r="U2051"/>
      <c r="V2051"/>
      <c r="W2051"/>
      <c r="X2051"/>
      <c r="Y2051"/>
      <c r="Z2051"/>
      <c r="AA2051"/>
    </row>
    <row r="2052" spans="1:27" s="44" customFormat="1" x14ac:dyDescent="0.15">
      <c r="A2052" s="66"/>
      <c r="O2052"/>
      <c r="T2052"/>
      <c r="U2052"/>
      <c r="V2052"/>
      <c r="W2052"/>
      <c r="X2052"/>
      <c r="Y2052"/>
      <c r="Z2052"/>
      <c r="AA2052"/>
    </row>
    <row r="2053" spans="1:27" s="44" customFormat="1" x14ac:dyDescent="0.15">
      <c r="A2053" s="66"/>
      <c r="O2053"/>
      <c r="T2053"/>
      <c r="U2053"/>
      <c r="V2053"/>
      <c r="W2053"/>
      <c r="X2053"/>
      <c r="Y2053"/>
      <c r="Z2053"/>
      <c r="AA2053"/>
    </row>
    <row r="2054" spans="1:27" s="44" customFormat="1" x14ac:dyDescent="0.15">
      <c r="A2054" s="66"/>
      <c r="O2054"/>
      <c r="T2054"/>
      <c r="U2054"/>
      <c r="V2054"/>
      <c r="W2054"/>
      <c r="X2054"/>
      <c r="Y2054"/>
      <c r="Z2054"/>
      <c r="AA2054"/>
    </row>
    <row r="2055" spans="1:27" s="44" customFormat="1" x14ac:dyDescent="0.15">
      <c r="A2055" s="66"/>
      <c r="O2055"/>
      <c r="T2055"/>
      <c r="U2055"/>
      <c r="V2055"/>
      <c r="W2055"/>
      <c r="X2055"/>
      <c r="Y2055"/>
      <c r="Z2055"/>
      <c r="AA2055"/>
    </row>
    <row r="2056" spans="1:27" s="44" customFormat="1" x14ac:dyDescent="0.15">
      <c r="A2056" s="66"/>
      <c r="O2056"/>
      <c r="T2056"/>
      <c r="U2056"/>
      <c r="V2056"/>
      <c r="W2056"/>
      <c r="X2056"/>
      <c r="Y2056"/>
      <c r="Z2056"/>
      <c r="AA2056"/>
    </row>
    <row r="2057" spans="1:27" s="44" customFormat="1" x14ac:dyDescent="0.15">
      <c r="A2057" s="66"/>
      <c r="O2057"/>
      <c r="T2057"/>
      <c r="U2057"/>
      <c r="V2057"/>
      <c r="W2057"/>
      <c r="X2057"/>
      <c r="Y2057"/>
      <c r="Z2057"/>
      <c r="AA2057"/>
    </row>
    <row r="2058" spans="1:27" s="44" customFormat="1" x14ac:dyDescent="0.15">
      <c r="A2058" s="66"/>
      <c r="O2058"/>
      <c r="T2058"/>
      <c r="U2058"/>
      <c r="V2058"/>
      <c r="W2058"/>
      <c r="X2058"/>
      <c r="Y2058"/>
      <c r="Z2058"/>
      <c r="AA2058"/>
    </row>
    <row r="2059" spans="1:27" s="44" customFormat="1" x14ac:dyDescent="0.15">
      <c r="A2059" s="66"/>
      <c r="O2059"/>
      <c r="T2059"/>
      <c r="U2059"/>
      <c r="V2059"/>
      <c r="W2059"/>
      <c r="X2059"/>
      <c r="Y2059"/>
      <c r="Z2059"/>
      <c r="AA2059"/>
    </row>
    <row r="2060" spans="1:27" s="44" customFormat="1" x14ac:dyDescent="0.15">
      <c r="A2060" s="66"/>
      <c r="O2060"/>
      <c r="T2060"/>
      <c r="U2060"/>
      <c r="V2060"/>
      <c r="W2060"/>
      <c r="X2060"/>
      <c r="Y2060"/>
      <c r="Z2060"/>
      <c r="AA2060"/>
    </row>
    <row r="2061" spans="1:27" s="44" customFormat="1" x14ac:dyDescent="0.15">
      <c r="A2061" s="66"/>
      <c r="O2061"/>
      <c r="T2061"/>
      <c r="U2061"/>
      <c r="V2061"/>
      <c r="W2061"/>
      <c r="X2061"/>
      <c r="Y2061"/>
      <c r="Z2061"/>
      <c r="AA2061"/>
    </row>
    <row r="2062" spans="1:27" s="44" customFormat="1" x14ac:dyDescent="0.15">
      <c r="A2062" s="66"/>
      <c r="O2062"/>
      <c r="T2062"/>
      <c r="U2062"/>
      <c r="V2062"/>
      <c r="W2062"/>
      <c r="X2062"/>
      <c r="Y2062"/>
      <c r="Z2062"/>
      <c r="AA2062"/>
    </row>
    <row r="2063" spans="1:27" s="44" customFormat="1" x14ac:dyDescent="0.15">
      <c r="A2063" s="66"/>
      <c r="O2063"/>
      <c r="T2063"/>
      <c r="U2063"/>
      <c r="V2063"/>
      <c r="W2063"/>
      <c r="X2063"/>
      <c r="Y2063"/>
      <c r="Z2063"/>
      <c r="AA2063"/>
    </row>
    <row r="2064" spans="1:27" s="44" customFormat="1" x14ac:dyDescent="0.15">
      <c r="A2064" s="66"/>
      <c r="O2064"/>
      <c r="T2064"/>
      <c r="U2064"/>
      <c r="V2064"/>
      <c r="W2064"/>
      <c r="X2064"/>
      <c r="Y2064"/>
      <c r="Z2064"/>
      <c r="AA2064"/>
    </row>
    <row r="2065" spans="1:27" s="44" customFormat="1" x14ac:dyDescent="0.15">
      <c r="A2065" s="66"/>
      <c r="O2065"/>
      <c r="T2065"/>
      <c r="U2065"/>
      <c r="V2065"/>
      <c r="W2065"/>
      <c r="X2065"/>
      <c r="Y2065"/>
      <c r="Z2065"/>
      <c r="AA2065"/>
    </row>
    <row r="2066" spans="1:27" s="44" customFormat="1" x14ac:dyDescent="0.15">
      <c r="A2066" s="66"/>
      <c r="O2066"/>
      <c r="T2066"/>
      <c r="U2066"/>
      <c r="V2066"/>
      <c r="W2066"/>
      <c r="X2066"/>
      <c r="Y2066"/>
      <c r="Z2066"/>
      <c r="AA2066"/>
    </row>
    <row r="2067" spans="1:27" s="44" customFormat="1" x14ac:dyDescent="0.15">
      <c r="A2067" s="66"/>
      <c r="O2067"/>
      <c r="T2067"/>
      <c r="U2067"/>
      <c r="V2067"/>
      <c r="W2067"/>
      <c r="X2067"/>
      <c r="Y2067"/>
      <c r="Z2067"/>
      <c r="AA2067"/>
    </row>
    <row r="2068" spans="1:27" s="44" customFormat="1" x14ac:dyDescent="0.15">
      <c r="A2068" s="66"/>
      <c r="O2068"/>
      <c r="T2068"/>
      <c r="U2068"/>
      <c r="V2068"/>
      <c r="W2068"/>
      <c r="X2068"/>
      <c r="Y2068"/>
      <c r="Z2068"/>
      <c r="AA2068"/>
    </row>
    <row r="2069" spans="1:27" s="44" customFormat="1" x14ac:dyDescent="0.15">
      <c r="A2069" s="66"/>
      <c r="O2069"/>
      <c r="T2069"/>
      <c r="U2069"/>
      <c r="V2069"/>
      <c r="W2069"/>
      <c r="X2069"/>
      <c r="Y2069"/>
      <c r="Z2069"/>
      <c r="AA2069"/>
    </row>
    <row r="2070" spans="1:27" s="44" customFormat="1" x14ac:dyDescent="0.15">
      <c r="A2070" s="66"/>
      <c r="O2070"/>
      <c r="T2070"/>
      <c r="U2070"/>
      <c r="V2070"/>
      <c r="W2070"/>
      <c r="X2070"/>
      <c r="Y2070"/>
      <c r="Z2070"/>
      <c r="AA2070"/>
    </row>
    <row r="2071" spans="1:27" s="44" customFormat="1" x14ac:dyDescent="0.15">
      <c r="A2071" s="66"/>
      <c r="O2071"/>
      <c r="T2071"/>
      <c r="U2071"/>
      <c r="V2071"/>
      <c r="W2071"/>
      <c r="X2071"/>
      <c r="Y2071"/>
      <c r="Z2071"/>
      <c r="AA2071"/>
    </row>
    <row r="2072" spans="1:27" s="44" customFormat="1" x14ac:dyDescent="0.15">
      <c r="A2072" s="66"/>
      <c r="O2072"/>
      <c r="T2072"/>
      <c r="U2072"/>
      <c r="V2072"/>
      <c r="W2072"/>
      <c r="X2072"/>
      <c r="Y2072"/>
      <c r="Z2072"/>
      <c r="AA2072"/>
    </row>
    <row r="2073" spans="1:27" s="44" customFormat="1" x14ac:dyDescent="0.15">
      <c r="A2073" s="66"/>
      <c r="O2073"/>
      <c r="T2073"/>
      <c r="U2073"/>
      <c r="V2073"/>
      <c r="W2073"/>
      <c r="X2073"/>
      <c r="Y2073"/>
      <c r="Z2073"/>
      <c r="AA2073"/>
    </row>
    <row r="2074" spans="1:27" s="44" customFormat="1" x14ac:dyDescent="0.15">
      <c r="A2074" s="66"/>
      <c r="O2074"/>
      <c r="T2074"/>
      <c r="U2074"/>
      <c r="V2074"/>
      <c r="W2074"/>
      <c r="X2074"/>
      <c r="Y2074"/>
      <c r="Z2074"/>
      <c r="AA2074"/>
    </row>
    <row r="2075" spans="1:27" s="44" customFormat="1" x14ac:dyDescent="0.15">
      <c r="A2075" s="66"/>
      <c r="O2075"/>
      <c r="T2075"/>
      <c r="U2075"/>
      <c r="V2075"/>
      <c r="W2075"/>
      <c r="X2075"/>
      <c r="Y2075"/>
      <c r="Z2075"/>
      <c r="AA2075"/>
    </row>
    <row r="2076" spans="1:27" s="44" customFormat="1" x14ac:dyDescent="0.15">
      <c r="A2076" s="66"/>
      <c r="O2076"/>
      <c r="T2076"/>
      <c r="U2076"/>
      <c r="V2076"/>
      <c r="W2076"/>
      <c r="X2076"/>
      <c r="Y2076"/>
      <c r="Z2076"/>
      <c r="AA2076"/>
    </row>
    <row r="2077" spans="1:27" s="44" customFormat="1" x14ac:dyDescent="0.15">
      <c r="A2077" s="66"/>
      <c r="O2077"/>
      <c r="T2077"/>
      <c r="U2077"/>
      <c r="V2077"/>
      <c r="W2077"/>
      <c r="X2077"/>
      <c r="Y2077"/>
      <c r="Z2077"/>
      <c r="AA2077"/>
    </row>
    <row r="2078" spans="1:27" s="44" customFormat="1" x14ac:dyDescent="0.15">
      <c r="A2078" s="66"/>
      <c r="O2078"/>
      <c r="T2078"/>
      <c r="U2078"/>
      <c r="V2078"/>
      <c r="W2078"/>
      <c r="X2078"/>
      <c r="Y2078"/>
      <c r="Z2078"/>
      <c r="AA2078"/>
    </row>
    <row r="2079" spans="1:27" s="44" customFormat="1" x14ac:dyDescent="0.15">
      <c r="A2079" s="66"/>
      <c r="O2079"/>
      <c r="T2079"/>
      <c r="U2079"/>
      <c r="V2079"/>
      <c r="W2079"/>
      <c r="X2079"/>
      <c r="Y2079"/>
      <c r="Z2079"/>
      <c r="AA2079"/>
    </row>
    <row r="2080" spans="1:27" s="44" customFormat="1" x14ac:dyDescent="0.15">
      <c r="A2080" s="66"/>
      <c r="O2080"/>
      <c r="T2080"/>
      <c r="U2080"/>
      <c r="V2080"/>
      <c r="W2080"/>
      <c r="X2080"/>
      <c r="Y2080"/>
      <c r="Z2080"/>
      <c r="AA2080"/>
    </row>
    <row r="2081" spans="1:27" s="44" customFormat="1" x14ac:dyDescent="0.15">
      <c r="A2081" s="66"/>
      <c r="O2081"/>
      <c r="T2081"/>
      <c r="U2081"/>
      <c r="V2081"/>
      <c r="W2081"/>
      <c r="X2081"/>
      <c r="Y2081"/>
      <c r="Z2081"/>
      <c r="AA2081"/>
    </row>
    <row r="2082" spans="1:27" s="44" customFormat="1" x14ac:dyDescent="0.15">
      <c r="A2082" s="66"/>
      <c r="O2082"/>
      <c r="T2082"/>
      <c r="U2082"/>
      <c r="V2082"/>
      <c r="W2082"/>
      <c r="X2082"/>
      <c r="Y2082"/>
      <c r="Z2082"/>
      <c r="AA2082"/>
    </row>
    <row r="2083" spans="1:27" s="44" customFormat="1" x14ac:dyDescent="0.15">
      <c r="A2083" s="66"/>
      <c r="O2083"/>
      <c r="T2083"/>
      <c r="U2083"/>
      <c r="V2083"/>
      <c r="W2083"/>
      <c r="X2083"/>
      <c r="Y2083"/>
      <c r="Z2083"/>
      <c r="AA2083"/>
    </row>
    <row r="2084" spans="1:27" s="44" customFormat="1" x14ac:dyDescent="0.15">
      <c r="A2084" s="66"/>
      <c r="O2084"/>
      <c r="T2084"/>
      <c r="U2084"/>
      <c r="V2084"/>
      <c r="W2084"/>
      <c r="X2084"/>
      <c r="Y2084"/>
      <c r="Z2084"/>
      <c r="AA2084"/>
    </row>
    <row r="2085" spans="1:27" s="44" customFormat="1" x14ac:dyDescent="0.15">
      <c r="A2085" s="66"/>
      <c r="O2085"/>
      <c r="T2085"/>
      <c r="U2085"/>
      <c r="V2085"/>
      <c r="W2085"/>
      <c r="X2085"/>
      <c r="Y2085"/>
      <c r="Z2085"/>
      <c r="AA2085"/>
    </row>
    <row r="2086" spans="1:27" s="44" customFormat="1" x14ac:dyDescent="0.15">
      <c r="A2086" s="66"/>
      <c r="O2086"/>
      <c r="T2086"/>
      <c r="U2086"/>
      <c r="V2086"/>
      <c r="W2086"/>
      <c r="X2086"/>
      <c r="Y2086"/>
      <c r="Z2086"/>
      <c r="AA2086"/>
    </row>
    <row r="2087" spans="1:27" s="44" customFormat="1" x14ac:dyDescent="0.15">
      <c r="A2087" s="66"/>
      <c r="O2087"/>
      <c r="T2087"/>
      <c r="U2087"/>
      <c r="V2087"/>
      <c r="W2087"/>
      <c r="X2087"/>
      <c r="Y2087"/>
      <c r="Z2087"/>
      <c r="AA2087"/>
    </row>
    <row r="2088" spans="1:27" s="44" customFormat="1" x14ac:dyDescent="0.15">
      <c r="A2088" s="66"/>
      <c r="O2088"/>
      <c r="T2088"/>
      <c r="U2088"/>
      <c r="V2088"/>
      <c r="W2088"/>
      <c r="X2088"/>
      <c r="Y2088"/>
      <c r="Z2088"/>
      <c r="AA2088"/>
    </row>
    <row r="2089" spans="1:27" s="44" customFormat="1" x14ac:dyDescent="0.15">
      <c r="A2089" s="66"/>
      <c r="O2089"/>
      <c r="T2089"/>
      <c r="U2089"/>
      <c r="V2089"/>
      <c r="W2089"/>
      <c r="X2089"/>
      <c r="Y2089"/>
      <c r="Z2089"/>
      <c r="AA2089"/>
    </row>
    <row r="2090" spans="1:27" s="44" customFormat="1" x14ac:dyDescent="0.15">
      <c r="A2090" s="66"/>
      <c r="O2090"/>
      <c r="T2090"/>
      <c r="U2090"/>
      <c r="V2090"/>
      <c r="W2090"/>
      <c r="X2090"/>
      <c r="Y2090"/>
      <c r="Z2090"/>
      <c r="AA2090"/>
    </row>
    <row r="2091" spans="1:27" s="44" customFormat="1" x14ac:dyDescent="0.15">
      <c r="A2091" s="66"/>
      <c r="O2091"/>
      <c r="T2091"/>
      <c r="U2091"/>
      <c r="V2091"/>
      <c r="W2091"/>
      <c r="X2091"/>
      <c r="Y2091"/>
      <c r="Z2091"/>
      <c r="AA2091"/>
    </row>
    <row r="2092" spans="1:27" s="44" customFormat="1" x14ac:dyDescent="0.15">
      <c r="A2092" s="66"/>
      <c r="O2092"/>
      <c r="T2092"/>
      <c r="U2092"/>
      <c r="V2092"/>
      <c r="W2092"/>
      <c r="X2092"/>
      <c r="Y2092"/>
      <c r="Z2092"/>
      <c r="AA2092"/>
    </row>
    <row r="2093" spans="1:27" s="44" customFormat="1" x14ac:dyDescent="0.15">
      <c r="A2093" s="66"/>
      <c r="O2093"/>
      <c r="T2093"/>
      <c r="U2093"/>
      <c r="V2093"/>
      <c r="W2093"/>
      <c r="X2093"/>
      <c r="Y2093"/>
      <c r="Z2093"/>
      <c r="AA2093"/>
    </row>
    <row r="2094" spans="1:27" s="44" customFormat="1" x14ac:dyDescent="0.15">
      <c r="A2094" s="66"/>
      <c r="O2094"/>
      <c r="T2094"/>
      <c r="U2094"/>
      <c r="V2094"/>
      <c r="W2094"/>
      <c r="X2094"/>
      <c r="Y2094"/>
      <c r="Z2094"/>
      <c r="AA2094"/>
    </row>
    <row r="2095" spans="1:27" s="44" customFormat="1" x14ac:dyDescent="0.15">
      <c r="A2095" s="66"/>
      <c r="O2095"/>
      <c r="T2095"/>
      <c r="U2095"/>
      <c r="V2095"/>
      <c r="W2095"/>
      <c r="X2095"/>
      <c r="Y2095"/>
      <c r="Z2095"/>
      <c r="AA2095"/>
    </row>
    <row r="2096" spans="1:27" s="44" customFormat="1" x14ac:dyDescent="0.15">
      <c r="A2096" s="66"/>
      <c r="O2096"/>
      <c r="T2096"/>
      <c r="U2096"/>
      <c r="V2096"/>
      <c r="W2096"/>
      <c r="X2096"/>
      <c r="Y2096"/>
      <c r="Z2096"/>
      <c r="AA2096"/>
    </row>
    <row r="2097" spans="1:27" s="44" customFormat="1" x14ac:dyDescent="0.15">
      <c r="A2097" s="66"/>
      <c r="O2097"/>
      <c r="T2097"/>
      <c r="U2097"/>
      <c r="V2097"/>
      <c r="W2097"/>
      <c r="X2097"/>
      <c r="Y2097"/>
      <c r="Z2097"/>
      <c r="AA2097"/>
    </row>
    <row r="2098" spans="1:27" s="44" customFormat="1" x14ac:dyDescent="0.15">
      <c r="A2098" s="66"/>
      <c r="O2098"/>
      <c r="T2098"/>
      <c r="U2098"/>
      <c r="V2098"/>
      <c r="W2098"/>
      <c r="X2098"/>
      <c r="Y2098"/>
      <c r="Z2098"/>
      <c r="AA2098"/>
    </row>
    <row r="2099" spans="1:27" s="44" customFormat="1" x14ac:dyDescent="0.15">
      <c r="A2099" s="66"/>
      <c r="O2099"/>
      <c r="T2099"/>
      <c r="U2099"/>
      <c r="V2099"/>
      <c r="W2099"/>
      <c r="X2099"/>
      <c r="Y2099"/>
      <c r="Z2099"/>
      <c r="AA2099"/>
    </row>
    <row r="2100" spans="1:27" s="44" customFormat="1" x14ac:dyDescent="0.15">
      <c r="A2100" s="66"/>
      <c r="O2100"/>
      <c r="T2100"/>
      <c r="U2100"/>
      <c r="V2100"/>
      <c r="W2100"/>
      <c r="X2100"/>
      <c r="Y2100"/>
      <c r="Z2100"/>
      <c r="AA2100"/>
    </row>
    <row r="2101" spans="1:27" s="44" customFormat="1" x14ac:dyDescent="0.15">
      <c r="A2101" s="66"/>
      <c r="O2101"/>
      <c r="T2101"/>
      <c r="U2101"/>
      <c r="V2101"/>
      <c r="W2101"/>
      <c r="X2101"/>
      <c r="Y2101"/>
      <c r="Z2101"/>
      <c r="AA2101"/>
    </row>
    <row r="2102" spans="1:27" s="44" customFormat="1" x14ac:dyDescent="0.15">
      <c r="A2102" s="66"/>
      <c r="O2102"/>
      <c r="T2102"/>
      <c r="U2102"/>
      <c r="V2102"/>
      <c r="W2102"/>
      <c r="X2102"/>
      <c r="Y2102"/>
      <c r="Z2102"/>
      <c r="AA2102"/>
    </row>
    <row r="2103" spans="1:27" s="44" customFormat="1" x14ac:dyDescent="0.15">
      <c r="A2103" s="66"/>
      <c r="O2103"/>
      <c r="T2103"/>
      <c r="U2103"/>
      <c r="V2103"/>
      <c r="W2103"/>
      <c r="X2103"/>
      <c r="Y2103"/>
      <c r="Z2103"/>
      <c r="AA2103"/>
    </row>
    <row r="2104" spans="1:27" s="44" customFormat="1" x14ac:dyDescent="0.15">
      <c r="A2104" s="66"/>
      <c r="O2104"/>
      <c r="T2104"/>
      <c r="U2104"/>
      <c r="V2104"/>
      <c r="W2104"/>
      <c r="X2104"/>
      <c r="Y2104"/>
      <c r="Z2104"/>
      <c r="AA2104"/>
    </row>
    <row r="2105" spans="1:27" s="44" customFormat="1" x14ac:dyDescent="0.15">
      <c r="A2105" s="66"/>
      <c r="O2105"/>
      <c r="T2105"/>
      <c r="U2105"/>
      <c r="V2105"/>
      <c r="W2105"/>
      <c r="X2105"/>
      <c r="Y2105"/>
      <c r="Z2105"/>
      <c r="AA2105"/>
    </row>
    <row r="2106" spans="1:27" s="44" customFormat="1" x14ac:dyDescent="0.15">
      <c r="A2106" s="66"/>
      <c r="O2106"/>
      <c r="T2106"/>
      <c r="U2106"/>
      <c r="V2106"/>
      <c r="W2106"/>
      <c r="X2106"/>
      <c r="Y2106"/>
      <c r="Z2106"/>
      <c r="AA2106"/>
    </row>
    <row r="2107" spans="1:27" s="44" customFormat="1" x14ac:dyDescent="0.15">
      <c r="A2107" s="66"/>
      <c r="O2107"/>
      <c r="T2107"/>
      <c r="U2107"/>
      <c r="V2107"/>
      <c r="W2107"/>
      <c r="X2107"/>
      <c r="Y2107"/>
      <c r="Z2107"/>
      <c r="AA2107"/>
    </row>
    <row r="2108" spans="1:27" s="44" customFormat="1" x14ac:dyDescent="0.15">
      <c r="A2108" s="66"/>
      <c r="O2108"/>
      <c r="T2108"/>
      <c r="U2108"/>
      <c r="V2108"/>
      <c r="W2108"/>
      <c r="X2108"/>
      <c r="Y2108"/>
      <c r="Z2108"/>
      <c r="AA2108"/>
    </row>
    <row r="2109" spans="1:27" s="44" customFormat="1" x14ac:dyDescent="0.15">
      <c r="A2109" s="66"/>
      <c r="O2109"/>
      <c r="T2109"/>
      <c r="U2109"/>
      <c r="V2109"/>
      <c r="W2109"/>
      <c r="X2109"/>
      <c r="Y2109"/>
      <c r="Z2109"/>
      <c r="AA2109"/>
    </row>
    <row r="2110" spans="1:27" s="44" customFormat="1" x14ac:dyDescent="0.15">
      <c r="A2110" s="66"/>
      <c r="O2110"/>
      <c r="T2110"/>
      <c r="U2110"/>
      <c r="V2110"/>
      <c r="W2110"/>
      <c r="X2110"/>
      <c r="Y2110"/>
      <c r="Z2110"/>
      <c r="AA2110"/>
    </row>
    <row r="2111" spans="1:27" s="44" customFormat="1" x14ac:dyDescent="0.15">
      <c r="A2111" s="66"/>
      <c r="O2111"/>
      <c r="T2111"/>
      <c r="U2111"/>
      <c r="V2111"/>
      <c r="W2111"/>
      <c r="X2111"/>
      <c r="Y2111"/>
      <c r="Z2111"/>
      <c r="AA2111"/>
    </row>
    <row r="2112" spans="1:27" s="44" customFormat="1" x14ac:dyDescent="0.15">
      <c r="A2112" s="66"/>
      <c r="O2112"/>
      <c r="T2112"/>
      <c r="U2112"/>
      <c r="V2112"/>
      <c r="W2112"/>
      <c r="X2112"/>
      <c r="Y2112"/>
      <c r="Z2112"/>
      <c r="AA2112"/>
    </row>
    <row r="2113" spans="1:27" s="44" customFormat="1" x14ac:dyDescent="0.15">
      <c r="A2113" s="66"/>
      <c r="O2113"/>
      <c r="T2113"/>
      <c r="U2113"/>
      <c r="V2113"/>
      <c r="W2113"/>
      <c r="X2113"/>
      <c r="Y2113"/>
      <c r="Z2113"/>
      <c r="AA2113"/>
    </row>
    <row r="2114" spans="1:27" s="44" customFormat="1" x14ac:dyDescent="0.15">
      <c r="A2114" s="66"/>
      <c r="O2114"/>
      <c r="T2114"/>
      <c r="U2114"/>
      <c r="V2114"/>
      <c r="W2114"/>
      <c r="X2114"/>
      <c r="Y2114"/>
      <c r="Z2114"/>
      <c r="AA2114"/>
    </row>
    <row r="2115" spans="1:27" s="44" customFormat="1" x14ac:dyDescent="0.15">
      <c r="A2115" s="66"/>
      <c r="O2115"/>
      <c r="T2115"/>
      <c r="U2115"/>
      <c r="V2115"/>
      <c r="W2115"/>
      <c r="X2115"/>
      <c r="Y2115"/>
      <c r="Z2115"/>
      <c r="AA2115"/>
    </row>
    <row r="2116" spans="1:27" s="44" customFormat="1" x14ac:dyDescent="0.15">
      <c r="A2116" s="66"/>
      <c r="O2116"/>
      <c r="T2116"/>
      <c r="U2116"/>
      <c r="V2116"/>
      <c r="W2116"/>
      <c r="X2116"/>
      <c r="Y2116"/>
      <c r="Z2116"/>
      <c r="AA2116"/>
    </row>
    <row r="2117" spans="1:27" s="44" customFormat="1" x14ac:dyDescent="0.15">
      <c r="A2117" s="66"/>
      <c r="O2117"/>
      <c r="T2117"/>
      <c r="U2117"/>
      <c r="V2117"/>
      <c r="W2117"/>
      <c r="X2117"/>
      <c r="Y2117"/>
      <c r="Z2117"/>
      <c r="AA2117"/>
    </row>
    <row r="2118" spans="1:27" s="44" customFormat="1" x14ac:dyDescent="0.15">
      <c r="A2118" s="66"/>
      <c r="O2118"/>
      <c r="T2118"/>
      <c r="U2118"/>
      <c r="V2118"/>
      <c r="W2118"/>
      <c r="X2118"/>
      <c r="Y2118"/>
      <c r="Z2118"/>
      <c r="AA2118"/>
    </row>
    <row r="2119" spans="1:27" s="44" customFormat="1" x14ac:dyDescent="0.15">
      <c r="A2119" s="66"/>
      <c r="O2119"/>
      <c r="T2119"/>
      <c r="U2119"/>
      <c r="V2119"/>
      <c r="W2119"/>
      <c r="X2119"/>
      <c r="Y2119"/>
      <c r="Z2119"/>
      <c r="AA2119"/>
    </row>
    <row r="2120" spans="1:27" s="44" customFormat="1" x14ac:dyDescent="0.15">
      <c r="A2120" s="66"/>
      <c r="O2120"/>
      <c r="T2120"/>
      <c r="U2120"/>
      <c r="V2120"/>
      <c r="W2120"/>
      <c r="X2120"/>
      <c r="Y2120"/>
      <c r="Z2120"/>
      <c r="AA2120"/>
    </row>
    <row r="2121" spans="1:27" s="44" customFormat="1" x14ac:dyDescent="0.15">
      <c r="A2121" s="66"/>
      <c r="O2121"/>
      <c r="T2121"/>
      <c r="U2121"/>
      <c r="V2121"/>
      <c r="W2121"/>
      <c r="X2121"/>
      <c r="Y2121"/>
      <c r="Z2121"/>
      <c r="AA2121"/>
    </row>
    <row r="2122" spans="1:27" s="44" customFormat="1" x14ac:dyDescent="0.15">
      <c r="A2122" s="66"/>
      <c r="O2122"/>
      <c r="T2122"/>
      <c r="U2122"/>
      <c r="V2122"/>
      <c r="W2122"/>
      <c r="X2122"/>
      <c r="Y2122"/>
      <c r="Z2122"/>
      <c r="AA2122"/>
    </row>
    <row r="2123" spans="1:27" s="44" customFormat="1" x14ac:dyDescent="0.15">
      <c r="A2123" s="66"/>
      <c r="O2123"/>
      <c r="T2123"/>
      <c r="U2123"/>
      <c r="V2123"/>
      <c r="W2123"/>
      <c r="X2123"/>
      <c r="Y2123"/>
      <c r="Z2123"/>
      <c r="AA2123"/>
    </row>
    <row r="2124" spans="1:27" s="44" customFormat="1" x14ac:dyDescent="0.15">
      <c r="A2124" s="66"/>
      <c r="O2124"/>
      <c r="T2124"/>
      <c r="U2124"/>
      <c r="V2124"/>
      <c r="W2124"/>
      <c r="X2124"/>
      <c r="Y2124"/>
      <c r="Z2124"/>
      <c r="AA2124"/>
    </row>
    <row r="2125" spans="1:27" s="44" customFormat="1" x14ac:dyDescent="0.15">
      <c r="A2125" s="66"/>
      <c r="O2125"/>
      <c r="T2125"/>
      <c r="U2125"/>
      <c r="V2125"/>
      <c r="W2125"/>
      <c r="X2125"/>
      <c r="Y2125"/>
      <c r="Z2125"/>
      <c r="AA2125"/>
    </row>
    <row r="2126" spans="1:27" s="44" customFormat="1" x14ac:dyDescent="0.15">
      <c r="A2126" s="66"/>
      <c r="O2126"/>
      <c r="T2126"/>
      <c r="U2126"/>
      <c r="V2126"/>
      <c r="W2126"/>
      <c r="X2126"/>
      <c r="Y2126"/>
      <c r="Z2126"/>
      <c r="AA2126"/>
    </row>
    <row r="2127" spans="1:27" s="44" customFormat="1" x14ac:dyDescent="0.15">
      <c r="A2127" s="66"/>
      <c r="O2127"/>
      <c r="T2127"/>
      <c r="U2127"/>
      <c r="V2127"/>
      <c r="W2127"/>
      <c r="X2127"/>
      <c r="Y2127"/>
      <c r="Z2127"/>
      <c r="AA2127"/>
    </row>
    <row r="2128" spans="1:27" s="44" customFormat="1" x14ac:dyDescent="0.15">
      <c r="A2128" s="66"/>
      <c r="O2128"/>
      <c r="T2128"/>
      <c r="U2128"/>
      <c r="V2128"/>
      <c r="W2128"/>
      <c r="X2128"/>
      <c r="Y2128"/>
      <c r="Z2128"/>
      <c r="AA2128"/>
    </row>
    <row r="2129" spans="1:27" s="44" customFormat="1" x14ac:dyDescent="0.15">
      <c r="A2129" s="66"/>
      <c r="O2129"/>
      <c r="T2129"/>
      <c r="U2129"/>
      <c r="V2129"/>
      <c r="W2129"/>
      <c r="X2129"/>
      <c r="Y2129"/>
      <c r="Z2129"/>
      <c r="AA2129"/>
    </row>
    <row r="2130" spans="1:27" s="44" customFormat="1" x14ac:dyDescent="0.15">
      <c r="A2130" s="66"/>
      <c r="O2130"/>
      <c r="T2130"/>
      <c r="U2130"/>
      <c r="V2130"/>
      <c r="W2130"/>
      <c r="X2130"/>
      <c r="Y2130"/>
      <c r="Z2130"/>
      <c r="AA2130"/>
    </row>
    <row r="2131" spans="1:27" s="44" customFormat="1" x14ac:dyDescent="0.15">
      <c r="A2131" s="66"/>
      <c r="O2131"/>
      <c r="T2131"/>
      <c r="U2131"/>
      <c r="V2131"/>
      <c r="W2131"/>
      <c r="X2131"/>
      <c r="Y2131"/>
      <c r="Z2131"/>
      <c r="AA2131"/>
    </row>
    <row r="2132" spans="1:27" s="44" customFormat="1" x14ac:dyDescent="0.15">
      <c r="A2132" s="66"/>
      <c r="O2132"/>
      <c r="T2132"/>
      <c r="U2132"/>
      <c r="V2132"/>
      <c r="W2132"/>
      <c r="X2132"/>
      <c r="Y2132"/>
      <c r="Z2132"/>
      <c r="AA2132"/>
    </row>
    <row r="2133" spans="1:27" s="44" customFormat="1" x14ac:dyDescent="0.15">
      <c r="A2133" s="66"/>
      <c r="O2133"/>
      <c r="T2133"/>
      <c r="U2133"/>
      <c r="V2133"/>
      <c r="W2133"/>
      <c r="X2133"/>
      <c r="Y2133"/>
      <c r="Z2133"/>
      <c r="AA2133"/>
    </row>
    <row r="2134" spans="1:27" s="44" customFormat="1" x14ac:dyDescent="0.15">
      <c r="A2134" s="66"/>
      <c r="O2134"/>
      <c r="T2134"/>
      <c r="U2134"/>
      <c r="V2134"/>
      <c r="W2134"/>
      <c r="X2134"/>
      <c r="Y2134"/>
      <c r="Z2134"/>
      <c r="AA2134"/>
    </row>
    <row r="2135" spans="1:27" s="44" customFormat="1" x14ac:dyDescent="0.15">
      <c r="A2135" s="66"/>
      <c r="O2135"/>
      <c r="T2135"/>
      <c r="U2135"/>
      <c r="V2135"/>
      <c r="W2135"/>
      <c r="X2135"/>
      <c r="Y2135"/>
      <c r="Z2135"/>
      <c r="AA2135"/>
    </row>
    <row r="2136" spans="1:27" s="44" customFormat="1" x14ac:dyDescent="0.15">
      <c r="A2136" s="66"/>
      <c r="O2136"/>
      <c r="T2136"/>
      <c r="U2136"/>
      <c r="V2136"/>
      <c r="W2136"/>
      <c r="X2136"/>
      <c r="Y2136"/>
      <c r="Z2136"/>
      <c r="AA2136"/>
    </row>
    <row r="2137" spans="1:27" s="44" customFormat="1" x14ac:dyDescent="0.15">
      <c r="A2137" s="66"/>
      <c r="O2137"/>
      <c r="T2137"/>
      <c r="U2137"/>
      <c r="V2137"/>
      <c r="W2137"/>
      <c r="X2137"/>
      <c r="Y2137"/>
      <c r="Z2137"/>
      <c r="AA2137"/>
    </row>
    <row r="2138" spans="1:27" s="44" customFormat="1" x14ac:dyDescent="0.15">
      <c r="A2138" s="66"/>
      <c r="O2138"/>
      <c r="T2138"/>
      <c r="U2138"/>
      <c r="V2138"/>
      <c r="W2138"/>
      <c r="X2138"/>
      <c r="Y2138"/>
      <c r="Z2138"/>
      <c r="AA2138"/>
    </row>
    <row r="2139" spans="1:27" s="44" customFormat="1" x14ac:dyDescent="0.15">
      <c r="A2139" s="66"/>
      <c r="O2139"/>
      <c r="T2139"/>
      <c r="U2139"/>
      <c r="V2139"/>
      <c r="W2139"/>
      <c r="X2139"/>
      <c r="Y2139"/>
      <c r="Z2139"/>
      <c r="AA2139"/>
    </row>
    <row r="2140" spans="1:27" s="44" customFormat="1" x14ac:dyDescent="0.15">
      <c r="A2140" s="66"/>
      <c r="O2140"/>
      <c r="T2140"/>
      <c r="U2140"/>
      <c r="V2140"/>
      <c r="W2140"/>
      <c r="X2140"/>
      <c r="Y2140"/>
      <c r="Z2140"/>
      <c r="AA2140"/>
    </row>
    <row r="2141" spans="1:27" s="44" customFormat="1" x14ac:dyDescent="0.15">
      <c r="A2141" s="66"/>
      <c r="O2141"/>
      <c r="T2141"/>
      <c r="U2141"/>
      <c r="V2141"/>
      <c r="W2141"/>
      <c r="X2141"/>
      <c r="Y2141"/>
      <c r="Z2141"/>
      <c r="AA2141"/>
    </row>
    <row r="2142" spans="1:27" s="44" customFormat="1" x14ac:dyDescent="0.15">
      <c r="A2142" s="66"/>
      <c r="O2142"/>
      <c r="T2142"/>
      <c r="U2142"/>
      <c r="V2142"/>
      <c r="W2142"/>
      <c r="X2142"/>
      <c r="Y2142"/>
      <c r="Z2142"/>
      <c r="AA2142"/>
    </row>
    <row r="2143" spans="1:27" s="44" customFormat="1" x14ac:dyDescent="0.15">
      <c r="A2143" s="66"/>
      <c r="O2143"/>
      <c r="T2143"/>
      <c r="U2143"/>
      <c r="V2143"/>
      <c r="W2143"/>
      <c r="X2143"/>
      <c r="Y2143"/>
      <c r="Z2143"/>
      <c r="AA2143"/>
    </row>
    <row r="2144" spans="1:27" s="44" customFormat="1" x14ac:dyDescent="0.15">
      <c r="A2144" s="66"/>
      <c r="O2144"/>
      <c r="T2144"/>
      <c r="U2144"/>
      <c r="V2144"/>
      <c r="W2144"/>
      <c r="X2144"/>
      <c r="Y2144"/>
      <c r="Z2144"/>
      <c r="AA2144"/>
    </row>
    <row r="2145" spans="1:27" s="44" customFormat="1" x14ac:dyDescent="0.15">
      <c r="A2145" s="66"/>
      <c r="O2145"/>
      <c r="T2145"/>
      <c r="U2145"/>
      <c r="V2145"/>
      <c r="W2145"/>
      <c r="X2145"/>
      <c r="Y2145"/>
      <c r="Z2145"/>
      <c r="AA2145"/>
    </row>
    <row r="2146" spans="1:27" s="44" customFormat="1" x14ac:dyDescent="0.15">
      <c r="A2146" s="66"/>
      <c r="O2146"/>
      <c r="T2146"/>
      <c r="U2146"/>
      <c r="V2146"/>
      <c r="W2146"/>
      <c r="X2146"/>
      <c r="Y2146"/>
      <c r="Z2146"/>
      <c r="AA2146"/>
    </row>
    <row r="2147" spans="1:27" s="44" customFormat="1" x14ac:dyDescent="0.15">
      <c r="A2147" s="66"/>
      <c r="O2147"/>
      <c r="T2147"/>
      <c r="U2147"/>
      <c r="V2147"/>
      <c r="W2147"/>
      <c r="X2147"/>
      <c r="Y2147"/>
      <c r="Z2147"/>
      <c r="AA2147"/>
    </row>
    <row r="2148" spans="1:27" s="44" customFormat="1" x14ac:dyDescent="0.15">
      <c r="A2148" s="66"/>
      <c r="O2148"/>
      <c r="T2148"/>
      <c r="U2148"/>
      <c r="V2148"/>
      <c r="W2148"/>
      <c r="X2148"/>
      <c r="Y2148"/>
      <c r="Z2148"/>
      <c r="AA2148"/>
    </row>
    <row r="2149" spans="1:27" s="44" customFormat="1" x14ac:dyDescent="0.15">
      <c r="A2149" s="66"/>
      <c r="O2149"/>
      <c r="T2149"/>
      <c r="U2149"/>
      <c r="V2149"/>
      <c r="W2149"/>
      <c r="X2149"/>
      <c r="Y2149"/>
      <c r="Z2149"/>
      <c r="AA2149"/>
    </row>
    <row r="2150" spans="1:27" s="44" customFormat="1" x14ac:dyDescent="0.15">
      <c r="A2150" s="66"/>
      <c r="O2150"/>
      <c r="T2150"/>
      <c r="U2150"/>
      <c r="V2150"/>
      <c r="W2150"/>
      <c r="X2150"/>
      <c r="Y2150"/>
      <c r="Z2150"/>
      <c r="AA2150"/>
    </row>
    <row r="2151" spans="1:27" s="44" customFormat="1" x14ac:dyDescent="0.15">
      <c r="A2151" s="66"/>
      <c r="O2151"/>
      <c r="T2151"/>
      <c r="U2151"/>
      <c r="V2151"/>
      <c r="W2151"/>
      <c r="X2151"/>
      <c r="Y2151"/>
      <c r="Z2151"/>
      <c r="AA2151"/>
    </row>
    <row r="2152" spans="1:27" s="44" customFormat="1" x14ac:dyDescent="0.15">
      <c r="A2152" s="66"/>
      <c r="O2152"/>
      <c r="T2152"/>
      <c r="U2152"/>
      <c r="V2152"/>
      <c r="W2152"/>
      <c r="X2152"/>
      <c r="Y2152"/>
      <c r="Z2152"/>
      <c r="AA2152"/>
    </row>
    <row r="2153" spans="1:27" s="44" customFormat="1" x14ac:dyDescent="0.15">
      <c r="A2153" s="66"/>
      <c r="O2153"/>
      <c r="T2153"/>
      <c r="U2153"/>
      <c r="V2153"/>
      <c r="W2153"/>
      <c r="X2153"/>
      <c r="Y2153"/>
      <c r="Z2153"/>
      <c r="AA2153"/>
    </row>
    <row r="2154" spans="1:27" s="44" customFormat="1" x14ac:dyDescent="0.15">
      <c r="A2154" s="66"/>
      <c r="O2154"/>
      <c r="T2154"/>
      <c r="U2154"/>
      <c r="V2154"/>
      <c r="W2154"/>
      <c r="X2154"/>
      <c r="Y2154"/>
      <c r="Z2154"/>
      <c r="AA2154"/>
    </row>
    <row r="2155" spans="1:27" s="44" customFormat="1" x14ac:dyDescent="0.15">
      <c r="A2155" s="66"/>
      <c r="O2155"/>
      <c r="T2155"/>
      <c r="U2155"/>
      <c r="V2155"/>
      <c r="W2155"/>
      <c r="X2155"/>
      <c r="Y2155"/>
      <c r="Z2155"/>
      <c r="AA2155"/>
    </row>
    <row r="2156" spans="1:27" s="44" customFormat="1" x14ac:dyDescent="0.15">
      <c r="A2156" s="66"/>
      <c r="O2156"/>
      <c r="T2156"/>
      <c r="U2156"/>
      <c r="V2156"/>
      <c r="W2156"/>
      <c r="X2156"/>
      <c r="Y2156"/>
      <c r="Z2156"/>
      <c r="AA2156"/>
    </row>
    <row r="2157" spans="1:27" s="44" customFormat="1" x14ac:dyDescent="0.15">
      <c r="A2157" s="66"/>
      <c r="O2157"/>
      <c r="T2157"/>
      <c r="U2157"/>
      <c r="V2157"/>
      <c r="W2157"/>
      <c r="X2157"/>
      <c r="Y2157"/>
      <c r="Z2157"/>
      <c r="AA2157"/>
    </row>
    <row r="2158" spans="1:27" s="44" customFormat="1" x14ac:dyDescent="0.15">
      <c r="A2158" s="66"/>
      <c r="O2158"/>
      <c r="T2158"/>
      <c r="U2158"/>
      <c r="V2158"/>
      <c r="W2158"/>
      <c r="X2158"/>
      <c r="Y2158"/>
      <c r="Z2158"/>
      <c r="AA2158"/>
    </row>
    <row r="2159" spans="1:27" s="44" customFormat="1" x14ac:dyDescent="0.15">
      <c r="A2159" s="66"/>
      <c r="O2159"/>
      <c r="T2159"/>
      <c r="U2159"/>
      <c r="V2159"/>
      <c r="W2159"/>
      <c r="X2159"/>
      <c r="Y2159"/>
      <c r="Z2159"/>
      <c r="AA2159"/>
    </row>
    <row r="2160" spans="1:27" s="44" customFormat="1" x14ac:dyDescent="0.15">
      <c r="A2160" s="66"/>
      <c r="O2160"/>
      <c r="T2160"/>
      <c r="U2160"/>
      <c r="V2160"/>
      <c r="W2160"/>
      <c r="X2160"/>
      <c r="Y2160"/>
      <c r="Z2160"/>
      <c r="AA2160"/>
    </row>
    <row r="2161" spans="1:27" s="44" customFormat="1" x14ac:dyDescent="0.15">
      <c r="A2161" s="66"/>
      <c r="O2161"/>
      <c r="T2161"/>
      <c r="U2161"/>
      <c r="V2161"/>
      <c r="W2161"/>
      <c r="X2161"/>
      <c r="Y2161"/>
      <c r="Z2161"/>
      <c r="AA2161"/>
    </row>
    <row r="2162" spans="1:27" s="44" customFormat="1" x14ac:dyDescent="0.15">
      <c r="A2162" s="66"/>
      <c r="O2162"/>
      <c r="T2162"/>
      <c r="U2162"/>
      <c r="V2162"/>
      <c r="W2162"/>
      <c r="X2162"/>
      <c r="Y2162"/>
      <c r="Z2162"/>
      <c r="AA2162"/>
    </row>
    <row r="2163" spans="1:27" s="44" customFormat="1" x14ac:dyDescent="0.15">
      <c r="A2163" s="66"/>
      <c r="O2163"/>
      <c r="T2163"/>
      <c r="U2163"/>
      <c r="V2163"/>
      <c r="W2163"/>
      <c r="X2163"/>
      <c r="Y2163"/>
      <c r="Z2163"/>
      <c r="AA2163"/>
    </row>
    <row r="2164" spans="1:27" s="44" customFormat="1" x14ac:dyDescent="0.15">
      <c r="A2164" s="66"/>
      <c r="O2164"/>
      <c r="T2164"/>
      <c r="U2164"/>
      <c r="V2164"/>
      <c r="W2164"/>
      <c r="X2164"/>
      <c r="Y2164"/>
      <c r="Z2164"/>
      <c r="AA2164"/>
    </row>
    <row r="2165" spans="1:27" s="44" customFormat="1" x14ac:dyDescent="0.15">
      <c r="A2165" s="66"/>
      <c r="O2165"/>
      <c r="T2165"/>
      <c r="U2165"/>
      <c r="V2165"/>
      <c r="W2165"/>
      <c r="X2165"/>
      <c r="Y2165"/>
      <c r="Z2165"/>
      <c r="AA2165"/>
    </row>
    <row r="2166" spans="1:27" s="44" customFormat="1" x14ac:dyDescent="0.15">
      <c r="A2166" s="66"/>
      <c r="O2166"/>
      <c r="T2166"/>
      <c r="U2166"/>
      <c r="V2166"/>
      <c r="W2166"/>
      <c r="X2166"/>
      <c r="Y2166"/>
      <c r="Z2166"/>
      <c r="AA2166"/>
    </row>
    <row r="2167" spans="1:27" s="44" customFormat="1" x14ac:dyDescent="0.15">
      <c r="A2167" s="66"/>
      <c r="O2167"/>
      <c r="T2167"/>
      <c r="U2167"/>
      <c r="V2167"/>
      <c r="W2167"/>
      <c r="X2167"/>
      <c r="Y2167"/>
      <c r="Z2167"/>
      <c r="AA2167"/>
    </row>
    <row r="2168" spans="1:27" s="44" customFormat="1" x14ac:dyDescent="0.15">
      <c r="A2168" s="66"/>
      <c r="O2168"/>
      <c r="T2168"/>
      <c r="U2168"/>
      <c r="V2168"/>
      <c r="W2168"/>
      <c r="X2168"/>
      <c r="Y2168"/>
      <c r="Z2168"/>
      <c r="AA2168"/>
    </row>
    <row r="2169" spans="1:27" s="44" customFormat="1" x14ac:dyDescent="0.15">
      <c r="A2169" s="66"/>
      <c r="O2169"/>
      <c r="T2169"/>
      <c r="U2169"/>
      <c r="V2169"/>
      <c r="W2169"/>
      <c r="X2169"/>
      <c r="Y2169"/>
      <c r="Z2169"/>
      <c r="AA2169"/>
    </row>
    <row r="2170" spans="1:27" s="44" customFormat="1" x14ac:dyDescent="0.15">
      <c r="A2170" s="66"/>
      <c r="O2170"/>
      <c r="T2170"/>
      <c r="U2170"/>
      <c r="V2170"/>
      <c r="W2170"/>
      <c r="X2170"/>
      <c r="Y2170"/>
      <c r="Z2170"/>
      <c r="AA2170"/>
    </row>
    <row r="2171" spans="1:27" s="44" customFormat="1" x14ac:dyDescent="0.15">
      <c r="A2171" s="66"/>
      <c r="O2171"/>
      <c r="T2171"/>
      <c r="U2171"/>
      <c r="V2171"/>
      <c r="W2171"/>
      <c r="X2171"/>
      <c r="Y2171"/>
      <c r="Z2171"/>
      <c r="AA2171"/>
    </row>
    <row r="2172" spans="1:27" s="44" customFormat="1" x14ac:dyDescent="0.15">
      <c r="A2172" s="66"/>
      <c r="O2172"/>
      <c r="T2172"/>
      <c r="U2172"/>
      <c r="V2172"/>
      <c r="W2172"/>
      <c r="X2172"/>
      <c r="Y2172"/>
      <c r="Z2172"/>
      <c r="AA2172"/>
    </row>
    <row r="2173" spans="1:27" s="44" customFormat="1" x14ac:dyDescent="0.15">
      <c r="A2173" s="66"/>
      <c r="O2173"/>
      <c r="T2173"/>
      <c r="U2173"/>
      <c r="V2173"/>
      <c r="W2173"/>
      <c r="X2173"/>
      <c r="Y2173"/>
      <c r="Z2173"/>
      <c r="AA2173"/>
    </row>
    <row r="2174" spans="1:27" s="44" customFormat="1" x14ac:dyDescent="0.15">
      <c r="A2174" s="66"/>
      <c r="O2174"/>
      <c r="T2174"/>
      <c r="U2174"/>
      <c r="V2174"/>
      <c r="W2174"/>
      <c r="X2174"/>
      <c r="Y2174"/>
      <c r="Z2174"/>
      <c r="AA2174"/>
    </row>
    <row r="2175" spans="1:27" s="44" customFormat="1" x14ac:dyDescent="0.15">
      <c r="A2175" s="66"/>
      <c r="O2175"/>
      <c r="T2175"/>
      <c r="U2175"/>
      <c r="V2175"/>
      <c r="W2175"/>
      <c r="X2175"/>
      <c r="Y2175"/>
      <c r="Z2175"/>
      <c r="AA2175"/>
    </row>
    <row r="2176" spans="1:27" s="44" customFormat="1" x14ac:dyDescent="0.15">
      <c r="A2176" s="66"/>
      <c r="O2176"/>
      <c r="T2176"/>
      <c r="U2176"/>
      <c r="V2176"/>
      <c r="W2176"/>
      <c r="X2176"/>
      <c r="Y2176"/>
      <c r="Z2176"/>
      <c r="AA2176"/>
    </row>
    <row r="2177" spans="1:27" s="44" customFormat="1" x14ac:dyDescent="0.15">
      <c r="A2177" s="66"/>
      <c r="O2177"/>
      <c r="T2177"/>
      <c r="U2177"/>
      <c r="V2177"/>
      <c r="W2177"/>
      <c r="X2177"/>
      <c r="Y2177"/>
      <c r="Z2177"/>
      <c r="AA2177"/>
    </row>
    <row r="2178" spans="1:27" s="44" customFormat="1" x14ac:dyDescent="0.15">
      <c r="A2178" s="66"/>
      <c r="O2178"/>
      <c r="T2178"/>
      <c r="U2178"/>
      <c r="V2178"/>
      <c r="W2178"/>
      <c r="X2178"/>
      <c r="Y2178"/>
      <c r="Z2178"/>
      <c r="AA2178"/>
    </row>
    <row r="2179" spans="1:27" s="44" customFormat="1" x14ac:dyDescent="0.15">
      <c r="A2179" s="66"/>
      <c r="O2179"/>
      <c r="T2179"/>
      <c r="U2179"/>
      <c r="V2179"/>
      <c r="W2179"/>
      <c r="X2179"/>
      <c r="Y2179"/>
      <c r="Z2179"/>
      <c r="AA2179"/>
    </row>
    <row r="2180" spans="1:27" s="44" customFormat="1" x14ac:dyDescent="0.15">
      <c r="A2180" s="66"/>
      <c r="O2180"/>
      <c r="T2180"/>
      <c r="U2180"/>
      <c r="V2180"/>
      <c r="W2180"/>
      <c r="X2180"/>
      <c r="Y2180"/>
      <c r="Z2180"/>
      <c r="AA2180"/>
    </row>
    <row r="2181" spans="1:27" s="44" customFormat="1" x14ac:dyDescent="0.15">
      <c r="A2181" s="66"/>
      <c r="O2181"/>
      <c r="T2181"/>
      <c r="U2181"/>
      <c r="V2181"/>
      <c r="W2181"/>
      <c r="X2181"/>
      <c r="Y2181"/>
      <c r="Z2181"/>
      <c r="AA2181"/>
    </row>
    <row r="2182" spans="1:27" s="44" customFormat="1" x14ac:dyDescent="0.15">
      <c r="A2182" s="66"/>
      <c r="O2182"/>
      <c r="T2182"/>
      <c r="U2182"/>
      <c r="V2182"/>
      <c r="W2182"/>
      <c r="X2182"/>
      <c r="Y2182"/>
      <c r="Z2182"/>
      <c r="AA2182"/>
    </row>
    <row r="2183" spans="1:27" s="44" customFormat="1" x14ac:dyDescent="0.15">
      <c r="A2183" s="66"/>
      <c r="O2183"/>
      <c r="T2183"/>
      <c r="U2183"/>
      <c r="V2183"/>
      <c r="W2183"/>
      <c r="X2183"/>
      <c r="Y2183"/>
      <c r="Z2183"/>
      <c r="AA2183"/>
    </row>
    <row r="2184" spans="1:27" s="44" customFormat="1" x14ac:dyDescent="0.15">
      <c r="A2184" s="66"/>
      <c r="O2184"/>
      <c r="T2184"/>
      <c r="U2184"/>
      <c r="V2184"/>
      <c r="W2184"/>
      <c r="X2184"/>
      <c r="Y2184"/>
      <c r="Z2184"/>
      <c r="AA2184"/>
    </row>
    <row r="2185" spans="1:27" s="44" customFormat="1" x14ac:dyDescent="0.15">
      <c r="A2185" s="66"/>
      <c r="O2185"/>
      <c r="T2185"/>
      <c r="U2185"/>
      <c r="V2185"/>
      <c r="W2185"/>
      <c r="X2185"/>
      <c r="Y2185"/>
      <c r="Z2185"/>
      <c r="AA2185"/>
    </row>
    <row r="2186" spans="1:27" s="44" customFormat="1" x14ac:dyDescent="0.15">
      <c r="A2186" s="66"/>
      <c r="O2186"/>
      <c r="T2186"/>
      <c r="U2186"/>
      <c r="V2186"/>
      <c r="W2186"/>
      <c r="X2186"/>
      <c r="Y2186"/>
      <c r="Z2186"/>
      <c r="AA2186"/>
    </row>
    <row r="2187" spans="1:27" s="44" customFormat="1" x14ac:dyDescent="0.15">
      <c r="A2187" s="66"/>
      <c r="O2187"/>
      <c r="T2187"/>
      <c r="U2187"/>
      <c r="V2187"/>
      <c r="W2187"/>
      <c r="X2187"/>
      <c r="Y2187"/>
      <c r="Z2187"/>
      <c r="AA2187"/>
    </row>
    <row r="2188" spans="1:27" s="44" customFormat="1" x14ac:dyDescent="0.15">
      <c r="A2188" s="66"/>
      <c r="O2188"/>
      <c r="T2188"/>
      <c r="U2188"/>
      <c r="V2188"/>
      <c r="W2188"/>
      <c r="X2188"/>
      <c r="Y2188"/>
      <c r="Z2188"/>
      <c r="AA2188"/>
    </row>
    <row r="2189" spans="1:27" s="44" customFormat="1" x14ac:dyDescent="0.15">
      <c r="A2189" s="66"/>
      <c r="O2189"/>
      <c r="T2189"/>
      <c r="U2189"/>
      <c r="V2189"/>
      <c r="W2189"/>
      <c r="X2189"/>
      <c r="Y2189"/>
      <c r="Z2189"/>
      <c r="AA2189"/>
    </row>
    <row r="2190" spans="1:27" s="44" customFormat="1" x14ac:dyDescent="0.15">
      <c r="A2190" s="66"/>
      <c r="O2190"/>
      <c r="T2190"/>
      <c r="U2190"/>
      <c r="V2190"/>
      <c r="W2190"/>
      <c r="X2190"/>
      <c r="Y2190"/>
      <c r="Z2190"/>
      <c r="AA2190"/>
    </row>
    <row r="2191" spans="1:27" s="44" customFormat="1" x14ac:dyDescent="0.15">
      <c r="A2191" s="66"/>
      <c r="O2191"/>
      <c r="T2191"/>
      <c r="U2191"/>
      <c r="V2191"/>
      <c r="W2191"/>
      <c r="X2191"/>
      <c r="Y2191"/>
      <c r="Z2191"/>
      <c r="AA2191"/>
    </row>
    <row r="2192" spans="1:27" s="44" customFormat="1" x14ac:dyDescent="0.15">
      <c r="A2192" s="66"/>
      <c r="O2192"/>
      <c r="T2192"/>
      <c r="U2192"/>
      <c r="V2192"/>
      <c r="W2192"/>
      <c r="X2192"/>
      <c r="Y2192"/>
      <c r="Z2192"/>
      <c r="AA2192"/>
    </row>
    <row r="2193" spans="1:27" s="44" customFormat="1" x14ac:dyDescent="0.15">
      <c r="A2193" s="66"/>
      <c r="O2193"/>
      <c r="T2193"/>
      <c r="U2193"/>
      <c r="V2193"/>
      <c r="W2193"/>
      <c r="X2193"/>
      <c r="Y2193"/>
      <c r="Z2193"/>
      <c r="AA2193"/>
    </row>
    <row r="2194" spans="1:27" s="44" customFormat="1" x14ac:dyDescent="0.15">
      <c r="A2194" s="66"/>
      <c r="O2194"/>
      <c r="T2194"/>
      <c r="U2194"/>
      <c r="V2194"/>
      <c r="W2194"/>
      <c r="X2194"/>
      <c r="Y2194"/>
      <c r="Z2194"/>
      <c r="AA2194"/>
    </row>
    <row r="2195" spans="1:27" s="44" customFormat="1" x14ac:dyDescent="0.15">
      <c r="A2195" s="66"/>
      <c r="O2195"/>
      <c r="T2195"/>
      <c r="U2195"/>
      <c r="V2195"/>
      <c r="W2195"/>
      <c r="X2195"/>
      <c r="Y2195"/>
      <c r="Z2195"/>
      <c r="AA2195"/>
    </row>
    <row r="2196" spans="1:27" s="44" customFormat="1" x14ac:dyDescent="0.15">
      <c r="A2196" s="66"/>
      <c r="O2196"/>
      <c r="T2196"/>
      <c r="U2196"/>
      <c r="V2196"/>
      <c r="W2196"/>
      <c r="X2196"/>
      <c r="Y2196"/>
      <c r="Z2196"/>
      <c r="AA2196"/>
    </row>
    <row r="2197" spans="1:27" s="44" customFormat="1" x14ac:dyDescent="0.15">
      <c r="A2197" s="66"/>
      <c r="O2197"/>
      <c r="T2197"/>
      <c r="U2197"/>
      <c r="V2197"/>
      <c r="W2197"/>
      <c r="X2197"/>
      <c r="Y2197"/>
      <c r="Z2197"/>
      <c r="AA2197"/>
    </row>
    <row r="2198" spans="1:27" s="44" customFormat="1" x14ac:dyDescent="0.15">
      <c r="A2198" s="66"/>
      <c r="O2198"/>
      <c r="T2198"/>
      <c r="U2198"/>
      <c r="V2198"/>
      <c r="W2198"/>
      <c r="X2198"/>
      <c r="Y2198"/>
      <c r="Z2198"/>
      <c r="AA2198"/>
    </row>
    <row r="2199" spans="1:27" s="44" customFormat="1" x14ac:dyDescent="0.15">
      <c r="A2199" s="66"/>
      <c r="O2199"/>
      <c r="T2199"/>
      <c r="U2199"/>
      <c r="V2199"/>
      <c r="W2199"/>
      <c r="X2199"/>
      <c r="Y2199"/>
      <c r="Z2199"/>
      <c r="AA2199"/>
    </row>
    <row r="2200" spans="1:27" s="44" customFormat="1" x14ac:dyDescent="0.15">
      <c r="A2200" s="66"/>
      <c r="O2200"/>
      <c r="T2200"/>
      <c r="U2200"/>
      <c r="V2200"/>
      <c r="W2200"/>
      <c r="X2200"/>
      <c r="Y2200"/>
      <c r="Z2200"/>
      <c r="AA2200"/>
    </row>
    <row r="2201" spans="1:27" s="44" customFormat="1" x14ac:dyDescent="0.15">
      <c r="A2201" s="66"/>
      <c r="O2201"/>
      <c r="T2201"/>
      <c r="U2201"/>
      <c r="V2201"/>
      <c r="W2201"/>
      <c r="X2201"/>
      <c r="Y2201"/>
      <c r="Z2201"/>
      <c r="AA2201"/>
    </row>
    <row r="2202" spans="1:27" s="44" customFormat="1" x14ac:dyDescent="0.15">
      <c r="A2202" s="66"/>
      <c r="O2202"/>
      <c r="T2202"/>
      <c r="U2202"/>
      <c r="V2202"/>
      <c r="W2202"/>
      <c r="X2202"/>
      <c r="Y2202"/>
      <c r="Z2202"/>
      <c r="AA2202"/>
    </row>
    <row r="2203" spans="1:27" s="44" customFormat="1" x14ac:dyDescent="0.15">
      <c r="A2203" s="66"/>
      <c r="O2203"/>
      <c r="T2203"/>
      <c r="U2203"/>
      <c r="V2203"/>
      <c r="W2203"/>
      <c r="X2203"/>
      <c r="Y2203"/>
      <c r="Z2203"/>
      <c r="AA2203"/>
    </row>
    <row r="2204" spans="1:27" s="44" customFormat="1" x14ac:dyDescent="0.15">
      <c r="A2204" s="66"/>
      <c r="O2204"/>
      <c r="T2204"/>
      <c r="U2204"/>
      <c r="V2204"/>
      <c r="W2204"/>
      <c r="X2204"/>
      <c r="Y2204"/>
      <c r="Z2204"/>
      <c r="AA2204"/>
    </row>
    <row r="2205" spans="1:27" s="44" customFormat="1" x14ac:dyDescent="0.15">
      <c r="A2205" s="66"/>
      <c r="O2205"/>
      <c r="T2205"/>
      <c r="U2205"/>
      <c r="V2205"/>
      <c r="W2205"/>
      <c r="X2205"/>
      <c r="Y2205"/>
      <c r="Z2205"/>
      <c r="AA2205"/>
    </row>
    <row r="2206" spans="1:27" s="44" customFormat="1" x14ac:dyDescent="0.15">
      <c r="A2206" s="66"/>
      <c r="O2206"/>
      <c r="T2206"/>
      <c r="U2206"/>
      <c r="V2206"/>
      <c r="W2206"/>
      <c r="X2206"/>
      <c r="Y2206"/>
      <c r="Z2206"/>
      <c r="AA2206"/>
    </row>
    <row r="2207" spans="1:27" s="44" customFormat="1" x14ac:dyDescent="0.15">
      <c r="A2207" s="66"/>
      <c r="O2207"/>
      <c r="T2207"/>
      <c r="U2207"/>
      <c r="V2207"/>
      <c r="W2207"/>
      <c r="X2207"/>
      <c r="Y2207"/>
      <c r="Z2207"/>
      <c r="AA2207"/>
    </row>
    <row r="2208" spans="1:27" s="44" customFormat="1" x14ac:dyDescent="0.15">
      <c r="A2208" s="66"/>
      <c r="O2208"/>
      <c r="T2208"/>
      <c r="U2208"/>
      <c r="V2208"/>
      <c r="W2208"/>
      <c r="X2208"/>
      <c r="Y2208"/>
      <c r="Z2208"/>
      <c r="AA2208"/>
    </row>
    <row r="2209" spans="1:27" s="44" customFormat="1" x14ac:dyDescent="0.15">
      <c r="A2209" s="66"/>
      <c r="O2209"/>
      <c r="T2209"/>
      <c r="U2209"/>
      <c r="V2209"/>
      <c r="W2209"/>
      <c r="X2209"/>
      <c r="Y2209"/>
      <c r="Z2209"/>
      <c r="AA2209"/>
    </row>
    <row r="2210" spans="1:27" s="44" customFormat="1" x14ac:dyDescent="0.15">
      <c r="A2210" s="66"/>
      <c r="O2210"/>
      <c r="T2210"/>
      <c r="U2210"/>
      <c r="V2210"/>
      <c r="W2210"/>
      <c r="X2210"/>
      <c r="Y2210"/>
      <c r="Z2210"/>
      <c r="AA2210"/>
    </row>
    <row r="2211" spans="1:27" s="44" customFormat="1" x14ac:dyDescent="0.15">
      <c r="A2211" s="66"/>
      <c r="O2211"/>
      <c r="T2211"/>
      <c r="U2211"/>
      <c r="V2211"/>
      <c r="W2211"/>
      <c r="X2211"/>
      <c r="Y2211"/>
      <c r="Z2211"/>
      <c r="AA2211"/>
    </row>
    <row r="2212" spans="1:27" s="44" customFormat="1" x14ac:dyDescent="0.15">
      <c r="A2212" s="66"/>
      <c r="O2212"/>
      <c r="T2212"/>
      <c r="U2212"/>
      <c r="V2212"/>
      <c r="W2212"/>
      <c r="X2212"/>
      <c r="Y2212"/>
      <c r="Z2212"/>
      <c r="AA2212"/>
    </row>
    <row r="2213" spans="1:27" s="44" customFormat="1" x14ac:dyDescent="0.15">
      <c r="A2213" s="66"/>
      <c r="O2213"/>
      <c r="T2213"/>
      <c r="U2213"/>
      <c r="V2213"/>
      <c r="W2213"/>
      <c r="X2213"/>
      <c r="Y2213"/>
      <c r="Z2213"/>
      <c r="AA2213"/>
    </row>
    <row r="2214" spans="1:27" s="44" customFormat="1" x14ac:dyDescent="0.15">
      <c r="A2214" s="66"/>
      <c r="O2214"/>
      <c r="T2214"/>
      <c r="U2214"/>
      <c r="V2214"/>
      <c r="W2214"/>
      <c r="X2214"/>
      <c r="Y2214"/>
      <c r="Z2214"/>
      <c r="AA2214"/>
    </row>
    <row r="2215" spans="1:27" s="44" customFormat="1" x14ac:dyDescent="0.15">
      <c r="A2215" s="66"/>
      <c r="O2215"/>
      <c r="T2215"/>
      <c r="U2215"/>
      <c r="V2215"/>
      <c r="W2215"/>
      <c r="X2215"/>
      <c r="Y2215"/>
      <c r="Z2215"/>
      <c r="AA2215"/>
    </row>
    <row r="2216" spans="1:27" s="44" customFormat="1" x14ac:dyDescent="0.15">
      <c r="A2216" s="66"/>
      <c r="O2216"/>
      <c r="T2216"/>
      <c r="U2216"/>
      <c r="V2216"/>
      <c r="W2216"/>
      <c r="X2216"/>
      <c r="Y2216"/>
      <c r="Z2216"/>
      <c r="AA2216"/>
    </row>
    <row r="2217" spans="1:27" s="44" customFormat="1" x14ac:dyDescent="0.15">
      <c r="A2217" s="66"/>
      <c r="O2217"/>
      <c r="T2217"/>
      <c r="U2217"/>
      <c r="V2217"/>
      <c r="W2217"/>
      <c r="X2217"/>
      <c r="Y2217"/>
      <c r="Z2217"/>
      <c r="AA2217"/>
    </row>
    <row r="2218" spans="1:27" s="44" customFormat="1" x14ac:dyDescent="0.15">
      <c r="A2218" s="66"/>
      <c r="O2218"/>
      <c r="T2218"/>
      <c r="U2218"/>
      <c r="V2218"/>
      <c r="W2218"/>
      <c r="X2218"/>
      <c r="Y2218"/>
      <c r="Z2218"/>
      <c r="AA2218"/>
    </row>
    <row r="2219" spans="1:27" s="44" customFormat="1" x14ac:dyDescent="0.15">
      <c r="A2219" s="66"/>
      <c r="O2219"/>
      <c r="T2219"/>
      <c r="U2219"/>
      <c r="V2219"/>
      <c r="W2219"/>
      <c r="X2219"/>
      <c r="Y2219"/>
      <c r="Z2219"/>
      <c r="AA2219"/>
    </row>
    <row r="2220" spans="1:27" s="44" customFormat="1" x14ac:dyDescent="0.15">
      <c r="A2220" s="66"/>
      <c r="O2220"/>
      <c r="T2220"/>
      <c r="U2220"/>
      <c r="V2220"/>
      <c r="W2220"/>
      <c r="X2220"/>
      <c r="Y2220"/>
      <c r="Z2220"/>
      <c r="AA2220"/>
    </row>
    <row r="2221" spans="1:27" s="44" customFormat="1" x14ac:dyDescent="0.15">
      <c r="A2221" s="66"/>
      <c r="O2221"/>
      <c r="T2221"/>
      <c r="U2221"/>
      <c r="V2221"/>
      <c r="W2221"/>
      <c r="X2221"/>
      <c r="Y2221"/>
      <c r="Z2221"/>
      <c r="AA2221"/>
    </row>
    <row r="2222" spans="1:27" s="44" customFormat="1" x14ac:dyDescent="0.15">
      <c r="A2222" s="66"/>
      <c r="O2222"/>
      <c r="T2222"/>
      <c r="U2222"/>
      <c r="V2222"/>
      <c r="W2222"/>
      <c r="X2222"/>
      <c r="Y2222"/>
      <c r="Z2222"/>
      <c r="AA2222"/>
    </row>
    <row r="2223" spans="1:27" s="44" customFormat="1" x14ac:dyDescent="0.15">
      <c r="A2223" s="66"/>
      <c r="O2223"/>
      <c r="T2223"/>
      <c r="U2223"/>
      <c r="V2223"/>
      <c r="W2223"/>
      <c r="X2223"/>
      <c r="Y2223"/>
      <c r="Z2223"/>
      <c r="AA2223"/>
    </row>
    <row r="2224" spans="1:27" s="44" customFormat="1" x14ac:dyDescent="0.15">
      <c r="A2224" s="66"/>
      <c r="O2224"/>
      <c r="T2224"/>
      <c r="U2224"/>
      <c r="V2224"/>
      <c r="W2224"/>
      <c r="X2224"/>
      <c r="Y2224"/>
      <c r="Z2224"/>
      <c r="AA2224"/>
    </row>
    <row r="2225" spans="1:27" s="44" customFormat="1" x14ac:dyDescent="0.15">
      <c r="A2225" s="66"/>
      <c r="O2225"/>
      <c r="T2225"/>
      <c r="U2225"/>
      <c r="V2225"/>
      <c r="W2225"/>
      <c r="X2225"/>
      <c r="Y2225"/>
      <c r="Z2225"/>
      <c r="AA2225"/>
    </row>
    <row r="2226" spans="1:27" s="44" customFormat="1" x14ac:dyDescent="0.15">
      <c r="A2226" s="66"/>
      <c r="O2226"/>
      <c r="T2226"/>
      <c r="U2226"/>
      <c r="V2226"/>
      <c r="W2226"/>
      <c r="X2226"/>
      <c r="Y2226"/>
      <c r="Z2226"/>
      <c r="AA2226"/>
    </row>
    <row r="2227" spans="1:27" s="44" customFormat="1" x14ac:dyDescent="0.15">
      <c r="A2227" s="66"/>
      <c r="O2227"/>
      <c r="T2227"/>
      <c r="U2227"/>
      <c r="V2227"/>
      <c r="W2227"/>
      <c r="X2227"/>
      <c r="Y2227"/>
      <c r="Z2227"/>
      <c r="AA2227"/>
    </row>
    <row r="2228" spans="1:27" s="44" customFormat="1" x14ac:dyDescent="0.15">
      <c r="A2228" s="66"/>
      <c r="O2228"/>
      <c r="T2228"/>
      <c r="U2228"/>
      <c r="V2228"/>
      <c r="W2228"/>
      <c r="X2228"/>
      <c r="Y2228"/>
      <c r="Z2228"/>
      <c r="AA2228"/>
    </row>
    <row r="2229" spans="1:27" s="44" customFormat="1" x14ac:dyDescent="0.15">
      <c r="A2229" s="66"/>
      <c r="O2229"/>
      <c r="T2229"/>
      <c r="U2229"/>
      <c r="V2229"/>
      <c r="W2229"/>
      <c r="X2229"/>
      <c r="Y2229"/>
      <c r="Z2229"/>
      <c r="AA2229"/>
    </row>
    <row r="2230" spans="1:27" s="44" customFormat="1" x14ac:dyDescent="0.15">
      <c r="A2230" s="66"/>
      <c r="O2230"/>
      <c r="T2230"/>
      <c r="U2230"/>
      <c r="V2230"/>
      <c r="W2230"/>
      <c r="X2230"/>
      <c r="Y2230"/>
      <c r="Z2230"/>
      <c r="AA2230"/>
    </row>
    <row r="2231" spans="1:27" s="44" customFormat="1" x14ac:dyDescent="0.15">
      <c r="A2231" s="66"/>
      <c r="O2231"/>
      <c r="T2231"/>
      <c r="U2231"/>
      <c r="V2231"/>
      <c r="W2231"/>
      <c r="X2231"/>
      <c r="Y2231"/>
      <c r="Z2231"/>
      <c r="AA2231"/>
    </row>
    <row r="2232" spans="1:27" s="44" customFormat="1" x14ac:dyDescent="0.15">
      <c r="A2232" s="66"/>
      <c r="O2232"/>
      <c r="T2232"/>
      <c r="U2232"/>
      <c r="V2232"/>
      <c r="W2232"/>
      <c r="X2232"/>
      <c r="Y2232"/>
      <c r="Z2232"/>
      <c r="AA2232"/>
    </row>
    <row r="2233" spans="1:27" s="44" customFormat="1" x14ac:dyDescent="0.15">
      <c r="A2233" s="66"/>
      <c r="O2233"/>
      <c r="T2233"/>
      <c r="U2233"/>
      <c r="V2233"/>
      <c r="W2233"/>
      <c r="X2233"/>
      <c r="Y2233"/>
      <c r="Z2233"/>
      <c r="AA2233"/>
    </row>
    <row r="2234" spans="1:27" s="44" customFormat="1" x14ac:dyDescent="0.15">
      <c r="A2234" s="66"/>
      <c r="O2234"/>
      <c r="T2234"/>
      <c r="U2234"/>
      <c r="V2234"/>
      <c r="W2234"/>
      <c r="X2234"/>
      <c r="Y2234"/>
      <c r="Z2234"/>
      <c r="AA2234"/>
    </row>
    <row r="2235" spans="1:27" s="44" customFormat="1" x14ac:dyDescent="0.15">
      <c r="A2235" s="66"/>
      <c r="O2235"/>
      <c r="T2235"/>
      <c r="U2235"/>
      <c r="V2235"/>
      <c r="W2235"/>
      <c r="X2235"/>
      <c r="Y2235"/>
      <c r="Z2235"/>
      <c r="AA2235"/>
    </row>
    <row r="2236" spans="1:27" s="44" customFormat="1" x14ac:dyDescent="0.15">
      <c r="A2236" s="66"/>
      <c r="O2236"/>
      <c r="T2236"/>
      <c r="U2236"/>
      <c r="V2236"/>
      <c r="W2236"/>
      <c r="X2236"/>
      <c r="Y2236"/>
      <c r="Z2236"/>
      <c r="AA2236"/>
    </row>
    <row r="2237" spans="1:27" s="44" customFormat="1" x14ac:dyDescent="0.15">
      <c r="A2237" s="66"/>
      <c r="O2237"/>
      <c r="T2237"/>
      <c r="U2237"/>
      <c r="V2237"/>
      <c r="W2237"/>
      <c r="X2237"/>
      <c r="Y2237"/>
      <c r="Z2237"/>
      <c r="AA2237"/>
    </row>
    <row r="2238" spans="1:27" s="44" customFormat="1" x14ac:dyDescent="0.15">
      <c r="A2238" s="66"/>
      <c r="O2238"/>
      <c r="T2238"/>
      <c r="U2238"/>
      <c r="V2238"/>
      <c r="W2238"/>
      <c r="X2238"/>
      <c r="Y2238"/>
      <c r="Z2238"/>
      <c r="AA2238"/>
    </row>
    <row r="2239" spans="1:27" s="44" customFormat="1" x14ac:dyDescent="0.15">
      <c r="A2239" s="66"/>
      <c r="O2239"/>
      <c r="T2239"/>
      <c r="U2239"/>
      <c r="V2239"/>
      <c r="W2239"/>
      <c r="X2239"/>
      <c r="Y2239"/>
      <c r="Z2239"/>
      <c r="AA2239"/>
    </row>
    <row r="2240" spans="1:27" s="44" customFormat="1" x14ac:dyDescent="0.15">
      <c r="A2240" s="66"/>
      <c r="O2240"/>
      <c r="T2240"/>
      <c r="U2240"/>
      <c r="V2240"/>
      <c r="W2240"/>
      <c r="X2240"/>
      <c r="Y2240"/>
      <c r="Z2240"/>
      <c r="AA2240"/>
    </row>
    <row r="2241" spans="1:27" s="44" customFormat="1" x14ac:dyDescent="0.15">
      <c r="A2241" s="66"/>
      <c r="O2241"/>
      <c r="T2241"/>
      <c r="U2241"/>
      <c r="V2241"/>
      <c r="W2241"/>
      <c r="X2241"/>
      <c r="Y2241"/>
      <c r="Z2241"/>
      <c r="AA2241"/>
    </row>
    <row r="2242" spans="1:27" s="44" customFormat="1" x14ac:dyDescent="0.15">
      <c r="A2242" s="66"/>
      <c r="O2242"/>
      <c r="T2242"/>
      <c r="U2242"/>
      <c r="V2242"/>
      <c r="W2242"/>
      <c r="X2242"/>
      <c r="Y2242"/>
      <c r="Z2242"/>
      <c r="AA2242"/>
    </row>
    <row r="2243" spans="1:27" s="44" customFormat="1" x14ac:dyDescent="0.15">
      <c r="A2243" s="66"/>
      <c r="O2243"/>
      <c r="T2243"/>
      <c r="U2243"/>
      <c r="V2243"/>
      <c r="W2243"/>
      <c r="X2243"/>
      <c r="Y2243"/>
      <c r="Z2243"/>
      <c r="AA2243"/>
    </row>
    <row r="2244" spans="1:27" s="44" customFormat="1" x14ac:dyDescent="0.15">
      <c r="A2244" s="66"/>
      <c r="O2244"/>
      <c r="T2244"/>
      <c r="U2244"/>
      <c r="V2244"/>
      <c r="W2244"/>
      <c r="X2244"/>
      <c r="Y2244"/>
      <c r="Z2244"/>
      <c r="AA2244"/>
    </row>
    <row r="2245" spans="1:27" s="44" customFormat="1" x14ac:dyDescent="0.15">
      <c r="A2245" s="66"/>
      <c r="O2245"/>
      <c r="T2245"/>
      <c r="U2245"/>
      <c r="V2245"/>
      <c r="W2245"/>
      <c r="X2245"/>
      <c r="Y2245"/>
      <c r="Z2245"/>
      <c r="AA2245"/>
    </row>
    <row r="2246" spans="1:27" s="44" customFormat="1" x14ac:dyDescent="0.15">
      <c r="A2246" s="66"/>
      <c r="O2246"/>
      <c r="T2246"/>
      <c r="U2246"/>
      <c r="V2246"/>
      <c r="W2246"/>
      <c r="X2246"/>
      <c r="Y2246"/>
      <c r="Z2246"/>
      <c r="AA2246"/>
    </row>
    <row r="2247" spans="1:27" s="44" customFormat="1" x14ac:dyDescent="0.15">
      <c r="A2247" s="66"/>
      <c r="O2247"/>
      <c r="T2247"/>
      <c r="U2247"/>
      <c r="V2247"/>
      <c r="W2247"/>
      <c r="X2247"/>
      <c r="Y2247"/>
      <c r="Z2247"/>
      <c r="AA2247"/>
    </row>
    <row r="2248" spans="1:27" s="44" customFormat="1" x14ac:dyDescent="0.15">
      <c r="A2248" s="66"/>
      <c r="O2248"/>
      <c r="T2248"/>
      <c r="U2248"/>
      <c r="V2248"/>
      <c r="W2248"/>
      <c r="X2248"/>
      <c r="Y2248"/>
      <c r="Z2248"/>
      <c r="AA2248"/>
    </row>
    <row r="2249" spans="1:27" s="44" customFormat="1" x14ac:dyDescent="0.15">
      <c r="A2249" s="66"/>
      <c r="O2249"/>
      <c r="T2249"/>
      <c r="U2249"/>
      <c r="V2249"/>
      <c r="W2249"/>
      <c r="X2249"/>
      <c r="Y2249"/>
      <c r="Z2249"/>
      <c r="AA2249"/>
    </row>
    <row r="2250" spans="1:27" s="44" customFormat="1" x14ac:dyDescent="0.15">
      <c r="A2250" s="66"/>
      <c r="O2250"/>
      <c r="T2250"/>
      <c r="U2250"/>
      <c r="V2250"/>
      <c r="W2250"/>
      <c r="X2250"/>
      <c r="Y2250"/>
      <c r="Z2250"/>
      <c r="AA2250"/>
    </row>
    <row r="2251" spans="1:27" s="44" customFormat="1" x14ac:dyDescent="0.15">
      <c r="A2251" s="66"/>
      <c r="O2251"/>
      <c r="T2251"/>
      <c r="U2251"/>
      <c r="V2251"/>
      <c r="W2251"/>
      <c r="X2251"/>
      <c r="Y2251"/>
      <c r="Z2251"/>
      <c r="AA2251"/>
    </row>
    <row r="2252" spans="1:27" s="44" customFormat="1" x14ac:dyDescent="0.15">
      <c r="A2252" s="66"/>
      <c r="O2252"/>
      <c r="T2252"/>
      <c r="U2252"/>
      <c r="V2252"/>
      <c r="W2252"/>
      <c r="X2252"/>
      <c r="Y2252"/>
      <c r="Z2252"/>
      <c r="AA2252"/>
    </row>
    <row r="2253" spans="1:27" s="44" customFormat="1" x14ac:dyDescent="0.15">
      <c r="A2253" s="66"/>
      <c r="O2253"/>
      <c r="T2253"/>
      <c r="U2253"/>
      <c r="V2253"/>
      <c r="W2253"/>
      <c r="X2253"/>
      <c r="Y2253"/>
      <c r="Z2253"/>
      <c r="AA2253"/>
    </row>
    <row r="2254" spans="1:27" s="44" customFormat="1" x14ac:dyDescent="0.15">
      <c r="A2254" s="66"/>
      <c r="O2254"/>
      <c r="T2254"/>
      <c r="U2254"/>
      <c r="V2254"/>
      <c r="W2254"/>
      <c r="X2254"/>
      <c r="Y2254"/>
      <c r="Z2254"/>
      <c r="AA2254"/>
    </row>
    <row r="2255" spans="1:27" s="44" customFormat="1" x14ac:dyDescent="0.15">
      <c r="A2255" s="66"/>
      <c r="O2255"/>
      <c r="T2255"/>
      <c r="U2255"/>
      <c r="V2255"/>
      <c r="W2255"/>
      <c r="X2255"/>
      <c r="Y2255"/>
      <c r="Z2255"/>
      <c r="AA2255"/>
    </row>
    <row r="2256" spans="1:27" s="44" customFormat="1" x14ac:dyDescent="0.15">
      <c r="A2256" s="66"/>
      <c r="O2256"/>
      <c r="T2256"/>
      <c r="U2256"/>
      <c r="V2256"/>
      <c r="W2256"/>
      <c r="X2256"/>
      <c r="Y2256"/>
      <c r="Z2256"/>
      <c r="AA2256"/>
    </row>
    <row r="2257" spans="1:27" s="44" customFormat="1" x14ac:dyDescent="0.15">
      <c r="A2257" s="66"/>
      <c r="O2257"/>
      <c r="T2257"/>
      <c r="U2257"/>
      <c r="V2257"/>
      <c r="W2257"/>
      <c r="X2257"/>
      <c r="Y2257"/>
      <c r="Z2257"/>
      <c r="AA2257"/>
    </row>
    <row r="2258" spans="1:27" s="44" customFormat="1" x14ac:dyDescent="0.15">
      <c r="A2258" s="66"/>
      <c r="O2258"/>
      <c r="T2258"/>
      <c r="U2258"/>
      <c r="V2258"/>
      <c r="W2258"/>
      <c r="X2258"/>
      <c r="Y2258"/>
      <c r="Z2258"/>
      <c r="AA2258"/>
    </row>
    <row r="2259" spans="1:27" s="44" customFormat="1" x14ac:dyDescent="0.15">
      <c r="A2259" s="66"/>
      <c r="O2259"/>
      <c r="T2259"/>
      <c r="U2259"/>
      <c r="V2259"/>
      <c r="W2259"/>
      <c r="X2259"/>
      <c r="Y2259"/>
      <c r="Z2259"/>
      <c r="AA2259"/>
    </row>
    <row r="2260" spans="1:27" s="44" customFormat="1" x14ac:dyDescent="0.15">
      <c r="A2260" s="66"/>
      <c r="O2260"/>
      <c r="T2260"/>
      <c r="U2260"/>
      <c r="V2260"/>
      <c r="W2260"/>
      <c r="X2260"/>
      <c r="Y2260"/>
      <c r="Z2260"/>
      <c r="AA2260"/>
    </row>
    <row r="2261" spans="1:27" s="44" customFormat="1" x14ac:dyDescent="0.15">
      <c r="A2261" s="66"/>
      <c r="O2261"/>
      <c r="T2261"/>
      <c r="U2261"/>
      <c r="V2261"/>
      <c r="W2261"/>
      <c r="X2261"/>
      <c r="Y2261"/>
      <c r="Z2261"/>
      <c r="AA2261"/>
    </row>
    <row r="2262" spans="1:27" s="44" customFormat="1" x14ac:dyDescent="0.15">
      <c r="A2262" s="66"/>
      <c r="O2262"/>
      <c r="T2262"/>
      <c r="U2262"/>
      <c r="V2262"/>
      <c r="W2262"/>
      <c r="X2262"/>
      <c r="Y2262"/>
      <c r="Z2262"/>
      <c r="AA2262"/>
    </row>
    <row r="2263" spans="1:27" s="44" customFormat="1" x14ac:dyDescent="0.15">
      <c r="A2263" s="66"/>
      <c r="O2263"/>
      <c r="T2263"/>
      <c r="U2263"/>
      <c r="V2263"/>
      <c r="W2263"/>
      <c r="X2263"/>
      <c r="Y2263"/>
      <c r="Z2263"/>
      <c r="AA2263"/>
    </row>
    <row r="2264" spans="1:27" s="44" customFormat="1" x14ac:dyDescent="0.15">
      <c r="A2264" s="66"/>
      <c r="O2264"/>
      <c r="T2264"/>
      <c r="U2264"/>
      <c r="V2264"/>
      <c r="W2264"/>
      <c r="X2264"/>
      <c r="Y2264"/>
      <c r="Z2264"/>
      <c r="AA2264"/>
    </row>
    <row r="2265" spans="1:27" s="44" customFormat="1" x14ac:dyDescent="0.15">
      <c r="A2265" s="66"/>
      <c r="O2265"/>
      <c r="T2265"/>
      <c r="U2265"/>
      <c r="V2265"/>
      <c r="W2265"/>
      <c r="X2265"/>
      <c r="Y2265"/>
      <c r="Z2265"/>
      <c r="AA2265"/>
    </row>
    <row r="2266" spans="1:27" s="44" customFormat="1" x14ac:dyDescent="0.15">
      <c r="A2266" s="66"/>
      <c r="O2266"/>
      <c r="T2266"/>
      <c r="U2266"/>
      <c r="V2266"/>
      <c r="W2266"/>
      <c r="X2266"/>
      <c r="Y2266"/>
      <c r="Z2266"/>
      <c r="AA2266"/>
    </row>
    <row r="2267" spans="1:27" s="44" customFormat="1" x14ac:dyDescent="0.15">
      <c r="A2267" s="66"/>
      <c r="O2267"/>
      <c r="T2267"/>
      <c r="U2267"/>
      <c r="V2267"/>
      <c r="W2267"/>
      <c r="X2267"/>
      <c r="Y2267"/>
      <c r="Z2267"/>
      <c r="AA2267"/>
    </row>
    <row r="2268" spans="1:27" s="44" customFormat="1" x14ac:dyDescent="0.15">
      <c r="A2268" s="66"/>
      <c r="O2268"/>
      <c r="T2268"/>
      <c r="U2268"/>
      <c r="V2268"/>
      <c r="W2268"/>
      <c r="X2268"/>
      <c r="Y2268"/>
      <c r="Z2268"/>
      <c r="AA2268"/>
    </row>
    <row r="2269" spans="1:27" s="44" customFormat="1" x14ac:dyDescent="0.15">
      <c r="A2269" s="66"/>
      <c r="O2269"/>
      <c r="T2269"/>
      <c r="U2269"/>
      <c r="V2269"/>
      <c r="W2269"/>
      <c r="X2269"/>
      <c r="Y2269"/>
      <c r="Z2269"/>
      <c r="AA2269"/>
    </row>
    <row r="2270" spans="1:27" s="44" customFormat="1" x14ac:dyDescent="0.15">
      <c r="A2270" s="66"/>
      <c r="O2270"/>
      <c r="T2270"/>
      <c r="U2270"/>
      <c r="V2270"/>
      <c r="W2270"/>
      <c r="X2270"/>
      <c r="Y2270"/>
      <c r="Z2270"/>
      <c r="AA2270"/>
    </row>
    <row r="2271" spans="1:27" s="44" customFormat="1" x14ac:dyDescent="0.15">
      <c r="A2271" s="66"/>
      <c r="O2271"/>
      <c r="T2271"/>
      <c r="U2271"/>
      <c r="V2271"/>
      <c r="W2271"/>
      <c r="X2271"/>
      <c r="Y2271"/>
      <c r="Z2271"/>
      <c r="AA2271"/>
    </row>
    <row r="2272" spans="1:27" s="44" customFormat="1" x14ac:dyDescent="0.15">
      <c r="A2272" s="66"/>
      <c r="O2272"/>
      <c r="T2272"/>
      <c r="U2272"/>
      <c r="V2272"/>
      <c r="W2272"/>
      <c r="X2272"/>
      <c r="Y2272"/>
      <c r="Z2272"/>
      <c r="AA2272"/>
    </row>
    <row r="2273" spans="1:27" s="44" customFormat="1" x14ac:dyDescent="0.15">
      <c r="A2273" s="66"/>
      <c r="O2273"/>
      <c r="T2273"/>
      <c r="U2273"/>
      <c r="V2273"/>
      <c r="W2273"/>
      <c r="X2273"/>
      <c r="Y2273"/>
      <c r="Z2273"/>
      <c r="AA2273"/>
    </row>
    <row r="2274" spans="1:27" s="44" customFormat="1" x14ac:dyDescent="0.15">
      <c r="A2274" s="66"/>
      <c r="O2274"/>
      <c r="T2274"/>
      <c r="U2274"/>
      <c r="V2274"/>
      <c r="W2274"/>
      <c r="X2274"/>
      <c r="Y2274"/>
      <c r="Z2274"/>
      <c r="AA2274"/>
    </row>
    <row r="2275" spans="1:27" s="44" customFormat="1" x14ac:dyDescent="0.15">
      <c r="A2275" s="66"/>
      <c r="O2275"/>
      <c r="T2275"/>
      <c r="U2275"/>
      <c r="V2275"/>
      <c r="W2275"/>
      <c r="X2275"/>
      <c r="Y2275"/>
      <c r="Z2275"/>
      <c r="AA2275"/>
    </row>
    <row r="2276" spans="1:27" s="44" customFormat="1" x14ac:dyDescent="0.15">
      <c r="A2276" s="66"/>
      <c r="O2276"/>
      <c r="T2276"/>
      <c r="U2276"/>
      <c r="V2276"/>
      <c r="W2276"/>
      <c r="X2276"/>
      <c r="Y2276"/>
      <c r="Z2276"/>
      <c r="AA2276"/>
    </row>
    <row r="2277" spans="1:27" s="44" customFormat="1" x14ac:dyDescent="0.15">
      <c r="A2277" s="66"/>
      <c r="O2277"/>
      <c r="T2277"/>
      <c r="U2277"/>
      <c r="V2277"/>
      <c r="W2277"/>
      <c r="X2277"/>
      <c r="Y2277"/>
      <c r="Z2277"/>
      <c r="AA2277"/>
    </row>
    <row r="2278" spans="1:27" s="44" customFormat="1" x14ac:dyDescent="0.15">
      <c r="A2278" s="66"/>
      <c r="O2278"/>
      <c r="T2278"/>
      <c r="U2278"/>
      <c r="V2278"/>
      <c r="W2278"/>
      <c r="X2278"/>
      <c r="Y2278"/>
      <c r="Z2278"/>
      <c r="AA2278"/>
    </row>
    <row r="2279" spans="1:27" s="44" customFormat="1" x14ac:dyDescent="0.15">
      <c r="A2279" s="66"/>
      <c r="O2279"/>
      <c r="T2279"/>
      <c r="U2279"/>
      <c r="V2279"/>
      <c r="W2279"/>
      <c r="X2279"/>
      <c r="Y2279"/>
      <c r="Z2279"/>
      <c r="AA2279"/>
    </row>
    <row r="2280" spans="1:27" s="44" customFormat="1" x14ac:dyDescent="0.15">
      <c r="A2280" s="66"/>
      <c r="O2280"/>
      <c r="T2280"/>
      <c r="U2280"/>
      <c r="V2280"/>
      <c r="W2280"/>
      <c r="X2280"/>
      <c r="Y2280"/>
      <c r="Z2280"/>
      <c r="AA2280"/>
    </row>
    <row r="2281" spans="1:27" s="44" customFormat="1" x14ac:dyDescent="0.15">
      <c r="A2281" s="66"/>
      <c r="O2281"/>
      <c r="T2281"/>
      <c r="U2281"/>
      <c r="V2281"/>
      <c r="W2281"/>
      <c r="X2281"/>
      <c r="Y2281"/>
      <c r="Z2281"/>
      <c r="AA2281"/>
    </row>
    <row r="2282" spans="1:27" s="44" customFormat="1" x14ac:dyDescent="0.15">
      <c r="A2282" s="66"/>
      <c r="O2282"/>
      <c r="T2282"/>
      <c r="U2282"/>
      <c r="V2282"/>
      <c r="W2282"/>
      <c r="X2282"/>
      <c r="Y2282"/>
      <c r="Z2282"/>
      <c r="AA2282"/>
    </row>
    <row r="2283" spans="1:27" s="44" customFormat="1" x14ac:dyDescent="0.15">
      <c r="A2283" s="66"/>
      <c r="O2283"/>
      <c r="T2283"/>
      <c r="U2283"/>
      <c r="V2283"/>
      <c r="W2283"/>
      <c r="X2283"/>
      <c r="Y2283"/>
      <c r="Z2283"/>
      <c r="AA2283"/>
    </row>
    <row r="2284" spans="1:27" s="44" customFormat="1" x14ac:dyDescent="0.15">
      <c r="A2284" s="66"/>
      <c r="O2284"/>
      <c r="T2284"/>
      <c r="U2284"/>
      <c r="V2284"/>
      <c r="W2284"/>
      <c r="X2284"/>
      <c r="Y2284"/>
      <c r="Z2284"/>
      <c r="AA2284"/>
    </row>
    <row r="2285" spans="1:27" s="44" customFormat="1" x14ac:dyDescent="0.15">
      <c r="A2285" s="66"/>
      <c r="O2285"/>
      <c r="T2285"/>
      <c r="U2285"/>
      <c r="V2285"/>
      <c r="W2285"/>
      <c r="X2285"/>
      <c r="Y2285"/>
      <c r="Z2285"/>
      <c r="AA2285"/>
    </row>
    <row r="2286" spans="1:27" s="44" customFormat="1" x14ac:dyDescent="0.15">
      <c r="A2286" s="66"/>
      <c r="O2286"/>
      <c r="T2286"/>
      <c r="U2286"/>
      <c r="V2286"/>
      <c r="W2286"/>
      <c r="X2286"/>
      <c r="Y2286"/>
      <c r="Z2286"/>
      <c r="AA2286"/>
    </row>
    <row r="2287" spans="1:27" s="44" customFormat="1" x14ac:dyDescent="0.15">
      <c r="A2287" s="66"/>
      <c r="O2287"/>
      <c r="T2287"/>
      <c r="U2287"/>
      <c r="V2287"/>
      <c r="W2287"/>
      <c r="X2287"/>
      <c r="Y2287"/>
      <c r="Z2287"/>
      <c r="AA2287"/>
    </row>
    <row r="2288" spans="1:27" s="44" customFormat="1" x14ac:dyDescent="0.15">
      <c r="A2288" s="66"/>
      <c r="O2288"/>
      <c r="T2288"/>
      <c r="U2288"/>
      <c r="V2288"/>
      <c r="W2288"/>
      <c r="X2288"/>
      <c r="Y2288"/>
      <c r="Z2288"/>
      <c r="AA2288"/>
    </row>
    <row r="2289" spans="1:27" s="44" customFormat="1" x14ac:dyDescent="0.15">
      <c r="A2289" s="66"/>
      <c r="O2289"/>
      <c r="T2289"/>
      <c r="U2289"/>
      <c r="V2289"/>
      <c r="W2289"/>
      <c r="X2289"/>
      <c r="Y2289"/>
      <c r="Z2289"/>
      <c r="AA2289"/>
    </row>
    <row r="2290" spans="1:27" s="44" customFormat="1" x14ac:dyDescent="0.15">
      <c r="A2290" s="66"/>
      <c r="O2290"/>
      <c r="T2290"/>
      <c r="U2290"/>
      <c r="V2290"/>
      <c r="W2290"/>
      <c r="X2290"/>
      <c r="Y2290"/>
      <c r="Z2290"/>
      <c r="AA2290"/>
    </row>
    <row r="2291" spans="1:27" s="44" customFormat="1" x14ac:dyDescent="0.15">
      <c r="A2291" s="66"/>
      <c r="O2291"/>
      <c r="T2291"/>
      <c r="U2291"/>
      <c r="V2291"/>
      <c r="W2291"/>
      <c r="X2291"/>
      <c r="Y2291"/>
      <c r="Z2291"/>
      <c r="AA2291"/>
    </row>
    <row r="2292" spans="1:27" s="44" customFormat="1" x14ac:dyDescent="0.15">
      <c r="A2292" s="66"/>
      <c r="O2292"/>
      <c r="T2292"/>
      <c r="U2292"/>
      <c r="V2292"/>
      <c r="W2292"/>
      <c r="X2292"/>
      <c r="Y2292"/>
      <c r="Z2292"/>
      <c r="AA2292"/>
    </row>
    <row r="2293" spans="1:27" s="44" customFormat="1" x14ac:dyDescent="0.15">
      <c r="A2293" s="66"/>
      <c r="O2293"/>
      <c r="T2293"/>
      <c r="U2293"/>
      <c r="V2293"/>
      <c r="W2293"/>
      <c r="X2293"/>
      <c r="Y2293"/>
      <c r="Z2293"/>
      <c r="AA2293"/>
    </row>
    <row r="2294" spans="1:27" s="44" customFormat="1" x14ac:dyDescent="0.15">
      <c r="A2294" s="66"/>
      <c r="O2294"/>
      <c r="T2294"/>
      <c r="U2294"/>
      <c r="V2294"/>
      <c r="W2294"/>
      <c r="X2294"/>
      <c r="Y2294"/>
      <c r="Z2294"/>
      <c r="AA2294"/>
    </row>
    <row r="2295" spans="1:27" s="44" customFormat="1" x14ac:dyDescent="0.15">
      <c r="A2295" s="66"/>
      <c r="O2295"/>
      <c r="T2295"/>
      <c r="U2295"/>
      <c r="V2295"/>
      <c r="W2295"/>
      <c r="X2295"/>
      <c r="Y2295"/>
      <c r="Z2295"/>
      <c r="AA2295"/>
    </row>
    <row r="2296" spans="1:27" s="44" customFormat="1" x14ac:dyDescent="0.15">
      <c r="A2296" s="66"/>
      <c r="O2296"/>
      <c r="T2296"/>
      <c r="U2296"/>
      <c r="V2296"/>
      <c r="W2296"/>
      <c r="X2296"/>
      <c r="Y2296"/>
      <c r="Z2296"/>
      <c r="AA2296"/>
    </row>
    <row r="2297" spans="1:27" s="44" customFormat="1" x14ac:dyDescent="0.15">
      <c r="A2297" s="66"/>
      <c r="O2297"/>
      <c r="T2297"/>
      <c r="U2297"/>
      <c r="V2297"/>
      <c r="W2297"/>
      <c r="X2297"/>
      <c r="Y2297"/>
      <c r="Z2297"/>
      <c r="AA2297"/>
    </row>
    <row r="2298" spans="1:27" s="44" customFormat="1" x14ac:dyDescent="0.15">
      <c r="A2298" s="66"/>
      <c r="O2298"/>
      <c r="T2298"/>
      <c r="U2298"/>
      <c r="V2298"/>
      <c r="W2298"/>
      <c r="X2298"/>
      <c r="Y2298"/>
      <c r="Z2298"/>
      <c r="AA2298"/>
    </row>
    <row r="2299" spans="1:27" s="44" customFormat="1" x14ac:dyDescent="0.15">
      <c r="A2299" s="66"/>
      <c r="O2299"/>
      <c r="T2299"/>
      <c r="U2299"/>
      <c r="V2299"/>
      <c r="W2299"/>
      <c r="X2299"/>
      <c r="Y2299"/>
      <c r="Z2299"/>
      <c r="AA2299"/>
    </row>
    <row r="2300" spans="1:27" s="44" customFormat="1" x14ac:dyDescent="0.15">
      <c r="A2300" s="66"/>
      <c r="O2300"/>
      <c r="T2300"/>
      <c r="U2300"/>
      <c r="V2300"/>
      <c r="W2300"/>
      <c r="X2300"/>
      <c r="Y2300"/>
      <c r="Z2300"/>
      <c r="AA2300"/>
    </row>
    <row r="2301" spans="1:27" s="44" customFormat="1" x14ac:dyDescent="0.15">
      <c r="A2301" s="66"/>
      <c r="O2301"/>
      <c r="T2301"/>
      <c r="U2301"/>
      <c r="V2301"/>
      <c r="W2301"/>
      <c r="X2301"/>
      <c r="Y2301"/>
      <c r="Z2301"/>
      <c r="AA2301"/>
    </row>
    <row r="2302" spans="1:27" s="44" customFormat="1" x14ac:dyDescent="0.15">
      <c r="A2302" s="66"/>
      <c r="O2302"/>
      <c r="T2302"/>
      <c r="U2302"/>
      <c r="V2302"/>
      <c r="W2302"/>
      <c r="X2302"/>
      <c r="Y2302"/>
      <c r="Z2302"/>
      <c r="AA2302"/>
    </row>
    <row r="2303" spans="1:27" s="44" customFormat="1" x14ac:dyDescent="0.15">
      <c r="A2303" s="66"/>
      <c r="O2303"/>
      <c r="T2303"/>
      <c r="U2303"/>
      <c r="V2303"/>
      <c r="W2303"/>
      <c r="X2303"/>
      <c r="Y2303"/>
      <c r="Z2303"/>
      <c r="AA2303"/>
    </row>
    <row r="2304" spans="1:27" s="44" customFormat="1" x14ac:dyDescent="0.15">
      <c r="A2304" s="66"/>
      <c r="O2304"/>
      <c r="T2304"/>
      <c r="U2304"/>
      <c r="V2304"/>
      <c r="W2304"/>
      <c r="X2304"/>
      <c r="Y2304"/>
      <c r="Z2304"/>
      <c r="AA2304"/>
    </row>
    <row r="2305" spans="1:27" s="44" customFormat="1" x14ac:dyDescent="0.15">
      <c r="A2305" s="66"/>
      <c r="O2305"/>
      <c r="T2305"/>
      <c r="U2305"/>
      <c r="V2305"/>
      <c r="W2305"/>
      <c r="X2305"/>
      <c r="Y2305"/>
      <c r="Z2305"/>
      <c r="AA2305"/>
    </row>
    <row r="2306" spans="1:27" s="44" customFormat="1" x14ac:dyDescent="0.15">
      <c r="A2306" s="66"/>
      <c r="O2306"/>
      <c r="T2306"/>
      <c r="U2306"/>
      <c r="V2306"/>
      <c r="W2306"/>
      <c r="X2306"/>
      <c r="Y2306"/>
      <c r="Z2306"/>
      <c r="AA2306"/>
    </row>
    <row r="2307" spans="1:27" s="44" customFormat="1" x14ac:dyDescent="0.15">
      <c r="A2307" s="66"/>
      <c r="O2307"/>
      <c r="T2307"/>
      <c r="U2307"/>
      <c r="V2307"/>
      <c r="W2307"/>
      <c r="X2307"/>
      <c r="Y2307"/>
      <c r="Z2307"/>
      <c r="AA2307"/>
    </row>
    <row r="2308" spans="1:27" s="44" customFormat="1" x14ac:dyDescent="0.15">
      <c r="A2308" s="66"/>
      <c r="O2308"/>
      <c r="T2308"/>
      <c r="U2308"/>
      <c r="V2308"/>
      <c r="W2308"/>
      <c r="X2308"/>
      <c r="Y2308"/>
      <c r="Z2308"/>
      <c r="AA2308"/>
    </row>
    <row r="2309" spans="1:27" s="44" customFormat="1" x14ac:dyDescent="0.15">
      <c r="A2309" s="66"/>
      <c r="O2309"/>
      <c r="T2309"/>
      <c r="U2309"/>
      <c r="V2309"/>
      <c r="W2309"/>
      <c r="X2309"/>
      <c r="Y2309"/>
      <c r="Z2309"/>
      <c r="AA2309"/>
    </row>
    <row r="2310" spans="1:27" s="44" customFormat="1" x14ac:dyDescent="0.15">
      <c r="A2310" s="66"/>
      <c r="O2310"/>
      <c r="T2310"/>
      <c r="U2310"/>
      <c r="V2310"/>
      <c r="W2310"/>
      <c r="X2310"/>
      <c r="Y2310"/>
      <c r="Z2310"/>
      <c r="AA2310"/>
    </row>
    <row r="2311" spans="1:27" s="44" customFormat="1" x14ac:dyDescent="0.15">
      <c r="A2311" s="66"/>
      <c r="O2311"/>
      <c r="T2311"/>
      <c r="U2311"/>
      <c r="V2311"/>
      <c r="W2311"/>
      <c r="X2311"/>
      <c r="Y2311"/>
      <c r="Z2311"/>
      <c r="AA2311"/>
    </row>
    <row r="2312" spans="1:27" s="44" customFormat="1" x14ac:dyDescent="0.15">
      <c r="A2312" s="66"/>
      <c r="O2312"/>
      <c r="T2312"/>
      <c r="U2312"/>
      <c r="V2312"/>
      <c r="W2312"/>
      <c r="X2312"/>
      <c r="Y2312"/>
      <c r="Z2312"/>
      <c r="AA2312"/>
    </row>
    <row r="2313" spans="1:27" s="44" customFormat="1" x14ac:dyDescent="0.15">
      <c r="A2313" s="66"/>
      <c r="O2313"/>
      <c r="T2313"/>
      <c r="U2313"/>
      <c r="V2313"/>
      <c r="W2313"/>
      <c r="X2313"/>
      <c r="Y2313"/>
      <c r="Z2313"/>
      <c r="AA2313"/>
    </row>
    <row r="2314" spans="1:27" s="44" customFormat="1" x14ac:dyDescent="0.15">
      <c r="A2314" s="66"/>
      <c r="O2314"/>
      <c r="T2314"/>
      <c r="U2314"/>
      <c r="V2314"/>
      <c r="W2314"/>
      <c r="X2314"/>
      <c r="Y2314"/>
      <c r="Z2314"/>
      <c r="AA2314"/>
    </row>
    <row r="2315" spans="1:27" s="44" customFormat="1" x14ac:dyDescent="0.15">
      <c r="A2315" s="66"/>
      <c r="O2315"/>
      <c r="T2315"/>
      <c r="U2315"/>
      <c r="V2315"/>
      <c r="W2315"/>
      <c r="X2315"/>
      <c r="Y2315"/>
      <c r="Z2315"/>
      <c r="AA2315"/>
    </row>
    <row r="2316" spans="1:27" s="44" customFormat="1" x14ac:dyDescent="0.15">
      <c r="A2316" s="66"/>
      <c r="O2316"/>
      <c r="T2316"/>
      <c r="U2316"/>
      <c r="V2316"/>
      <c r="W2316"/>
      <c r="X2316"/>
      <c r="Y2316"/>
      <c r="Z2316"/>
      <c r="AA2316"/>
    </row>
    <row r="2317" spans="1:27" s="44" customFormat="1" x14ac:dyDescent="0.15">
      <c r="A2317" s="66"/>
      <c r="O2317"/>
      <c r="T2317"/>
      <c r="U2317"/>
      <c r="V2317"/>
      <c r="W2317"/>
      <c r="X2317"/>
      <c r="Y2317"/>
      <c r="Z2317"/>
      <c r="AA2317"/>
    </row>
    <row r="2318" spans="1:27" s="44" customFormat="1" x14ac:dyDescent="0.15">
      <c r="A2318" s="66"/>
      <c r="O2318"/>
      <c r="T2318"/>
      <c r="U2318"/>
      <c r="V2318"/>
      <c r="W2318"/>
      <c r="X2318"/>
      <c r="Y2318"/>
      <c r="Z2318"/>
      <c r="AA2318"/>
    </row>
    <row r="2319" spans="1:27" s="44" customFormat="1" x14ac:dyDescent="0.15">
      <c r="A2319" s="66"/>
      <c r="O2319"/>
      <c r="T2319"/>
      <c r="U2319"/>
      <c r="V2319"/>
      <c r="W2319"/>
      <c r="X2319"/>
      <c r="Y2319"/>
      <c r="Z2319"/>
      <c r="AA2319"/>
    </row>
    <row r="2320" spans="1:27" s="44" customFormat="1" x14ac:dyDescent="0.15">
      <c r="A2320" s="66"/>
      <c r="O2320"/>
      <c r="T2320"/>
      <c r="U2320"/>
      <c r="V2320"/>
      <c r="W2320"/>
      <c r="X2320"/>
      <c r="Y2320"/>
      <c r="Z2320"/>
      <c r="AA2320"/>
    </row>
    <row r="2321" spans="1:27" s="44" customFormat="1" x14ac:dyDescent="0.15">
      <c r="A2321" s="66"/>
      <c r="O2321"/>
      <c r="T2321"/>
      <c r="U2321"/>
      <c r="V2321"/>
      <c r="W2321"/>
      <c r="X2321"/>
      <c r="Y2321"/>
      <c r="Z2321"/>
      <c r="AA2321"/>
    </row>
    <row r="2322" spans="1:27" s="44" customFormat="1" x14ac:dyDescent="0.15">
      <c r="A2322" s="66"/>
      <c r="O2322"/>
      <c r="T2322"/>
      <c r="U2322"/>
      <c r="V2322"/>
      <c r="W2322"/>
      <c r="X2322"/>
      <c r="Y2322"/>
      <c r="Z2322"/>
      <c r="AA2322"/>
    </row>
    <row r="2323" spans="1:27" s="44" customFormat="1" x14ac:dyDescent="0.15">
      <c r="A2323" s="66"/>
      <c r="O2323"/>
      <c r="T2323"/>
      <c r="U2323"/>
      <c r="V2323"/>
      <c r="W2323"/>
      <c r="X2323"/>
      <c r="Y2323"/>
      <c r="Z2323"/>
      <c r="AA2323"/>
    </row>
    <row r="2324" spans="1:27" s="44" customFormat="1" x14ac:dyDescent="0.15">
      <c r="A2324" s="66"/>
      <c r="O2324"/>
      <c r="T2324"/>
      <c r="U2324"/>
      <c r="V2324"/>
      <c r="W2324"/>
      <c r="X2324"/>
      <c r="Y2324"/>
      <c r="Z2324"/>
      <c r="AA2324"/>
    </row>
    <row r="2325" spans="1:27" s="44" customFormat="1" x14ac:dyDescent="0.15">
      <c r="A2325" s="66"/>
      <c r="O2325"/>
      <c r="T2325"/>
      <c r="U2325"/>
      <c r="V2325"/>
      <c r="W2325"/>
      <c r="X2325"/>
      <c r="Y2325"/>
      <c r="Z2325"/>
      <c r="AA2325"/>
    </row>
    <row r="2326" spans="1:27" s="44" customFormat="1" x14ac:dyDescent="0.15">
      <c r="A2326" s="66"/>
      <c r="O2326"/>
      <c r="T2326"/>
      <c r="U2326"/>
      <c r="V2326"/>
      <c r="W2326"/>
      <c r="X2326"/>
      <c r="Y2326"/>
      <c r="Z2326"/>
      <c r="AA2326"/>
    </row>
    <row r="2327" spans="1:27" s="44" customFormat="1" x14ac:dyDescent="0.15">
      <c r="A2327" s="66"/>
      <c r="O2327"/>
      <c r="T2327"/>
      <c r="U2327"/>
      <c r="V2327"/>
      <c r="W2327"/>
      <c r="X2327"/>
      <c r="Y2327"/>
      <c r="Z2327"/>
      <c r="AA2327"/>
    </row>
    <row r="2328" spans="1:27" s="44" customFormat="1" x14ac:dyDescent="0.15">
      <c r="A2328" s="66"/>
      <c r="O2328"/>
      <c r="T2328"/>
      <c r="U2328"/>
      <c r="V2328"/>
      <c r="W2328"/>
      <c r="X2328"/>
      <c r="Y2328"/>
      <c r="Z2328"/>
      <c r="AA2328"/>
    </row>
    <row r="2329" spans="1:27" s="44" customFormat="1" x14ac:dyDescent="0.15">
      <c r="A2329" s="66"/>
      <c r="O2329"/>
      <c r="T2329"/>
      <c r="U2329"/>
      <c r="V2329"/>
      <c r="W2329"/>
      <c r="X2329"/>
      <c r="Y2329"/>
      <c r="Z2329"/>
      <c r="AA2329"/>
    </row>
    <row r="2330" spans="1:27" s="44" customFormat="1" x14ac:dyDescent="0.15">
      <c r="A2330" s="66"/>
      <c r="O2330"/>
      <c r="T2330"/>
      <c r="U2330"/>
      <c r="V2330"/>
      <c r="W2330"/>
      <c r="X2330"/>
      <c r="Y2330"/>
      <c r="Z2330"/>
      <c r="AA2330"/>
    </row>
    <row r="2331" spans="1:27" s="44" customFormat="1" x14ac:dyDescent="0.15">
      <c r="A2331" s="66"/>
      <c r="O2331"/>
      <c r="T2331"/>
      <c r="U2331"/>
      <c r="V2331"/>
      <c r="W2331"/>
      <c r="X2331"/>
      <c r="Y2331"/>
      <c r="Z2331"/>
      <c r="AA2331"/>
    </row>
    <row r="2332" spans="1:27" s="44" customFormat="1" x14ac:dyDescent="0.15">
      <c r="A2332" s="66"/>
      <c r="O2332"/>
      <c r="T2332"/>
      <c r="U2332"/>
      <c r="V2332"/>
      <c r="W2332"/>
      <c r="X2332"/>
      <c r="Y2332"/>
      <c r="Z2332"/>
      <c r="AA2332"/>
    </row>
    <row r="2333" spans="1:27" s="44" customFormat="1" x14ac:dyDescent="0.15">
      <c r="A2333" s="66"/>
      <c r="O2333"/>
      <c r="T2333"/>
      <c r="U2333"/>
      <c r="V2333"/>
      <c r="W2333"/>
      <c r="X2333"/>
      <c r="Y2333"/>
      <c r="Z2333"/>
      <c r="AA2333"/>
    </row>
    <row r="2334" spans="1:27" s="44" customFormat="1" x14ac:dyDescent="0.15">
      <c r="A2334" s="66"/>
      <c r="O2334"/>
      <c r="T2334"/>
      <c r="U2334"/>
      <c r="V2334"/>
      <c r="W2334"/>
      <c r="X2334"/>
      <c r="Y2334"/>
      <c r="Z2334"/>
      <c r="AA2334"/>
    </row>
    <row r="2335" spans="1:27" s="44" customFormat="1" x14ac:dyDescent="0.15">
      <c r="A2335" s="66"/>
      <c r="O2335"/>
      <c r="T2335"/>
      <c r="U2335"/>
      <c r="V2335"/>
      <c r="W2335"/>
      <c r="X2335"/>
      <c r="Y2335"/>
      <c r="Z2335"/>
      <c r="AA2335"/>
    </row>
    <row r="2336" spans="1:27" s="44" customFormat="1" x14ac:dyDescent="0.15">
      <c r="A2336" s="66"/>
      <c r="O2336"/>
      <c r="T2336"/>
      <c r="U2336"/>
      <c r="V2336"/>
      <c r="W2336"/>
      <c r="X2336"/>
      <c r="Y2336"/>
      <c r="Z2336"/>
      <c r="AA2336"/>
    </row>
    <row r="2337" spans="1:27" s="44" customFormat="1" x14ac:dyDescent="0.15">
      <c r="A2337" s="66"/>
      <c r="O2337"/>
      <c r="T2337"/>
      <c r="U2337"/>
      <c r="V2337"/>
      <c r="W2337"/>
      <c r="X2337"/>
      <c r="Y2337"/>
      <c r="Z2337"/>
      <c r="AA2337"/>
    </row>
    <row r="2338" spans="1:27" s="44" customFormat="1" x14ac:dyDescent="0.15">
      <c r="A2338" s="66"/>
      <c r="O2338"/>
      <c r="T2338"/>
      <c r="U2338"/>
      <c r="V2338"/>
      <c r="W2338"/>
      <c r="X2338"/>
      <c r="Y2338"/>
      <c r="Z2338"/>
      <c r="AA2338"/>
    </row>
    <row r="2339" spans="1:27" s="44" customFormat="1" x14ac:dyDescent="0.15">
      <c r="A2339" s="66"/>
      <c r="O2339"/>
      <c r="T2339"/>
      <c r="U2339"/>
      <c r="V2339"/>
      <c r="W2339"/>
      <c r="X2339"/>
      <c r="Y2339"/>
      <c r="Z2339"/>
      <c r="AA2339"/>
    </row>
    <row r="2340" spans="1:27" s="44" customFormat="1" x14ac:dyDescent="0.15">
      <c r="A2340" s="66"/>
      <c r="O2340"/>
      <c r="T2340"/>
      <c r="U2340"/>
      <c r="V2340"/>
      <c r="W2340"/>
      <c r="X2340"/>
      <c r="Y2340"/>
      <c r="Z2340"/>
      <c r="AA2340"/>
    </row>
    <row r="2341" spans="1:27" s="44" customFormat="1" x14ac:dyDescent="0.15">
      <c r="A2341" s="66"/>
      <c r="O2341"/>
      <c r="T2341"/>
      <c r="U2341"/>
      <c r="V2341"/>
      <c r="W2341"/>
      <c r="X2341"/>
      <c r="Y2341"/>
      <c r="Z2341"/>
      <c r="AA2341"/>
    </row>
    <row r="2342" spans="1:27" s="44" customFormat="1" x14ac:dyDescent="0.15">
      <c r="A2342" s="66"/>
      <c r="O2342"/>
      <c r="T2342"/>
      <c r="U2342"/>
      <c r="V2342"/>
      <c r="W2342"/>
      <c r="X2342"/>
      <c r="Y2342"/>
      <c r="Z2342"/>
      <c r="AA2342"/>
    </row>
    <row r="2343" spans="1:27" s="44" customFormat="1" x14ac:dyDescent="0.15">
      <c r="A2343" s="66"/>
      <c r="O2343"/>
      <c r="T2343"/>
      <c r="U2343"/>
      <c r="V2343"/>
      <c r="W2343"/>
      <c r="X2343"/>
      <c r="Y2343"/>
      <c r="Z2343"/>
      <c r="AA2343"/>
    </row>
    <row r="2344" spans="1:27" s="44" customFormat="1" x14ac:dyDescent="0.15">
      <c r="A2344" s="66"/>
      <c r="O2344"/>
      <c r="T2344"/>
      <c r="U2344"/>
      <c r="V2344"/>
      <c r="W2344"/>
      <c r="X2344"/>
      <c r="Y2344"/>
      <c r="Z2344"/>
      <c r="AA2344"/>
    </row>
    <row r="2345" spans="1:27" s="44" customFormat="1" x14ac:dyDescent="0.15">
      <c r="A2345" s="66"/>
      <c r="O2345"/>
      <c r="T2345"/>
      <c r="U2345"/>
      <c r="V2345"/>
      <c r="W2345"/>
      <c r="X2345"/>
      <c r="Y2345"/>
      <c r="Z2345"/>
      <c r="AA2345"/>
    </row>
    <row r="2346" spans="1:27" s="44" customFormat="1" x14ac:dyDescent="0.15">
      <c r="A2346" s="66"/>
      <c r="O2346"/>
      <c r="T2346"/>
      <c r="U2346"/>
      <c r="V2346"/>
      <c r="W2346"/>
      <c r="X2346"/>
      <c r="Y2346"/>
      <c r="Z2346"/>
      <c r="AA2346"/>
    </row>
    <row r="2347" spans="1:27" s="44" customFormat="1" x14ac:dyDescent="0.15">
      <c r="A2347" s="66"/>
      <c r="O2347"/>
      <c r="T2347"/>
      <c r="U2347"/>
      <c r="V2347"/>
      <c r="W2347"/>
      <c r="X2347"/>
      <c r="Y2347"/>
      <c r="Z2347"/>
      <c r="AA2347"/>
    </row>
    <row r="2348" spans="1:27" s="44" customFormat="1" x14ac:dyDescent="0.15">
      <c r="A2348" s="66"/>
      <c r="O2348"/>
      <c r="T2348"/>
      <c r="U2348"/>
      <c r="V2348"/>
      <c r="W2348"/>
      <c r="X2348"/>
      <c r="Y2348"/>
      <c r="Z2348"/>
      <c r="AA2348"/>
    </row>
    <row r="2349" spans="1:27" s="44" customFormat="1" x14ac:dyDescent="0.15">
      <c r="A2349" s="66"/>
      <c r="O2349"/>
      <c r="T2349"/>
      <c r="U2349"/>
      <c r="V2349"/>
      <c r="W2349"/>
      <c r="X2349"/>
      <c r="Y2349"/>
      <c r="Z2349"/>
      <c r="AA2349"/>
    </row>
    <row r="2350" spans="1:27" s="44" customFormat="1" x14ac:dyDescent="0.15">
      <c r="A2350" s="66"/>
      <c r="O2350"/>
      <c r="T2350"/>
      <c r="U2350"/>
      <c r="V2350"/>
      <c r="W2350"/>
      <c r="X2350"/>
      <c r="Y2350"/>
      <c r="Z2350"/>
      <c r="AA2350"/>
    </row>
    <row r="2351" spans="1:27" s="44" customFormat="1" x14ac:dyDescent="0.15">
      <c r="A2351" s="66"/>
      <c r="O2351"/>
      <c r="T2351"/>
      <c r="U2351"/>
      <c r="V2351"/>
      <c r="W2351"/>
      <c r="X2351"/>
      <c r="Y2351"/>
      <c r="Z2351"/>
      <c r="AA2351"/>
    </row>
    <row r="2352" spans="1:27" s="44" customFormat="1" x14ac:dyDescent="0.15">
      <c r="A2352" s="66"/>
      <c r="O2352"/>
      <c r="T2352"/>
      <c r="U2352"/>
      <c r="V2352"/>
      <c r="W2352"/>
      <c r="X2352"/>
      <c r="Y2352"/>
      <c r="Z2352"/>
      <c r="AA2352"/>
    </row>
    <row r="2353" spans="1:27" s="44" customFormat="1" x14ac:dyDescent="0.15">
      <c r="A2353" s="66"/>
      <c r="O2353"/>
      <c r="T2353"/>
      <c r="U2353"/>
      <c r="V2353"/>
      <c r="W2353"/>
      <c r="X2353"/>
      <c r="Y2353"/>
      <c r="Z2353"/>
      <c r="AA2353"/>
    </row>
    <row r="2354" spans="1:27" s="44" customFormat="1" x14ac:dyDescent="0.15">
      <c r="A2354" s="66"/>
      <c r="O2354"/>
      <c r="T2354"/>
      <c r="U2354"/>
      <c r="V2354"/>
      <c r="W2354"/>
      <c r="X2354"/>
      <c r="Y2354"/>
      <c r="Z2354"/>
      <c r="AA2354"/>
    </row>
    <row r="2355" spans="1:27" s="44" customFormat="1" x14ac:dyDescent="0.15">
      <c r="A2355" s="66"/>
      <c r="O2355"/>
      <c r="T2355"/>
      <c r="U2355"/>
      <c r="V2355"/>
      <c r="W2355"/>
      <c r="X2355"/>
      <c r="Y2355"/>
      <c r="Z2355"/>
      <c r="AA2355"/>
    </row>
    <row r="2356" spans="1:27" s="44" customFormat="1" x14ac:dyDescent="0.15">
      <c r="A2356" s="66"/>
      <c r="O2356"/>
      <c r="T2356"/>
      <c r="U2356"/>
      <c r="V2356"/>
      <c r="W2356"/>
      <c r="X2356"/>
      <c r="Y2356"/>
      <c r="Z2356"/>
      <c r="AA2356"/>
    </row>
    <row r="2357" spans="1:27" s="44" customFormat="1" x14ac:dyDescent="0.15">
      <c r="A2357" s="66"/>
      <c r="O2357"/>
      <c r="T2357"/>
      <c r="U2357"/>
      <c r="V2357"/>
      <c r="W2357"/>
      <c r="X2357"/>
      <c r="Y2357"/>
      <c r="Z2357"/>
      <c r="AA2357"/>
    </row>
    <row r="2358" spans="1:27" s="44" customFormat="1" x14ac:dyDescent="0.15">
      <c r="A2358" s="66"/>
      <c r="O2358"/>
      <c r="T2358"/>
      <c r="U2358"/>
      <c r="V2358"/>
      <c r="W2358"/>
      <c r="X2358"/>
      <c r="Y2358"/>
      <c r="Z2358"/>
      <c r="AA2358"/>
    </row>
    <row r="2359" spans="1:27" s="44" customFormat="1" x14ac:dyDescent="0.15">
      <c r="A2359" s="66"/>
      <c r="O2359"/>
      <c r="T2359"/>
      <c r="U2359"/>
      <c r="V2359"/>
      <c r="W2359"/>
      <c r="X2359"/>
      <c r="Y2359"/>
      <c r="Z2359"/>
      <c r="AA2359"/>
    </row>
    <row r="2360" spans="1:27" s="44" customFormat="1" x14ac:dyDescent="0.15">
      <c r="A2360" s="66"/>
      <c r="O2360"/>
      <c r="T2360"/>
      <c r="U2360"/>
      <c r="V2360"/>
      <c r="W2360"/>
      <c r="X2360"/>
      <c r="Y2360"/>
      <c r="Z2360"/>
      <c r="AA2360"/>
    </row>
    <row r="2361" spans="1:27" s="44" customFormat="1" x14ac:dyDescent="0.15">
      <c r="A2361" s="66"/>
      <c r="O2361"/>
      <c r="T2361"/>
      <c r="U2361"/>
      <c r="V2361"/>
      <c r="W2361"/>
      <c r="X2361"/>
      <c r="Y2361"/>
      <c r="Z2361"/>
      <c r="AA2361"/>
    </row>
    <row r="2362" spans="1:27" s="44" customFormat="1" x14ac:dyDescent="0.15">
      <c r="A2362" s="66"/>
      <c r="O2362"/>
      <c r="T2362"/>
      <c r="U2362"/>
      <c r="V2362"/>
      <c r="W2362"/>
      <c r="X2362"/>
      <c r="Y2362"/>
      <c r="Z2362"/>
      <c r="AA2362"/>
    </row>
    <row r="2363" spans="1:27" s="44" customFormat="1" x14ac:dyDescent="0.15">
      <c r="A2363" s="66"/>
      <c r="O2363"/>
      <c r="T2363"/>
      <c r="U2363"/>
      <c r="V2363"/>
      <c r="W2363"/>
      <c r="X2363"/>
      <c r="Y2363"/>
      <c r="Z2363"/>
      <c r="AA2363"/>
    </row>
    <row r="2364" spans="1:27" s="44" customFormat="1" x14ac:dyDescent="0.15">
      <c r="A2364" s="66"/>
      <c r="O2364"/>
      <c r="T2364"/>
      <c r="U2364"/>
      <c r="V2364"/>
      <c r="W2364"/>
      <c r="X2364"/>
      <c r="Y2364"/>
      <c r="Z2364"/>
      <c r="AA2364"/>
    </row>
    <row r="2365" spans="1:27" s="44" customFormat="1" x14ac:dyDescent="0.15">
      <c r="A2365" s="66"/>
      <c r="O2365"/>
      <c r="T2365"/>
      <c r="U2365"/>
      <c r="V2365"/>
      <c r="W2365"/>
      <c r="X2365"/>
      <c r="Y2365"/>
      <c r="Z2365"/>
      <c r="AA2365"/>
    </row>
    <row r="2366" spans="1:27" s="44" customFormat="1" x14ac:dyDescent="0.15">
      <c r="A2366" s="66"/>
      <c r="O2366"/>
      <c r="T2366"/>
      <c r="U2366"/>
      <c r="V2366"/>
      <c r="W2366"/>
      <c r="X2366"/>
      <c r="Y2366"/>
      <c r="Z2366"/>
      <c r="AA2366"/>
    </row>
    <row r="2367" spans="1:27" s="44" customFormat="1" x14ac:dyDescent="0.15">
      <c r="A2367" s="66"/>
      <c r="O2367"/>
      <c r="T2367"/>
      <c r="U2367"/>
      <c r="V2367"/>
      <c r="W2367"/>
      <c r="X2367"/>
      <c r="Y2367"/>
      <c r="Z2367"/>
      <c r="AA2367"/>
    </row>
    <row r="2368" spans="1:27" s="44" customFormat="1" x14ac:dyDescent="0.15">
      <c r="A2368" s="66"/>
      <c r="O2368"/>
      <c r="T2368"/>
      <c r="U2368"/>
      <c r="V2368"/>
      <c r="W2368"/>
      <c r="X2368"/>
      <c r="Y2368"/>
      <c r="Z2368"/>
      <c r="AA2368"/>
    </row>
    <row r="2369" spans="1:27" s="44" customFormat="1" x14ac:dyDescent="0.15">
      <c r="A2369" s="66"/>
      <c r="O2369"/>
      <c r="T2369"/>
      <c r="U2369"/>
      <c r="V2369"/>
      <c r="W2369"/>
      <c r="X2369"/>
      <c r="Y2369"/>
      <c r="Z2369"/>
      <c r="AA2369"/>
    </row>
    <row r="2370" spans="1:27" s="44" customFormat="1" x14ac:dyDescent="0.15">
      <c r="A2370" s="66"/>
      <c r="O2370"/>
      <c r="T2370"/>
      <c r="U2370"/>
      <c r="V2370"/>
      <c r="W2370"/>
      <c r="X2370"/>
      <c r="Y2370"/>
      <c r="Z2370"/>
      <c r="AA2370"/>
    </row>
    <row r="2371" spans="1:27" s="44" customFormat="1" x14ac:dyDescent="0.15">
      <c r="A2371" s="66"/>
      <c r="O2371"/>
      <c r="T2371"/>
      <c r="U2371"/>
      <c r="V2371"/>
      <c r="W2371"/>
      <c r="X2371"/>
      <c r="Y2371"/>
      <c r="Z2371"/>
      <c r="AA2371"/>
    </row>
    <row r="2372" spans="1:27" s="44" customFormat="1" x14ac:dyDescent="0.15">
      <c r="A2372" s="66"/>
      <c r="O2372"/>
      <c r="T2372"/>
      <c r="U2372"/>
      <c r="V2372"/>
      <c r="W2372"/>
      <c r="X2372"/>
      <c r="Y2372"/>
      <c r="Z2372"/>
      <c r="AA2372"/>
    </row>
    <row r="2373" spans="1:27" s="44" customFormat="1" x14ac:dyDescent="0.15">
      <c r="A2373" s="66"/>
      <c r="O2373"/>
      <c r="T2373"/>
      <c r="U2373"/>
      <c r="V2373"/>
      <c r="W2373"/>
      <c r="X2373"/>
      <c r="Y2373"/>
      <c r="Z2373"/>
      <c r="AA2373"/>
    </row>
    <row r="2374" spans="1:27" s="44" customFormat="1" x14ac:dyDescent="0.15">
      <c r="A2374" s="66"/>
      <c r="O2374"/>
      <c r="T2374"/>
      <c r="U2374"/>
      <c r="V2374"/>
      <c r="W2374"/>
      <c r="X2374"/>
      <c r="Y2374"/>
      <c r="Z2374"/>
      <c r="AA2374"/>
    </row>
    <row r="2375" spans="1:27" s="44" customFormat="1" x14ac:dyDescent="0.15">
      <c r="A2375" s="66"/>
      <c r="O2375"/>
      <c r="T2375"/>
      <c r="U2375"/>
      <c r="V2375"/>
      <c r="W2375"/>
      <c r="X2375"/>
      <c r="Y2375"/>
      <c r="Z2375"/>
      <c r="AA2375"/>
    </row>
    <row r="2376" spans="1:27" s="44" customFormat="1" x14ac:dyDescent="0.15">
      <c r="A2376" s="66"/>
      <c r="O2376"/>
      <c r="T2376"/>
      <c r="U2376"/>
      <c r="V2376"/>
      <c r="W2376"/>
      <c r="X2376"/>
      <c r="Y2376"/>
      <c r="Z2376"/>
      <c r="AA2376"/>
    </row>
    <row r="2377" spans="1:27" s="44" customFormat="1" x14ac:dyDescent="0.15">
      <c r="A2377" s="66"/>
      <c r="O2377"/>
      <c r="T2377"/>
      <c r="U2377"/>
      <c r="V2377"/>
      <c r="W2377"/>
      <c r="X2377"/>
      <c r="Y2377"/>
      <c r="Z2377"/>
      <c r="AA2377"/>
    </row>
    <row r="2378" spans="1:27" s="44" customFormat="1" x14ac:dyDescent="0.15">
      <c r="A2378" s="66"/>
      <c r="O2378"/>
      <c r="T2378"/>
      <c r="U2378"/>
      <c r="V2378"/>
      <c r="W2378"/>
      <c r="X2378"/>
      <c r="Y2378"/>
      <c r="Z2378"/>
      <c r="AA2378"/>
    </row>
    <row r="2379" spans="1:27" s="44" customFormat="1" x14ac:dyDescent="0.15">
      <c r="A2379" s="66"/>
      <c r="O2379"/>
      <c r="T2379"/>
      <c r="U2379"/>
      <c r="V2379"/>
      <c r="W2379"/>
      <c r="X2379"/>
      <c r="Y2379"/>
      <c r="Z2379"/>
      <c r="AA2379"/>
    </row>
    <row r="2380" spans="1:27" s="44" customFormat="1" x14ac:dyDescent="0.15">
      <c r="A2380" s="66"/>
      <c r="O2380"/>
      <c r="T2380"/>
      <c r="U2380"/>
      <c r="V2380"/>
      <c r="W2380"/>
      <c r="X2380"/>
      <c r="Y2380"/>
      <c r="Z2380"/>
      <c r="AA2380"/>
    </row>
    <row r="2381" spans="1:27" s="44" customFormat="1" x14ac:dyDescent="0.15">
      <c r="A2381" s="66"/>
      <c r="O2381"/>
      <c r="T2381"/>
      <c r="U2381"/>
      <c r="V2381"/>
      <c r="W2381"/>
      <c r="X2381"/>
      <c r="Y2381"/>
      <c r="Z2381"/>
      <c r="AA2381"/>
    </row>
    <row r="2382" spans="1:27" s="44" customFormat="1" x14ac:dyDescent="0.15">
      <c r="A2382" s="66"/>
      <c r="O2382"/>
      <c r="T2382"/>
      <c r="U2382"/>
      <c r="V2382"/>
      <c r="W2382"/>
      <c r="X2382"/>
      <c r="Y2382"/>
      <c r="Z2382"/>
      <c r="AA2382"/>
    </row>
    <row r="2383" spans="1:27" s="44" customFormat="1" x14ac:dyDescent="0.15">
      <c r="A2383" s="66"/>
      <c r="O2383"/>
      <c r="T2383"/>
      <c r="U2383"/>
      <c r="V2383"/>
      <c r="W2383"/>
      <c r="X2383"/>
      <c r="Y2383"/>
      <c r="Z2383"/>
      <c r="AA2383"/>
    </row>
    <row r="2384" spans="1:27" s="44" customFormat="1" x14ac:dyDescent="0.15">
      <c r="A2384" s="66"/>
      <c r="O2384"/>
      <c r="T2384"/>
      <c r="U2384"/>
      <c r="V2384"/>
      <c r="W2384"/>
      <c r="X2384"/>
      <c r="Y2384"/>
      <c r="Z2384"/>
      <c r="AA2384"/>
    </row>
    <row r="2385" spans="1:27" s="44" customFormat="1" x14ac:dyDescent="0.15">
      <c r="A2385" s="66"/>
      <c r="O2385"/>
      <c r="T2385"/>
      <c r="U2385"/>
      <c r="V2385"/>
      <c r="W2385"/>
      <c r="X2385"/>
      <c r="Y2385"/>
      <c r="Z2385"/>
      <c r="AA2385"/>
    </row>
    <row r="2386" spans="1:27" s="44" customFormat="1" x14ac:dyDescent="0.15">
      <c r="A2386" s="66"/>
      <c r="O2386"/>
      <c r="T2386"/>
      <c r="U2386"/>
      <c r="V2386"/>
      <c r="W2386"/>
      <c r="X2386"/>
      <c r="Y2386"/>
      <c r="Z2386"/>
      <c r="AA2386"/>
    </row>
    <row r="2387" spans="1:27" s="44" customFormat="1" x14ac:dyDescent="0.15">
      <c r="A2387" s="66"/>
      <c r="O2387"/>
      <c r="T2387"/>
      <c r="U2387"/>
      <c r="V2387"/>
      <c r="W2387"/>
      <c r="X2387"/>
      <c r="Y2387"/>
      <c r="Z2387"/>
      <c r="AA2387"/>
    </row>
    <row r="2388" spans="1:27" s="44" customFormat="1" x14ac:dyDescent="0.15">
      <c r="A2388" s="66"/>
      <c r="O2388"/>
      <c r="T2388"/>
      <c r="U2388"/>
      <c r="V2388"/>
      <c r="W2388"/>
      <c r="X2388"/>
      <c r="Y2388"/>
      <c r="Z2388"/>
      <c r="AA2388"/>
    </row>
    <row r="2389" spans="1:27" s="44" customFormat="1" x14ac:dyDescent="0.15">
      <c r="A2389" s="66"/>
      <c r="O2389"/>
      <c r="T2389"/>
      <c r="U2389"/>
      <c r="V2389"/>
      <c r="W2389"/>
      <c r="X2389"/>
      <c r="Y2389"/>
      <c r="Z2389"/>
      <c r="AA2389"/>
    </row>
    <row r="2390" spans="1:27" s="44" customFormat="1" x14ac:dyDescent="0.15">
      <c r="A2390" s="66"/>
      <c r="O2390"/>
      <c r="T2390"/>
      <c r="U2390"/>
      <c r="V2390"/>
      <c r="W2390"/>
      <c r="X2390"/>
      <c r="Y2390"/>
      <c r="Z2390"/>
      <c r="AA2390"/>
    </row>
    <row r="2391" spans="1:27" s="44" customFormat="1" x14ac:dyDescent="0.15">
      <c r="A2391" s="66"/>
      <c r="O2391"/>
      <c r="T2391"/>
      <c r="U2391"/>
      <c r="V2391"/>
      <c r="W2391"/>
      <c r="X2391"/>
      <c r="Y2391"/>
      <c r="Z2391"/>
      <c r="AA2391"/>
    </row>
    <row r="2392" spans="1:27" s="44" customFormat="1" x14ac:dyDescent="0.15">
      <c r="A2392" s="66"/>
      <c r="O2392"/>
      <c r="T2392"/>
      <c r="U2392"/>
      <c r="V2392"/>
      <c r="W2392"/>
      <c r="X2392"/>
      <c r="Y2392"/>
      <c r="Z2392"/>
      <c r="AA2392"/>
    </row>
    <row r="2393" spans="1:27" s="44" customFormat="1" x14ac:dyDescent="0.15">
      <c r="A2393" s="66"/>
      <c r="O2393"/>
      <c r="T2393"/>
      <c r="U2393"/>
      <c r="V2393"/>
      <c r="W2393"/>
      <c r="X2393"/>
      <c r="Y2393"/>
      <c r="Z2393"/>
      <c r="AA2393"/>
    </row>
    <row r="2394" spans="1:27" s="44" customFormat="1" x14ac:dyDescent="0.15">
      <c r="A2394" s="66"/>
      <c r="O2394"/>
      <c r="T2394"/>
      <c r="U2394"/>
      <c r="V2394"/>
      <c r="W2394"/>
      <c r="X2394"/>
      <c r="Y2394"/>
      <c r="Z2394"/>
      <c r="AA2394"/>
    </row>
    <row r="2395" spans="1:27" s="44" customFormat="1" x14ac:dyDescent="0.15">
      <c r="A2395" s="66"/>
      <c r="O2395"/>
      <c r="T2395"/>
      <c r="U2395"/>
      <c r="V2395"/>
      <c r="W2395"/>
      <c r="X2395"/>
      <c r="Y2395"/>
      <c r="Z2395"/>
      <c r="AA2395"/>
    </row>
    <row r="2396" spans="1:27" s="44" customFormat="1" x14ac:dyDescent="0.15">
      <c r="A2396" s="66"/>
      <c r="O2396"/>
      <c r="T2396"/>
      <c r="U2396"/>
      <c r="V2396"/>
      <c r="W2396"/>
      <c r="X2396"/>
      <c r="Y2396"/>
      <c r="Z2396"/>
      <c r="AA2396"/>
    </row>
    <row r="2397" spans="1:27" s="44" customFormat="1" x14ac:dyDescent="0.15">
      <c r="A2397" s="66"/>
      <c r="O2397"/>
      <c r="T2397"/>
      <c r="U2397"/>
      <c r="V2397"/>
      <c r="W2397"/>
      <c r="X2397"/>
      <c r="Y2397"/>
      <c r="Z2397"/>
      <c r="AA2397"/>
    </row>
    <row r="2398" spans="1:27" s="44" customFormat="1" x14ac:dyDescent="0.15">
      <c r="A2398" s="66"/>
      <c r="O2398"/>
      <c r="T2398"/>
      <c r="U2398"/>
      <c r="V2398"/>
      <c r="W2398"/>
      <c r="X2398"/>
      <c r="Y2398"/>
      <c r="Z2398"/>
      <c r="AA2398"/>
    </row>
    <row r="2399" spans="1:27" s="44" customFormat="1" x14ac:dyDescent="0.15">
      <c r="A2399" s="66"/>
      <c r="O2399"/>
      <c r="T2399"/>
      <c r="U2399"/>
      <c r="V2399"/>
      <c r="W2399"/>
      <c r="X2399"/>
      <c r="Y2399"/>
      <c r="Z2399"/>
      <c r="AA2399"/>
    </row>
    <row r="2400" spans="1:27" s="44" customFormat="1" x14ac:dyDescent="0.15">
      <c r="A2400" s="66"/>
      <c r="O2400"/>
      <c r="T2400"/>
      <c r="U2400"/>
      <c r="V2400"/>
      <c r="W2400"/>
      <c r="X2400"/>
      <c r="Y2400"/>
      <c r="Z2400"/>
      <c r="AA2400"/>
    </row>
    <row r="2401" spans="1:27" s="44" customFormat="1" x14ac:dyDescent="0.15">
      <c r="A2401" s="66"/>
      <c r="O2401"/>
      <c r="T2401"/>
      <c r="U2401"/>
      <c r="V2401"/>
      <c r="W2401"/>
      <c r="X2401"/>
      <c r="Y2401"/>
      <c r="Z2401"/>
      <c r="AA2401"/>
    </row>
    <row r="2402" spans="1:27" s="44" customFormat="1" x14ac:dyDescent="0.15">
      <c r="A2402" s="66"/>
      <c r="O2402"/>
      <c r="T2402"/>
      <c r="U2402"/>
      <c r="V2402"/>
      <c r="W2402"/>
      <c r="X2402"/>
      <c r="Y2402"/>
      <c r="Z2402"/>
      <c r="AA2402"/>
    </row>
    <row r="2403" spans="1:27" s="44" customFormat="1" x14ac:dyDescent="0.15">
      <c r="A2403" s="66"/>
      <c r="O2403"/>
      <c r="T2403"/>
      <c r="U2403"/>
      <c r="V2403"/>
      <c r="W2403"/>
      <c r="X2403"/>
      <c r="Y2403"/>
      <c r="Z2403"/>
      <c r="AA2403"/>
    </row>
    <row r="2404" spans="1:27" s="44" customFormat="1" x14ac:dyDescent="0.15">
      <c r="A2404" s="66"/>
      <c r="O2404"/>
      <c r="T2404"/>
      <c r="U2404"/>
      <c r="V2404"/>
      <c r="W2404"/>
      <c r="X2404"/>
      <c r="Y2404"/>
      <c r="Z2404"/>
      <c r="AA2404"/>
    </row>
    <row r="2405" spans="1:27" s="44" customFormat="1" x14ac:dyDescent="0.15">
      <c r="A2405" s="66"/>
      <c r="O2405"/>
      <c r="T2405"/>
      <c r="U2405"/>
      <c r="V2405"/>
      <c r="W2405"/>
      <c r="X2405"/>
      <c r="Y2405"/>
      <c r="Z2405"/>
      <c r="AA2405"/>
    </row>
    <row r="2406" spans="1:27" s="44" customFormat="1" x14ac:dyDescent="0.15">
      <c r="A2406" s="66"/>
      <c r="O2406"/>
      <c r="T2406"/>
      <c r="U2406"/>
      <c r="V2406"/>
      <c r="W2406"/>
      <c r="X2406"/>
      <c r="Y2406"/>
      <c r="Z2406"/>
      <c r="AA2406"/>
    </row>
    <row r="2407" spans="1:27" s="44" customFormat="1" x14ac:dyDescent="0.15">
      <c r="A2407" s="66"/>
      <c r="O2407"/>
      <c r="T2407"/>
      <c r="U2407"/>
      <c r="V2407"/>
      <c r="W2407"/>
      <c r="X2407"/>
      <c r="Y2407"/>
      <c r="Z2407"/>
      <c r="AA2407"/>
    </row>
    <row r="2408" spans="1:27" s="44" customFormat="1" x14ac:dyDescent="0.15">
      <c r="A2408" s="66"/>
      <c r="O2408"/>
      <c r="T2408"/>
      <c r="U2408"/>
      <c r="V2408"/>
      <c r="W2408"/>
      <c r="X2408"/>
      <c r="Y2408"/>
      <c r="Z2408"/>
      <c r="AA2408"/>
    </row>
    <row r="2409" spans="1:27" s="44" customFormat="1" x14ac:dyDescent="0.15">
      <c r="A2409" s="66"/>
      <c r="O2409"/>
      <c r="T2409"/>
      <c r="U2409"/>
      <c r="V2409"/>
      <c r="W2409"/>
      <c r="X2409"/>
      <c r="Y2409"/>
      <c r="Z2409"/>
      <c r="AA2409"/>
    </row>
    <row r="2410" spans="1:27" s="44" customFormat="1" x14ac:dyDescent="0.15">
      <c r="A2410" s="66"/>
      <c r="O2410"/>
      <c r="T2410"/>
      <c r="U2410"/>
      <c r="V2410"/>
      <c r="W2410"/>
      <c r="X2410"/>
      <c r="Y2410"/>
      <c r="Z2410"/>
      <c r="AA2410"/>
    </row>
    <row r="2411" spans="1:27" s="44" customFormat="1" x14ac:dyDescent="0.15">
      <c r="A2411" s="66"/>
      <c r="O2411"/>
      <c r="T2411"/>
      <c r="U2411"/>
      <c r="V2411"/>
      <c r="W2411"/>
      <c r="X2411"/>
      <c r="Y2411"/>
      <c r="Z2411"/>
      <c r="AA2411"/>
    </row>
    <row r="2412" spans="1:27" s="44" customFormat="1" x14ac:dyDescent="0.15">
      <c r="A2412" s="66"/>
      <c r="O2412"/>
      <c r="T2412"/>
      <c r="U2412"/>
      <c r="V2412"/>
      <c r="W2412"/>
      <c r="X2412"/>
      <c r="Y2412"/>
      <c r="Z2412"/>
      <c r="AA2412"/>
    </row>
    <row r="2413" spans="1:27" s="44" customFormat="1" x14ac:dyDescent="0.15">
      <c r="A2413" s="66"/>
      <c r="O2413"/>
      <c r="T2413"/>
      <c r="U2413"/>
      <c r="V2413"/>
      <c r="W2413"/>
      <c r="X2413"/>
      <c r="Y2413"/>
      <c r="Z2413"/>
      <c r="AA2413"/>
    </row>
    <row r="2414" spans="1:27" s="44" customFormat="1" x14ac:dyDescent="0.15">
      <c r="A2414" s="66"/>
      <c r="O2414"/>
      <c r="T2414"/>
      <c r="U2414"/>
      <c r="V2414"/>
      <c r="W2414"/>
      <c r="X2414"/>
      <c r="Y2414"/>
      <c r="Z2414"/>
      <c r="AA2414"/>
    </row>
    <row r="2415" spans="1:27" s="44" customFormat="1" x14ac:dyDescent="0.15">
      <c r="A2415" s="66"/>
      <c r="O2415"/>
      <c r="T2415"/>
      <c r="U2415"/>
      <c r="V2415"/>
      <c r="W2415"/>
      <c r="X2415"/>
      <c r="Y2415"/>
      <c r="Z2415"/>
      <c r="AA2415"/>
    </row>
    <row r="2416" spans="1:27" s="44" customFormat="1" x14ac:dyDescent="0.15">
      <c r="A2416" s="66"/>
      <c r="O2416"/>
      <c r="T2416"/>
      <c r="U2416"/>
      <c r="V2416"/>
      <c r="W2416"/>
      <c r="X2416"/>
      <c r="Y2416"/>
      <c r="Z2416"/>
      <c r="AA2416"/>
    </row>
    <row r="2417" spans="1:27" s="44" customFormat="1" x14ac:dyDescent="0.15">
      <c r="A2417" s="66"/>
      <c r="O2417"/>
      <c r="T2417"/>
      <c r="U2417"/>
      <c r="V2417"/>
      <c r="W2417"/>
      <c r="X2417"/>
      <c r="Y2417"/>
      <c r="Z2417"/>
      <c r="AA2417"/>
    </row>
    <row r="2418" spans="1:27" s="44" customFormat="1" x14ac:dyDescent="0.15">
      <c r="A2418" s="66"/>
      <c r="O2418"/>
      <c r="T2418"/>
      <c r="U2418"/>
      <c r="V2418"/>
      <c r="W2418"/>
      <c r="X2418"/>
      <c r="Y2418"/>
      <c r="Z2418"/>
      <c r="AA2418"/>
    </row>
    <row r="2419" spans="1:27" s="44" customFormat="1" x14ac:dyDescent="0.15">
      <c r="A2419" s="66"/>
      <c r="O2419"/>
      <c r="T2419"/>
      <c r="U2419"/>
      <c r="V2419"/>
      <c r="W2419"/>
      <c r="X2419"/>
      <c r="Y2419"/>
      <c r="Z2419"/>
      <c r="AA2419"/>
    </row>
    <row r="2420" spans="1:27" s="44" customFormat="1" x14ac:dyDescent="0.15">
      <c r="A2420" s="66"/>
      <c r="O2420"/>
      <c r="T2420"/>
      <c r="U2420"/>
      <c r="V2420"/>
      <c r="W2420"/>
      <c r="X2420"/>
      <c r="Y2420"/>
      <c r="Z2420"/>
      <c r="AA2420"/>
    </row>
    <row r="2421" spans="1:27" s="44" customFormat="1" x14ac:dyDescent="0.15">
      <c r="A2421" s="66"/>
      <c r="O2421"/>
      <c r="T2421"/>
      <c r="U2421"/>
      <c r="V2421"/>
      <c r="W2421"/>
      <c r="X2421"/>
      <c r="Y2421"/>
      <c r="Z2421"/>
      <c r="AA2421"/>
    </row>
    <row r="2422" spans="1:27" s="44" customFormat="1" x14ac:dyDescent="0.15">
      <c r="A2422" s="66"/>
      <c r="O2422"/>
      <c r="T2422"/>
      <c r="U2422"/>
      <c r="V2422"/>
      <c r="W2422"/>
      <c r="X2422"/>
      <c r="Y2422"/>
      <c r="Z2422"/>
      <c r="AA2422"/>
    </row>
    <row r="2423" spans="1:27" s="44" customFormat="1" x14ac:dyDescent="0.15">
      <c r="A2423" s="66"/>
      <c r="O2423"/>
      <c r="T2423"/>
      <c r="U2423"/>
      <c r="V2423"/>
      <c r="W2423"/>
      <c r="X2423"/>
      <c r="Y2423"/>
      <c r="Z2423"/>
      <c r="AA2423"/>
    </row>
    <row r="2424" spans="1:27" s="44" customFormat="1" x14ac:dyDescent="0.15">
      <c r="A2424" s="66"/>
      <c r="O2424"/>
      <c r="T2424"/>
      <c r="U2424"/>
      <c r="V2424"/>
      <c r="W2424"/>
      <c r="X2424"/>
      <c r="Y2424"/>
      <c r="Z2424"/>
      <c r="AA2424"/>
    </row>
    <row r="2425" spans="1:27" s="44" customFormat="1" x14ac:dyDescent="0.15">
      <c r="A2425" s="66"/>
      <c r="O2425"/>
      <c r="T2425"/>
      <c r="U2425"/>
      <c r="V2425"/>
      <c r="W2425"/>
      <c r="X2425"/>
      <c r="Y2425"/>
      <c r="Z2425"/>
      <c r="AA2425"/>
    </row>
    <row r="2426" spans="1:27" s="44" customFormat="1" x14ac:dyDescent="0.15">
      <c r="A2426" s="66"/>
      <c r="O2426"/>
      <c r="T2426"/>
      <c r="U2426"/>
      <c r="V2426"/>
      <c r="W2426"/>
      <c r="X2426"/>
      <c r="Y2426"/>
      <c r="Z2426"/>
      <c r="AA2426"/>
    </row>
    <row r="2427" spans="1:27" s="44" customFormat="1" x14ac:dyDescent="0.15">
      <c r="A2427" s="66"/>
      <c r="O2427"/>
      <c r="T2427"/>
      <c r="U2427"/>
      <c r="V2427"/>
      <c r="W2427"/>
      <c r="X2427"/>
      <c r="Y2427"/>
      <c r="Z2427"/>
      <c r="AA2427"/>
    </row>
    <row r="2428" spans="1:27" s="44" customFormat="1" x14ac:dyDescent="0.15">
      <c r="A2428" s="66"/>
      <c r="O2428"/>
      <c r="T2428"/>
      <c r="U2428"/>
      <c r="V2428"/>
      <c r="W2428"/>
      <c r="X2428"/>
      <c r="Y2428"/>
      <c r="Z2428"/>
      <c r="AA2428"/>
    </row>
    <row r="2429" spans="1:27" s="44" customFormat="1" x14ac:dyDescent="0.15">
      <c r="A2429" s="66"/>
      <c r="O2429"/>
      <c r="T2429"/>
      <c r="U2429"/>
      <c r="V2429"/>
      <c r="W2429"/>
      <c r="X2429"/>
      <c r="Y2429"/>
      <c r="Z2429"/>
      <c r="AA2429"/>
    </row>
    <row r="2430" spans="1:27" s="44" customFormat="1" x14ac:dyDescent="0.15">
      <c r="A2430" s="66"/>
      <c r="O2430"/>
      <c r="T2430"/>
      <c r="U2430"/>
      <c r="V2430"/>
      <c r="W2430"/>
      <c r="X2430"/>
      <c r="Y2430"/>
      <c r="Z2430"/>
      <c r="AA2430"/>
    </row>
    <row r="2431" spans="1:27" s="44" customFormat="1" x14ac:dyDescent="0.15">
      <c r="A2431" s="66"/>
      <c r="O2431"/>
      <c r="T2431"/>
      <c r="U2431"/>
      <c r="V2431"/>
      <c r="W2431"/>
      <c r="X2431"/>
      <c r="Y2431"/>
      <c r="Z2431"/>
      <c r="AA2431"/>
    </row>
    <row r="2432" spans="1:27" s="44" customFormat="1" x14ac:dyDescent="0.15">
      <c r="A2432" s="66"/>
      <c r="O2432"/>
      <c r="T2432"/>
      <c r="U2432"/>
      <c r="V2432"/>
      <c r="W2432"/>
      <c r="X2432"/>
      <c r="Y2432"/>
      <c r="Z2432"/>
      <c r="AA2432"/>
    </row>
    <row r="2433" spans="1:27" s="44" customFormat="1" x14ac:dyDescent="0.15">
      <c r="A2433" s="66"/>
      <c r="O2433"/>
      <c r="T2433"/>
      <c r="U2433"/>
      <c r="V2433"/>
      <c r="W2433"/>
      <c r="X2433"/>
      <c r="Y2433"/>
      <c r="Z2433"/>
      <c r="AA2433"/>
    </row>
    <row r="2434" spans="1:27" s="44" customFormat="1" x14ac:dyDescent="0.15">
      <c r="A2434" s="66"/>
      <c r="O2434"/>
      <c r="T2434"/>
      <c r="U2434"/>
      <c r="V2434"/>
      <c r="W2434"/>
      <c r="X2434"/>
      <c r="Y2434"/>
      <c r="Z2434"/>
      <c r="AA2434"/>
    </row>
    <row r="2435" spans="1:27" s="44" customFormat="1" x14ac:dyDescent="0.15">
      <c r="A2435" s="66"/>
      <c r="O2435"/>
      <c r="T2435"/>
      <c r="U2435"/>
      <c r="V2435"/>
      <c r="W2435"/>
      <c r="X2435"/>
      <c r="Y2435"/>
      <c r="Z2435"/>
      <c r="AA2435"/>
    </row>
    <row r="2436" spans="1:27" s="44" customFormat="1" x14ac:dyDescent="0.15">
      <c r="A2436" s="66"/>
      <c r="O2436"/>
      <c r="T2436"/>
      <c r="U2436"/>
      <c r="V2436"/>
      <c r="W2436"/>
      <c r="X2436"/>
      <c r="Y2436"/>
      <c r="Z2436"/>
      <c r="AA2436"/>
    </row>
    <row r="2437" spans="1:27" s="44" customFormat="1" x14ac:dyDescent="0.15">
      <c r="A2437" s="66"/>
      <c r="O2437"/>
      <c r="T2437"/>
      <c r="U2437"/>
      <c r="V2437"/>
      <c r="W2437"/>
      <c r="X2437"/>
      <c r="Y2437"/>
      <c r="Z2437"/>
      <c r="AA2437"/>
    </row>
    <row r="2438" spans="1:27" s="44" customFormat="1" x14ac:dyDescent="0.15">
      <c r="A2438" s="66"/>
      <c r="O2438"/>
      <c r="T2438"/>
      <c r="U2438"/>
      <c r="V2438"/>
      <c r="W2438"/>
      <c r="X2438"/>
      <c r="Y2438"/>
      <c r="Z2438"/>
      <c r="AA2438"/>
    </row>
    <row r="2439" spans="1:27" s="44" customFormat="1" x14ac:dyDescent="0.15">
      <c r="A2439" s="66"/>
      <c r="O2439"/>
      <c r="T2439"/>
      <c r="U2439"/>
      <c r="V2439"/>
      <c r="W2439"/>
      <c r="X2439"/>
      <c r="Y2439"/>
      <c r="Z2439"/>
      <c r="AA2439"/>
    </row>
    <row r="2440" spans="1:27" s="44" customFormat="1" x14ac:dyDescent="0.15">
      <c r="A2440" s="66"/>
      <c r="O2440"/>
      <c r="T2440"/>
      <c r="U2440"/>
      <c r="V2440"/>
      <c r="W2440"/>
      <c r="X2440"/>
      <c r="Y2440"/>
      <c r="Z2440"/>
      <c r="AA2440"/>
    </row>
    <row r="2441" spans="1:27" s="44" customFormat="1" x14ac:dyDescent="0.15">
      <c r="A2441" s="66"/>
      <c r="O2441"/>
      <c r="T2441"/>
      <c r="U2441"/>
      <c r="V2441"/>
      <c r="W2441"/>
      <c r="X2441"/>
      <c r="Y2441"/>
      <c r="Z2441"/>
      <c r="AA2441"/>
    </row>
    <row r="2442" spans="1:27" s="44" customFormat="1" x14ac:dyDescent="0.15">
      <c r="A2442" s="66"/>
      <c r="O2442"/>
      <c r="T2442"/>
      <c r="U2442"/>
      <c r="V2442"/>
      <c r="W2442"/>
      <c r="X2442"/>
      <c r="Y2442"/>
      <c r="Z2442"/>
      <c r="AA2442"/>
    </row>
    <row r="2443" spans="1:27" s="44" customFormat="1" x14ac:dyDescent="0.15">
      <c r="A2443" s="66"/>
      <c r="O2443"/>
      <c r="T2443"/>
      <c r="U2443"/>
      <c r="V2443"/>
      <c r="W2443"/>
      <c r="X2443"/>
      <c r="Y2443"/>
      <c r="Z2443"/>
      <c r="AA2443"/>
    </row>
    <row r="2444" spans="1:27" s="44" customFormat="1" x14ac:dyDescent="0.15">
      <c r="A2444" s="66"/>
      <c r="O2444"/>
      <c r="T2444"/>
      <c r="U2444"/>
      <c r="V2444"/>
      <c r="W2444"/>
      <c r="X2444"/>
      <c r="Y2444"/>
      <c r="Z2444"/>
      <c r="AA2444"/>
    </row>
    <row r="2445" spans="1:27" s="44" customFormat="1" x14ac:dyDescent="0.15">
      <c r="A2445" s="66"/>
      <c r="O2445"/>
      <c r="T2445"/>
      <c r="U2445"/>
      <c r="V2445"/>
      <c r="W2445"/>
      <c r="X2445"/>
      <c r="Y2445"/>
      <c r="Z2445"/>
      <c r="AA2445"/>
    </row>
    <row r="2446" spans="1:27" s="44" customFormat="1" x14ac:dyDescent="0.15">
      <c r="A2446" s="66"/>
      <c r="O2446"/>
      <c r="T2446"/>
      <c r="U2446"/>
      <c r="V2446"/>
      <c r="W2446"/>
      <c r="X2446"/>
      <c r="Y2446"/>
      <c r="Z2446"/>
      <c r="AA2446"/>
    </row>
    <row r="2447" spans="1:27" s="44" customFormat="1" x14ac:dyDescent="0.15">
      <c r="A2447" s="66"/>
      <c r="O2447"/>
      <c r="T2447"/>
      <c r="U2447"/>
      <c r="V2447"/>
      <c r="W2447"/>
      <c r="X2447"/>
      <c r="Y2447"/>
      <c r="Z2447"/>
      <c r="AA2447"/>
    </row>
    <row r="2448" spans="1:27" s="44" customFormat="1" x14ac:dyDescent="0.15">
      <c r="A2448" s="66"/>
      <c r="O2448"/>
      <c r="T2448"/>
      <c r="U2448"/>
      <c r="V2448"/>
      <c r="W2448"/>
      <c r="X2448"/>
      <c r="Y2448"/>
      <c r="Z2448"/>
      <c r="AA2448"/>
    </row>
    <row r="2449" spans="1:27" s="44" customFormat="1" x14ac:dyDescent="0.15">
      <c r="A2449" s="66"/>
      <c r="O2449"/>
      <c r="T2449"/>
      <c r="U2449"/>
      <c r="V2449"/>
      <c r="W2449"/>
      <c r="X2449"/>
      <c r="Y2449"/>
      <c r="Z2449"/>
      <c r="AA2449"/>
    </row>
    <row r="2450" spans="1:27" s="44" customFormat="1" x14ac:dyDescent="0.15">
      <c r="A2450" s="66"/>
      <c r="O2450"/>
      <c r="T2450"/>
      <c r="U2450"/>
      <c r="V2450"/>
      <c r="W2450"/>
      <c r="X2450"/>
      <c r="Y2450"/>
      <c r="Z2450"/>
      <c r="AA2450"/>
    </row>
    <row r="2451" spans="1:27" s="44" customFormat="1" x14ac:dyDescent="0.15">
      <c r="A2451" s="66"/>
      <c r="O2451"/>
      <c r="T2451"/>
      <c r="U2451"/>
      <c r="V2451"/>
      <c r="W2451"/>
      <c r="X2451"/>
      <c r="Y2451"/>
      <c r="Z2451"/>
      <c r="AA2451"/>
    </row>
    <row r="2452" spans="1:27" s="44" customFormat="1" x14ac:dyDescent="0.15">
      <c r="A2452" s="66"/>
      <c r="O2452"/>
      <c r="T2452"/>
      <c r="U2452"/>
      <c r="V2452"/>
      <c r="W2452"/>
      <c r="X2452"/>
      <c r="Y2452"/>
      <c r="Z2452"/>
      <c r="AA2452"/>
    </row>
    <row r="2453" spans="1:27" s="44" customFormat="1" x14ac:dyDescent="0.15">
      <c r="A2453" s="66"/>
      <c r="O2453"/>
      <c r="T2453"/>
      <c r="U2453"/>
      <c r="V2453"/>
      <c r="W2453"/>
      <c r="X2453"/>
      <c r="Y2453"/>
      <c r="Z2453"/>
      <c r="AA2453"/>
    </row>
    <row r="2454" spans="1:27" s="44" customFormat="1" x14ac:dyDescent="0.15">
      <c r="A2454" s="66"/>
      <c r="O2454"/>
      <c r="T2454"/>
      <c r="U2454"/>
      <c r="V2454"/>
      <c r="W2454"/>
      <c r="X2454"/>
      <c r="Y2454"/>
      <c r="Z2454"/>
      <c r="AA2454"/>
    </row>
    <row r="2455" spans="1:27" s="44" customFormat="1" x14ac:dyDescent="0.15">
      <c r="A2455" s="66"/>
      <c r="O2455"/>
      <c r="T2455"/>
      <c r="U2455"/>
      <c r="V2455"/>
      <c r="W2455"/>
      <c r="X2455"/>
      <c r="Y2455"/>
      <c r="Z2455"/>
      <c r="AA2455"/>
    </row>
    <row r="2456" spans="1:27" s="44" customFormat="1" x14ac:dyDescent="0.15">
      <c r="A2456" s="66"/>
      <c r="O2456"/>
      <c r="T2456"/>
      <c r="U2456"/>
      <c r="V2456"/>
      <c r="W2456"/>
      <c r="X2456"/>
      <c r="Y2456"/>
      <c r="Z2456"/>
      <c r="AA2456"/>
    </row>
    <row r="2457" spans="1:27" s="44" customFormat="1" x14ac:dyDescent="0.15">
      <c r="A2457" s="66"/>
      <c r="O2457"/>
      <c r="T2457"/>
      <c r="U2457"/>
      <c r="V2457"/>
      <c r="W2457"/>
      <c r="X2457"/>
      <c r="Y2457"/>
      <c r="Z2457"/>
      <c r="AA2457"/>
    </row>
    <row r="2458" spans="1:27" s="44" customFormat="1" x14ac:dyDescent="0.15">
      <c r="A2458" s="66"/>
      <c r="O2458"/>
      <c r="T2458"/>
      <c r="U2458"/>
      <c r="V2458"/>
      <c r="W2458"/>
      <c r="X2458"/>
      <c r="Y2458"/>
      <c r="Z2458"/>
      <c r="AA2458"/>
    </row>
    <row r="2459" spans="1:27" s="44" customFormat="1" x14ac:dyDescent="0.15">
      <c r="A2459" s="66"/>
      <c r="O2459"/>
      <c r="T2459"/>
      <c r="U2459"/>
      <c r="V2459"/>
      <c r="W2459"/>
      <c r="X2459"/>
      <c r="Y2459"/>
      <c r="Z2459"/>
      <c r="AA2459"/>
    </row>
    <row r="2460" spans="1:27" s="44" customFormat="1" x14ac:dyDescent="0.15">
      <c r="A2460" s="66"/>
      <c r="O2460"/>
      <c r="T2460"/>
      <c r="U2460"/>
      <c r="V2460"/>
      <c r="W2460"/>
      <c r="X2460"/>
      <c r="Y2460"/>
      <c r="Z2460"/>
      <c r="AA2460"/>
    </row>
    <row r="2461" spans="1:27" s="44" customFormat="1" x14ac:dyDescent="0.15">
      <c r="A2461" s="66"/>
      <c r="O2461"/>
      <c r="T2461"/>
      <c r="U2461"/>
      <c r="V2461"/>
      <c r="W2461"/>
      <c r="X2461"/>
      <c r="Y2461"/>
      <c r="Z2461"/>
      <c r="AA2461"/>
    </row>
    <row r="2462" spans="1:27" s="44" customFormat="1" x14ac:dyDescent="0.15">
      <c r="A2462" s="66"/>
      <c r="O2462"/>
      <c r="T2462"/>
      <c r="U2462"/>
      <c r="V2462"/>
      <c r="W2462"/>
      <c r="X2462"/>
      <c r="Y2462"/>
      <c r="Z2462"/>
      <c r="AA2462"/>
    </row>
    <row r="2463" spans="1:27" s="44" customFormat="1" x14ac:dyDescent="0.15">
      <c r="A2463" s="66"/>
      <c r="O2463"/>
      <c r="T2463"/>
      <c r="U2463"/>
      <c r="V2463"/>
      <c r="W2463"/>
      <c r="X2463"/>
      <c r="Y2463"/>
      <c r="Z2463"/>
      <c r="AA2463"/>
    </row>
    <row r="2464" spans="1:27" s="44" customFormat="1" x14ac:dyDescent="0.15">
      <c r="A2464" s="66"/>
      <c r="O2464"/>
      <c r="T2464"/>
      <c r="U2464"/>
      <c r="V2464"/>
      <c r="W2464"/>
      <c r="X2464"/>
      <c r="Y2464"/>
      <c r="Z2464"/>
      <c r="AA2464"/>
    </row>
    <row r="2465" spans="1:27" s="44" customFormat="1" x14ac:dyDescent="0.15">
      <c r="A2465" s="66"/>
      <c r="O2465"/>
      <c r="T2465"/>
      <c r="U2465"/>
      <c r="V2465"/>
      <c r="W2465"/>
      <c r="X2465"/>
      <c r="Y2465"/>
      <c r="Z2465"/>
      <c r="AA2465"/>
    </row>
    <row r="2466" spans="1:27" s="44" customFormat="1" x14ac:dyDescent="0.15">
      <c r="A2466" s="66"/>
      <c r="O2466"/>
      <c r="T2466"/>
      <c r="U2466"/>
      <c r="V2466"/>
      <c r="W2466"/>
      <c r="X2466"/>
      <c r="Y2466"/>
      <c r="Z2466"/>
      <c r="AA2466"/>
    </row>
    <row r="2467" spans="1:27" s="44" customFormat="1" x14ac:dyDescent="0.15">
      <c r="A2467" s="66"/>
      <c r="O2467"/>
      <c r="T2467"/>
      <c r="U2467"/>
      <c r="V2467"/>
      <c r="W2467"/>
      <c r="X2467"/>
      <c r="Y2467"/>
      <c r="Z2467"/>
      <c r="AA2467"/>
    </row>
    <row r="2468" spans="1:27" s="44" customFormat="1" x14ac:dyDescent="0.15">
      <c r="A2468" s="66"/>
      <c r="O2468"/>
      <c r="T2468"/>
      <c r="U2468"/>
      <c r="V2468"/>
      <c r="W2468"/>
      <c r="X2468"/>
      <c r="Y2468"/>
      <c r="Z2468"/>
      <c r="AA2468"/>
    </row>
    <row r="2469" spans="1:27" s="44" customFormat="1" x14ac:dyDescent="0.15">
      <c r="A2469" s="66"/>
      <c r="O2469"/>
      <c r="T2469"/>
      <c r="U2469"/>
      <c r="V2469"/>
      <c r="W2469"/>
      <c r="X2469"/>
      <c r="Y2469"/>
      <c r="Z2469"/>
      <c r="AA2469"/>
    </row>
    <row r="2470" spans="1:27" s="44" customFormat="1" x14ac:dyDescent="0.15">
      <c r="A2470" s="66"/>
      <c r="O2470"/>
      <c r="T2470"/>
      <c r="U2470"/>
      <c r="V2470"/>
      <c r="W2470"/>
      <c r="X2470"/>
      <c r="Y2470"/>
      <c r="Z2470"/>
      <c r="AA2470"/>
    </row>
    <row r="2471" spans="1:27" s="44" customFormat="1" x14ac:dyDescent="0.15">
      <c r="A2471" s="66"/>
      <c r="O2471"/>
      <c r="T2471"/>
      <c r="U2471"/>
      <c r="V2471"/>
      <c r="W2471"/>
      <c r="X2471"/>
      <c r="Y2471"/>
      <c r="Z2471"/>
      <c r="AA2471"/>
    </row>
    <row r="2472" spans="1:27" s="44" customFormat="1" x14ac:dyDescent="0.15">
      <c r="A2472" s="66"/>
      <c r="O2472"/>
      <c r="T2472"/>
      <c r="U2472"/>
      <c r="V2472"/>
      <c r="W2472"/>
      <c r="X2472"/>
      <c r="Y2472"/>
      <c r="Z2472"/>
      <c r="AA2472"/>
    </row>
    <row r="2473" spans="1:27" s="44" customFormat="1" x14ac:dyDescent="0.15">
      <c r="A2473" s="66"/>
      <c r="O2473"/>
      <c r="T2473"/>
      <c r="U2473"/>
      <c r="V2473"/>
      <c r="W2473"/>
      <c r="X2473"/>
      <c r="Y2473"/>
      <c r="Z2473"/>
      <c r="AA2473"/>
    </row>
    <row r="2474" spans="1:27" s="44" customFormat="1" x14ac:dyDescent="0.15">
      <c r="A2474" s="66"/>
      <c r="O2474"/>
      <c r="T2474"/>
      <c r="U2474"/>
      <c r="V2474"/>
      <c r="W2474"/>
      <c r="X2474"/>
      <c r="Y2474"/>
      <c r="Z2474"/>
      <c r="AA2474"/>
    </row>
    <row r="2475" spans="1:27" s="44" customFormat="1" x14ac:dyDescent="0.15">
      <c r="A2475" s="66"/>
      <c r="O2475"/>
      <c r="T2475"/>
      <c r="U2475"/>
      <c r="V2475"/>
      <c r="W2475"/>
      <c r="X2475"/>
      <c r="Y2475"/>
      <c r="Z2475"/>
      <c r="AA2475"/>
    </row>
    <row r="2476" spans="1:27" s="44" customFormat="1" x14ac:dyDescent="0.15">
      <c r="A2476" s="66"/>
      <c r="O2476"/>
      <c r="T2476"/>
      <c r="U2476"/>
      <c r="V2476"/>
      <c r="W2476"/>
      <c r="X2476"/>
      <c r="Y2476"/>
      <c r="Z2476"/>
      <c r="AA2476"/>
    </row>
    <row r="2477" spans="1:27" s="44" customFormat="1" x14ac:dyDescent="0.15">
      <c r="A2477" s="66"/>
      <c r="O2477"/>
      <c r="T2477"/>
      <c r="U2477"/>
      <c r="V2477"/>
      <c r="W2477"/>
      <c r="X2477"/>
      <c r="Y2477"/>
      <c r="Z2477"/>
      <c r="AA2477"/>
    </row>
    <row r="2478" spans="1:27" s="44" customFormat="1" x14ac:dyDescent="0.15">
      <c r="A2478" s="66"/>
      <c r="O2478"/>
      <c r="T2478"/>
      <c r="U2478"/>
      <c r="V2478"/>
      <c r="W2478"/>
      <c r="X2478"/>
      <c r="Y2478"/>
      <c r="Z2478"/>
      <c r="AA2478"/>
    </row>
    <row r="2479" spans="1:27" s="44" customFormat="1" x14ac:dyDescent="0.15">
      <c r="A2479" s="66"/>
      <c r="O2479"/>
      <c r="T2479"/>
      <c r="U2479"/>
      <c r="V2479"/>
      <c r="W2479"/>
      <c r="X2479"/>
      <c r="Y2479"/>
      <c r="Z2479"/>
      <c r="AA2479"/>
    </row>
    <row r="2480" spans="1:27" s="44" customFormat="1" x14ac:dyDescent="0.15">
      <c r="A2480" s="66"/>
      <c r="O2480"/>
      <c r="T2480"/>
      <c r="U2480"/>
      <c r="V2480"/>
      <c r="W2480"/>
      <c r="X2480"/>
      <c r="Y2480"/>
      <c r="Z2480"/>
      <c r="AA2480"/>
    </row>
    <row r="2481" spans="1:27" s="44" customFormat="1" x14ac:dyDescent="0.15">
      <c r="A2481" s="66"/>
      <c r="O2481"/>
      <c r="T2481"/>
      <c r="U2481"/>
      <c r="V2481"/>
      <c r="W2481"/>
      <c r="X2481"/>
      <c r="Y2481"/>
      <c r="Z2481"/>
      <c r="AA2481"/>
    </row>
    <row r="2482" spans="1:27" s="44" customFormat="1" x14ac:dyDescent="0.15">
      <c r="A2482" s="66"/>
      <c r="O2482"/>
      <c r="T2482"/>
      <c r="U2482"/>
      <c r="V2482"/>
      <c r="W2482"/>
      <c r="X2482"/>
      <c r="Y2482"/>
      <c r="Z2482"/>
      <c r="AA2482"/>
    </row>
    <row r="2483" spans="1:27" s="44" customFormat="1" x14ac:dyDescent="0.15">
      <c r="A2483" s="66"/>
      <c r="O2483"/>
      <c r="T2483"/>
      <c r="U2483"/>
      <c r="V2483"/>
      <c r="W2483"/>
      <c r="X2483"/>
      <c r="Y2483"/>
      <c r="Z2483"/>
      <c r="AA2483"/>
    </row>
    <row r="2484" spans="1:27" s="44" customFormat="1" x14ac:dyDescent="0.15">
      <c r="A2484" s="66"/>
      <c r="O2484"/>
      <c r="T2484"/>
      <c r="U2484"/>
      <c r="V2484"/>
      <c r="W2484"/>
      <c r="X2484"/>
      <c r="Y2484"/>
      <c r="Z2484"/>
      <c r="AA2484"/>
    </row>
    <row r="2485" spans="1:27" s="44" customFormat="1" x14ac:dyDescent="0.15">
      <c r="A2485" s="66"/>
      <c r="O2485"/>
      <c r="T2485"/>
      <c r="U2485"/>
      <c r="V2485"/>
      <c r="W2485"/>
      <c r="X2485"/>
      <c r="Y2485"/>
      <c r="Z2485"/>
      <c r="AA2485"/>
    </row>
    <row r="2486" spans="1:27" s="44" customFormat="1" x14ac:dyDescent="0.15">
      <c r="A2486" s="66"/>
      <c r="O2486"/>
      <c r="T2486"/>
      <c r="U2486"/>
      <c r="V2486"/>
      <c r="W2486"/>
      <c r="X2486"/>
      <c r="Y2486"/>
      <c r="Z2486"/>
      <c r="AA2486"/>
    </row>
    <row r="2487" spans="1:27" s="44" customFormat="1" x14ac:dyDescent="0.15">
      <c r="A2487" s="66"/>
      <c r="O2487"/>
      <c r="T2487"/>
      <c r="U2487"/>
      <c r="V2487"/>
      <c r="W2487"/>
      <c r="X2487"/>
      <c r="Y2487"/>
      <c r="Z2487"/>
      <c r="AA2487"/>
    </row>
    <row r="2488" spans="1:27" s="44" customFormat="1" x14ac:dyDescent="0.15">
      <c r="A2488" s="66"/>
      <c r="O2488"/>
      <c r="T2488"/>
      <c r="U2488"/>
      <c r="V2488"/>
      <c r="W2488"/>
      <c r="X2488"/>
      <c r="Y2488"/>
      <c r="Z2488"/>
      <c r="AA2488"/>
    </row>
    <row r="2489" spans="1:27" s="44" customFormat="1" x14ac:dyDescent="0.15">
      <c r="A2489" s="66"/>
      <c r="O2489"/>
      <c r="T2489"/>
      <c r="U2489"/>
      <c r="V2489"/>
      <c r="W2489"/>
      <c r="X2489"/>
      <c r="Y2489"/>
      <c r="Z2489"/>
      <c r="AA2489"/>
    </row>
    <row r="2490" spans="1:27" s="44" customFormat="1" x14ac:dyDescent="0.15">
      <c r="A2490" s="66"/>
      <c r="O2490"/>
      <c r="T2490"/>
      <c r="U2490"/>
      <c r="V2490"/>
      <c r="W2490"/>
      <c r="X2490"/>
      <c r="Y2490"/>
      <c r="Z2490"/>
      <c r="AA2490"/>
    </row>
    <row r="2491" spans="1:27" s="44" customFormat="1" x14ac:dyDescent="0.15">
      <c r="A2491" s="66"/>
      <c r="O2491"/>
      <c r="T2491"/>
      <c r="U2491"/>
      <c r="V2491"/>
      <c r="W2491"/>
      <c r="X2491"/>
      <c r="Y2491"/>
      <c r="Z2491"/>
      <c r="AA2491"/>
    </row>
    <row r="2492" spans="1:27" s="44" customFormat="1" x14ac:dyDescent="0.15">
      <c r="A2492" s="66"/>
      <c r="O2492"/>
      <c r="T2492"/>
      <c r="U2492"/>
      <c r="V2492"/>
      <c r="W2492"/>
      <c r="X2492"/>
      <c r="Y2492"/>
      <c r="Z2492"/>
      <c r="AA2492"/>
    </row>
    <row r="2493" spans="1:27" s="44" customFormat="1" x14ac:dyDescent="0.15">
      <c r="A2493" s="66"/>
      <c r="O2493"/>
      <c r="T2493"/>
      <c r="U2493"/>
      <c r="V2493"/>
      <c r="W2493"/>
      <c r="X2493"/>
      <c r="Y2493"/>
      <c r="Z2493"/>
      <c r="AA2493"/>
    </row>
    <row r="2494" spans="1:27" s="44" customFormat="1" x14ac:dyDescent="0.15">
      <c r="A2494" s="66"/>
      <c r="O2494"/>
      <c r="T2494"/>
      <c r="U2494"/>
      <c r="V2494"/>
      <c r="W2494"/>
      <c r="X2494"/>
      <c r="Y2494"/>
      <c r="Z2494"/>
      <c r="AA2494"/>
    </row>
    <row r="2495" spans="1:27" s="44" customFormat="1" x14ac:dyDescent="0.15">
      <c r="A2495" s="66"/>
      <c r="O2495"/>
      <c r="T2495"/>
      <c r="U2495"/>
      <c r="V2495"/>
      <c r="W2495"/>
      <c r="X2495"/>
      <c r="Y2495"/>
      <c r="Z2495"/>
      <c r="AA2495"/>
    </row>
    <row r="2496" spans="1:27" s="44" customFormat="1" x14ac:dyDescent="0.15">
      <c r="A2496" s="66"/>
      <c r="O2496"/>
      <c r="T2496"/>
      <c r="U2496"/>
      <c r="V2496"/>
      <c r="W2496"/>
      <c r="X2496"/>
      <c r="Y2496"/>
      <c r="Z2496"/>
      <c r="AA2496"/>
    </row>
    <row r="2497" spans="1:27" s="44" customFormat="1" x14ac:dyDescent="0.15">
      <c r="A2497" s="66"/>
      <c r="O2497"/>
      <c r="T2497"/>
      <c r="U2497"/>
      <c r="V2497"/>
      <c r="W2497"/>
      <c r="X2497"/>
      <c r="Y2497"/>
      <c r="Z2497"/>
      <c r="AA2497"/>
    </row>
    <row r="2498" spans="1:27" s="44" customFormat="1" x14ac:dyDescent="0.15">
      <c r="A2498" s="66"/>
      <c r="O2498"/>
      <c r="T2498"/>
      <c r="U2498"/>
      <c r="V2498"/>
      <c r="W2498"/>
      <c r="X2498"/>
      <c r="Y2498"/>
      <c r="Z2498"/>
      <c r="AA2498"/>
    </row>
    <row r="2499" spans="1:27" s="44" customFormat="1" x14ac:dyDescent="0.15">
      <c r="A2499" s="66"/>
      <c r="O2499"/>
      <c r="T2499"/>
      <c r="U2499"/>
      <c r="V2499"/>
      <c r="W2499"/>
      <c r="X2499"/>
      <c r="Y2499"/>
      <c r="Z2499"/>
      <c r="AA2499"/>
    </row>
    <row r="2500" spans="1:27" s="44" customFormat="1" x14ac:dyDescent="0.15">
      <c r="A2500" s="66"/>
      <c r="O2500"/>
      <c r="T2500"/>
      <c r="U2500"/>
      <c r="V2500"/>
      <c r="W2500"/>
      <c r="X2500"/>
      <c r="Y2500"/>
      <c r="Z2500"/>
      <c r="AA2500"/>
    </row>
    <row r="2501" spans="1:27" s="44" customFormat="1" x14ac:dyDescent="0.15">
      <c r="A2501" s="66"/>
      <c r="O2501"/>
      <c r="T2501"/>
      <c r="U2501"/>
      <c r="V2501"/>
      <c r="W2501"/>
      <c r="X2501"/>
      <c r="Y2501"/>
      <c r="Z2501"/>
      <c r="AA2501"/>
    </row>
    <row r="2502" spans="1:27" s="44" customFormat="1" x14ac:dyDescent="0.15">
      <c r="A2502" s="66"/>
      <c r="O2502"/>
      <c r="T2502"/>
      <c r="U2502"/>
      <c r="V2502"/>
      <c r="W2502"/>
      <c r="X2502"/>
      <c r="Y2502"/>
      <c r="Z2502"/>
      <c r="AA2502"/>
    </row>
    <row r="2503" spans="1:27" s="44" customFormat="1" x14ac:dyDescent="0.15">
      <c r="A2503" s="66"/>
      <c r="O2503"/>
      <c r="T2503"/>
      <c r="U2503"/>
      <c r="V2503"/>
      <c r="W2503"/>
      <c r="X2503"/>
      <c r="Y2503"/>
      <c r="Z2503"/>
      <c r="AA2503"/>
    </row>
    <row r="2504" spans="1:27" s="44" customFormat="1" x14ac:dyDescent="0.15">
      <c r="A2504" s="66"/>
      <c r="O2504"/>
      <c r="T2504"/>
      <c r="U2504"/>
      <c r="V2504"/>
      <c r="W2504"/>
      <c r="X2504"/>
      <c r="Y2504"/>
      <c r="Z2504"/>
      <c r="AA2504"/>
    </row>
    <row r="2505" spans="1:27" s="44" customFormat="1" x14ac:dyDescent="0.15">
      <c r="A2505" s="66"/>
      <c r="O2505"/>
      <c r="T2505"/>
      <c r="U2505"/>
      <c r="V2505"/>
      <c r="W2505"/>
      <c r="X2505"/>
      <c r="Y2505"/>
      <c r="Z2505"/>
      <c r="AA2505"/>
    </row>
    <row r="2506" spans="1:27" s="44" customFormat="1" x14ac:dyDescent="0.15">
      <c r="A2506" s="66"/>
      <c r="O2506"/>
      <c r="T2506"/>
      <c r="U2506"/>
      <c r="V2506"/>
      <c r="W2506"/>
      <c r="X2506"/>
      <c r="Y2506"/>
      <c r="Z2506"/>
      <c r="AA2506"/>
    </row>
    <row r="2507" spans="1:27" s="44" customFormat="1" x14ac:dyDescent="0.15">
      <c r="A2507" s="66"/>
      <c r="O2507"/>
      <c r="T2507"/>
      <c r="U2507"/>
      <c r="V2507"/>
      <c r="W2507"/>
      <c r="X2507"/>
      <c r="Y2507"/>
      <c r="Z2507"/>
      <c r="AA2507"/>
    </row>
    <row r="2508" spans="1:27" s="44" customFormat="1" x14ac:dyDescent="0.15">
      <c r="A2508" s="66"/>
      <c r="O2508"/>
      <c r="T2508"/>
      <c r="U2508"/>
      <c r="V2508"/>
      <c r="W2508"/>
      <c r="X2508"/>
      <c r="Y2508"/>
      <c r="Z2508"/>
      <c r="AA2508"/>
    </row>
    <row r="2509" spans="1:27" s="44" customFormat="1" x14ac:dyDescent="0.15">
      <c r="A2509" s="66"/>
      <c r="O2509"/>
      <c r="T2509"/>
      <c r="U2509"/>
      <c r="V2509"/>
      <c r="W2509"/>
      <c r="X2509"/>
      <c r="Y2509"/>
      <c r="Z2509"/>
      <c r="AA2509"/>
    </row>
    <row r="2510" spans="1:27" s="44" customFormat="1" x14ac:dyDescent="0.15">
      <c r="A2510" s="66"/>
      <c r="O2510"/>
      <c r="T2510"/>
      <c r="U2510"/>
      <c r="V2510"/>
      <c r="W2510"/>
      <c r="X2510"/>
      <c r="Y2510"/>
      <c r="Z2510"/>
      <c r="AA2510"/>
    </row>
    <row r="2511" spans="1:27" s="44" customFormat="1" x14ac:dyDescent="0.15">
      <c r="A2511" s="66"/>
      <c r="O2511"/>
      <c r="T2511"/>
      <c r="U2511"/>
      <c r="V2511"/>
      <c r="W2511"/>
      <c r="X2511"/>
      <c r="Y2511"/>
      <c r="Z2511"/>
      <c r="AA2511"/>
    </row>
    <row r="2512" spans="1:27" s="44" customFormat="1" x14ac:dyDescent="0.15">
      <c r="A2512" s="66"/>
      <c r="O2512"/>
      <c r="T2512"/>
      <c r="U2512"/>
      <c r="V2512"/>
      <c r="W2512"/>
      <c r="X2512"/>
      <c r="Y2512"/>
      <c r="Z2512"/>
      <c r="AA2512"/>
    </row>
    <row r="2513" spans="1:27" s="44" customFormat="1" x14ac:dyDescent="0.15">
      <c r="A2513" s="66"/>
      <c r="O2513"/>
      <c r="T2513"/>
      <c r="U2513"/>
      <c r="V2513"/>
      <c r="W2513"/>
      <c r="X2513"/>
      <c r="Y2513"/>
      <c r="Z2513"/>
      <c r="AA2513"/>
    </row>
    <row r="2514" spans="1:27" s="44" customFormat="1" x14ac:dyDescent="0.15">
      <c r="A2514" s="66"/>
      <c r="O2514"/>
      <c r="T2514"/>
      <c r="U2514"/>
      <c r="V2514"/>
      <c r="W2514"/>
      <c r="X2514"/>
      <c r="Y2514"/>
      <c r="Z2514"/>
      <c r="AA2514"/>
    </row>
    <row r="2515" spans="1:27" s="44" customFormat="1" x14ac:dyDescent="0.15">
      <c r="A2515" s="66"/>
      <c r="O2515"/>
      <c r="T2515"/>
      <c r="U2515"/>
      <c r="V2515"/>
      <c r="W2515"/>
      <c r="X2515"/>
      <c r="Y2515"/>
      <c r="Z2515"/>
      <c r="AA2515"/>
    </row>
    <row r="2516" spans="1:27" s="44" customFormat="1" x14ac:dyDescent="0.15">
      <c r="A2516" s="66"/>
      <c r="O2516"/>
      <c r="T2516"/>
      <c r="U2516"/>
      <c r="V2516"/>
      <c r="W2516"/>
      <c r="X2516"/>
      <c r="Y2516"/>
      <c r="Z2516"/>
      <c r="AA2516"/>
    </row>
    <row r="2517" spans="1:27" s="44" customFormat="1" x14ac:dyDescent="0.15">
      <c r="A2517" s="66"/>
      <c r="O2517"/>
      <c r="T2517"/>
      <c r="U2517"/>
      <c r="V2517"/>
      <c r="W2517"/>
      <c r="X2517"/>
      <c r="Y2517"/>
      <c r="Z2517"/>
      <c r="AA2517"/>
    </row>
    <row r="2518" spans="1:27" s="44" customFormat="1" x14ac:dyDescent="0.15">
      <c r="A2518" s="66"/>
      <c r="O2518"/>
      <c r="T2518"/>
      <c r="U2518"/>
      <c r="V2518"/>
      <c r="W2518"/>
      <c r="X2518"/>
      <c r="Y2518"/>
      <c r="Z2518"/>
      <c r="AA2518"/>
    </row>
    <row r="2519" spans="1:27" s="44" customFormat="1" x14ac:dyDescent="0.15">
      <c r="A2519" s="66"/>
      <c r="O2519"/>
      <c r="T2519"/>
      <c r="U2519"/>
      <c r="V2519"/>
      <c r="W2519"/>
      <c r="X2519"/>
      <c r="Y2519"/>
      <c r="Z2519"/>
      <c r="AA2519"/>
    </row>
    <row r="2520" spans="1:27" s="44" customFormat="1" x14ac:dyDescent="0.15">
      <c r="A2520" s="66"/>
      <c r="O2520"/>
      <c r="T2520"/>
      <c r="U2520"/>
      <c r="V2520"/>
      <c r="W2520"/>
      <c r="X2520"/>
      <c r="Y2520"/>
      <c r="Z2520"/>
      <c r="AA2520"/>
    </row>
    <row r="2521" spans="1:27" s="44" customFormat="1" x14ac:dyDescent="0.15">
      <c r="A2521" s="66"/>
      <c r="O2521"/>
      <c r="T2521"/>
      <c r="U2521"/>
      <c r="V2521"/>
      <c r="W2521"/>
      <c r="X2521"/>
      <c r="Y2521"/>
      <c r="Z2521"/>
      <c r="AA2521"/>
    </row>
    <row r="2522" spans="1:27" s="44" customFormat="1" x14ac:dyDescent="0.15">
      <c r="A2522" s="66"/>
      <c r="O2522"/>
      <c r="T2522"/>
      <c r="U2522"/>
      <c r="V2522"/>
      <c r="W2522"/>
      <c r="X2522"/>
      <c r="Y2522"/>
      <c r="Z2522"/>
      <c r="AA2522"/>
    </row>
    <row r="2523" spans="1:27" s="44" customFormat="1" x14ac:dyDescent="0.15">
      <c r="A2523" s="66"/>
      <c r="O2523"/>
      <c r="T2523"/>
      <c r="U2523"/>
      <c r="V2523"/>
      <c r="W2523"/>
      <c r="X2523"/>
      <c r="Y2523"/>
      <c r="Z2523"/>
      <c r="AA2523"/>
    </row>
    <row r="2524" spans="1:27" s="44" customFormat="1" x14ac:dyDescent="0.15">
      <c r="A2524" s="66"/>
      <c r="O2524"/>
      <c r="T2524"/>
      <c r="U2524"/>
      <c r="V2524"/>
      <c r="W2524"/>
      <c r="X2524"/>
      <c r="Y2524"/>
      <c r="Z2524"/>
      <c r="AA2524"/>
    </row>
    <row r="2525" spans="1:27" s="44" customFormat="1" x14ac:dyDescent="0.15">
      <c r="A2525" s="66"/>
      <c r="O2525"/>
      <c r="T2525"/>
      <c r="U2525"/>
      <c r="V2525"/>
      <c r="W2525"/>
      <c r="X2525"/>
      <c r="Y2525"/>
      <c r="Z2525"/>
      <c r="AA2525"/>
    </row>
    <row r="2526" spans="1:27" s="44" customFormat="1" x14ac:dyDescent="0.15">
      <c r="A2526" s="66"/>
      <c r="O2526"/>
      <c r="T2526"/>
      <c r="U2526"/>
      <c r="V2526"/>
      <c r="W2526"/>
      <c r="X2526"/>
      <c r="Y2526"/>
      <c r="Z2526"/>
      <c r="AA2526"/>
    </row>
    <row r="2527" spans="1:27" s="44" customFormat="1" x14ac:dyDescent="0.15">
      <c r="A2527" s="66"/>
      <c r="O2527"/>
      <c r="T2527"/>
      <c r="U2527"/>
      <c r="V2527"/>
      <c r="W2527"/>
      <c r="X2527"/>
      <c r="Y2527"/>
      <c r="Z2527"/>
      <c r="AA2527"/>
    </row>
    <row r="2528" spans="1:27" s="44" customFormat="1" x14ac:dyDescent="0.15">
      <c r="A2528" s="66"/>
      <c r="O2528"/>
      <c r="T2528"/>
      <c r="U2528"/>
      <c r="V2528"/>
      <c r="W2528"/>
      <c r="X2528"/>
      <c r="Y2528"/>
      <c r="Z2528"/>
      <c r="AA2528"/>
    </row>
    <row r="2529" spans="1:27" s="44" customFormat="1" x14ac:dyDescent="0.15">
      <c r="A2529" s="66"/>
      <c r="O2529"/>
      <c r="T2529"/>
      <c r="U2529"/>
      <c r="V2529"/>
      <c r="W2529"/>
      <c r="X2529"/>
      <c r="Y2529"/>
      <c r="Z2529"/>
      <c r="AA2529"/>
    </row>
    <row r="2530" spans="1:27" s="44" customFormat="1" x14ac:dyDescent="0.15">
      <c r="A2530" s="66"/>
      <c r="O2530"/>
      <c r="T2530"/>
      <c r="U2530"/>
      <c r="V2530"/>
      <c r="W2530"/>
      <c r="X2530"/>
      <c r="Y2530"/>
      <c r="Z2530"/>
      <c r="AA2530"/>
    </row>
    <row r="2531" spans="1:27" s="44" customFormat="1" x14ac:dyDescent="0.15">
      <c r="A2531" s="66"/>
      <c r="O2531"/>
      <c r="T2531"/>
      <c r="U2531"/>
      <c r="V2531"/>
      <c r="W2531"/>
      <c r="X2531"/>
      <c r="Y2531"/>
      <c r="Z2531"/>
      <c r="AA2531"/>
    </row>
    <row r="2532" spans="1:27" s="44" customFormat="1" x14ac:dyDescent="0.15">
      <c r="A2532" s="66"/>
      <c r="O2532"/>
      <c r="T2532"/>
      <c r="U2532"/>
      <c r="V2532"/>
      <c r="W2532"/>
      <c r="X2532"/>
      <c r="Y2532"/>
      <c r="Z2532"/>
      <c r="AA2532"/>
    </row>
    <row r="2533" spans="1:27" s="44" customFormat="1" x14ac:dyDescent="0.15">
      <c r="A2533" s="66"/>
      <c r="O2533"/>
      <c r="T2533"/>
      <c r="U2533"/>
      <c r="V2533"/>
      <c r="W2533"/>
      <c r="X2533"/>
      <c r="Y2533"/>
      <c r="Z2533"/>
      <c r="AA2533"/>
    </row>
    <row r="2534" spans="1:27" s="44" customFormat="1" x14ac:dyDescent="0.15">
      <c r="A2534" s="66"/>
      <c r="O2534"/>
      <c r="T2534"/>
      <c r="U2534"/>
      <c r="V2534"/>
      <c r="W2534"/>
      <c r="X2534"/>
      <c r="Y2534"/>
      <c r="Z2534"/>
      <c r="AA2534"/>
    </row>
    <row r="2535" spans="1:27" s="44" customFormat="1" x14ac:dyDescent="0.15">
      <c r="A2535" s="66"/>
      <c r="O2535"/>
      <c r="T2535"/>
      <c r="U2535"/>
      <c r="V2535"/>
      <c r="W2535"/>
      <c r="X2535"/>
      <c r="Y2535"/>
      <c r="Z2535"/>
      <c r="AA2535"/>
    </row>
    <row r="2536" spans="1:27" s="44" customFormat="1" x14ac:dyDescent="0.15">
      <c r="A2536" s="66"/>
      <c r="O2536"/>
      <c r="T2536"/>
      <c r="U2536"/>
      <c r="V2536"/>
      <c r="W2536"/>
      <c r="X2536"/>
      <c r="Y2536"/>
      <c r="Z2536"/>
      <c r="AA2536"/>
    </row>
    <row r="2537" spans="1:27" s="44" customFormat="1" x14ac:dyDescent="0.15">
      <c r="A2537" s="66"/>
      <c r="O2537"/>
      <c r="T2537"/>
      <c r="U2537"/>
      <c r="V2537"/>
      <c r="W2537"/>
      <c r="X2537"/>
      <c r="Y2537"/>
      <c r="Z2537"/>
      <c r="AA2537"/>
    </row>
    <row r="2538" spans="1:27" s="44" customFormat="1" x14ac:dyDescent="0.15">
      <c r="A2538" s="66"/>
      <c r="O2538"/>
      <c r="T2538"/>
      <c r="U2538"/>
      <c r="V2538"/>
      <c r="W2538"/>
      <c r="X2538"/>
      <c r="Y2538"/>
      <c r="Z2538"/>
      <c r="AA2538"/>
    </row>
    <row r="2539" spans="1:27" s="44" customFormat="1" x14ac:dyDescent="0.15">
      <c r="A2539" s="66"/>
      <c r="O2539"/>
      <c r="T2539"/>
      <c r="U2539"/>
      <c r="V2539"/>
      <c r="W2539"/>
      <c r="X2539"/>
      <c r="Y2539"/>
      <c r="Z2539"/>
      <c r="AA2539"/>
    </row>
    <row r="2540" spans="1:27" s="44" customFormat="1" x14ac:dyDescent="0.15">
      <c r="A2540" s="66"/>
      <c r="O2540"/>
      <c r="T2540"/>
      <c r="U2540"/>
      <c r="V2540"/>
      <c r="W2540"/>
      <c r="X2540"/>
      <c r="Y2540"/>
      <c r="Z2540"/>
      <c r="AA2540"/>
    </row>
    <row r="2541" spans="1:27" s="44" customFormat="1" x14ac:dyDescent="0.15">
      <c r="A2541" s="66"/>
      <c r="O2541"/>
      <c r="T2541"/>
      <c r="U2541"/>
      <c r="V2541"/>
      <c r="W2541"/>
      <c r="X2541"/>
      <c r="Y2541"/>
      <c r="Z2541"/>
      <c r="AA2541"/>
    </row>
    <row r="2542" spans="1:27" s="44" customFormat="1" x14ac:dyDescent="0.15">
      <c r="A2542" s="66"/>
      <c r="O2542"/>
      <c r="T2542"/>
      <c r="U2542"/>
      <c r="V2542"/>
      <c r="W2542"/>
      <c r="X2542"/>
      <c r="Y2542"/>
      <c r="Z2542"/>
      <c r="AA2542"/>
    </row>
    <row r="2543" spans="1:27" s="44" customFormat="1" x14ac:dyDescent="0.15">
      <c r="A2543" s="66"/>
      <c r="O2543"/>
      <c r="T2543"/>
      <c r="U2543"/>
      <c r="V2543"/>
      <c r="W2543"/>
      <c r="X2543"/>
      <c r="Y2543"/>
      <c r="Z2543"/>
      <c r="AA2543"/>
    </row>
    <row r="2544" spans="1:27" s="44" customFormat="1" x14ac:dyDescent="0.15">
      <c r="A2544" s="66"/>
      <c r="O2544"/>
      <c r="T2544"/>
      <c r="U2544"/>
      <c r="V2544"/>
      <c r="W2544"/>
      <c r="X2544"/>
      <c r="Y2544"/>
      <c r="Z2544"/>
      <c r="AA2544"/>
    </row>
    <row r="2545" spans="1:27" s="44" customFormat="1" x14ac:dyDescent="0.15">
      <c r="A2545" s="66"/>
      <c r="O2545"/>
      <c r="T2545"/>
      <c r="U2545"/>
      <c r="V2545"/>
      <c r="W2545"/>
      <c r="X2545"/>
      <c r="Y2545"/>
      <c r="Z2545"/>
      <c r="AA2545"/>
    </row>
    <row r="2546" spans="1:27" s="44" customFormat="1" x14ac:dyDescent="0.15">
      <c r="A2546" s="66"/>
      <c r="O2546"/>
      <c r="T2546"/>
      <c r="U2546"/>
      <c r="V2546"/>
      <c r="W2546"/>
      <c r="X2546"/>
      <c r="Y2546"/>
      <c r="Z2546"/>
      <c r="AA2546"/>
    </row>
    <row r="2547" spans="1:27" s="44" customFormat="1" x14ac:dyDescent="0.15">
      <c r="A2547" s="66"/>
      <c r="O2547"/>
      <c r="T2547"/>
      <c r="U2547"/>
      <c r="V2547"/>
      <c r="W2547"/>
      <c r="X2547"/>
      <c r="Y2547"/>
      <c r="Z2547"/>
      <c r="AA2547"/>
    </row>
    <row r="2548" spans="1:27" s="44" customFormat="1" x14ac:dyDescent="0.15">
      <c r="A2548" s="66"/>
      <c r="O2548"/>
      <c r="T2548"/>
      <c r="U2548"/>
      <c r="V2548"/>
      <c r="W2548"/>
      <c r="X2548"/>
      <c r="Y2548"/>
      <c r="Z2548"/>
      <c r="AA2548"/>
    </row>
    <row r="2549" spans="1:27" s="44" customFormat="1" x14ac:dyDescent="0.15">
      <c r="A2549" s="66"/>
      <c r="O2549"/>
      <c r="T2549"/>
      <c r="U2549"/>
      <c r="V2549"/>
      <c r="W2549"/>
      <c r="X2549"/>
      <c r="Y2549"/>
      <c r="Z2549"/>
      <c r="AA2549"/>
    </row>
    <row r="2550" spans="1:27" s="44" customFormat="1" x14ac:dyDescent="0.15">
      <c r="A2550" s="66"/>
      <c r="O2550"/>
      <c r="T2550"/>
      <c r="U2550"/>
      <c r="V2550"/>
      <c r="W2550"/>
      <c r="X2550"/>
      <c r="Y2550"/>
      <c r="Z2550"/>
      <c r="AA2550"/>
    </row>
    <row r="2551" spans="1:27" s="44" customFormat="1" x14ac:dyDescent="0.15">
      <c r="A2551" s="66"/>
      <c r="O2551"/>
      <c r="T2551"/>
      <c r="U2551"/>
      <c r="V2551"/>
      <c r="W2551"/>
      <c r="X2551"/>
      <c r="Y2551"/>
      <c r="Z2551"/>
      <c r="AA2551"/>
    </row>
    <row r="2552" spans="1:27" s="44" customFormat="1" x14ac:dyDescent="0.15">
      <c r="A2552" s="66"/>
      <c r="O2552"/>
      <c r="T2552"/>
      <c r="U2552"/>
      <c r="V2552"/>
      <c r="W2552"/>
      <c r="X2552"/>
      <c r="Y2552"/>
      <c r="Z2552"/>
      <c r="AA2552"/>
    </row>
    <row r="2553" spans="1:27" s="44" customFormat="1" x14ac:dyDescent="0.15">
      <c r="A2553" s="66"/>
      <c r="O2553"/>
      <c r="T2553"/>
      <c r="U2553"/>
      <c r="V2553"/>
      <c r="W2553"/>
      <c r="X2553"/>
      <c r="Y2553"/>
      <c r="Z2553"/>
      <c r="AA2553"/>
    </row>
    <row r="2554" spans="1:27" s="44" customFormat="1" x14ac:dyDescent="0.15">
      <c r="A2554" s="66"/>
      <c r="O2554"/>
      <c r="T2554"/>
      <c r="U2554"/>
      <c r="V2554"/>
      <c r="W2554"/>
      <c r="X2554"/>
      <c r="Y2554"/>
      <c r="Z2554"/>
      <c r="AA2554"/>
    </row>
    <row r="2555" spans="1:27" s="44" customFormat="1" x14ac:dyDescent="0.15">
      <c r="A2555" s="66"/>
      <c r="O2555"/>
      <c r="T2555"/>
      <c r="U2555"/>
      <c r="V2555"/>
      <c r="W2555"/>
      <c r="X2555"/>
      <c r="Y2555"/>
      <c r="Z2555"/>
      <c r="AA2555"/>
    </row>
    <row r="2556" spans="1:27" s="44" customFormat="1" x14ac:dyDescent="0.15">
      <c r="A2556" s="66"/>
      <c r="O2556"/>
      <c r="T2556"/>
      <c r="U2556"/>
      <c r="V2556"/>
      <c r="W2556"/>
      <c r="X2556"/>
      <c r="Y2556"/>
      <c r="Z2556"/>
      <c r="AA2556"/>
    </row>
    <row r="2557" spans="1:27" s="44" customFormat="1" x14ac:dyDescent="0.15">
      <c r="A2557" s="66"/>
      <c r="O2557"/>
      <c r="T2557"/>
      <c r="U2557"/>
      <c r="V2557"/>
      <c r="W2557"/>
      <c r="X2557"/>
      <c r="Y2557"/>
      <c r="Z2557"/>
      <c r="AA2557"/>
    </row>
    <row r="2558" spans="1:27" s="44" customFormat="1" x14ac:dyDescent="0.15">
      <c r="A2558" s="66"/>
      <c r="O2558"/>
      <c r="T2558"/>
      <c r="U2558"/>
      <c r="V2558"/>
      <c r="W2558"/>
      <c r="X2558"/>
      <c r="Y2558"/>
      <c r="Z2558"/>
      <c r="AA2558"/>
    </row>
    <row r="2559" spans="1:27" s="44" customFormat="1" x14ac:dyDescent="0.15">
      <c r="A2559" s="66"/>
      <c r="O2559"/>
      <c r="T2559"/>
      <c r="U2559"/>
      <c r="V2559"/>
      <c r="W2559"/>
      <c r="X2559"/>
      <c r="Y2559"/>
      <c r="Z2559"/>
      <c r="AA2559"/>
    </row>
    <row r="2560" spans="1:27" s="44" customFormat="1" x14ac:dyDescent="0.15">
      <c r="A2560" s="66"/>
      <c r="O2560"/>
      <c r="T2560"/>
      <c r="U2560"/>
      <c r="V2560"/>
      <c r="W2560"/>
      <c r="X2560"/>
      <c r="Y2560"/>
      <c r="Z2560"/>
      <c r="AA2560"/>
    </row>
    <row r="2561" spans="1:27" s="44" customFormat="1" x14ac:dyDescent="0.15">
      <c r="A2561" s="66"/>
      <c r="O2561"/>
      <c r="T2561"/>
      <c r="U2561"/>
      <c r="V2561"/>
      <c r="W2561"/>
      <c r="X2561"/>
      <c r="Y2561"/>
      <c r="Z2561"/>
      <c r="AA2561"/>
    </row>
    <row r="2562" spans="1:27" s="44" customFormat="1" x14ac:dyDescent="0.15">
      <c r="A2562" s="66"/>
      <c r="O2562"/>
      <c r="T2562"/>
      <c r="U2562"/>
      <c r="V2562"/>
      <c r="W2562"/>
      <c r="X2562"/>
      <c r="Y2562"/>
      <c r="Z2562"/>
      <c r="AA2562"/>
    </row>
    <row r="2563" spans="1:27" s="44" customFormat="1" x14ac:dyDescent="0.15">
      <c r="A2563" s="66"/>
      <c r="O2563"/>
      <c r="T2563"/>
      <c r="U2563"/>
      <c r="V2563"/>
      <c r="W2563"/>
      <c r="X2563"/>
      <c r="Y2563"/>
      <c r="Z2563"/>
      <c r="AA2563"/>
    </row>
    <row r="2564" spans="1:27" s="44" customFormat="1" x14ac:dyDescent="0.15">
      <c r="A2564" s="66"/>
      <c r="O2564"/>
      <c r="T2564"/>
      <c r="U2564"/>
      <c r="V2564"/>
      <c r="W2564"/>
      <c r="X2564"/>
      <c r="Y2564"/>
      <c r="Z2564"/>
      <c r="AA2564"/>
    </row>
    <row r="2565" spans="1:27" s="44" customFormat="1" x14ac:dyDescent="0.15">
      <c r="A2565" s="66"/>
      <c r="O2565"/>
      <c r="T2565"/>
      <c r="U2565"/>
      <c r="V2565"/>
      <c r="W2565"/>
      <c r="X2565"/>
      <c r="Y2565"/>
      <c r="Z2565"/>
      <c r="AA2565"/>
    </row>
    <row r="2566" spans="1:27" s="44" customFormat="1" x14ac:dyDescent="0.15">
      <c r="A2566" s="66"/>
      <c r="O2566"/>
      <c r="T2566"/>
      <c r="U2566"/>
      <c r="V2566"/>
      <c r="W2566"/>
      <c r="X2566"/>
      <c r="Y2566"/>
      <c r="Z2566"/>
      <c r="AA2566"/>
    </row>
    <row r="2567" spans="1:27" s="44" customFormat="1" x14ac:dyDescent="0.15">
      <c r="A2567" s="66"/>
      <c r="O2567"/>
      <c r="T2567"/>
      <c r="U2567"/>
      <c r="V2567"/>
      <c r="W2567"/>
      <c r="X2567"/>
      <c r="Y2567"/>
      <c r="Z2567"/>
      <c r="AA2567"/>
    </row>
    <row r="2568" spans="1:27" s="44" customFormat="1" x14ac:dyDescent="0.15">
      <c r="A2568" s="66"/>
      <c r="O2568"/>
      <c r="T2568"/>
      <c r="U2568"/>
      <c r="V2568"/>
      <c r="W2568"/>
      <c r="X2568"/>
      <c r="Y2568"/>
      <c r="Z2568"/>
      <c r="AA2568"/>
    </row>
    <row r="2569" spans="1:27" s="44" customFormat="1" x14ac:dyDescent="0.15">
      <c r="A2569" s="66"/>
      <c r="O2569"/>
      <c r="T2569"/>
      <c r="U2569"/>
      <c r="V2569"/>
      <c r="W2569"/>
      <c r="X2569"/>
      <c r="Y2569"/>
      <c r="Z2569"/>
      <c r="AA2569"/>
    </row>
    <row r="2570" spans="1:27" s="44" customFormat="1" x14ac:dyDescent="0.15">
      <c r="A2570" s="66"/>
      <c r="O2570"/>
      <c r="T2570"/>
      <c r="U2570"/>
      <c r="V2570"/>
      <c r="W2570"/>
      <c r="X2570"/>
      <c r="Y2570"/>
      <c r="Z2570"/>
      <c r="AA2570"/>
    </row>
    <row r="2571" spans="1:27" s="44" customFormat="1" x14ac:dyDescent="0.15">
      <c r="A2571" s="66"/>
      <c r="O2571"/>
      <c r="T2571"/>
      <c r="U2571"/>
      <c r="V2571"/>
      <c r="W2571"/>
      <c r="X2571"/>
      <c r="Y2571"/>
      <c r="Z2571"/>
      <c r="AA2571"/>
    </row>
    <row r="2572" spans="1:27" s="44" customFormat="1" x14ac:dyDescent="0.15">
      <c r="A2572" s="66"/>
      <c r="O2572"/>
      <c r="T2572"/>
      <c r="U2572"/>
      <c r="V2572"/>
      <c r="W2572"/>
      <c r="X2572"/>
      <c r="Y2572"/>
      <c r="Z2572"/>
      <c r="AA2572"/>
    </row>
    <row r="2573" spans="1:27" s="44" customFormat="1" x14ac:dyDescent="0.15">
      <c r="A2573" s="66"/>
      <c r="O2573"/>
      <c r="T2573"/>
      <c r="U2573"/>
      <c r="V2573"/>
      <c r="W2573"/>
      <c r="X2573"/>
      <c r="Y2573"/>
      <c r="Z2573"/>
      <c r="AA2573"/>
    </row>
    <row r="2574" spans="1:27" s="44" customFormat="1" x14ac:dyDescent="0.15">
      <c r="A2574" s="66"/>
      <c r="O2574"/>
      <c r="T2574"/>
      <c r="U2574"/>
      <c r="V2574"/>
      <c r="W2574"/>
      <c r="X2574"/>
      <c r="Y2574"/>
      <c r="Z2574"/>
      <c r="AA2574"/>
    </row>
    <row r="2575" spans="1:27" s="44" customFormat="1" x14ac:dyDescent="0.15">
      <c r="A2575" s="66"/>
      <c r="O2575"/>
      <c r="T2575"/>
      <c r="U2575"/>
      <c r="V2575"/>
      <c r="W2575"/>
      <c r="X2575"/>
      <c r="Y2575"/>
      <c r="Z2575"/>
      <c r="AA2575"/>
    </row>
    <row r="2576" spans="1:27" s="44" customFormat="1" x14ac:dyDescent="0.15">
      <c r="A2576" s="66"/>
      <c r="O2576"/>
      <c r="T2576"/>
      <c r="U2576"/>
      <c r="V2576"/>
      <c r="W2576"/>
      <c r="X2576"/>
      <c r="Y2576"/>
      <c r="Z2576"/>
      <c r="AA2576"/>
    </row>
    <row r="2577" spans="1:27" s="44" customFormat="1" x14ac:dyDescent="0.15">
      <c r="A2577" s="66"/>
      <c r="O2577"/>
      <c r="T2577"/>
      <c r="U2577"/>
      <c r="V2577"/>
      <c r="W2577"/>
      <c r="X2577"/>
      <c r="Y2577"/>
      <c r="Z2577"/>
      <c r="AA2577"/>
    </row>
    <row r="2578" spans="1:27" s="44" customFormat="1" x14ac:dyDescent="0.15">
      <c r="A2578" s="66"/>
      <c r="O2578"/>
      <c r="T2578"/>
      <c r="U2578"/>
      <c r="V2578"/>
      <c r="W2578"/>
      <c r="X2578"/>
      <c r="Y2578"/>
      <c r="Z2578"/>
      <c r="AA2578"/>
    </row>
    <row r="2579" spans="1:27" s="44" customFormat="1" x14ac:dyDescent="0.15">
      <c r="A2579" s="66"/>
      <c r="O2579"/>
      <c r="T2579"/>
      <c r="U2579"/>
      <c r="V2579"/>
      <c r="W2579"/>
      <c r="X2579"/>
      <c r="Y2579"/>
      <c r="Z2579"/>
      <c r="AA2579"/>
    </row>
    <row r="2580" spans="1:27" s="44" customFormat="1" x14ac:dyDescent="0.15">
      <c r="A2580" s="66"/>
      <c r="O2580"/>
      <c r="T2580"/>
      <c r="U2580"/>
      <c r="V2580"/>
      <c r="W2580"/>
      <c r="X2580"/>
      <c r="Y2580"/>
      <c r="Z2580"/>
      <c r="AA2580"/>
    </row>
    <row r="2581" spans="1:27" s="44" customFormat="1" x14ac:dyDescent="0.15">
      <c r="A2581" s="66"/>
      <c r="O2581"/>
      <c r="T2581"/>
      <c r="U2581"/>
      <c r="V2581"/>
      <c r="W2581"/>
      <c r="X2581"/>
      <c r="Y2581"/>
      <c r="Z2581"/>
      <c r="AA2581"/>
    </row>
    <row r="2582" spans="1:27" s="44" customFormat="1" x14ac:dyDescent="0.15">
      <c r="A2582" s="66"/>
      <c r="O2582"/>
      <c r="T2582"/>
      <c r="U2582"/>
      <c r="V2582"/>
      <c r="W2582"/>
      <c r="X2582"/>
      <c r="Y2582"/>
      <c r="Z2582"/>
      <c r="AA2582"/>
    </row>
    <row r="2583" spans="1:27" s="44" customFormat="1" x14ac:dyDescent="0.15">
      <c r="A2583" s="66"/>
      <c r="O2583"/>
      <c r="T2583"/>
      <c r="U2583"/>
      <c r="V2583"/>
      <c r="W2583"/>
      <c r="X2583"/>
      <c r="Y2583"/>
      <c r="Z2583"/>
      <c r="AA2583"/>
    </row>
    <row r="2584" spans="1:27" s="44" customFormat="1" x14ac:dyDescent="0.15">
      <c r="A2584" s="66"/>
      <c r="O2584"/>
      <c r="T2584"/>
      <c r="U2584"/>
      <c r="V2584"/>
      <c r="W2584"/>
      <c r="X2584"/>
      <c r="Y2584"/>
      <c r="Z2584"/>
      <c r="AA2584"/>
    </row>
    <row r="2585" spans="1:27" s="44" customFormat="1" x14ac:dyDescent="0.15">
      <c r="A2585" s="66"/>
      <c r="O2585"/>
      <c r="T2585"/>
      <c r="U2585"/>
      <c r="V2585"/>
      <c r="W2585"/>
      <c r="X2585"/>
      <c r="Y2585"/>
      <c r="Z2585"/>
      <c r="AA2585"/>
    </row>
    <row r="2586" spans="1:27" s="44" customFormat="1" x14ac:dyDescent="0.15">
      <c r="A2586" s="66"/>
      <c r="O2586"/>
      <c r="T2586"/>
      <c r="U2586"/>
      <c r="V2586"/>
      <c r="W2586"/>
      <c r="X2586"/>
      <c r="Y2586"/>
      <c r="Z2586"/>
      <c r="AA2586"/>
    </row>
    <row r="2587" spans="1:27" s="44" customFormat="1" x14ac:dyDescent="0.15">
      <c r="A2587" s="66"/>
      <c r="O2587"/>
      <c r="T2587"/>
      <c r="U2587"/>
      <c r="V2587"/>
      <c r="W2587"/>
      <c r="X2587"/>
      <c r="Y2587"/>
      <c r="Z2587"/>
      <c r="AA2587"/>
    </row>
    <row r="2588" spans="1:27" s="44" customFormat="1" x14ac:dyDescent="0.15">
      <c r="A2588" s="66"/>
      <c r="O2588"/>
      <c r="T2588"/>
      <c r="U2588"/>
      <c r="V2588"/>
      <c r="W2588"/>
      <c r="X2588"/>
      <c r="Y2588"/>
      <c r="Z2588"/>
      <c r="AA2588"/>
    </row>
    <row r="2589" spans="1:27" s="44" customFormat="1" x14ac:dyDescent="0.15">
      <c r="A2589" s="66"/>
      <c r="O2589"/>
      <c r="T2589"/>
      <c r="U2589"/>
      <c r="V2589"/>
      <c r="W2589"/>
      <c r="X2589"/>
      <c r="Y2589"/>
      <c r="Z2589"/>
      <c r="AA2589"/>
    </row>
    <row r="2590" spans="1:27" s="44" customFormat="1" x14ac:dyDescent="0.15">
      <c r="A2590" s="66"/>
      <c r="O2590"/>
      <c r="T2590"/>
      <c r="U2590"/>
      <c r="V2590"/>
      <c r="W2590"/>
      <c r="X2590"/>
      <c r="Y2590"/>
      <c r="Z2590"/>
      <c r="AA2590"/>
    </row>
    <row r="2591" spans="1:27" s="44" customFormat="1" x14ac:dyDescent="0.15">
      <c r="A2591" s="66"/>
      <c r="O2591"/>
      <c r="T2591"/>
      <c r="U2591"/>
      <c r="V2591"/>
      <c r="W2591"/>
      <c r="X2591"/>
      <c r="Y2591"/>
      <c r="Z2591"/>
      <c r="AA2591"/>
    </row>
    <row r="2592" spans="1:27" s="44" customFormat="1" x14ac:dyDescent="0.15">
      <c r="A2592" s="66"/>
      <c r="O2592"/>
      <c r="T2592"/>
      <c r="U2592"/>
      <c r="V2592"/>
      <c r="W2592"/>
      <c r="X2592"/>
      <c r="Y2592"/>
      <c r="Z2592"/>
      <c r="AA2592"/>
    </row>
    <row r="2593" spans="1:27" s="44" customFormat="1" x14ac:dyDescent="0.15">
      <c r="A2593" s="66"/>
      <c r="O2593"/>
      <c r="T2593"/>
      <c r="U2593"/>
      <c r="V2593"/>
      <c r="W2593"/>
      <c r="X2593"/>
      <c r="Y2593"/>
      <c r="Z2593"/>
      <c r="AA2593"/>
    </row>
    <row r="2594" spans="1:27" s="44" customFormat="1" x14ac:dyDescent="0.15">
      <c r="A2594" s="66"/>
      <c r="O2594"/>
      <c r="T2594"/>
      <c r="U2594"/>
      <c r="V2594"/>
      <c r="W2594"/>
      <c r="X2594"/>
      <c r="Y2594"/>
      <c r="Z2594"/>
      <c r="AA2594"/>
    </row>
    <row r="2595" spans="1:27" s="44" customFormat="1" x14ac:dyDescent="0.15">
      <c r="A2595" s="66"/>
      <c r="O2595"/>
      <c r="T2595"/>
      <c r="U2595"/>
      <c r="V2595"/>
      <c r="W2595"/>
      <c r="X2595"/>
      <c r="Y2595"/>
      <c r="Z2595"/>
      <c r="AA2595"/>
    </row>
    <row r="2596" spans="1:27" s="44" customFormat="1" x14ac:dyDescent="0.15">
      <c r="A2596" s="66"/>
      <c r="O2596"/>
      <c r="T2596"/>
      <c r="U2596"/>
      <c r="V2596"/>
      <c r="W2596"/>
      <c r="X2596"/>
      <c r="Y2596"/>
      <c r="Z2596"/>
      <c r="AA2596"/>
    </row>
    <row r="2597" spans="1:27" s="44" customFormat="1" x14ac:dyDescent="0.15">
      <c r="A2597" s="66"/>
      <c r="O2597"/>
      <c r="T2597"/>
      <c r="U2597"/>
      <c r="V2597"/>
      <c r="W2597"/>
      <c r="X2597"/>
      <c r="Y2597"/>
      <c r="Z2597"/>
      <c r="AA2597"/>
    </row>
    <row r="2598" spans="1:27" s="44" customFormat="1" x14ac:dyDescent="0.15">
      <c r="A2598" s="66"/>
      <c r="O2598"/>
      <c r="T2598"/>
      <c r="U2598"/>
      <c r="V2598"/>
      <c r="W2598"/>
      <c r="X2598"/>
      <c r="Y2598"/>
      <c r="Z2598"/>
      <c r="AA2598"/>
    </row>
    <row r="2599" spans="1:27" s="44" customFormat="1" x14ac:dyDescent="0.15">
      <c r="A2599" s="66"/>
      <c r="O2599"/>
      <c r="T2599"/>
      <c r="U2599"/>
      <c r="V2599"/>
      <c r="W2599"/>
      <c r="X2599"/>
      <c r="Y2599"/>
      <c r="Z2599"/>
      <c r="AA2599"/>
    </row>
    <row r="2600" spans="1:27" s="44" customFormat="1" x14ac:dyDescent="0.15">
      <c r="A2600" s="66"/>
      <c r="O2600"/>
      <c r="T2600"/>
      <c r="U2600"/>
      <c r="V2600"/>
      <c r="W2600"/>
      <c r="X2600"/>
      <c r="Y2600"/>
      <c r="Z2600"/>
      <c r="AA2600"/>
    </row>
    <row r="2601" spans="1:27" s="44" customFormat="1" x14ac:dyDescent="0.15">
      <c r="A2601" s="66"/>
      <c r="O2601"/>
      <c r="T2601"/>
      <c r="U2601"/>
      <c r="V2601"/>
      <c r="W2601"/>
      <c r="X2601"/>
      <c r="Y2601"/>
      <c r="Z2601"/>
      <c r="AA2601"/>
    </row>
    <row r="2602" spans="1:27" s="44" customFormat="1" x14ac:dyDescent="0.15">
      <c r="A2602" s="66"/>
      <c r="O2602"/>
      <c r="T2602"/>
      <c r="U2602"/>
      <c r="V2602"/>
      <c r="W2602"/>
      <c r="X2602"/>
      <c r="Y2602"/>
      <c r="Z2602"/>
      <c r="AA2602"/>
    </row>
    <row r="2603" spans="1:27" s="44" customFormat="1" x14ac:dyDescent="0.15">
      <c r="A2603" s="66"/>
      <c r="O2603"/>
      <c r="T2603"/>
      <c r="U2603"/>
      <c r="V2603"/>
      <c r="W2603"/>
      <c r="X2603"/>
      <c r="Y2603"/>
      <c r="Z2603"/>
      <c r="AA2603"/>
    </row>
    <row r="2604" spans="1:27" s="44" customFormat="1" x14ac:dyDescent="0.15">
      <c r="A2604" s="66"/>
      <c r="O2604"/>
      <c r="T2604"/>
      <c r="U2604"/>
      <c r="V2604"/>
      <c r="W2604"/>
      <c r="X2604"/>
      <c r="Y2604"/>
      <c r="Z2604"/>
      <c r="AA2604"/>
    </row>
    <row r="2605" spans="1:27" s="44" customFormat="1" x14ac:dyDescent="0.15">
      <c r="A2605" s="66"/>
      <c r="O2605"/>
      <c r="T2605"/>
      <c r="U2605"/>
      <c r="V2605"/>
      <c r="W2605"/>
      <c r="X2605"/>
      <c r="Y2605"/>
      <c r="Z2605"/>
      <c r="AA2605"/>
    </row>
    <row r="2606" spans="1:27" s="44" customFormat="1" x14ac:dyDescent="0.15">
      <c r="A2606" s="66"/>
      <c r="O2606"/>
      <c r="T2606"/>
      <c r="U2606"/>
      <c r="V2606"/>
      <c r="W2606"/>
      <c r="X2606"/>
      <c r="Y2606"/>
      <c r="Z2606"/>
      <c r="AA2606"/>
    </row>
    <row r="2607" spans="1:27" s="44" customFormat="1" x14ac:dyDescent="0.15">
      <c r="A2607" s="66"/>
      <c r="O2607"/>
      <c r="T2607"/>
      <c r="U2607"/>
      <c r="V2607"/>
      <c r="W2607"/>
      <c r="X2607"/>
      <c r="Y2607"/>
      <c r="Z2607"/>
      <c r="AA2607"/>
    </row>
    <row r="2608" spans="1:27" s="44" customFormat="1" x14ac:dyDescent="0.15">
      <c r="A2608" s="66"/>
      <c r="O2608"/>
      <c r="T2608"/>
      <c r="U2608"/>
      <c r="V2608"/>
      <c r="W2608"/>
      <c r="X2608"/>
      <c r="Y2608"/>
      <c r="Z2608"/>
      <c r="AA2608"/>
    </row>
    <row r="2609" spans="1:27" s="44" customFormat="1" x14ac:dyDescent="0.15">
      <c r="A2609" s="66"/>
      <c r="O2609"/>
      <c r="T2609"/>
      <c r="U2609"/>
      <c r="V2609"/>
      <c r="W2609"/>
      <c r="X2609"/>
      <c r="Y2609"/>
      <c r="Z2609"/>
      <c r="AA2609"/>
    </row>
    <row r="2610" spans="1:27" s="44" customFormat="1" x14ac:dyDescent="0.15">
      <c r="A2610" s="66"/>
      <c r="O2610"/>
      <c r="T2610"/>
      <c r="U2610"/>
      <c r="V2610"/>
      <c r="W2610"/>
      <c r="X2610"/>
      <c r="Y2610"/>
      <c r="Z2610"/>
      <c r="AA2610"/>
    </row>
    <row r="2611" spans="1:27" s="44" customFormat="1" x14ac:dyDescent="0.15">
      <c r="A2611" s="66"/>
      <c r="O2611"/>
      <c r="T2611"/>
      <c r="U2611"/>
      <c r="V2611"/>
      <c r="W2611"/>
      <c r="X2611"/>
      <c r="Y2611"/>
      <c r="Z2611"/>
      <c r="AA2611"/>
    </row>
    <row r="2612" spans="1:27" s="44" customFormat="1" x14ac:dyDescent="0.15">
      <c r="A2612" s="66"/>
      <c r="O2612"/>
      <c r="T2612"/>
      <c r="U2612"/>
      <c r="V2612"/>
      <c r="W2612"/>
      <c r="X2612"/>
      <c r="Y2612"/>
      <c r="Z2612"/>
      <c r="AA2612"/>
    </row>
    <row r="2613" spans="1:27" s="44" customFormat="1" x14ac:dyDescent="0.15">
      <c r="A2613" s="66"/>
      <c r="O2613"/>
      <c r="T2613"/>
      <c r="U2613"/>
      <c r="V2613"/>
      <c r="W2613"/>
      <c r="X2613"/>
      <c r="Y2613"/>
      <c r="Z2613"/>
      <c r="AA2613"/>
    </row>
    <row r="2614" spans="1:27" s="44" customFormat="1" x14ac:dyDescent="0.15">
      <c r="A2614" s="66"/>
      <c r="O2614"/>
      <c r="T2614"/>
      <c r="U2614"/>
      <c r="V2614"/>
      <c r="W2614"/>
      <c r="X2614"/>
      <c r="Y2614"/>
      <c r="Z2614"/>
      <c r="AA2614"/>
    </row>
    <row r="2615" spans="1:27" s="44" customFormat="1" x14ac:dyDescent="0.15">
      <c r="A2615" s="66"/>
      <c r="O2615"/>
      <c r="T2615"/>
      <c r="U2615"/>
      <c r="V2615"/>
      <c r="W2615"/>
      <c r="X2615"/>
      <c r="Y2615"/>
      <c r="Z2615"/>
      <c r="AA2615"/>
    </row>
    <row r="2616" spans="1:27" s="44" customFormat="1" x14ac:dyDescent="0.15">
      <c r="A2616" s="66"/>
      <c r="O2616"/>
      <c r="T2616"/>
      <c r="U2616"/>
      <c r="V2616"/>
      <c r="W2616"/>
      <c r="X2616"/>
      <c r="Y2616"/>
      <c r="Z2616"/>
      <c r="AA2616"/>
    </row>
    <row r="2617" spans="1:27" s="44" customFormat="1" x14ac:dyDescent="0.15">
      <c r="A2617" s="66"/>
      <c r="O2617"/>
      <c r="T2617"/>
      <c r="U2617"/>
      <c r="V2617"/>
      <c r="W2617"/>
      <c r="X2617"/>
      <c r="Y2617"/>
      <c r="Z2617"/>
      <c r="AA2617"/>
    </row>
    <row r="2618" spans="1:27" s="44" customFormat="1" x14ac:dyDescent="0.15">
      <c r="A2618" s="66"/>
      <c r="O2618"/>
      <c r="T2618"/>
      <c r="U2618"/>
      <c r="V2618"/>
      <c r="W2618"/>
      <c r="X2618"/>
      <c r="Y2618"/>
      <c r="Z2618"/>
      <c r="AA2618"/>
    </row>
    <row r="2619" spans="1:27" s="44" customFormat="1" x14ac:dyDescent="0.15">
      <c r="A2619" s="66"/>
      <c r="O2619"/>
      <c r="T2619"/>
      <c r="U2619"/>
      <c r="V2619"/>
      <c r="W2619"/>
      <c r="X2619"/>
      <c r="Y2619"/>
      <c r="Z2619"/>
      <c r="AA2619"/>
    </row>
    <row r="2620" spans="1:27" s="44" customFormat="1" x14ac:dyDescent="0.15">
      <c r="A2620" s="66"/>
      <c r="O2620"/>
      <c r="T2620"/>
      <c r="U2620"/>
      <c r="V2620"/>
      <c r="W2620"/>
      <c r="X2620"/>
      <c r="Y2620"/>
      <c r="Z2620"/>
      <c r="AA2620"/>
    </row>
    <row r="2621" spans="1:27" s="44" customFormat="1" x14ac:dyDescent="0.15">
      <c r="A2621" s="66"/>
      <c r="O2621"/>
      <c r="T2621"/>
      <c r="U2621"/>
      <c r="V2621"/>
      <c r="W2621"/>
      <c r="X2621"/>
      <c r="Y2621"/>
      <c r="Z2621"/>
      <c r="AA2621"/>
    </row>
    <row r="2622" spans="1:27" s="44" customFormat="1" x14ac:dyDescent="0.15">
      <c r="A2622" s="66"/>
      <c r="O2622"/>
      <c r="T2622"/>
      <c r="U2622"/>
      <c r="V2622"/>
      <c r="W2622"/>
      <c r="X2622"/>
      <c r="Y2622"/>
      <c r="Z2622"/>
      <c r="AA2622"/>
    </row>
    <row r="2623" spans="1:27" s="44" customFormat="1" x14ac:dyDescent="0.15">
      <c r="A2623" s="66"/>
      <c r="O2623"/>
      <c r="T2623"/>
      <c r="U2623"/>
      <c r="V2623"/>
      <c r="W2623"/>
      <c r="X2623"/>
      <c r="Y2623"/>
      <c r="Z2623"/>
      <c r="AA2623"/>
    </row>
    <row r="2624" spans="1:27" s="44" customFormat="1" x14ac:dyDescent="0.15">
      <c r="A2624" s="66"/>
      <c r="O2624"/>
      <c r="T2624"/>
      <c r="U2624"/>
      <c r="V2624"/>
      <c r="W2624"/>
      <c r="X2624"/>
      <c r="Y2624"/>
      <c r="Z2624"/>
      <c r="AA2624"/>
    </row>
    <row r="2625" spans="1:27" s="44" customFormat="1" x14ac:dyDescent="0.15">
      <c r="A2625" s="66"/>
      <c r="O2625"/>
      <c r="T2625"/>
      <c r="U2625"/>
      <c r="V2625"/>
      <c r="W2625"/>
      <c r="X2625"/>
      <c r="Y2625"/>
      <c r="Z2625"/>
      <c r="AA2625"/>
    </row>
    <row r="2626" spans="1:27" s="44" customFormat="1" x14ac:dyDescent="0.15">
      <c r="A2626" s="66"/>
      <c r="O2626"/>
      <c r="T2626"/>
      <c r="U2626"/>
      <c r="V2626"/>
      <c r="W2626"/>
      <c r="X2626"/>
      <c r="Y2626"/>
      <c r="Z2626"/>
      <c r="AA2626"/>
    </row>
    <row r="2627" spans="1:27" s="44" customFormat="1" x14ac:dyDescent="0.15">
      <c r="A2627" s="66"/>
      <c r="O2627"/>
      <c r="T2627"/>
      <c r="U2627"/>
      <c r="V2627"/>
      <c r="W2627"/>
      <c r="X2627"/>
      <c r="Y2627"/>
      <c r="Z2627"/>
      <c r="AA2627"/>
    </row>
    <row r="2628" spans="1:27" s="44" customFormat="1" x14ac:dyDescent="0.15">
      <c r="A2628" s="66"/>
      <c r="O2628"/>
      <c r="T2628"/>
      <c r="U2628"/>
      <c r="V2628"/>
      <c r="W2628"/>
      <c r="X2628"/>
      <c r="Y2628"/>
      <c r="Z2628"/>
      <c r="AA2628"/>
    </row>
    <row r="2629" spans="1:27" s="44" customFormat="1" x14ac:dyDescent="0.15">
      <c r="A2629" s="66"/>
      <c r="O2629"/>
      <c r="T2629"/>
      <c r="U2629"/>
      <c r="V2629"/>
      <c r="W2629"/>
      <c r="X2629"/>
      <c r="Y2629"/>
      <c r="Z2629"/>
      <c r="AA2629"/>
    </row>
    <row r="2630" spans="1:27" s="44" customFormat="1" x14ac:dyDescent="0.15">
      <c r="A2630" s="66"/>
      <c r="O2630"/>
      <c r="T2630"/>
      <c r="U2630"/>
      <c r="V2630"/>
      <c r="W2630"/>
      <c r="X2630"/>
      <c r="Y2630"/>
      <c r="Z2630"/>
      <c r="AA2630"/>
    </row>
    <row r="2631" spans="1:27" s="44" customFormat="1" x14ac:dyDescent="0.15">
      <c r="A2631" s="66"/>
      <c r="O2631"/>
      <c r="T2631"/>
      <c r="U2631"/>
      <c r="V2631"/>
      <c r="W2631"/>
      <c r="X2631"/>
      <c r="Y2631"/>
      <c r="Z2631"/>
      <c r="AA2631"/>
    </row>
    <row r="2632" spans="1:27" s="44" customFormat="1" x14ac:dyDescent="0.15">
      <c r="A2632" s="66"/>
      <c r="O2632"/>
      <c r="T2632"/>
      <c r="U2632"/>
      <c r="V2632"/>
      <c r="W2632"/>
      <c r="X2632"/>
      <c r="Y2632"/>
      <c r="Z2632"/>
      <c r="AA2632"/>
    </row>
    <row r="2633" spans="1:27" s="44" customFormat="1" x14ac:dyDescent="0.15">
      <c r="A2633" s="66"/>
      <c r="O2633"/>
      <c r="T2633"/>
      <c r="U2633"/>
      <c r="V2633"/>
      <c r="W2633"/>
      <c r="X2633"/>
      <c r="Y2633"/>
      <c r="Z2633"/>
      <c r="AA2633"/>
    </row>
    <row r="2634" spans="1:27" s="44" customFormat="1" x14ac:dyDescent="0.15">
      <c r="A2634" s="66"/>
      <c r="O2634"/>
      <c r="T2634"/>
      <c r="U2634"/>
      <c r="V2634"/>
      <c r="W2634"/>
      <c r="X2634"/>
      <c r="Y2634"/>
      <c r="Z2634"/>
      <c r="AA2634"/>
    </row>
    <row r="2635" spans="1:27" s="44" customFormat="1" x14ac:dyDescent="0.15">
      <c r="A2635" s="66"/>
      <c r="O2635"/>
      <c r="T2635"/>
      <c r="U2635"/>
      <c r="V2635"/>
      <c r="W2635"/>
      <c r="X2635"/>
      <c r="Y2635"/>
      <c r="Z2635"/>
      <c r="AA2635"/>
    </row>
    <row r="2636" spans="1:27" s="44" customFormat="1" x14ac:dyDescent="0.15">
      <c r="A2636" s="66"/>
      <c r="O2636"/>
      <c r="T2636"/>
      <c r="U2636"/>
      <c r="V2636"/>
      <c r="W2636"/>
      <c r="X2636"/>
      <c r="Y2636"/>
      <c r="Z2636"/>
      <c r="AA2636"/>
    </row>
    <row r="2637" spans="1:27" s="44" customFormat="1" x14ac:dyDescent="0.15">
      <c r="A2637" s="66"/>
      <c r="O2637"/>
      <c r="T2637"/>
      <c r="U2637"/>
      <c r="V2637"/>
      <c r="W2637"/>
      <c r="X2637"/>
      <c r="Y2637"/>
      <c r="Z2637"/>
      <c r="AA2637"/>
    </row>
    <row r="2638" spans="1:27" s="44" customFormat="1" x14ac:dyDescent="0.15">
      <c r="A2638" s="66"/>
      <c r="O2638"/>
      <c r="T2638"/>
      <c r="U2638"/>
      <c r="V2638"/>
      <c r="W2638"/>
      <c r="X2638"/>
      <c r="Y2638"/>
      <c r="Z2638"/>
      <c r="AA2638"/>
    </row>
    <row r="2639" spans="1:27" s="44" customFormat="1" x14ac:dyDescent="0.15">
      <c r="A2639" s="66"/>
      <c r="O2639"/>
      <c r="T2639"/>
      <c r="U2639"/>
      <c r="V2639"/>
      <c r="W2639"/>
      <c r="X2639"/>
      <c r="Y2639"/>
      <c r="Z2639"/>
      <c r="AA2639"/>
    </row>
    <row r="2640" spans="1:27" s="44" customFormat="1" x14ac:dyDescent="0.15">
      <c r="A2640" s="66"/>
      <c r="O2640"/>
      <c r="T2640"/>
      <c r="U2640"/>
      <c r="V2640"/>
      <c r="W2640"/>
      <c r="X2640"/>
      <c r="Y2640"/>
      <c r="Z2640"/>
      <c r="AA2640"/>
    </row>
    <row r="2641" spans="1:27" s="44" customFormat="1" x14ac:dyDescent="0.15">
      <c r="A2641" s="66"/>
      <c r="O2641"/>
      <c r="T2641"/>
      <c r="U2641"/>
      <c r="V2641"/>
      <c r="W2641"/>
      <c r="X2641"/>
      <c r="Y2641"/>
      <c r="Z2641"/>
      <c r="AA2641"/>
    </row>
    <row r="2642" spans="1:27" s="44" customFormat="1" x14ac:dyDescent="0.15">
      <c r="A2642" s="66"/>
      <c r="O2642"/>
      <c r="T2642"/>
      <c r="U2642"/>
      <c r="V2642"/>
      <c r="W2642"/>
      <c r="X2642"/>
      <c r="Y2642"/>
      <c r="Z2642"/>
      <c r="AA2642"/>
    </row>
    <row r="2643" spans="1:27" s="44" customFormat="1" x14ac:dyDescent="0.15">
      <c r="A2643" s="66"/>
      <c r="O2643"/>
      <c r="T2643"/>
      <c r="U2643"/>
      <c r="V2643"/>
      <c r="W2643"/>
      <c r="X2643"/>
      <c r="Y2643"/>
      <c r="Z2643"/>
      <c r="AA2643"/>
    </row>
    <row r="2644" spans="1:27" s="44" customFormat="1" x14ac:dyDescent="0.15">
      <c r="A2644" s="66"/>
      <c r="O2644"/>
      <c r="T2644"/>
      <c r="U2644"/>
      <c r="V2644"/>
      <c r="W2644"/>
      <c r="X2644"/>
      <c r="Y2644"/>
      <c r="Z2644"/>
      <c r="AA2644"/>
    </row>
    <row r="2645" spans="1:27" s="44" customFormat="1" x14ac:dyDescent="0.15">
      <c r="A2645" s="66"/>
      <c r="O2645"/>
      <c r="T2645"/>
      <c r="U2645"/>
      <c r="V2645"/>
      <c r="W2645"/>
      <c r="X2645"/>
      <c r="Y2645"/>
      <c r="Z2645"/>
      <c r="AA2645"/>
    </row>
    <row r="2646" spans="1:27" s="44" customFormat="1" x14ac:dyDescent="0.15">
      <c r="A2646" s="66"/>
      <c r="O2646"/>
      <c r="T2646"/>
      <c r="U2646"/>
      <c r="V2646"/>
      <c r="W2646"/>
      <c r="X2646"/>
      <c r="Y2646"/>
      <c r="Z2646"/>
      <c r="AA2646"/>
    </row>
    <row r="2647" spans="1:27" s="44" customFormat="1" x14ac:dyDescent="0.15">
      <c r="A2647" s="66"/>
      <c r="O2647"/>
      <c r="T2647"/>
      <c r="U2647"/>
      <c r="V2647"/>
      <c r="W2647"/>
      <c r="X2647"/>
      <c r="Y2647"/>
      <c r="Z2647"/>
      <c r="AA2647"/>
    </row>
    <row r="2648" spans="1:27" s="44" customFormat="1" x14ac:dyDescent="0.15">
      <c r="A2648" s="66"/>
      <c r="O2648"/>
      <c r="T2648"/>
      <c r="U2648"/>
      <c r="V2648"/>
      <c r="W2648"/>
      <c r="X2648"/>
      <c r="Y2648"/>
      <c r="Z2648"/>
      <c r="AA2648"/>
    </row>
    <row r="2649" spans="1:27" s="44" customFormat="1" x14ac:dyDescent="0.15">
      <c r="A2649" s="66"/>
      <c r="O2649"/>
      <c r="T2649"/>
      <c r="U2649"/>
      <c r="V2649"/>
      <c r="W2649"/>
      <c r="X2649"/>
      <c r="Y2649"/>
      <c r="Z2649"/>
      <c r="AA2649"/>
    </row>
    <row r="2650" spans="1:27" s="44" customFormat="1" x14ac:dyDescent="0.15">
      <c r="A2650" s="66"/>
      <c r="O2650"/>
      <c r="T2650"/>
      <c r="U2650"/>
      <c r="V2650"/>
      <c r="W2650"/>
      <c r="X2650"/>
      <c r="Y2650"/>
      <c r="Z2650"/>
      <c r="AA2650"/>
    </row>
    <row r="2651" spans="1:27" s="44" customFormat="1" x14ac:dyDescent="0.15">
      <c r="A2651" s="66"/>
      <c r="O2651"/>
      <c r="T2651"/>
      <c r="U2651"/>
      <c r="V2651"/>
      <c r="W2651"/>
      <c r="X2651"/>
      <c r="Y2651"/>
      <c r="Z2651"/>
      <c r="AA2651"/>
    </row>
    <row r="2652" spans="1:27" s="44" customFormat="1" x14ac:dyDescent="0.15">
      <c r="A2652" s="66"/>
      <c r="O2652"/>
      <c r="T2652"/>
      <c r="U2652"/>
      <c r="V2652"/>
      <c r="W2652"/>
      <c r="X2652"/>
      <c r="Y2652"/>
      <c r="Z2652"/>
      <c r="AA2652"/>
    </row>
    <row r="2653" spans="1:27" s="44" customFormat="1" x14ac:dyDescent="0.15">
      <c r="A2653" s="66"/>
      <c r="O2653"/>
      <c r="T2653"/>
      <c r="U2653"/>
      <c r="V2653"/>
      <c r="W2653"/>
      <c r="X2653"/>
      <c r="Y2653"/>
      <c r="Z2653"/>
      <c r="AA2653"/>
    </row>
    <row r="2654" spans="1:27" s="44" customFormat="1" x14ac:dyDescent="0.15">
      <c r="A2654" s="66"/>
      <c r="O2654"/>
      <c r="T2654"/>
      <c r="U2654"/>
      <c r="V2654"/>
      <c r="W2654"/>
      <c r="X2654"/>
      <c r="Y2654"/>
      <c r="Z2654"/>
      <c r="AA2654"/>
    </row>
    <row r="2655" spans="1:27" s="44" customFormat="1" x14ac:dyDescent="0.15">
      <c r="A2655" s="66"/>
      <c r="O2655"/>
      <c r="T2655"/>
      <c r="U2655"/>
      <c r="V2655"/>
      <c r="W2655"/>
      <c r="X2655"/>
      <c r="Y2655"/>
      <c r="Z2655"/>
      <c r="AA2655"/>
    </row>
    <row r="2656" spans="1:27" s="44" customFormat="1" x14ac:dyDescent="0.15">
      <c r="A2656" s="66"/>
      <c r="O2656"/>
      <c r="T2656"/>
      <c r="U2656"/>
      <c r="V2656"/>
      <c r="W2656"/>
      <c r="X2656"/>
      <c r="Y2656"/>
      <c r="Z2656"/>
      <c r="AA2656"/>
    </row>
    <row r="2657" spans="1:27" s="44" customFormat="1" x14ac:dyDescent="0.15">
      <c r="A2657" s="66"/>
      <c r="O2657"/>
      <c r="T2657"/>
      <c r="U2657"/>
      <c r="V2657"/>
      <c r="W2657"/>
      <c r="X2657"/>
      <c r="Y2657"/>
      <c r="Z2657"/>
      <c r="AA2657"/>
    </row>
    <row r="2658" spans="1:27" s="44" customFormat="1" x14ac:dyDescent="0.15">
      <c r="A2658" s="66"/>
      <c r="O2658"/>
      <c r="T2658"/>
      <c r="U2658"/>
      <c r="V2658"/>
      <c r="W2658"/>
      <c r="X2658"/>
      <c r="Y2658"/>
      <c r="Z2658"/>
      <c r="AA2658"/>
    </row>
    <row r="2659" spans="1:27" s="44" customFormat="1" x14ac:dyDescent="0.15">
      <c r="A2659" s="66"/>
      <c r="O2659"/>
      <c r="T2659"/>
      <c r="U2659"/>
      <c r="V2659"/>
      <c r="W2659"/>
      <c r="X2659"/>
      <c r="Y2659"/>
      <c r="Z2659"/>
      <c r="AA2659"/>
    </row>
    <row r="2660" spans="1:27" s="44" customFormat="1" x14ac:dyDescent="0.15">
      <c r="A2660" s="66"/>
      <c r="O2660"/>
      <c r="T2660"/>
      <c r="U2660"/>
      <c r="V2660"/>
      <c r="W2660"/>
      <c r="X2660"/>
      <c r="Y2660"/>
      <c r="Z2660"/>
      <c r="AA2660"/>
    </row>
    <row r="2661" spans="1:27" s="44" customFormat="1" x14ac:dyDescent="0.15">
      <c r="A2661" s="66"/>
      <c r="O2661"/>
      <c r="T2661"/>
      <c r="U2661"/>
      <c r="V2661"/>
      <c r="W2661"/>
      <c r="X2661"/>
      <c r="Y2661"/>
      <c r="Z2661"/>
      <c r="AA2661"/>
    </row>
    <row r="2662" spans="1:27" s="44" customFormat="1" x14ac:dyDescent="0.15">
      <c r="A2662" s="66"/>
      <c r="O2662"/>
      <c r="T2662"/>
      <c r="U2662"/>
      <c r="V2662"/>
      <c r="W2662"/>
      <c r="X2662"/>
      <c r="Y2662"/>
      <c r="Z2662"/>
      <c r="AA2662"/>
    </row>
    <row r="2663" spans="1:27" s="44" customFormat="1" x14ac:dyDescent="0.15">
      <c r="A2663" s="66"/>
      <c r="O2663"/>
      <c r="T2663"/>
      <c r="U2663"/>
      <c r="V2663"/>
      <c r="W2663"/>
      <c r="X2663"/>
      <c r="Y2663"/>
      <c r="Z2663"/>
      <c r="AA2663"/>
    </row>
    <row r="2664" spans="1:27" s="44" customFormat="1" x14ac:dyDescent="0.15">
      <c r="A2664" s="66"/>
      <c r="O2664"/>
      <c r="T2664"/>
      <c r="U2664"/>
      <c r="V2664"/>
      <c r="W2664"/>
      <c r="X2664"/>
      <c r="Y2664"/>
      <c r="Z2664"/>
      <c r="AA2664"/>
    </row>
    <row r="2665" spans="1:27" s="44" customFormat="1" x14ac:dyDescent="0.15">
      <c r="A2665" s="66"/>
      <c r="O2665"/>
      <c r="T2665"/>
      <c r="U2665"/>
      <c r="V2665"/>
      <c r="W2665"/>
      <c r="X2665"/>
      <c r="Y2665"/>
      <c r="Z2665"/>
      <c r="AA2665"/>
    </row>
    <row r="2666" spans="1:27" s="44" customFormat="1" x14ac:dyDescent="0.15">
      <c r="A2666" s="66"/>
      <c r="O2666"/>
      <c r="T2666"/>
      <c r="U2666"/>
      <c r="V2666"/>
      <c r="W2666"/>
      <c r="X2666"/>
      <c r="Y2666"/>
      <c r="Z2666"/>
      <c r="AA2666"/>
    </row>
    <row r="2667" spans="1:27" s="44" customFormat="1" x14ac:dyDescent="0.15">
      <c r="A2667" s="66"/>
      <c r="O2667"/>
      <c r="T2667"/>
      <c r="U2667"/>
      <c r="V2667"/>
      <c r="W2667"/>
      <c r="X2667"/>
      <c r="Y2667"/>
      <c r="Z2667"/>
      <c r="AA2667"/>
    </row>
    <row r="2668" spans="1:27" s="44" customFormat="1" x14ac:dyDescent="0.15">
      <c r="A2668" s="66"/>
      <c r="O2668"/>
      <c r="T2668"/>
      <c r="U2668"/>
      <c r="V2668"/>
      <c r="W2668"/>
      <c r="X2668"/>
      <c r="Y2668"/>
      <c r="Z2668"/>
      <c r="AA2668"/>
    </row>
    <row r="2669" spans="1:27" s="44" customFormat="1" x14ac:dyDescent="0.15">
      <c r="A2669" s="66"/>
      <c r="O2669"/>
      <c r="T2669"/>
      <c r="U2669"/>
      <c r="V2669"/>
      <c r="W2669"/>
      <c r="X2669"/>
      <c r="Y2669"/>
      <c r="Z2669"/>
      <c r="AA2669"/>
    </row>
    <row r="2670" spans="1:27" s="44" customFormat="1" x14ac:dyDescent="0.15">
      <c r="A2670" s="66"/>
      <c r="O2670"/>
      <c r="T2670"/>
      <c r="U2670"/>
      <c r="V2670"/>
      <c r="W2670"/>
      <c r="X2670"/>
      <c r="Y2670"/>
      <c r="Z2670"/>
      <c r="AA2670"/>
    </row>
    <row r="2671" spans="1:27" s="44" customFormat="1" x14ac:dyDescent="0.15">
      <c r="A2671" s="66"/>
      <c r="O2671"/>
      <c r="T2671"/>
      <c r="U2671"/>
      <c r="V2671"/>
      <c r="W2671"/>
      <c r="X2671"/>
      <c r="Y2671"/>
      <c r="Z2671"/>
      <c r="AA2671"/>
    </row>
    <row r="2672" spans="1:27" s="44" customFormat="1" x14ac:dyDescent="0.15">
      <c r="A2672" s="66"/>
      <c r="O2672"/>
      <c r="T2672"/>
      <c r="U2672"/>
      <c r="V2672"/>
      <c r="W2672"/>
      <c r="X2672"/>
      <c r="Y2672"/>
      <c r="Z2672"/>
      <c r="AA2672"/>
    </row>
    <row r="2673" spans="1:27" s="44" customFormat="1" x14ac:dyDescent="0.15">
      <c r="A2673" s="66"/>
      <c r="O2673"/>
      <c r="T2673"/>
      <c r="U2673"/>
      <c r="V2673"/>
      <c r="W2673"/>
      <c r="X2673"/>
      <c r="Y2673"/>
      <c r="Z2673"/>
      <c r="AA2673"/>
    </row>
    <row r="2674" spans="1:27" s="44" customFormat="1" x14ac:dyDescent="0.15">
      <c r="A2674" s="66"/>
      <c r="O2674"/>
      <c r="T2674"/>
      <c r="U2674"/>
      <c r="V2674"/>
      <c r="W2674"/>
      <c r="X2674"/>
      <c r="Y2674"/>
      <c r="Z2674"/>
      <c r="AA2674"/>
    </row>
    <row r="2675" spans="1:27" s="44" customFormat="1" x14ac:dyDescent="0.15">
      <c r="A2675" s="66"/>
      <c r="O2675"/>
      <c r="T2675"/>
      <c r="U2675"/>
      <c r="V2675"/>
      <c r="W2675"/>
      <c r="X2675"/>
      <c r="Y2675"/>
      <c r="Z2675"/>
      <c r="AA2675"/>
    </row>
    <row r="2676" spans="1:27" s="44" customFormat="1" x14ac:dyDescent="0.15">
      <c r="A2676" s="66"/>
      <c r="O2676"/>
      <c r="T2676"/>
      <c r="U2676"/>
      <c r="V2676"/>
      <c r="W2676"/>
      <c r="X2676"/>
      <c r="Y2676"/>
      <c r="Z2676"/>
      <c r="AA2676"/>
    </row>
    <row r="2677" spans="1:27" s="44" customFormat="1" x14ac:dyDescent="0.15">
      <c r="A2677" s="66"/>
      <c r="O2677"/>
      <c r="T2677"/>
      <c r="U2677"/>
      <c r="V2677"/>
      <c r="W2677"/>
      <c r="X2677"/>
      <c r="Y2677"/>
      <c r="Z2677"/>
      <c r="AA2677"/>
    </row>
    <row r="2678" spans="1:27" s="44" customFormat="1" x14ac:dyDescent="0.15">
      <c r="A2678" s="66"/>
      <c r="O2678"/>
      <c r="T2678"/>
      <c r="U2678"/>
      <c r="V2678"/>
      <c r="W2678"/>
      <c r="X2678"/>
      <c r="Y2678"/>
      <c r="Z2678"/>
      <c r="AA2678"/>
    </row>
    <row r="2679" spans="1:27" s="44" customFormat="1" x14ac:dyDescent="0.15">
      <c r="A2679" s="66"/>
      <c r="O2679"/>
      <c r="T2679"/>
      <c r="U2679"/>
      <c r="V2679"/>
      <c r="W2679"/>
      <c r="X2679"/>
      <c r="Y2679"/>
      <c r="Z2679"/>
      <c r="AA2679"/>
    </row>
    <row r="2680" spans="1:27" s="44" customFormat="1" x14ac:dyDescent="0.15">
      <c r="A2680" s="66"/>
      <c r="O2680"/>
      <c r="T2680"/>
      <c r="U2680"/>
      <c r="V2680"/>
      <c r="W2680"/>
      <c r="X2680"/>
      <c r="Y2680"/>
      <c r="Z2680"/>
      <c r="AA2680"/>
    </row>
    <row r="2681" spans="1:27" s="44" customFormat="1" x14ac:dyDescent="0.15">
      <c r="A2681" s="66"/>
      <c r="O2681"/>
      <c r="T2681"/>
      <c r="U2681"/>
      <c r="V2681"/>
      <c r="W2681"/>
      <c r="X2681"/>
      <c r="Y2681"/>
      <c r="Z2681"/>
      <c r="AA2681"/>
    </row>
    <row r="2682" spans="1:27" s="44" customFormat="1" x14ac:dyDescent="0.15">
      <c r="A2682" s="66"/>
      <c r="O2682"/>
      <c r="T2682"/>
      <c r="U2682"/>
      <c r="V2682"/>
      <c r="W2682"/>
      <c r="X2682"/>
      <c r="Y2682"/>
      <c r="Z2682"/>
      <c r="AA2682"/>
    </row>
    <row r="2683" spans="1:27" s="44" customFormat="1" x14ac:dyDescent="0.15">
      <c r="A2683" s="66"/>
      <c r="O2683"/>
      <c r="T2683"/>
      <c r="U2683"/>
      <c r="V2683"/>
      <c r="W2683"/>
      <c r="X2683"/>
      <c r="Y2683"/>
      <c r="Z2683"/>
      <c r="AA2683"/>
    </row>
    <row r="2684" spans="1:27" s="44" customFormat="1" x14ac:dyDescent="0.15">
      <c r="A2684" s="66"/>
      <c r="O2684"/>
      <c r="T2684"/>
      <c r="U2684"/>
      <c r="V2684"/>
      <c r="W2684"/>
      <c r="X2684"/>
      <c r="Y2684"/>
      <c r="Z2684"/>
      <c r="AA2684"/>
    </row>
    <row r="2685" spans="1:27" s="44" customFormat="1" x14ac:dyDescent="0.15">
      <c r="A2685" s="66"/>
      <c r="O2685"/>
      <c r="T2685"/>
      <c r="U2685"/>
      <c r="V2685"/>
      <c r="W2685"/>
      <c r="X2685"/>
      <c r="Y2685"/>
      <c r="Z2685"/>
      <c r="AA2685"/>
    </row>
    <row r="2686" spans="1:27" s="44" customFormat="1" x14ac:dyDescent="0.15">
      <c r="A2686" s="66"/>
      <c r="O2686"/>
      <c r="T2686"/>
      <c r="U2686"/>
      <c r="V2686"/>
      <c r="W2686"/>
      <c r="X2686"/>
      <c r="Y2686"/>
      <c r="Z2686"/>
      <c r="AA2686"/>
    </row>
    <row r="2687" spans="1:27" s="44" customFormat="1" x14ac:dyDescent="0.15">
      <c r="A2687" s="66"/>
      <c r="O2687"/>
      <c r="T2687"/>
      <c r="U2687"/>
      <c r="V2687"/>
      <c r="W2687"/>
      <c r="X2687"/>
      <c r="Y2687"/>
      <c r="Z2687"/>
      <c r="AA2687"/>
    </row>
    <row r="2688" spans="1:27" s="44" customFormat="1" x14ac:dyDescent="0.15">
      <c r="A2688" s="66"/>
      <c r="O2688"/>
      <c r="T2688"/>
      <c r="U2688"/>
      <c r="V2688"/>
      <c r="W2688"/>
      <c r="X2688"/>
      <c r="Y2688"/>
      <c r="Z2688"/>
      <c r="AA2688"/>
    </row>
    <row r="2689" spans="1:27" s="44" customFormat="1" x14ac:dyDescent="0.15">
      <c r="A2689" s="66"/>
      <c r="O2689"/>
      <c r="T2689"/>
      <c r="U2689"/>
      <c r="V2689"/>
      <c r="W2689"/>
      <c r="X2689"/>
      <c r="Y2689"/>
      <c r="Z2689"/>
      <c r="AA2689"/>
    </row>
    <row r="2690" spans="1:27" s="44" customFormat="1" x14ac:dyDescent="0.15">
      <c r="A2690" s="66"/>
      <c r="O2690"/>
      <c r="T2690"/>
      <c r="U2690"/>
      <c r="V2690"/>
      <c r="W2690"/>
      <c r="X2690"/>
      <c r="Y2690"/>
      <c r="Z2690"/>
      <c r="AA2690"/>
    </row>
    <row r="2691" spans="1:27" s="44" customFormat="1" x14ac:dyDescent="0.15">
      <c r="A2691" s="66"/>
      <c r="O2691"/>
      <c r="T2691"/>
      <c r="U2691"/>
      <c r="V2691"/>
      <c r="W2691"/>
      <c r="X2691"/>
      <c r="Y2691"/>
      <c r="Z2691"/>
      <c r="AA2691"/>
    </row>
    <row r="2692" spans="1:27" s="44" customFormat="1" x14ac:dyDescent="0.15">
      <c r="A2692" s="66"/>
      <c r="O2692"/>
      <c r="T2692"/>
      <c r="U2692"/>
      <c r="V2692"/>
      <c r="W2692"/>
      <c r="X2692"/>
      <c r="Y2692"/>
      <c r="Z2692"/>
      <c r="AA2692"/>
    </row>
    <row r="2693" spans="1:27" s="44" customFormat="1" x14ac:dyDescent="0.15">
      <c r="A2693" s="66"/>
      <c r="O2693"/>
      <c r="T2693"/>
      <c r="U2693"/>
      <c r="V2693"/>
      <c r="W2693"/>
      <c r="X2693"/>
      <c r="Y2693"/>
      <c r="Z2693"/>
      <c r="AA2693"/>
    </row>
    <row r="2694" spans="1:27" s="44" customFormat="1" x14ac:dyDescent="0.15">
      <c r="A2694" s="66"/>
      <c r="O2694"/>
      <c r="T2694"/>
      <c r="U2694"/>
      <c r="V2694"/>
      <c r="W2694"/>
      <c r="X2694"/>
      <c r="Y2694"/>
      <c r="Z2694"/>
      <c r="AA2694"/>
    </row>
    <row r="2695" spans="1:27" s="44" customFormat="1" x14ac:dyDescent="0.15">
      <c r="A2695" s="66"/>
      <c r="O2695"/>
      <c r="T2695"/>
      <c r="U2695"/>
      <c r="V2695"/>
      <c r="W2695"/>
      <c r="X2695"/>
      <c r="Y2695"/>
      <c r="Z2695"/>
      <c r="AA2695"/>
    </row>
    <row r="2696" spans="1:27" s="44" customFormat="1" x14ac:dyDescent="0.15">
      <c r="A2696" s="66"/>
      <c r="O2696"/>
      <c r="T2696"/>
      <c r="U2696"/>
      <c r="V2696"/>
      <c r="W2696"/>
      <c r="X2696"/>
      <c r="Y2696"/>
      <c r="Z2696"/>
      <c r="AA2696"/>
    </row>
    <row r="2697" spans="1:27" s="44" customFormat="1" x14ac:dyDescent="0.15">
      <c r="A2697" s="66"/>
      <c r="O2697"/>
      <c r="T2697"/>
      <c r="U2697"/>
      <c r="V2697"/>
      <c r="W2697"/>
      <c r="X2697"/>
      <c r="Y2697"/>
      <c r="Z2697"/>
      <c r="AA2697"/>
    </row>
    <row r="2698" spans="1:27" s="44" customFormat="1" x14ac:dyDescent="0.15">
      <c r="A2698" s="66"/>
      <c r="O2698"/>
      <c r="T2698"/>
      <c r="U2698"/>
      <c r="V2698"/>
      <c r="W2698"/>
      <c r="X2698"/>
      <c r="Y2698"/>
      <c r="Z2698"/>
      <c r="AA2698"/>
    </row>
    <row r="2699" spans="1:27" s="44" customFormat="1" x14ac:dyDescent="0.15">
      <c r="A2699" s="66"/>
      <c r="O2699"/>
      <c r="T2699"/>
      <c r="U2699"/>
      <c r="V2699"/>
      <c r="W2699"/>
      <c r="X2699"/>
      <c r="Y2699"/>
      <c r="Z2699"/>
      <c r="AA2699"/>
    </row>
    <row r="2700" spans="1:27" s="44" customFormat="1" x14ac:dyDescent="0.15">
      <c r="A2700" s="66"/>
      <c r="O2700"/>
      <c r="T2700"/>
      <c r="U2700"/>
      <c r="V2700"/>
      <c r="W2700"/>
      <c r="X2700"/>
      <c r="Y2700"/>
      <c r="Z2700"/>
      <c r="AA2700"/>
    </row>
    <row r="2701" spans="1:27" s="44" customFormat="1" x14ac:dyDescent="0.15">
      <c r="A2701" s="66"/>
      <c r="O2701"/>
      <c r="T2701"/>
      <c r="U2701"/>
      <c r="V2701"/>
      <c r="W2701"/>
      <c r="X2701"/>
      <c r="Y2701"/>
      <c r="Z2701"/>
      <c r="AA2701"/>
    </row>
    <row r="2702" spans="1:27" s="44" customFormat="1" x14ac:dyDescent="0.15">
      <c r="A2702" s="66"/>
      <c r="O2702"/>
      <c r="T2702"/>
      <c r="U2702"/>
      <c r="V2702"/>
      <c r="W2702"/>
      <c r="X2702"/>
      <c r="Y2702"/>
      <c r="Z2702"/>
      <c r="AA2702"/>
    </row>
    <row r="2703" spans="1:27" s="44" customFormat="1" x14ac:dyDescent="0.15">
      <c r="A2703" s="66"/>
      <c r="O2703"/>
      <c r="T2703"/>
      <c r="U2703"/>
      <c r="V2703"/>
      <c r="W2703"/>
      <c r="X2703"/>
      <c r="Y2703"/>
      <c r="Z2703"/>
      <c r="AA2703"/>
    </row>
    <row r="2704" spans="1:27" s="44" customFormat="1" x14ac:dyDescent="0.15">
      <c r="A2704" s="66"/>
      <c r="O2704"/>
      <c r="T2704"/>
      <c r="U2704"/>
      <c r="V2704"/>
      <c r="W2704"/>
      <c r="X2704"/>
      <c r="Y2704"/>
      <c r="Z2704"/>
      <c r="AA2704"/>
    </row>
    <row r="2705" spans="1:27" s="44" customFormat="1" x14ac:dyDescent="0.15">
      <c r="A2705" s="66"/>
      <c r="O2705"/>
      <c r="T2705"/>
      <c r="U2705"/>
      <c r="V2705"/>
      <c r="W2705"/>
      <c r="X2705"/>
      <c r="Y2705"/>
      <c r="Z2705"/>
      <c r="AA2705"/>
    </row>
    <row r="2706" spans="1:27" s="44" customFormat="1" x14ac:dyDescent="0.15">
      <c r="A2706" s="66"/>
      <c r="O2706"/>
      <c r="T2706"/>
      <c r="U2706"/>
      <c r="V2706"/>
      <c r="W2706"/>
      <c r="X2706"/>
      <c r="Y2706"/>
      <c r="Z2706"/>
      <c r="AA2706"/>
    </row>
    <row r="2707" spans="1:27" s="44" customFormat="1" x14ac:dyDescent="0.15">
      <c r="A2707" s="66"/>
      <c r="O2707"/>
      <c r="T2707"/>
      <c r="U2707"/>
      <c r="V2707"/>
      <c r="W2707"/>
      <c r="X2707"/>
      <c r="Y2707"/>
      <c r="Z2707"/>
      <c r="AA2707"/>
    </row>
    <row r="2708" spans="1:27" s="44" customFormat="1" x14ac:dyDescent="0.15">
      <c r="A2708" s="66"/>
      <c r="O2708"/>
      <c r="T2708"/>
      <c r="U2708"/>
      <c r="V2708"/>
      <c r="W2708"/>
      <c r="X2708"/>
      <c r="Y2708"/>
      <c r="Z2708"/>
      <c r="AA2708"/>
    </row>
    <row r="2709" spans="1:27" s="44" customFormat="1" x14ac:dyDescent="0.15">
      <c r="A2709" s="66"/>
      <c r="O2709"/>
      <c r="T2709"/>
      <c r="U2709"/>
      <c r="V2709"/>
      <c r="W2709"/>
      <c r="X2709"/>
      <c r="Y2709"/>
      <c r="Z2709"/>
      <c r="AA2709"/>
    </row>
    <row r="2710" spans="1:27" s="44" customFormat="1" x14ac:dyDescent="0.15">
      <c r="A2710" s="66"/>
      <c r="O2710"/>
      <c r="T2710"/>
      <c r="U2710"/>
      <c r="V2710"/>
      <c r="W2710"/>
      <c r="X2710"/>
      <c r="Y2710"/>
      <c r="Z2710"/>
      <c r="AA2710"/>
    </row>
    <row r="2711" spans="1:27" s="44" customFormat="1" x14ac:dyDescent="0.15">
      <c r="A2711" s="66"/>
      <c r="O2711"/>
      <c r="T2711"/>
      <c r="U2711"/>
      <c r="V2711"/>
      <c r="W2711"/>
      <c r="X2711"/>
      <c r="Y2711"/>
      <c r="Z2711"/>
      <c r="AA2711"/>
    </row>
    <row r="2712" spans="1:27" s="44" customFormat="1" x14ac:dyDescent="0.15">
      <c r="A2712" s="66"/>
      <c r="O2712"/>
      <c r="T2712"/>
      <c r="U2712"/>
      <c r="V2712"/>
      <c r="W2712"/>
      <c r="X2712"/>
      <c r="Y2712"/>
      <c r="Z2712"/>
      <c r="AA2712"/>
    </row>
    <row r="2713" spans="1:27" s="44" customFormat="1" x14ac:dyDescent="0.15">
      <c r="A2713" s="66"/>
      <c r="O2713"/>
      <c r="T2713"/>
      <c r="U2713"/>
      <c r="V2713"/>
      <c r="W2713"/>
      <c r="X2713"/>
      <c r="Y2713"/>
      <c r="Z2713"/>
      <c r="AA2713"/>
    </row>
    <row r="2714" spans="1:27" s="44" customFormat="1" x14ac:dyDescent="0.15">
      <c r="A2714" s="66"/>
      <c r="O2714"/>
      <c r="T2714"/>
      <c r="U2714"/>
      <c r="V2714"/>
      <c r="W2714"/>
      <c r="X2714"/>
      <c r="Y2714"/>
      <c r="Z2714"/>
      <c r="AA2714"/>
    </row>
    <row r="2715" spans="1:27" s="44" customFormat="1" x14ac:dyDescent="0.15">
      <c r="A2715" s="66"/>
      <c r="O2715"/>
      <c r="T2715"/>
      <c r="U2715"/>
      <c r="V2715"/>
      <c r="W2715"/>
      <c r="X2715"/>
      <c r="Y2715"/>
      <c r="Z2715"/>
      <c r="AA2715"/>
    </row>
    <row r="2716" spans="1:27" s="44" customFormat="1" x14ac:dyDescent="0.15">
      <c r="A2716" s="66"/>
      <c r="O2716"/>
      <c r="T2716"/>
      <c r="U2716"/>
      <c r="V2716"/>
      <c r="W2716"/>
      <c r="X2716"/>
      <c r="Y2716"/>
      <c r="Z2716"/>
      <c r="AA2716"/>
    </row>
    <row r="2717" spans="1:27" s="44" customFormat="1" x14ac:dyDescent="0.15">
      <c r="A2717" s="66"/>
      <c r="O2717"/>
      <c r="T2717"/>
      <c r="U2717"/>
      <c r="V2717"/>
      <c r="W2717"/>
      <c r="X2717"/>
      <c r="Y2717"/>
      <c r="Z2717"/>
      <c r="AA2717"/>
    </row>
    <row r="2718" spans="1:27" s="44" customFormat="1" x14ac:dyDescent="0.15">
      <c r="A2718" s="66"/>
      <c r="O2718"/>
      <c r="T2718"/>
      <c r="U2718"/>
      <c r="V2718"/>
      <c r="W2718"/>
      <c r="X2718"/>
      <c r="Y2718"/>
      <c r="Z2718"/>
      <c r="AA2718"/>
    </row>
    <row r="2719" spans="1:27" s="44" customFormat="1" x14ac:dyDescent="0.15">
      <c r="A2719" s="66"/>
      <c r="O2719"/>
      <c r="T2719"/>
      <c r="U2719"/>
      <c r="V2719"/>
      <c r="W2719"/>
      <c r="X2719"/>
      <c r="Y2719"/>
      <c r="Z2719"/>
      <c r="AA2719"/>
    </row>
    <row r="2720" spans="1:27" s="44" customFormat="1" x14ac:dyDescent="0.15">
      <c r="A2720" s="66"/>
      <c r="O2720"/>
      <c r="T2720"/>
      <c r="U2720"/>
      <c r="V2720"/>
      <c r="W2720"/>
      <c r="X2720"/>
      <c r="Y2720"/>
      <c r="Z2720"/>
      <c r="AA2720"/>
    </row>
    <row r="2721" spans="1:27" s="44" customFormat="1" x14ac:dyDescent="0.15">
      <c r="A2721" s="66"/>
      <c r="O2721"/>
      <c r="T2721"/>
      <c r="U2721"/>
      <c r="V2721"/>
      <c r="W2721"/>
      <c r="X2721"/>
      <c r="Y2721"/>
      <c r="Z2721"/>
      <c r="AA2721"/>
    </row>
    <row r="2722" spans="1:27" s="44" customFormat="1" x14ac:dyDescent="0.15">
      <c r="A2722" s="66"/>
      <c r="O2722"/>
      <c r="T2722"/>
      <c r="U2722"/>
      <c r="V2722"/>
      <c r="W2722"/>
      <c r="X2722"/>
      <c r="Y2722"/>
      <c r="Z2722"/>
      <c r="AA2722"/>
    </row>
    <row r="2723" spans="1:27" s="44" customFormat="1" x14ac:dyDescent="0.15">
      <c r="A2723" s="66"/>
      <c r="O2723"/>
      <c r="T2723"/>
      <c r="U2723"/>
      <c r="V2723"/>
      <c r="W2723"/>
      <c r="X2723"/>
      <c r="Y2723"/>
      <c r="Z2723"/>
      <c r="AA2723"/>
    </row>
    <row r="2724" spans="1:27" s="44" customFormat="1" x14ac:dyDescent="0.15">
      <c r="A2724" s="66"/>
      <c r="O2724"/>
      <c r="T2724"/>
      <c r="U2724"/>
      <c r="V2724"/>
      <c r="W2724"/>
      <c r="X2724"/>
      <c r="Y2724"/>
      <c r="Z2724"/>
      <c r="AA2724"/>
    </row>
    <row r="2725" spans="1:27" s="44" customFormat="1" x14ac:dyDescent="0.15">
      <c r="A2725" s="66"/>
      <c r="O2725"/>
      <c r="T2725"/>
      <c r="U2725"/>
      <c r="V2725"/>
      <c r="W2725"/>
      <c r="X2725"/>
      <c r="Y2725"/>
      <c r="Z2725"/>
      <c r="AA2725"/>
    </row>
    <row r="2726" spans="1:27" s="44" customFormat="1" x14ac:dyDescent="0.15">
      <c r="A2726" s="66"/>
      <c r="O2726"/>
      <c r="T2726"/>
      <c r="U2726"/>
      <c r="V2726"/>
      <c r="W2726"/>
      <c r="X2726"/>
      <c r="Y2726"/>
      <c r="Z2726"/>
      <c r="AA2726"/>
    </row>
    <row r="2727" spans="1:27" s="44" customFormat="1" x14ac:dyDescent="0.15">
      <c r="A2727" s="66"/>
      <c r="O2727"/>
      <c r="T2727"/>
      <c r="U2727"/>
      <c r="V2727"/>
      <c r="W2727"/>
      <c r="X2727"/>
      <c r="Y2727"/>
      <c r="Z2727"/>
      <c r="AA2727"/>
    </row>
    <row r="2728" spans="1:27" s="44" customFormat="1" x14ac:dyDescent="0.15">
      <c r="A2728" s="66"/>
      <c r="O2728"/>
      <c r="T2728"/>
      <c r="U2728"/>
      <c r="V2728"/>
      <c r="W2728"/>
      <c r="X2728"/>
      <c r="Y2728"/>
      <c r="Z2728"/>
      <c r="AA2728"/>
    </row>
    <row r="2729" spans="1:27" s="44" customFormat="1" x14ac:dyDescent="0.15">
      <c r="A2729" s="66"/>
      <c r="O2729"/>
      <c r="T2729"/>
      <c r="U2729"/>
      <c r="V2729"/>
      <c r="W2729"/>
      <c r="X2729"/>
      <c r="Y2729"/>
      <c r="Z2729"/>
      <c r="AA2729"/>
    </row>
    <row r="2730" spans="1:27" s="44" customFormat="1" x14ac:dyDescent="0.15">
      <c r="A2730" s="66"/>
      <c r="O2730"/>
      <c r="T2730"/>
      <c r="U2730"/>
      <c r="V2730"/>
      <c r="W2730"/>
      <c r="X2730"/>
      <c r="Y2730"/>
      <c r="Z2730"/>
      <c r="AA2730"/>
    </row>
    <row r="2731" spans="1:27" s="44" customFormat="1" x14ac:dyDescent="0.15">
      <c r="A2731" s="66"/>
      <c r="O2731"/>
      <c r="T2731"/>
      <c r="U2731"/>
      <c r="V2731"/>
      <c r="W2731"/>
      <c r="X2731"/>
      <c r="Y2731"/>
      <c r="Z2731"/>
      <c r="AA2731"/>
    </row>
    <row r="2732" spans="1:27" s="44" customFormat="1" x14ac:dyDescent="0.15">
      <c r="A2732" s="66"/>
      <c r="O2732"/>
      <c r="T2732"/>
      <c r="U2732"/>
      <c r="V2732"/>
      <c r="W2732"/>
      <c r="X2732"/>
      <c r="Y2732"/>
      <c r="Z2732"/>
      <c r="AA2732"/>
    </row>
    <row r="2733" spans="1:27" s="44" customFormat="1" x14ac:dyDescent="0.15">
      <c r="A2733" s="66"/>
      <c r="O2733"/>
      <c r="T2733"/>
      <c r="U2733"/>
      <c r="V2733"/>
      <c r="W2733"/>
      <c r="X2733"/>
      <c r="Y2733"/>
      <c r="Z2733"/>
      <c r="AA2733"/>
    </row>
    <row r="2734" spans="1:27" s="44" customFormat="1" x14ac:dyDescent="0.15">
      <c r="A2734" s="66"/>
      <c r="O2734"/>
      <c r="T2734"/>
      <c r="U2734"/>
      <c r="V2734"/>
      <c r="W2734"/>
      <c r="X2734"/>
      <c r="Y2734"/>
      <c r="Z2734"/>
      <c r="AA2734"/>
    </row>
    <row r="2735" spans="1:27" s="44" customFormat="1" x14ac:dyDescent="0.15">
      <c r="A2735" s="66"/>
      <c r="O2735"/>
      <c r="T2735"/>
      <c r="U2735"/>
      <c r="V2735"/>
      <c r="W2735"/>
      <c r="X2735"/>
      <c r="Y2735"/>
      <c r="Z2735"/>
      <c r="AA2735"/>
    </row>
    <row r="2736" spans="1:27" s="44" customFormat="1" x14ac:dyDescent="0.15">
      <c r="A2736" s="66"/>
      <c r="O2736"/>
      <c r="T2736"/>
      <c r="U2736"/>
      <c r="V2736"/>
      <c r="W2736"/>
      <c r="X2736"/>
      <c r="Y2736"/>
      <c r="Z2736"/>
      <c r="AA2736"/>
    </row>
    <row r="2737" spans="1:27" s="44" customFormat="1" x14ac:dyDescent="0.15">
      <c r="A2737" s="66"/>
      <c r="O2737"/>
      <c r="T2737"/>
      <c r="U2737"/>
      <c r="V2737"/>
      <c r="W2737"/>
      <c r="X2737"/>
      <c r="Y2737"/>
      <c r="Z2737"/>
      <c r="AA2737"/>
    </row>
    <row r="2738" spans="1:27" s="44" customFormat="1" x14ac:dyDescent="0.15">
      <c r="A2738" s="66"/>
      <c r="O2738"/>
      <c r="T2738"/>
      <c r="U2738"/>
      <c r="V2738"/>
      <c r="W2738"/>
      <c r="X2738"/>
      <c r="Y2738"/>
      <c r="Z2738"/>
      <c r="AA2738"/>
    </row>
    <row r="2739" spans="1:27" s="44" customFormat="1" x14ac:dyDescent="0.15">
      <c r="A2739" s="66"/>
      <c r="O2739"/>
      <c r="T2739"/>
      <c r="U2739"/>
      <c r="V2739"/>
      <c r="W2739"/>
      <c r="X2739"/>
      <c r="Y2739"/>
      <c r="Z2739"/>
      <c r="AA2739"/>
    </row>
    <row r="2740" spans="1:27" s="44" customFormat="1" x14ac:dyDescent="0.15">
      <c r="A2740" s="66"/>
      <c r="O2740"/>
      <c r="T2740"/>
      <c r="U2740"/>
      <c r="V2740"/>
      <c r="W2740"/>
      <c r="X2740"/>
      <c r="Y2740"/>
      <c r="Z2740"/>
      <c r="AA2740"/>
    </row>
    <row r="2741" spans="1:27" s="44" customFormat="1" x14ac:dyDescent="0.15">
      <c r="A2741" s="66"/>
      <c r="O2741"/>
      <c r="T2741"/>
      <c r="U2741"/>
      <c r="V2741"/>
      <c r="W2741"/>
      <c r="X2741"/>
      <c r="Y2741"/>
      <c r="Z2741"/>
      <c r="AA2741"/>
    </row>
    <row r="2742" spans="1:27" s="44" customFormat="1" x14ac:dyDescent="0.15">
      <c r="A2742" s="66"/>
      <c r="O2742"/>
      <c r="T2742"/>
      <c r="U2742"/>
      <c r="V2742"/>
      <c r="W2742"/>
      <c r="X2742"/>
      <c r="Y2742"/>
      <c r="Z2742"/>
      <c r="AA2742"/>
    </row>
    <row r="2743" spans="1:27" s="44" customFormat="1" x14ac:dyDescent="0.15">
      <c r="A2743" s="66"/>
      <c r="O2743"/>
      <c r="T2743"/>
      <c r="U2743"/>
      <c r="V2743"/>
      <c r="W2743"/>
      <c r="X2743"/>
      <c r="Y2743"/>
      <c r="Z2743"/>
      <c r="AA2743"/>
    </row>
    <row r="2744" spans="1:27" s="44" customFormat="1" x14ac:dyDescent="0.15">
      <c r="A2744" s="66"/>
      <c r="O2744"/>
      <c r="T2744"/>
      <c r="U2744"/>
      <c r="V2744"/>
      <c r="W2744"/>
      <c r="X2744"/>
      <c r="Y2744"/>
      <c r="Z2744"/>
      <c r="AA2744"/>
    </row>
    <row r="2745" spans="1:27" s="44" customFormat="1" x14ac:dyDescent="0.15">
      <c r="A2745" s="66"/>
      <c r="O2745"/>
      <c r="T2745"/>
      <c r="U2745"/>
      <c r="V2745"/>
      <c r="W2745"/>
      <c r="X2745"/>
      <c r="Y2745"/>
      <c r="Z2745"/>
      <c r="AA2745"/>
    </row>
    <row r="2746" spans="1:27" s="44" customFormat="1" x14ac:dyDescent="0.15">
      <c r="A2746" s="66"/>
      <c r="O2746"/>
      <c r="T2746"/>
      <c r="U2746"/>
      <c r="V2746"/>
      <c r="W2746"/>
      <c r="X2746"/>
      <c r="Y2746"/>
      <c r="Z2746"/>
      <c r="AA2746"/>
    </row>
    <row r="2747" spans="1:27" s="44" customFormat="1" x14ac:dyDescent="0.15">
      <c r="A2747" s="66"/>
      <c r="O2747"/>
      <c r="T2747"/>
      <c r="U2747"/>
      <c r="V2747"/>
      <c r="W2747"/>
      <c r="X2747"/>
      <c r="Y2747"/>
      <c r="Z2747"/>
      <c r="AA2747"/>
    </row>
    <row r="2748" spans="1:27" s="44" customFormat="1" x14ac:dyDescent="0.15">
      <c r="A2748" s="66"/>
      <c r="O2748"/>
      <c r="T2748"/>
      <c r="U2748"/>
      <c r="V2748"/>
      <c r="W2748"/>
      <c r="X2748"/>
      <c r="Y2748"/>
      <c r="Z2748"/>
      <c r="AA2748"/>
    </row>
    <row r="2749" spans="1:27" s="44" customFormat="1" x14ac:dyDescent="0.15">
      <c r="A2749" s="66"/>
      <c r="O2749"/>
      <c r="T2749"/>
      <c r="U2749"/>
      <c r="V2749"/>
      <c r="W2749"/>
      <c r="X2749"/>
      <c r="Y2749"/>
      <c r="Z2749"/>
      <c r="AA2749"/>
    </row>
    <row r="2750" spans="1:27" s="44" customFormat="1" x14ac:dyDescent="0.15">
      <c r="A2750" s="66"/>
      <c r="O2750"/>
      <c r="T2750"/>
      <c r="U2750"/>
      <c r="V2750"/>
      <c r="W2750"/>
      <c r="X2750"/>
      <c r="Y2750"/>
      <c r="Z2750"/>
      <c r="AA2750"/>
    </row>
    <row r="2751" spans="1:27" s="44" customFormat="1" x14ac:dyDescent="0.15">
      <c r="A2751" s="66"/>
      <c r="O2751"/>
      <c r="T2751"/>
      <c r="U2751"/>
      <c r="V2751"/>
      <c r="W2751"/>
      <c r="X2751"/>
      <c r="Y2751"/>
      <c r="Z2751"/>
      <c r="AA2751"/>
    </row>
    <row r="2752" spans="1:27" s="44" customFormat="1" x14ac:dyDescent="0.15">
      <c r="A2752" s="66"/>
      <c r="O2752"/>
      <c r="T2752"/>
      <c r="U2752"/>
      <c r="V2752"/>
      <c r="W2752"/>
      <c r="X2752"/>
      <c r="Y2752"/>
      <c r="Z2752"/>
      <c r="AA2752"/>
    </row>
    <row r="2753" spans="1:27" s="44" customFormat="1" x14ac:dyDescent="0.15">
      <c r="A2753" s="66"/>
      <c r="O2753"/>
      <c r="T2753"/>
      <c r="U2753"/>
      <c r="V2753"/>
      <c r="W2753"/>
      <c r="X2753"/>
      <c r="Y2753"/>
      <c r="Z2753"/>
      <c r="AA2753"/>
    </row>
    <row r="2754" spans="1:27" s="44" customFormat="1" x14ac:dyDescent="0.15">
      <c r="A2754" s="66"/>
      <c r="O2754"/>
      <c r="T2754"/>
      <c r="U2754"/>
      <c r="V2754"/>
      <c r="W2754"/>
      <c r="X2754"/>
      <c r="Y2754"/>
      <c r="Z2754"/>
      <c r="AA2754"/>
    </row>
    <row r="2755" spans="1:27" s="44" customFormat="1" x14ac:dyDescent="0.15">
      <c r="A2755" s="66"/>
      <c r="O2755"/>
      <c r="T2755"/>
      <c r="U2755"/>
      <c r="V2755"/>
      <c r="W2755"/>
      <c r="X2755"/>
      <c r="Y2755"/>
      <c r="Z2755"/>
      <c r="AA2755"/>
    </row>
    <row r="2756" spans="1:27" s="44" customFormat="1" x14ac:dyDescent="0.15">
      <c r="A2756" s="66"/>
      <c r="O2756"/>
      <c r="T2756"/>
      <c r="U2756"/>
      <c r="V2756"/>
      <c r="W2756"/>
      <c r="X2756"/>
      <c r="Y2756"/>
      <c r="Z2756"/>
      <c r="AA2756"/>
    </row>
    <row r="2757" spans="1:27" s="44" customFormat="1" x14ac:dyDescent="0.15">
      <c r="A2757" s="66"/>
      <c r="O2757"/>
      <c r="T2757"/>
      <c r="U2757"/>
      <c r="V2757"/>
      <c r="W2757"/>
      <c r="X2757"/>
      <c r="Y2757"/>
      <c r="Z2757"/>
      <c r="AA2757"/>
    </row>
    <row r="2758" spans="1:27" s="44" customFormat="1" x14ac:dyDescent="0.15">
      <c r="A2758" s="66"/>
      <c r="O2758"/>
      <c r="T2758"/>
      <c r="U2758"/>
      <c r="V2758"/>
      <c r="W2758"/>
      <c r="X2758"/>
      <c r="Y2758"/>
      <c r="Z2758"/>
      <c r="AA2758"/>
    </row>
    <row r="2759" spans="1:27" s="44" customFormat="1" x14ac:dyDescent="0.15">
      <c r="A2759" s="66"/>
      <c r="O2759"/>
      <c r="T2759"/>
      <c r="U2759"/>
      <c r="V2759"/>
      <c r="W2759"/>
      <c r="X2759"/>
      <c r="Y2759"/>
      <c r="Z2759"/>
      <c r="AA2759"/>
    </row>
    <row r="2760" spans="1:27" s="44" customFormat="1" x14ac:dyDescent="0.15">
      <c r="A2760" s="66"/>
      <c r="O2760"/>
      <c r="T2760"/>
      <c r="U2760"/>
      <c r="V2760"/>
      <c r="W2760"/>
      <c r="X2760"/>
      <c r="Y2760"/>
      <c r="Z2760"/>
      <c r="AA2760"/>
    </row>
    <row r="2761" spans="1:27" s="44" customFormat="1" x14ac:dyDescent="0.15">
      <c r="A2761" s="66"/>
      <c r="O2761"/>
      <c r="T2761"/>
      <c r="U2761"/>
      <c r="V2761"/>
      <c r="W2761"/>
      <c r="X2761"/>
      <c r="Y2761"/>
      <c r="Z2761"/>
      <c r="AA2761"/>
    </row>
    <row r="2762" spans="1:27" s="44" customFormat="1" x14ac:dyDescent="0.15">
      <c r="A2762" s="66"/>
      <c r="O2762"/>
      <c r="T2762"/>
      <c r="U2762"/>
      <c r="V2762"/>
      <c r="W2762"/>
      <c r="X2762"/>
      <c r="Y2762"/>
      <c r="Z2762"/>
      <c r="AA2762"/>
    </row>
    <row r="2763" spans="1:27" s="44" customFormat="1" x14ac:dyDescent="0.15">
      <c r="A2763" s="66"/>
      <c r="O2763"/>
      <c r="T2763"/>
      <c r="U2763"/>
      <c r="V2763"/>
      <c r="W2763"/>
      <c r="X2763"/>
      <c r="Y2763"/>
      <c r="Z2763"/>
      <c r="AA2763"/>
    </row>
    <row r="2764" spans="1:27" s="44" customFormat="1" x14ac:dyDescent="0.15">
      <c r="A2764" s="66"/>
      <c r="O2764"/>
      <c r="T2764"/>
      <c r="U2764"/>
      <c r="V2764"/>
      <c r="W2764"/>
      <c r="X2764"/>
      <c r="Y2764"/>
      <c r="Z2764"/>
      <c r="AA2764"/>
    </row>
    <row r="2765" spans="1:27" s="44" customFormat="1" x14ac:dyDescent="0.15">
      <c r="A2765" s="66"/>
      <c r="O2765"/>
      <c r="T2765"/>
      <c r="U2765"/>
      <c r="V2765"/>
      <c r="W2765"/>
      <c r="X2765"/>
      <c r="Y2765"/>
      <c r="Z2765"/>
      <c r="AA2765"/>
    </row>
    <row r="2766" spans="1:27" s="44" customFormat="1" x14ac:dyDescent="0.15">
      <c r="A2766" s="66"/>
      <c r="O2766"/>
      <c r="T2766"/>
      <c r="U2766"/>
      <c r="V2766"/>
      <c r="W2766"/>
      <c r="X2766"/>
      <c r="Y2766"/>
      <c r="Z2766"/>
      <c r="AA2766"/>
    </row>
    <row r="2767" spans="1:27" s="44" customFormat="1" x14ac:dyDescent="0.15">
      <c r="A2767" s="66"/>
      <c r="O2767"/>
      <c r="T2767"/>
      <c r="U2767"/>
      <c r="V2767"/>
      <c r="W2767"/>
      <c r="X2767"/>
      <c r="Y2767"/>
      <c r="Z2767"/>
      <c r="AA2767"/>
    </row>
    <row r="2768" spans="1:27" s="44" customFormat="1" x14ac:dyDescent="0.15">
      <c r="A2768" s="66"/>
      <c r="O2768"/>
      <c r="T2768"/>
      <c r="U2768"/>
      <c r="V2768"/>
      <c r="W2768"/>
      <c r="X2768"/>
      <c r="Y2768"/>
      <c r="Z2768"/>
      <c r="AA2768"/>
    </row>
    <row r="2769" spans="1:27" s="44" customFormat="1" x14ac:dyDescent="0.15">
      <c r="A2769" s="66"/>
      <c r="O2769"/>
      <c r="T2769"/>
      <c r="U2769"/>
      <c r="V2769"/>
      <c r="W2769"/>
      <c r="X2769"/>
      <c r="Y2769"/>
      <c r="Z2769"/>
      <c r="AA2769"/>
    </row>
    <row r="2770" spans="1:27" s="44" customFormat="1" x14ac:dyDescent="0.15">
      <c r="A2770" s="66"/>
      <c r="O2770"/>
      <c r="T2770"/>
      <c r="U2770"/>
      <c r="V2770"/>
      <c r="W2770"/>
      <c r="X2770"/>
      <c r="Y2770"/>
      <c r="Z2770"/>
      <c r="AA2770"/>
    </row>
    <row r="2771" spans="1:27" s="44" customFormat="1" x14ac:dyDescent="0.15">
      <c r="A2771" s="66"/>
      <c r="O2771"/>
      <c r="T2771"/>
      <c r="U2771"/>
      <c r="V2771"/>
      <c r="W2771"/>
      <c r="X2771"/>
      <c r="Y2771"/>
      <c r="Z2771"/>
      <c r="AA2771"/>
    </row>
    <row r="2772" spans="1:27" s="44" customFormat="1" x14ac:dyDescent="0.15">
      <c r="A2772" s="66"/>
      <c r="O2772"/>
      <c r="T2772"/>
      <c r="U2772"/>
      <c r="V2772"/>
      <c r="W2772"/>
      <c r="X2772"/>
      <c r="Y2772"/>
      <c r="Z2772"/>
      <c r="AA2772"/>
    </row>
    <row r="2773" spans="1:27" s="44" customFormat="1" x14ac:dyDescent="0.15">
      <c r="A2773" s="66"/>
      <c r="O2773"/>
      <c r="T2773"/>
      <c r="U2773"/>
      <c r="V2773"/>
      <c r="W2773"/>
      <c r="X2773"/>
      <c r="Y2773"/>
      <c r="Z2773"/>
      <c r="AA2773"/>
    </row>
    <row r="2774" spans="1:27" s="44" customFormat="1" x14ac:dyDescent="0.15">
      <c r="A2774" s="66"/>
      <c r="O2774"/>
      <c r="T2774"/>
      <c r="U2774"/>
      <c r="V2774"/>
      <c r="W2774"/>
      <c r="X2774"/>
      <c r="Y2774"/>
      <c r="Z2774"/>
      <c r="AA2774"/>
    </row>
    <row r="2775" spans="1:27" s="44" customFormat="1" x14ac:dyDescent="0.15">
      <c r="A2775" s="66"/>
      <c r="O2775"/>
      <c r="T2775"/>
      <c r="U2775"/>
      <c r="V2775"/>
      <c r="W2775"/>
      <c r="X2775"/>
      <c r="Y2775"/>
      <c r="Z2775"/>
      <c r="AA2775"/>
    </row>
    <row r="2776" spans="1:27" s="44" customFormat="1" x14ac:dyDescent="0.15">
      <c r="A2776" s="66"/>
      <c r="O2776"/>
      <c r="T2776"/>
      <c r="U2776"/>
      <c r="V2776"/>
      <c r="W2776"/>
      <c r="X2776"/>
      <c r="Y2776"/>
      <c r="Z2776"/>
      <c r="AA2776"/>
    </row>
    <row r="2777" spans="1:27" s="44" customFormat="1" x14ac:dyDescent="0.15">
      <c r="A2777" s="66"/>
      <c r="O2777"/>
      <c r="T2777"/>
      <c r="U2777"/>
      <c r="V2777"/>
      <c r="W2777"/>
      <c r="X2777"/>
      <c r="Y2777"/>
      <c r="Z2777"/>
      <c r="AA2777"/>
    </row>
    <row r="2778" spans="1:27" s="44" customFormat="1" x14ac:dyDescent="0.15">
      <c r="A2778" s="66"/>
      <c r="O2778"/>
      <c r="T2778"/>
      <c r="U2778"/>
      <c r="V2778"/>
      <c r="W2778"/>
      <c r="X2778"/>
      <c r="Y2778"/>
      <c r="Z2778"/>
      <c r="AA2778"/>
    </row>
    <row r="2779" spans="1:27" s="44" customFormat="1" x14ac:dyDescent="0.15">
      <c r="A2779" s="66"/>
      <c r="O2779"/>
      <c r="T2779"/>
      <c r="U2779"/>
      <c r="V2779"/>
      <c r="W2779"/>
      <c r="X2779"/>
      <c r="Y2779"/>
      <c r="Z2779"/>
      <c r="AA2779"/>
    </row>
    <row r="2780" spans="1:27" s="44" customFormat="1" x14ac:dyDescent="0.15">
      <c r="A2780" s="66"/>
      <c r="O2780"/>
      <c r="T2780"/>
      <c r="U2780"/>
      <c r="V2780"/>
      <c r="W2780"/>
      <c r="X2780"/>
      <c r="Y2780"/>
      <c r="Z2780"/>
      <c r="AA2780"/>
    </row>
    <row r="2781" spans="1:27" s="44" customFormat="1" x14ac:dyDescent="0.15">
      <c r="A2781" s="66"/>
      <c r="O2781"/>
      <c r="T2781"/>
      <c r="U2781"/>
      <c r="V2781"/>
      <c r="W2781"/>
      <c r="X2781"/>
      <c r="Y2781"/>
      <c r="Z2781"/>
      <c r="AA2781"/>
    </row>
    <row r="2782" spans="1:27" s="44" customFormat="1" x14ac:dyDescent="0.15">
      <c r="A2782" s="66"/>
      <c r="O2782"/>
      <c r="T2782"/>
      <c r="U2782"/>
      <c r="V2782"/>
      <c r="W2782"/>
      <c r="X2782"/>
      <c r="Y2782"/>
      <c r="Z2782"/>
      <c r="AA2782"/>
    </row>
    <row r="2783" spans="1:27" s="44" customFormat="1" x14ac:dyDescent="0.15">
      <c r="A2783" s="66"/>
      <c r="O2783"/>
      <c r="T2783"/>
      <c r="U2783"/>
      <c r="V2783"/>
      <c r="W2783"/>
      <c r="X2783"/>
      <c r="Y2783"/>
      <c r="Z2783"/>
      <c r="AA2783"/>
    </row>
    <row r="2784" spans="1:27" s="44" customFormat="1" x14ac:dyDescent="0.15">
      <c r="A2784" s="66"/>
      <c r="O2784"/>
      <c r="T2784"/>
      <c r="U2784"/>
      <c r="V2784"/>
      <c r="W2784"/>
      <c r="X2784"/>
      <c r="Y2784"/>
      <c r="Z2784"/>
      <c r="AA2784"/>
    </row>
    <row r="2785" spans="1:27" s="44" customFormat="1" x14ac:dyDescent="0.15">
      <c r="A2785" s="66"/>
      <c r="O2785"/>
      <c r="T2785"/>
      <c r="U2785"/>
      <c r="V2785"/>
      <c r="W2785"/>
      <c r="X2785"/>
      <c r="Y2785"/>
      <c r="Z2785"/>
      <c r="AA2785"/>
    </row>
    <row r="2786" spans="1:27" s="44" customFormat="1" x14ac:dyDescent="0.15">
      <c r="A2786" s="66"/>
      <c r="O2786"/>
      <c r="T2786"/>
      <c r="U2786"/>
      <c r="V2786"/>
      <c r="W2786"/>
      <c r="X2786"/>
      <c r="Y2786"/>
      <c r="Z2786"/>
      <c r="AA2786"/>
    </row>
    <row r="2787" spans="1:27" s="44" customFormat="1" x14ac:dyDescent="0.15">
      <c r="A2787" s="66"/>
      <c r="O2787"/>
      <c r="T2787"/>
      <c r="U2787"/>
      <c r="V2787"/>
      <c r="W2787"/>
      <c r="X2787"/>
      <c r="Y2787"/>
      <c r="Z2787"/>
      <c r="AA2787"/>
    </row>
    <row r="2788" spans="1:27" s="44" customFormat="1" x14ac:dyDescent="0.15">
      <c r="A2788" s="66"/>
      <c r="O2788"/>
      <c r="T2788"/>
      <c r="U2788"/>
      <c r="V2788"/>
      <c r="W2788"/>
      <c r="X2788"/>
      <c r="Y2788"/>
      <c r="Z2788"/>
      <c r="AA2788"/>
    </row>
    <row r="2789" spans="1:27" s="44" customFormat="1" x14ac:dyDescent="0.15">
      <c r="A2789" s="66"/>
      <c r="O2789"/>
      <c r="T2789"/>
      <c r="U2789"/>
      <c r="V2789"/>
      <c r="W2789"/>
      <c r="X2789"/>
      <c r="Y2789"/>
      <c r="Z2789"/>
      <c r="AA2789"/>
    </row>
    <row r="2790" spans="1:27" s="44" customFormat="1" x14ac:dyDescent="0.15">
      <c r="A2790" s="66"/>
      <c r="O2790"/>
      <c r="T2790"/>
      <c r="U2790"/>
      <c r="V2790"/>
      <c r="W2790"/>
      <c r="X2790"/>
      <c r="Y2790"/>
      <c r="Z2790"/>
      <c r="AA2790"/>
    </row>
    <row r="2791" spans="1:27" s="44" customFormat="1" x14ac:dyDescent="0.15">
      <c r="A2791" s="66"/>
      <c r="O2791"/>
      <c r="T2791"/>
      <c r="U2791"/>
      <c r="V2791"/>
      <c r="W2791"/>
      <c r="X2791"/>
      <c r="Y2791"/>
      <c r="Z2791"/>
      <c r="AA2791"/>
    </row>
    <row r="2792" spans="1:27" s="44" customFormat="1" x14ac:dyDescent="0.15">
      <c r="A2792" s="66"/>
      <c r="O2792"/>
      <c r="T2792"/>
      <c r="U2792"/>
      <c r="V2792"/>
      <c r="W2792"/>
      <c r="X2792"/>
      <c r="Y2792"/>
      <c r="Z2792"/>
      <c r="AA2792"/>
    </row>
    <row r="2793" spans="1:27" s="44" customFormat="1" x14ac:dyDescent="0.15">
      <c r="A2793" s="66"/>
      <c r="O2793"/>
      <c r="T2793"/>
      <c r="U2793"/>
      <c r="V2793"/>
      <c r="W2793"/>
      <c r="X2793"/>
      <c r="Y2793"/>
      <c r="Z2793"/>
      <c r="AA2793"/>
    </row>
    <row r="2794" spans="1:27" s="44" customFormat="1" x14ac:dyDescent="0.15">
      <c r="A2794" s="66"/>
      <c r="O2794"/>
      <c r="T2794"/>
      <c r="U2794"/>
      <c r="V2794"/>
      <c r="W2794"/>
      <c r="X2794"/>
      <c r="Y2794"/>
      <c r="Z2794"/>
      <c r="AA2794"/>
    </row>
    <row r="2795" spans="1:27" s="44" customFormat="1" x14ac:dyDescent="0.15">
      <c r="A2795" s="66"/>
      <c r="O2795"/>
      <c r="T2795"/>
      <c r="U2795"/>
      <c r="V2795"/>
      <c r="W2795"/>
      <c r="X2795"/>
      <c r="Y2795"/>
      <c r="Z2795"/>
      <c r="AA2795"/>
    </row>
    <row r="2796" spans="1:27" s="44" customFormat="1" x14ac:dyDescent="0.15">
      <c r="A2796" s="66"/>
      <c r="O2796"/>
      <c r="T2796"/>
      <c r="U2796"/>
      <c r="V2796"/>
      <c r="W2796"/>
      <c r="X2796"/>
      <c r="Y2796"/>
      <c r="Z2796"/>
      <c r="AA2796"/>
    </row>
    <row r="2797" spans="1:27" s="44" customFormat="1" x14ac:dyDescent="0.15">
      <c r="A2797" s="66"/>
      <c r="O2797"/>
      <c r="T2797"/>
      <c r="U2797"/>
      <c r="V2797"/>
      <c r="W2797"/>
      <c r="X2797"/>
      <c r="Y2797"/>
      <c r="Z2797"/>
      <c r="AA2797"/>
    </row>
    <row r="2798" spans="1:27" s="44" customFormat="1" x14ac:dyDescent="0.15">
      <c r="A2798" s="66"/>
      <c r="O2798"/>
      <c r="T2798"/>
      <c r="U2798"/>
      <c r="V2798"/>
      <c r="W2798"/>
      <c r="X2798"/>
      <c r="Y2798"/>
      <c r="Z2798"/>
      <c r="AA2798"/>
    </row>
    <row r="2799" spans="1:27" s="44" customFormat="1" x14ac:dyDescent="0.15">
      <c r="A2799" s="66"/>
      <c r="O2799"/>
      <c r="T2799"/>
      <c r="U2799"/>
      <c r="V2799"/>
      <c r="W2799"/>
      <c r="X2799"/>
      <c r="Y2799"/>
      <c r="Z2799"/>
      <c r="AA2799"/>
    </row>
    <row r="2800" spans="1:27" s="44" customFormat="1" x14ac:dyDescent="0.15">
      <c r="A2800" s="66"/>
      <c r="O2800"/>
      <c r="T2800"/>
      <c r="U2800"/>
      <c r="V2800"/>
      <c r="W2800"/>
      <c r="X2800"/>
      <c r="Y2800"/>
      <c r="Z2800"/>
      <c r="AA2800"/>
    </row>
    <row r="2801" spans="1:27" s="44" customFormat="1" x14ac:dyDescent="0.15">
      <c r="A2801" s="66"/>
      <c r="O2801"/>
      <c r="T2801"/>
      <c r="U2801"/>
      <c r="V2801"/>
      <c r="W2801"/>
      <c r="X2801"/>
      <c r="Y2801"/>
      <c r="Z2801"/>
      <c r="AA2801"/>
    </row>
    <row r="2802" spans="1:27" s="44" customFormat="1" x14ac:dyDescent="0.15">
      <c r="A2802" s="66"/>
      <c r="O2802"/>
      <c r="T2802"/>
      <c r="U2802"/>
      <c r="V2802"/>
      <c r="W2802"/>
      <c r="X2802"/>
      <c r="Y2802"/>
      <c r="Z2802"/>
      <c r="AA2802"/>
    </row>
    <row r="2803" spans="1:27" s="44" customFormat="1" x14ac:dyDescent="0.15">
      <c r="A2803" s="66"/>
      <c r="O2803"/>
      <c r="T2803"/>
      <c r="U2803"/>
      <c r="V2803"/>
      <c r="W2803"/>
      <c r="X2803"/>
      <c r="Y2803"/>
      <c r="Z2803"/>
      <c r="AA2803"/>
    </row>
    <row r="2804" spans="1:27" s="44" customFormat="1" x14ac:dyDescent="0.15">
      <c r="A2804" s="66"/>
      <c r="O2804"/>
      <c r="T2804"/>
      <c r="U2804"/>
      <c r="V2804"/>
      <c r="W2804"/>
      <c r="X2804"/>
      <c r="Y2804"/>
      <c r="Z2804"/>
      <c r="AA2804"/>
    </row>
    <row r="2805" spans="1:27" s="44" customFormat="1" x14ac:dyDescent="0.15">
      <c r="A2805" s="66"/>
      <c r="O2805"/>
      <c r="T2805"/>
      <c r="U2805"/>
      <c r="V2805"/>
      <c r="W2805"/>
      <c r="X2805"/>
      <c r="Y2805"/>
      <c r="Z2805"/>
      <c r="AA2805"/>
    </row>
    <row r="2806" spans="1:27" s="44" customFormat="1" x14ac:dyDescent="0.15">
      <c r="A2806" s="66"/>
      <c r="O2806"/>
      <c r="T2806"/>
      <c r="U2806"/>
      <c r="V2806"/>
      <c r="W2806"/>
      <c r="X2806"/>
      <c r="Y2806"/>
      <c r="Z2806"/>
      <c r="AA2806"/>
    </row>
    <row r="2807" spans="1:27" s="44" customFormat="1" x14ac:dyDescent="0.15">
      <c r="A2807" s="66"/>
      <c r="O2807"/>
      <c r="T2807"/>
      <c r="U2807"/>
      <c r="V2807"/>
      <c r="W2807"/>
      <c r="X2807"/>
      <c r="Y2807"/>
      <c r="Z2807"/>
      <c r="AA2807"/>
    </row>
    <row r="2808" spans="1:27" s="44" customFormat="1" x14ac:dyDescent="0.15">
      <c r="A2808" s="66"/>
      <c r="O2808"/>
      <c r="T2808"/>
      <c r="U2808"/>
      <c r="V2808"/>
      <c r="W2808"/>
      <c r="X2808"/>
      <c r="Y2808"/>
      <c r="Z2808"/>
      <c r="AA2808"/>
    </row>
    <row r="2809" spans="1:27" s="44" customFormat="1" x14ac:dyDescent="0.15">
      <c r="A2809" s="66"/>
      <c r="O2809"/>
      <c r="T2809"/>
      <c r="U2809"/>
      <c r="V2809"/>
      <c r="W2809"/>
      <c r="X2809"/>
      <c r="Y2809"/>
      <c r="Z2809"/>
      <c r="AA2809"/>
    </row>
    <row r="2810" spans="1:27" s="44" customFormat="1" x14ac:dyDescent="0.15">
      <c r="A2810" s="66"/>
      <c r="O2810"/>
      <c r="T2810"/>
      <c r="U2810"/>
      <c r="V2810"/>
      <c r="W2810"/>
      <c r="X2810"/>
      <c r="Y2810"/>
      <c r="Z2810"/>
      <c r="AA2810"/>
    </row>
    <row r="2811" spans="1:27" s="44" customFormat="1" x14ac:dyDescent="0.15">
      <c r="A2811" s="66"/>
      <c r="O2811"/>
      <c r="T2811"/>
      <c r="U2811"/>
      <c r="V2811"/>
      <c r="W2811"/>
      <c r="X2811"/>
      <c r="Y2811"/>
      <c r="Z2811"/>
      <c r="AA2811"/>
    </row>
    <row r="2812" spans="1:27" s="44" customFormat="1" x14ac:dyDescent="0.15">
      <c r="A2812" s="66"/>
      <c r="O2812"/>
      <c r="T2812"/>
      <c r="U2812"/>
      <c r="V2812"/>
      <c r="W2812"/>
      <c r="X2812"/>
      <c r="Y2812"/>
      <c r="Z2812"/>
      <c r="AA2812"/>
    </row>
    <row r="2813" spans="1:27" s="44" customFormat="1" x14ac:dyDescent="0.15">
      <c r="A2813" s="66"/>
      <c r="O2813"/>
      <c r="T2813"/>
      <c r="U2813"/>
      <c r="V2813"/>
      <c r="W2813"/>
      <c r="X2813"/>
      <c r="Y2813"/>
      <c r="Z2813"/>
      <c r="AA2813"/>
    </row>
    <row r="2814" spans="1:27" s="44" customFormat="1" x14ac:dyDescent="0.15">
      <c r="A2814" s="66"/>
      <c r="O2814"/>
      <c r="T2814"/>
      <c r="U2814"/>
      <c r="V2814"/>
      <c r="W2814"/>
      <c r="X2814"/>
      <c r="Y2814"/>
      <c r="Z2814"/>
      <c r="AA2814"/>
    </row>
    <row r="2815" spans="1:27" s="44" customFormat="1" x14ac:dyDescent="0.15">
      <c r="A2815" s="66"/>
      <c r="O2815"/>
      <c r="T2815"/>
      <c r="U2815"/>
      <c r="V2815"/>
      <c r="W2815"/>
      <c r="X2815"/>
      <c r="Y2815"/>
      <c r="Z2815"/>
      <c r="AA2815"/>
    </row>
    <row r="2816" spans="1:27" s="44" customFormat="1" x14ac:dyDescent="0.15">
      <c r="A2816" s="66"/>
      <c r="O2816"/>
      <c r="T2816"/>
      <c r="U2816"/>
      <c r="V2816"/>
      <c r="W2816"/>
      <c r="X2816"/>
      <c r="Y2816"/>
      <c r="Z2816"/>
      <c r="AA2816"/>
    </row>
    <row r="2817" spans="1:27" s="44" customFormat="1" x14ac:dyDescent="0.15">
      <c r="A2817" s="66"/>
      <c r="O2817"/>
      <c r="T2817"/>
      <c r="U2817"/>
      <c r="V2817"/>
      <c r="W2817"/>
      <c r="X2817"/>
      <c r="Y2817"/>
      <c r="Z2817"/>
      <c r="AA2817"/>
    </row>
    <row r="2818" spans="1:27" s="44" customFormat="1" x14ac:dyDescent="0.15">
      <c r="A2818" s="66"/>
      <c r="O2818"/>
      <c r="T2818"/>
      <c r="U2818"/>
      <c r="V2818"/>
      <c r="W2818"/>
      <c r="X2818"/>
      <c r="Y2818"/>
      <c r="Z2818"/>
      <c r="AA2818"/>
    </row>
    <row r="2819" spans="1:27" s="44" customFormat="1" x14ac:dyDescent="0.15">
      <c r="A2819" s="66"/>
      <c r="O2819"/>
      <c r="T2819"/>
      <c r="U2819"/>
      <c r="V2819"/>
      <c r="W2819"/>
      <c r="X2819"/>
      <c r="Y2819"/>
      <c r="Z2819"/>
      <c r="AA2819"/>
    </row>
    <row r="2820" spans="1:27" s="44" customFormat="1" x14ac:dyDescent="0.15">
      <c r="A2820" s="66"/>
      <c r="O2820"/>
      <c r="T2820"/>
      <c r="U2820"/>
      <c r="V2820"/>
      <c r="W2820"/>
      <c r="X2820"/>
      <c r="Y2820"/>
      <c r="Z2820"/>
      <c r="AA2820"/>
    </row>
    <row r="2821" spans="1:27" s="44" customFormat="1" x14ac:dyDescent="0.15">
      <c r="A2821" s="66"/>
      <c r="O2821"/>
      <c r="T2821"/>
      <c r="U2821"/>
      <c r="V2821"/>
      <c r="W2821"/>
      <c r="X2821"/>
      <c r="Y2821"/>
      <c r="Z2821"/>
      <c r="AA2821"/>
    </row>
    <row r="2822" spans="1:27" s="44" customFormat="1" x14ac:dyDescent="0.15">
      <c r="A2822" s="66"/>
      <c r="O2822"/>
      <c r="T2822"/>
      <c r="U2822"/>
      <c r="V2822"/>
      <c r="W2822"/>
      <c r="X2822"/>
      <c r="Y2822"/>
      <c r="Z2822"/>
      <c r="AA2822"/>
    </row>
    <row r="2823" spans="1:27" s="44" customFormat="1" x14ac:dyDescent="0.15">
      <c r="A2823" s="66"/>
      <c r="O2823"/>
      <c r="T2823"/>
      <c r="U2823"/>
      <c r="V2823"/>
      <c r="W2823"/>
      <c r="X2823"/>
      <c r="Y2823"/>
      <c r="Z2823"/>
      <c r="AA2823"/>
    </row>
    <row r="2824" spans="1:27" s="44" customFormat="1" x14ac:dyDescent="0.15">
      <c r="A2824" s="66"/>
      <c r="O2824"/>
      <c r="T2824"/>
      <c r="U2824"/>
      <c r="V2824"/>
      <c r="W2824"/>
      <c r="X2824"/>
      <c r="Y2824"/>
      <c r="Z2824"/>
      <c r="AA2824"/>
    </row>
    <row r="2825" spans="1:27" s="44" customFormat="1" x14ac:dyDescent="0.15">
      <c r="A2825" s="66"/>
      <c r="O2825"/>
      <c r="T2825"/>
      <c r="U2825"/>
      <c r="V2825"/>
      <c r="W2825"/>
      <c r="X2825"/>
      <c r="Y2825"/>
      <c r="Z2825"/>
      <c r="AA2825"/>
    </row>
    <row r="2826" spans="1:27" s="44" customFormat="1" x14ac:dyDescent="0.15">
      <c r="A2826" s="66"/>
      <c r="O2826"/>
      <c r="T2826"/>
      <c r="U2826"/>
      <c r="V2826"/>
      <c r="W2826"/>
      <c r="X2826"/>
      <c r="Y2826"/>
      <c r="Z2826"/>
      <c r="AA2826"/>
    </row>
    <row r="2827" spans="1:27" s="44" customFormat="1" x14ac:dyDescent="0.15">
      <c r="A2827" s="66"/>
      <c r="O2827"/>
      <c r="T2827"/>
      <c r="U2827"/>
      <c r="V2827"/>
      <c r="W2827"/>
      <c r="X2827"/>
      <c r="Y2827"/>
      <c r="Z2827"/>
      <c r="AA2827"/>
    </row>
    <row r="2828" spans="1:27" s="44" customFormat="1" x14ac:dyDescent="0.15">
      <c r="A2828" s="66"/>
      <c r="O2828"/>
      <c r="T2828"/>
      <c r="U2828"/>
      <c r="V2828"/>
      <c r="W2828"/>
      <c r="X2828"/>
      <c r="Y2828"/>
      <c r="Z2828"/>
      <c r="AA2828"/>
    </row>
    <row r="2829" spans="1:27" s="44" customFormat="1" x14ac:dyDescent="0.15">
      <c r="A2829" s="66"/>
      <c r="O2829"/>
      <c r="T2829"/>
      <c r="U2829"/>
      <c r="V2829"/>
      <c r="W2829"/>
      <c r="X2829"/>
      <c r="Y2829"/>
      <c r="Z2829"/>
      <c r="AA2829"/>
    </row>
    <row r="2830" spans="1:27" s="44" customFormat="1" x14ac:dyDescent="0.15">
      <c r="A2830" s="66"/>
      <c r="O2830"/>
      <c r="T2830"/>
      <c r="U2830"/>
      <c r="V2830"/>
      <c r="W2830"/>
      <c r="X2830"/>
      <c r="Y2830"/>
      <c r="Z2830"/>
      <c r="AA2830"/>
    </row>
    <row r="2831" spans="1:27" s="44" customFormat="1" x14ac:dyDescent="0.15">
      <c r="A2831" s="66"/>
      <c r="O2831"/>
      <c r="T2831"/>
      <c r="U2831"/>
      <c r="V2831"/>
      <c r="W2831"/>
      <c r="X2831"/>
      <c r="Y2831"/>
      <c r="Z2831"/>
      <c r="AA2831"/>
    </row>
    <row r="2832" spans="1:27" s="44" customFormat="1" x14ac:dyDescent="0.15">
      <c r="A2832" s="66"/>
      <c r="O2832"/>
      <c r="T2832"/>
      <c r="U2832"/>
      <c r="V2832"/>
      <c r="W2832"/>
      <c r="X2832"/>
      <c r="Y2832"/>
      <c r="Z2832"/>
      <c r="AA2832"/>
    </row>
    <row r="2833" spans="1:27" s="44" customFormat="1" x14ac:dyDescent="0.15">
      <c r="A2833" s="66"/>
      <c r="O2833"/>
      <c r="T2833"/>
      <c r="U2833"/>
      <c r="V2833"/>
      <c r="W2833"/>
      <c r="X2833"/>
      <c r="Y2833"/>
      <c r="Z2833"/>
      <c r="AA2833"/>
    </row>
    <row r="2834" spans="1:27" s="44" customFormat="1" x14ac:dyDescent="0.15">
      <c r="A2834" s="66"/>
      <c r="O2834"/>
      <c r="T2834"/>
      <c r="U2834"/>
      <c r="V2834"/>
      <c r="W2834"/>
      <c r="X2834"/>
      <c r="Y2834"/>
      <c r="Z2834"/>
      <c r="AA2834"/>
    </row>
    <row r="2835" spans="1:27" s="44" customFormat="1" x14ac:dyDescent="0.15">
      <c r="A2835" s="66"/>
      <c r="O2835"/>
      <c r="T2835"/>
      <c r="U2835"/>
      <c r="V2835"/>
      <c r="W2835"/>
      <c r="X2835"/>
      <c r="Y2835"/>
      <c r="Z2835"/>
      <c r="AA2835"/>
    </row>
    <row r="2836" spans="1:27" s="44" customFormat="1" x14ac:dyDescent="0.15">
      <c r="A2836" s="66"/>
      <c r="O2836"/>
      <c r="T2836"/>
      <c r="U2836"/>
      <c r="V2836"/>
      <c r="W2836"/>
      <c r="X2836"/>
      <c r="Y2836"/>
      <c r="Z2836"/>
      <c r="AA2836"/>
    </row>
    <row r="2837" spans="1:27" s="44" customFormat="1" x14ac:dyDescent="0.15">
      <c r="A2837" s="66"/>
      <c r="O2837"/>
      <c r="T2837"/>
      <c r="U2837"/>
      <c r="V2837"/>
      <c r="W2837"/>
      <c r="X2837"/>
      <c r="Y2837"/>
      <c r="Z2837"/>
      <c r="AA2837"/>
    </row>
    <row r="2838" spans="1:27" s="44" customFormat="1" x14ac:dyDescent="0.15">
      <c r="A2838" s="66"/>
      <c r="O2838"/>
      <c r="T2838"/>
      <c r="U2838"/>
      <c r="V2838"/>
      <c r="W2838"/>
      <c r="X2838"/>
      <c r="Y2838"/>
      <c r="Z2838"/>
      <c r="AA2838"/>
    </row>
    <row r="2839" spans="1:27" s="44" customFormat="1" x14ac:dyDescent="0.15">
      <c r="A2839" s="66"/>
      <c r="O2839"/>
      <c r="T2839"/>
      <c r="U2839"/>
      <c r="V2839"/>
      <c r="W2839"/>
      <c r="X2839"/>
      <c r="Y2839"/>
      <c r="Z2839"/>
      <c r="AA2839"/>
    </row>
    <row r="2840" spans="1:27" s="44" customFormat="1" x14ac:dyDescent="0.15">
      <c r="A2840" s="66"/>
      <c r="O2840"/>
      <c r="T2840"/>
      <c r="U2840"/>
      <c r="V2840"/>
      <c r="W2840"/>
      <c r="X2840"/>
      <c r="Y2840"/>
      <c r="Z2840"/>
      <c r="AA2840"/>
    </row>
    <row r="2841" spans="1:27" s="44" customFormat="1" x14ac:dyDescent="0.15">
      <c r="A2841" s="66"/>
      <c r="O2841"/>
      <c r="T2841"/>
      <c r="U2841"/>
      <c r="V2841"/>
      <c r="W2841"/>
      <c r="X2841"/>
      <c r="Y2841"/>
      <c r="Z2841"/>
      <c r="AA2841"/>
    </row>
    <row r="2842" spans="1:27" s="44" customFormat="1" x14ac:dyDescent="0.15">
      <c r="A2842" s="66"/>
      <c r="O2842"/>
      <c r="T2842"/>
      <c r="U2842"/>
      <c r="V2842"/>
      <c r="W2842"/>
      <c r="X2842"/>
      <c r="Y2842"/>
      <c r="Z2842"/>
      <c r="AA2842"/>
    </row>
    <row r="2843" spans="1:27" s="44" customFormat="1" x14ac:dyDescent="0.15">
      <c r="A2843" s="66"/>
      <c r="O2843"/>
      <c r="T2843"/>
      <c r="U2843"/>
      <c r="V2843"/>
      <c r="W2843"/>
      <c r="X2843"/>
      <c r="Y2843"/>
      <c r="Z2843"/>
      <c r="AA2843"/>
    </row>
    <row r="2844" spans="1:27" s="44" customFormat="1" x14ac:dyDescent="0.15">
      <c r="A2844" s="66"/>
      <c r="O2844"/>
      <c r="T2844"/>
      <c r="U2844"/>
      <c r="V2844"/>
      <c r="W2844"/>
      <c r="X2844"/>
      <c r="Y2844"/>
      <c r="Z2844"/>
      <c r="AA2844"/>
    </row>
    <row r="2845" spans="1:27" s="44" customFormat="1" x14ac:dyDescent="0.15">
      <c r="A2845" s="66"/>
      <c r="O2845"/>
      <c r="T2845"/>
      <c r="U2845"/>
      <c r="V2845"/>
      <c r="W2845"/>
      <c r="X2845"/>
      <c r="Y2845"/>
      <c r="Z2845"/>
      <c r="AA2845"/>
    </row>
    <row r="2846" spans="1:27" s="44" customFormat="1" x14ac:dyDescent="0.15">
      <c r="A2846" s="66"/>
      <c r="O2846"/>
      <c r="T2846"/>
      <c r="U2846"/>
      <c r="V2846"/>
      <c r="W2846"/>
      <c r="X2846"/>
      <c r="Y2846"/>
      <c r="Z2846"/>
      <c r="AA2846"/>
    </row>
    <row r="2847" spans="1:27" s="44" customFormat="1" x14ac:dyDescent="0.15">
      <c r="A2847" s="66"/>
      <c r="O2847"/>
      <c r="T2847"/>
      <c r="U2847"/>
      <c r="V2847"/>
      <c r="W2847"/>
      <c r="X2847"/>
      <c r="Y2847"/>
      <c r="Z2847"/>
      <c r="AA2847"/>
    </row>
    <row r="2848" spans="1:27" s="44" customFormat="1" x14ac:dyDescent="0.15">
      <c r="A2848" s="66"/>
      <c r="O2848"/>
      <c r="T2848"/>
      <c r="U2848"/>
      <c r="V2848"/>
      <c r="W2848"/>
      <c r="X2848"/>
      <c r="Y2848"/>
      <c r="Z2848"/>
      <c r="AA2848"/>
    </row>
    <row r="2849" spans="1:27" s="44" customFormat="1" x14ac:dyDescent="0.15">
      <c r="A2849" s="66"/>
      <c r="O2849"/>
      <c r="T2849"/>
      <c r="U2849"/>
      <c r="V2849"/>
      <c r="W2849"/>
      <c r="X2849"/>
      <c r="Y2849"/>
      <c r="Z2849"/>
      <c r="AA2849"/>
    </row>
    <row r="2850" spans="1:27" s="44" customFormat="1" x14ac:dyDescent="0.15">
      <c r="A2850" s="66"/>
      <c r="O2850"/>
      <c r="T2850"/>
      <c r="U2850"/>
      <c r="V2850"/>
      <c r="W2850"/>
      <c r="X2850"/>
      <c r="Y2850"/>
      <c r="Z2850"/>
      <c r="AA2850"/>
    </row>
    <row r="2851" spans="1:27" s="44" customFormat="1" x14ac:dyDescent="0.15">
      <c r="A2851" s="66"/>
      <c r="O2851"/>
      <c r="T2851"/>
      <c r="U2851"/>
      <c r="V2851"/>
      <c r="W2851"/>
      <c r="X2851"/>
      <c r="Y2851"/>
      <c r="Z2851"/>
      <c r="AA2851"/>
    </row>
    <row r="2852" spans="1:27" s="44" customFormat="1" x14ac:dyDescent="0.15">
      <c r="A2852" s="66"/>
      <c r="O2852"/>
      <c r="T2852"/>
      <c r="U2852"/>
      <c r="V2852"/>
      <c r="W2852"/>
      <c r="X2852"/>
      <c r="Y2852"/>
      <c r="Z2852"/>
      <c r="AA2852"/>
    </row>
    <row r="2853" spans="1:27" s="44" customFormat="1" x14ac:dyDescent="0.15">
      <c r="A2853" s="66"/>
      <c r="O2853"/>
      <c r="T2853"/>
      <c r="U2853"/>
      <c r="V2853"/>
      <c r="W2853"/>
      <c r="X2853"/>
      <c r="Y2853"/>
      <c r="Z2853"/>
      <c r="AA2853"/>
    </row>
    <row r="2854" spans="1:27" s="44" customFormat="1" x14ac:dyDescent="0.15">
      <c r="A2854" s="66"/>
      <c r="O2854"/>
      <c r="T2854"/>
      <c r="U2854"/>
      <c r="V2854"/>
      <c r="W2854"/>
      <c r="X2854"/>
      <c r="Y2854"/>
      <c r="Z2854"/>
      <c r="AA2854"/>
    </row>
    <row r="2855" spans="1:27" s="44" customFormat="1" x14ac:dyDescent="0.15">
      <c r="A2855" s="66"/>
      <c r="O2855"/>
      <c r="T2855"/>
      <c r="U2855"/>
      <c r="V2855"/>
      <c r="W2855"/>
      <c r="X2855"/>
      <c r="Y2855"/>
      <c r="Z2855"/>
      <c r="AA2855"/>
    </row>
    <row r="2856" spans="1:27" s="44" customFormat="1" x14ac:dyDescent="0.15">
      <c r="A2856" s="66"/>
      <c r="O2856"/>
      <c r="T2856"/>
      <c r="U2856"/>
      <c r="V2856"/>
      <c r="W2856"/>
      <c r="X2856"/>
      <c r="Y2856"/>
      <c r="Z2856"/>
      <c r="AA2856"/>
    </row>
    <row r="2857" spans="1:27" s="44" customFormat="1" x14ac:dyDescent="0.15">
      <c r="A2857" s="66"/>
      <c r="O2857"/>
      <c r="T2857"/>
      <c r="U2857"/>
      <c r="V2857"/>
      <c r="W2857"/>
      <c r="X2857"/>
      <c r="Y2857"/>
      <c r="Z2857"/>
      <c r="AA2857"/>
    </row>
    <row r="2858" spans="1:27" s="44" customFormat="1" x14ac:dyDescent="0.15">
      <c r="A2858" s="66"/>
      <c r="O2858"/>
      <c r="T2858"/>
      <c r="U2858"/>
      <c r="V2858"/>
      <c r="W2858"/>
      <c r="X2858"/>
      <c r="Y2858"/>
      <c r="Z2858"/>
      <c r="AA2858"/>
    </row>
    <row r="2859" spans="1:27" s="44" customFormat="1" x14ac:dyDescent="0.15">
      <c r="A2859" s="66"/>
      <c r="O2859"/>
      <c r="T2859"/>
      <c r="U2859"/>
      <c r="V2859"/>
      <c r="W2859"/>
      <c r="X2859"/>
      <c r="Y2859"/>
      <c r="Z2859"/>
      <c r="AA2859"/>
    </row>
    <row r="2860" spans="1:27" s="44" customFormat="1" x14ac:dyDescent="0.15">
      <c r="A2860" s="66"/>
      <c r="O2860"/>
      <c r="T2860"/>
      <c r="U2860"/>
      <c r="V2860"/>
      <c r="W2860"/>
      <c r="X2860"/>
      <c r="Y2860"/>
      <c r="Z2860"/>
      <c r="AA2860"/>
    </row>
    <row r="2861" spans="1:27" s="44" customFormat="1" x14ac:dyDescent="0.15">
      <c r="A2861" s="66"/>
      <c r="O2861"/>
      <c r="T2861"/>
      <c r="U2861"/>
      <c r="V2861"/>
      <c r="W2861"/>
      <c r="X2861"/>
      <c r="Y2861"/>
      <c r="Z2861"/>
      <c r="AA2861"/>
    </row>
    <row r="2862" spans="1:27" s="44" customFormat="1" x14ac:dyDescent="0.15">
      <c r="A2862" s="66"/>
      <c r="O2862"/>
      <c r="T2862"/>
      <c r="U2862"/>
      <c r="V2862"/>
      <c r="W2862"/>
      <c r="X2862"/>
      <c r="Y2862"/>
      <c r="Z2862"/>
      <c r="AA2862"/>
    </row>
    <row r="2863" spans="1:27" s="44" customFormat="1" x14ac:dyDescent="0.15">
      <c r="A2863" s="66"/>
      <c r="O2863"/>
      <c r="T2863"/>
      <c r="U2863"/>
      <c r="V2863"/>
      <c r="W2863"/>
      <c r="X2863"/>
      <c r="Y2863"/>
      <c r="Z2863"/>
      <c r="AA2863"/>
    </row>
    <row r="2864" spans="1:27" s="44" customFormat="1" x14ac:dyDescent="0.15">
      <c r="A2864" s="66"/>
      <c r="O2864"/>
      <c r="T2864"/>
      <c r="U2864"/>
      <c r="V2864"/>
      <c r="W2864"/>
      <c r="X2864"/>
      <c r="Y2864"/>
      <c r="Z2864"/>
      <c r="AA2864"/>
    </row>
    <row r="2865" spans="1:27" s="44" customFormat="1" x14ac:dyDescent="0.15">
      <c r="A2865" s="66"/>
      <c r="O2865"/>
      <c r="T2865"/>
      <c r="U2865"/>
      <c r="V2865"/>
      <c r="W2865"/>
      <c r="X2865"/>
      <c r="Y2865"/>
      <c r="Z2865"/>
      <c r="AA2865"/>
    </row>
    <row r="2866" spans="1:27" s="44" customFormat="1" x14ac:dyDescent="0.15">
      <c r="A2866" s="66"/>
      <c r="O2866"/>
      <c r="T2866"/>
      <c r="U2866"/>
      <c r="V2866"/>
      <c r="W2866"/>
      <c r="X2866"/>
      <c r="Y2866"/>
      <c r="Z2866"/>
      <c r="AA2866"/>
    </row>
    <row r="2867" spans="1:27" s="44" customFormat="1" x14ac:dyDescent="0.15">
      <c r="A2867" s="66"/>
      <c r="O2867"/>
      <c r="T2867"/>
      <c r="U2867"/>
      <c r="V2867"/>
      <c r="W2867"/>
      <c r="X2867"/>
      <c r="Y2867"/>
      <c r="Z2867"/>
      <c r="AA2867"/>
    </row>
    <row r="2868" spans="1:27" s="44" customFormat="1" x14ac:dyDescent="0.15">
      <c r="A2868" s="66"/>
      <c r="O2868"/>
      <c r="T2868"/>
      <c r="U2868"/>
      <c r="V2868"/>
      <c r="W2868"/>
      <c r="X2868"/>
      <c r="Y2868"/>
      <c r="Z2868"/>
      <c r="AA2868"/>
    </row>
    <row r="2869" spans="1:27" s="44" customFormat="1" x14ac:dyDescent="0.15">
      <c r="A2869" s="66"/>
      <c r="O2869"/>
      <c r="T2869"/>
      <c r="U2869"/>
      <c r="V2869"/>
      <c r="W2869"/>
      <c r="X2869"/>
      <c r="Y2869"/>
      <c r="Z2869"/>
      <c r="AA2869"/>
    </row>
    <row r="2870" spans="1:27" s="44" customFormat="1" x14ac:dyDescent="0.15">
      <c r="A2870" s="66"/>
      <c r="O2870"/>
      <c r="T2870"/>
      <c r="U2870"/>
      <c r="V2870"/>
      <c r="W2870"/>
      <c r="X2870"/>
      <c r="Y2870"/>
      <c r="Z2870"/>
      <c r="AA2870"/>
    </row>
    <row r="2871" spans="1:27" s="44" customFormat="1" x14ac:dyDescent="0.15">
      <c r="A2871" s="66"/>
      <c r="O2871"/>
      <c r="T2871"/>
      <c r="U2871"/>
      <c r="V2871"/>
      <c r="W2871"/>
      <c r="X2871"/>
      <c r="Y2871"/>
      <c r="Z2871"/>
      <c r="AA2871"/>
    </row>
    <row r="2872" spans="1:27" s="44" customFormat="1" x14ac:dyDescent="0.15">
      <c r="A2872" s="66"/>
      <c r="O2872"/>
      <c r="T2872"/>
      <c r="U2872"/>
      <c r="V2872"/>
      <c r="W2872"/>
      <c r="X2872"/>
      <c r="Y2872"/>
      <c r="Z2872"/>
      <c r="AA2872"/>
    </row>
    <row r="2873" spans="1:27" s="44" customFormat="1" x14ac:dyDescent="0.15">
      <c r="A2873" s="66"/>
      <c r="O2873"/>
      <c r="T2873"/>
      <c r="U2873"/>
      <c r="V2873"/>
      <c r="W2873"/>
      <c r="X2873"/>
      <c r="Y2873"/>
      <c r="Z2873"/>
      <c r="AA2873"/>
    </row>
    <row r="2874" spans="1:27" s="44" customFormat="1" x14ac:dyDescent="0.15">
      <c r="A2874" s="66"/>
      <c r="O2874"/>
      <c r="T2874"/>
      <c r="U2874"/>
      <c r="V2874"/>
      <c r="W2874"/>
      <c r="X2874"/>
      <c r="Y2874"/>
      <c r="Z2874"/>
      <c r="AA2874"/>
    </row>
    <row r="2875" spans="1:27" s="44" customFormat="1" x14ac:dyDescent="0.15">
      <c r="A2875" s="66"/>
      <c r="O2875"/>
      <c r="T2875"/>
      <c r="U2875"/>
      <c r="V2875"/>
      <c r="W2875"/>
      <c r="X2875"/>
      <c r="Y2875"/>
      <c r="Z2875"/>
      <c r="AA2875"/>
    </row>
    <row r="2876" spans="1:27" s="44" customFormat="1" x14ac:dyDescent="0.15">
      <c r="A2876" s="66"/>
      <c r="O2876"/>
      <c r="T2876"/>
      <c r="U2876"/>
      <c r="V2876"/>
      <c r="W2876"/>
      <c r="X2876"/>
      <c r="Y2876"/>
      <c r="Z2876"/>
      <c r="AA2876"/>
    </row>
    <row r="2877" spans="1:27" s="44" customFormat="1" x14ac:dyDescent="0.15">
      <c r="A2877" s="66"/>
      <c r="O2877"/>
      <c r="T2877"/>
      <c r="U2877"/>
      <c r="V2877"/>
      <c r="W2877"/>
      <c r="X2877"/>
      <c r="Y2877"/>
      <c r="Z2877"/>
      <c r="AA2877"/>
    </row>
    <row r="2878" spans="1:27" s="44" customFormat="1" x14ac:dyDescent="0.15">
      <c r="A2878" s="66"/>
      <c r="O2878"/>
      <c r="T2878"/>
      <c r="U2878"/>
      <c r="V2878"/>
      <c r="W2878"/>
      <c r="X2878"/>
      <c r="Y2878"/>
      <c r="Z2878"/>
      <c r="AA2878"/>
    </row>
    <row r="2879" spans="1:27" s="44" customFormat="1" x14ac:dyDescent="0.15">
      <c r="A2879" s="66"/>
      <c r="O2879"/>
      <c r="T2879"/>
      <c r="U2879"/>
      <c r="V2879"/>
      <c r="W2879"/>
      <c r="X2879"/>
      <c r="Y2879"/>
      <c r="Z2879"/>
      <c r="AA2879"/>
    </row>
    <row r="2880" spans="1:27" s="44" customFormat="1" x14ac:dyDescent="0.15">
      <c r="A2880" s="66"/>
      <c r="O2880"/>
      <c r="T2880"/>
      <c r="U2880"/>
      <c r="V2880"/>
      <c r="W2880"/>
      <c r="X2880"/>
      <c r="Y2880"/>
      <c r="Z2880"/>
      <c r="AA2880"/>
    </row>
    <row r="2881" spans="1:27" s="44" customFormat="1" x14ac:dyDescent="0.15">
      <c r="A2881" s="66"/>
      <c r="O2881"/>
      <c r="T2881"/>
      <c r="U2881"/>
      <c r="V2881"/>
      <c r="W2881"/>
      <c r="X2881"/>
      <c r="Y2881"/>
      <c r="Z2881"/>
      <c r="AA2881"/>
    </row>
    <row r="2882" spans="1:27" s="44" customFormat="1" x14ac:dyDescent="0.15">
      <c r="A2882" s="66"/>
      <c r="O2882"/>
      <c r="T2882"/>
      <c r="U2882"/>
      <c r="V2882"/>
      <c r="W2882"/>
      <c r="X2882"/>
      <c r="Y2882"/>
      <c r="Z2882"/>
      <c r="AA2882"/>
    </row>
    <row r="2883" spans="1:27" s="44" customFormat="1" x14ac:dyDescent="0.15">
      <c r="A2883" s="66"/>
      <c r="O2883"/>
      <c r="T2883"/>
      <c r="U2883"/>
      <c r="V2883"/>
      <c r="W2883"/>
      <c r="X2883"/>
      <c r="Y2883"/>
      <c r="Z2883"/>
      <c r="AA2883"/>
    </row>
    <row r="2884" spans="1:27" s="44" customFormat="1" x14ac:dyDescent="0.15">
      <c r="A2884" s="66"/>
      <c r="O2884"/>
      <c r="T2884"/>
      <c r="U2884"/>
      <c r="V2884"/>
      <c r="W2884"/>
      <c r="X2884"/>
      <c r="Y2884"/>
      <c r="Z2884"/>
      <c r="AA2884"/>
    </row>
    <row r="2885" spans="1:27" s="44" customFormat="1" x14ac:dyDescent="0.15">
      <c r="A2885" s="66"/>
      <c r="O2885"/>
      <c r="T2885"/>
      <c r="U2885"/>
      <c r="V2885"/>
      <c r="W2885"/>
      <c r="X2885"/>
      <c r="Y2885"/>
      <c r="Z2885"/>
      <c r="AA2885"/>
    </row>
    <row r="2886" spans="1:27" s="44" customFormat="1" x14ac:dyDescent="0.15">
      <c r="A2886" s="66"/>
      <c r="O2886"/>
      <c r="T2886"/>
      <c r="U2886"/>
      <c r="V2886"/>
      <c r="W2886"/>
      <c r="X2886"/>
      <c r="Y2886"/>
      <c r="Z2886"/>
      <c r="AA2886"/>
    </row>
    <row r="2887" spans="1:27" s="44" customFormat="1" x14ac:dyDescent="0.15">
      <c r="A2887" s="66"/>
      <c r="O2887"/>
      <c r="T2887"/>
      <c r="U2887"/>
      <c r="V2887"/>
      <c r="W2887"/>
      <c r="X2887"/>
      <c r="Y2887"/>
      <c r="Z2887"/>
      <c r="AA2887"/>
    </row>
    <row r="2888" spans="1:27" s="44" customFormat="1" x14ac:dyDescent="0.15">
      <c r="A2888" s="66"/>
      <c r="O2888"/>
      <c r="T2888"/>
      <c r="U2888"/>
      <c r="V2888"/>
      <c r="W2888"/>
      <c r="X2888"/>
      <c r="Y2888"/>
      <c r="Z2888"/>
      <c r="AA2888"/>
    </row>
    <row r="2889" spans="1:27" s="44" customFormat="1" x14ac:dyDescent="0.15">
      <c r="A2889" s="66"/>
      <c r="O2889"/>
      <c r="T2889"/>
      <c r="U2889"/>
      <c r="V2889"/>
      <c r="W2889"/>
      <c r="X2889"/>
      <c r="Y2889"/>
      <c r="Z2889"/>
      <c r="AA2889"/>
    </row>
    <row r="2890" spans="1:27" s="44" customFormat="1" x14ac:dyDescent="0.15">
      <c r="A2890" s="66"/>
      <c r="O2890"/>
      <c r="T2890"/>
      <c r="U2890"/>
      <c r="V2890"/>
      <c r="W2890"/>
      <c r="X2890"/>
      <c r="Y2890"/>
      <c r="Z2890"/>
      <c r="AA2890"/>
    </row>
    <row r="2891" spans="1:27" s="44" customFormat="1" x14ac:dyDescent="0.15">
      <c r="A2891" s="66"/>
      <c r="O2891"/>
      <c r="T2891"/>
      <c r="U2891"/>
      <c r="V2891"/>
      <c r="W2891"/>
      <c r="X2891"/>
      <c r="Y2891"/>
      <c r="Z2891"/>
      <c r="AA2891"/>
    </row>
    <row r="2892" spans="1:27" s="44" customFormat="1" x14ac:dyDescent="0.15">
      <c r="A2892" s="66"/>
      <c r="O2892"/>
      <c r="T2892"/>
      <c r="U2892"/>
      <c r="V2892"/>
      <c r="W2892"/>
      <c r="X2892"/>
      <c r="Y2892"/>
      <c r="Z2892"/>
      <c r="AA2892"/>
    </row>
    <row r="2893" spans="1:27" s="44" customFormat="1" x14ac:dyDescent="0.15">
      <c r="A2893" s="66"/>
      <c r="O2893"/>
      <c r="T2893"/>
      <c r="U2893"/>
      <c r="V2893"/>
      <c r="W2893"/>
      <c r="X2893"/>
      <c r="Y2893"/>
      <c r="Z2893"/>
      <c r="AA2893"/>
    </row>
    <row r="2894" spans="1:27" s="44" customFormat="1" x14ac:dyDescent="0.15">
      <c r="A2894" s="66"/>
      <c r="O2894"/>
      <c r="T2894"/>
      <c r="U2894"/>
      <c r="V2894"/>
      <c r="W2894"/>
      <c r="X2894"/>
      <c r="Y2894"/>
      <c r="Z2894"/>
      <c r="AA2894"/>
    </row>
    <row r="2895" spans="1:27" s="44" customFormat="1" x14ac:dyDescent="0.15">
      <c r="A2895" s="66"/>
      <c r="O2895"/>
      <c r="T2895"/>
      <c r="U2895"/>
      <c r="V2895"/>
      <c r="W2895"/>
      <c r="X2895"/>
      <c r="Y2895"/>
      <c r="Z2895"/>
      <c r="AA2895"/>
    </row>
    <row r="2896" spans="1:27" s="44" customFormat="1" x14ac:dyDescent="0.15">
      <c r="A2896" s="66"/>
      <c r="O2896"/>
      <c r="T2896"/>
      <c r="U2896"/>
      <c r="V2896"/>
      <c r="W2896"/>
      <c r="X2896"/>
      <c r="Y2896"/>
      <c r="Z2896"/>
      <c r="AA2896"/>
    </row>
    <row r="2897" spans="1:27" s="44" customFormat="1" x14ac:dyDescent="0.15">
      <c r="A2897" s="66"/>
      <c r="O2897"/>
      <c r="T2897"/>
      <c r="U2897"/>
      <c r="V2897"/>
      <c r="W2897"/>
      <c r="X2897"/>
      <c r="Y2897"/>
      <c r="Z2897"/>
      <c r="AA2897"/>
    </row>
    <row r="2898" spans="1:27" s="44" customFormat="1" x14ac:dyDescent="0.15">
      <c r="A2898" s="66"/>
      <c r="O2898"/>
      <c r="T2898"/>
      <c r="U2898"/>
      <c r="V2898"/>
      <c r="W2898"/>
      <c r="X2898"/>
      <c r="Y2898"/>
      <c r="Z2898"/>
      <c r="AA2898"/>
    </row>
    <row r="2899" spans="1:27" s="44" customFormat="1" x14ac:dyDescent="0.15">
      <c r="A2899" s="66"/>
      <c r="O2899"/>
      <c r="T2899"/>
      <c r="U2899"/>
      <c r="V2899"/>
      <c r="W2899"/>
      <c r="X2899"/>
      <c r="Y2899"/>
      <c r="Z2899"/>
      <c r="AA2899"/>
    </row>
    <row r="2900" spans="1:27" s="44" customFormat="1" x14ac:dyDescent="0.15">
      <c r="A2900" s="66"/>
      <c r="O2900"/>
      <c r="T2900"/>
      <c r="U2900"/>
      <c r="V2900"/>
      <c r="W2900"/>
      <c r="X2900"/>
      <c r="Y2900"/>
      <c r="Z2900"/>
      <c r="AA2900"/>
    </row>
    <row r="2901" spans="1:27" s="44" customFormat="1" x14ac:dyDescent="0.15">
      <c r="A2901" s="66"/>
      <c r="O2901"/>
      <c r="T2901"/>
      <c r="U2901"/>
      <c r="V2901"/>
      <c r="W2901"/>
      <c r="X2901"/>
      <c r="Y2901"/>
      <c r="Z2901"/>
      <c r="AA2901"/>
    </row>
    <row r="2902" spans="1:27" s="44" customFormat="1" x14ac:dyDescent="0.15">
      <c r="A2902" s="66"/>
      <c r="O2902"/>
      <c r="T2902"/>
      <c r="U2902"/>
      <c r="V2902"/>
      <c r="W2902"/>
      <c r="X2902"/>
      <c r="Y2902"/>
      <c r="Z2902"/>
      <c r="AA2902"/>
    </row>
    <row r="2903" spans="1:27" s="44" customFormat="1" x14ac:dyDescent="0.15">
      <c r="A2903" s="66"/>
      <c r="O2903"/>
      <c r="T2903"/>
      <c r="U2903"/>
      <c r="V2903"/>
      <c r="W2903"/>
      <c r="X2903"/>
      <c r="Y2903"/>
      <c r="Z2903"/>
      <c r="AA2903"/>
    </row>
    <row r="2904" spans="1:27" s="44" customFormat="1" x14ac:dyDescent="0.15">
      <c r="A2904" s="66"/>
      <c r="O2904"/>
      <c r="T2904"/>
      <c r="U2904"/>
      <c r="V2904"/>
      <c r="W2904"/>
      <c r="X2904"/>
      <c r="Y2904"/>
      <c r="Z2904"/>
      <c r="AA2904"/>
    </row>
    <row r="2905" spans="1:27" s="44" customFormat="1" x14ac:dyDescent="0.15">
      <c r="A2905" s="66"/>
      <c r="O2905"/>
      <c r="T2905"/>
      <c r="U2905"/>
      <c r="V2905"/>
      <c r="W2905"/>
      <c r="X2905"/>
      <c r="Y2905"/>
      <c r="Z2905"/>
      <c r="AA2905"/>
    </row>
    <row r="2906" spans="1:27" s="44" customFormat="1" x14ac:dyDescent="0.15">
      <c r="A2906" s="66"/>
      <c r="O2906"/>
      <c r="T2906"/>
      <c r="U2906"/>
      <c r="V2906"/>
      <c r="W2906"/>
      <c r="X2906"/>
      <c r="Y2906"/>
      <c r="Z2906"/>
      <c r="AA2906"/>
    </row>
    <row r="2907" spans="1:27" s="44" customFormat="1" x14ac:dyDescent="0.15">
      <c r="A2907" s="66"/>
      <c r="O2907"/>
      <c r="T2907"/>
      <c r="U2907"/>
      <c r="V2907"/>
      <c r="W2907"/>
      <c r="X2907"/>
      <c r="Y2907"/>
      <c r="Z2907"/>
      <c r="AA2907"/>
    </row>
    <row r="2908" spans="1:27" s="44" customFormat="1" x14ac:dyDescent="0.15">
      <c r="A2908" s="66"/>
      <c r="O2908"/>
      <c r="T2908"/>
      <c r="U2908"/>
      <c r="V2908"/>
      <c r="W2908"/>
      <c r="X2908"/>
      <c r="Y2908"/>
      <c r="Z2908"/>
      <c r="AA2908"/>
    </row>
    <row r="2909" spans="1:27" s="44" customFormat="1" x14ac:dyDescent="0.15">
      <c r="A2909" s="66"/>
      <c r="O2909"/>
      <c r="T2909"/>
      <c r="U2909"/>
      <c r="V2909"/>
      <c r="W2909"/>
      <c r="X2909"/>
      <c r="Y2909"/>
      <c r="Z2909"/>
      <c r="AA2909"/>
    </row>
    <row r="2910" spans="1:27" s="44" customFormat="1" x14ac:dyDescent="0.15">
      <c r="A2910" s="66"/>
      <c r="O2910"/>
      <c r="T2910"/>
      <c r="U2910"/>
      <c r="V2910"/>
      <c r="W2910"/>
      <c r="X2910"/>
      <c r="Y2910"/>
      <c r="Z2910"/>
      <c r="AA2910"/>
    </row>
    <row r="2911" spans="1:27" s="44" customFormat="1" x14ac:dyDescent="0.15">
      <c r="A2911" s="66"/>
      <c r="O2911"/>
      <c r="T2911"/>
      <c r="U2911"/>
      <c r="V2911"/>
      <c r="W2911"/>
      <c r="X2911"/>
      <c r="Y2911"/>
      <c r="Z2911"/>
      <c r="AA2911"/>
    </row>
    <row r="2912" spans="1:27" s="44" customFormat="1" x14ac:dyDescent="0.15">
      <c r="A2912" s="66"/>
      <c r="O2912"/>
      <c r="T2912"/>
      <c r="U2912"/>
      <c r="V2912"/>
      <c r="W2912"/>
      <c r="X2912"/>
      <c r="Y2912"/>
      <c r="Z2912"/>
      <c r="AA2912"/>
    </row>
    <row r="2913" spans="1:27" s="44" customFormat="1" x14ac:dyDescent="0.15">
      <c r="A2913" s="66"/>
      <c r="O2913"/>
      <c r="T2913"/>
      <c r="U2913"/>
      <c r="V2913"/>
      <c r="W2913"/>
      <c r="X2913"/>
      <c r="Y2913"/>
      <c r="Z2913"/>
      <c r="AA2913"/>
    </row>
    <row r="2914" spans="1:27" s="44" customFormat="1" x14ac:dyDescent="0.15">
      <c r="A2914" s="66"/>
      <c r="O2914"/>
      <c r="T2914"/>
      <c r="U2914"/>
      <c r="V2914"/>
      <c r="W2914"/>
      <c r="X2914"/>
      <c r="Y2914"/>
      <c r="Z2914"/>
      <c r="AA2914"/>
    </row>
    <row r="2915" spans="1:27" s="44" customFormat="1" x14ac:dyDescent="0.15">
      <c r="A2915" s="66"/>
      <c r="O2915"/>
      <c r="T2915"/>
      <c r="U2915"/>
      <c r="V2915"/>
      <c r="W2915"/>
      <c r="X2915"/>
      <c r="Y2915"/>
      <c r="Z2915"/>
      <c r="AA2915"/>
    </row>
    <row r="2916" spans="1:27" s="44" customFormat="1" x14ac:dyDescent="0.15">
      <c r="A2916" s="66"/>
      <c r="O2916"/>
      <c r="T2916"/>
      <c r="U2916"/>
      <c r="V2916"/>
      <c r="W2916"/>
      <c r="X2916"/>
      <c r="Y2916"/>
      <c r="Z2916"/>
      <c r="AA2916"/>
    </row>
    <row r="2917" spans="1:27" s="44" customFormat="1" x14ac:dyDescent="0.15">
      <c r="A2917" s="66"/>
      <c r="O2917"/>
      <c r="T2917"/>
      <c r="U2917"/>
      <c r="V2917"/>
      <c r="W2917"/>
      <c r="X2917"/>
      <c r="Y2917"/>
      <c r="Z2917"/>
      <c r="AA2917"/>
    </row>
    <row r="2918" spans="1:27" s="44" customFormat="1" x14ac:dyDescent="0.15">
      <c r="A2918" s="66"/>
      <c r="O2918"/>
      <c r="T2918"/>
      <c r="U2918"/>
      <c r="V2918"/>
      <c r="W2918"/>
      <c r="X2918"/>
      <c r="Y2918"/>
      <c r="Z2918"/>
      <c r="AA2918"/>
    </row>
    <row r="2919" spans="1:27" s="44" customFormat="1" x14ac:dyDescent="0.15">
      <c r="A2919" s="66"/>
      <c r="O2919"/>
      <c r="T2919"/>
      <c r="U2919"/>
      <c r="V2919"/>
      <c r="W2919"/>
      <c r="X2919"/>
      <c r="Y2919"/>
      <c r="Z2919"/>
      <c r="AA2919"/>
    </row>
    <row r="2920" spans="1:27" s="44" customFormat="1" x14ac:dyDescent="0.15">
      <c r="A2920" s="66"/>
      <c r="O2920"/>
      <c r="T2920"/>
      <c r="U2920"/>
      <c r="V2920"/>
      <c r="W2920"/>
      <c r="X2920"/>
      <c r="Y2920"/>
      <c r="Z2920"/>
      <c r="AA2920"/>
    </row>
    <row r="2921" spans="1:27" s="44" customFormat="1" x14ac:dyDescent="0.15">
      <c r="A2921" s="66"/>
      <c r="O2921"/>
      <c r="T2921"/>
      <c r="U2921"/>
      <c r="V2921"/>
      <c r="W2921"/>
      <c r="X2921"/>
      <c r="Y2921"/>
      <c r="Z2921"/>
      <c r="AA2921"/>
    </row>
    <row r="2922" spans="1:27" s="44" customFormat="1" x14ac:dyDescent="0.15">
      <c r="A2922" s="66"/>
      <c r="O2922"/>
      <c r="T2922"/>
      <c r="U2922"/>
      <c r="V2922"/>
      <c r="W2922"/>
      <c r="X2922"/>
      <c r="Y2922"/>
      <c r="Z2922"/>
      <c r="AA2922"/>
    </row>
    <row r="2923" spans="1:27" s="44" customFormat="1" x14ac:dyDescent="0.15">
      <c r="A2923" s="66"/>
      <c r="O2923"/>
      <c r="T2923"/>
      <c r="U2923"/>
      <c r="V2923"/>
      <c r="W2923"/>
      <c r="X2923"/>
      <c r="Y2923"/>
      <c r="Z2923"/>
      <c r="AA2923"/>
    </row>
    <row r="2924" spans="1:27" s="44" customFormat="1" x14ac:dyDescent="0.15">
      <c r="A2924" s="66"/>
      <c r="O2924"/>
      <c r="T2924"/>
      <c r="U2924"/>
      <c r="V2924"/>
      <c r="W2924"/>
      <c r="X2924"/>
      <c r="Y2924"/>
      <c r="Z2924"/>
      <c r="AA2924"/>
    </row>
    <row r="2925" spans="1:27" s="44" customFormat="1" x14ac:dyDescent="0.15">
      <c r="A2925" s="66"/>
      <c r="O2925"/>
      <c r="T2925"/>
      <c r="U2925"/>
      <c r="V2925"/>
      <c r="W2925"/>
      <c r="X2925"/>
      <c r="Y2925"/>
      <c r="Z2925"/>
      <c r="AA2925"/>
    </row>
    <row r="2926" spans="1:27" s="44" customFormat="1" x14ac:dyDescent="0.15">
      <c r="A2926" s="66"/>
      <c r="O2926"/>
      <c r="T2926"/>
      <c r="U2926"/>
      <c r="V2926"/>
      <c r="W2926"/>
      <c r="X2926"/>
      <c r="Y2926"/>
      <c r="Z2926"/>
      <c r="AA2926"/>
    </row>
    <row r="2927" spans="1:27" s="44" customFormat="1" x14ac:dyDescent="0.15">
      <c r="A2927" s="66"/>
      <c r="O2927"/>
      <c r="T2927"/>
      <c r="U2927"/>
      <c r="V2927"/>
      <c r="W2927"/>
      <c r="X2927"/>
      <c r="Y2927"/>
      <c r="Z2927"/>
      <c r="AA2927"/>
    </row>
    <row r="2928" spans="1:27" s="44" customFormat="1" x14ac:dyDescent="0.15">
      <c r="A2928" s="66"/>
      <c r="O2928"/>
      <c r="T2928"/>
      <c r="U2928"/>
      <c r="V2928"/>
      <c r="W2928"/>
      <c r="X2928"/>
      <c r="Y2928"/>
      <c r="Z2928"/>
      <c r="AA2928"/>
    </row>
    <row r="2929" spans="1:27" s="44" customFormat="1" x14ac:dyDescent="0.15">
      <c r="A2929" s="66"/>
      <c r="O2929"/>
      <c r="T2929"/>
      <c r="U2929"/>
      <c r="V2929"/>
      <c r="W2929"/>
      <c r="X2929"/>
      <c r="Y2929"/>
      <c r="Z2929"/>
      <c r="AA2929"/>
    </row>
    <row r="2930" spans="1:27" s="44" customFormat="1" x14ac:dyDescent="0.15">
      <c r="A2930" s="66"/>
      <c r="O2930"/>
      <c r="T2930"/>
      <c r="U2930"/>
      <c r="V2930"/>
      <c r="W2930"/>
      <c r="X2930"/>
      <c r="Y2930"/>
      <c r="Z2930"/>
      <c r="AA2930"/>
    </row>
    <row r="2931" spans="1:27" s="44" customFormat="1" x14ac:dyDescent="0.15">
      <c r="A2931" s="66"/>
      <c r="O2931"/>
      <c r="T2931"/>
      <c r="U2931"/>
      <c r="V2931"/>
      <c r="W2931"/>
      <c r="X2931"/>
      <c r="Y2931"/>
      <c r="Z2931"/>
      <c r="AA2931"/>
    </row>
    <row r="2932" spans="1:27" s="44" customFormat="1" x14ac:dyDescent="0.15">
      <c r="A2932" s="66"/>
      <c r="O2932"/>
      <c r="T2932"/>
      <c r="U2932"/>
      <c r="V2932"/>
      <c r="W2932"/>
      <c r="X2932"/>
      <c r="Y2932"/>
      <c r="Z2932"/>
      <c r="AA2932"/>
    </row>
    <row r="2933" spans="1:27" s="44" customFormat="1" x14ac:dyDescent="0.15">
      <c r="A2933" s="66"/>
      <c r="O2933"/>
      <c r="T2933"/>
      <c r="U2933"/>
      <c r="V2933"/>
      <c r="W2933"/>
      <c r="X2933"/>
      <c r="Y2933"/>
      <c r="Z2933"/>
      <c r="AA2933"/>
    </row>
    <row r="2934" spans="1:27" s="44" customFormat="1" x14ac:dyDescent="0.15">
      <c r="A2934" s="66"/>
      <c r="O2934"/>
      <c r="T2934"/>
      <c r="U2934"/>
      <c r="V2934"/>
      <c r="W2934"/>
      <c r="X2934"/>
      <c r="Y2934"/>
      <c r="Z2934"/>
      <c r="AA2934"/>
    </row>
    <row r="2935" spans="1:27" s="44" customFormat="1" x14ac:dyDescent="0.15">
      <c r="A2935" s="66"/>
      <c r="O2935"/>
      <c r="T2935"/>
      <c r="U2935"/>
      <c r="V2935"/>
      <c r="W2935"/>
      <c r="X2935"/>
      <c r="Y2935"/>
      <c r="Z2935"/>
      <c r="AA2935"/>
    </row>
    <row r="2936" spans="1:27" s="44" customFormat="1" x14ac:dyDescent="0.15">
      <c r="A2936" s="66"/>
      <c r="O2936"/>
      <c r="T2936"/>
      <c r="U2936"/>
      <c r="V2936"/>
      <c r="W2936"/>
      <c r="X2936"/>
      <c r="Y2936"/>
      <c r="Z2936"/>
      <c r="AA2936"/>
    </row>
    <row r="2937" spans="1:27" s="44" customFormat="1" x14ac:dyDescent="0.15">
      <c r="A2937" s="66"/>
      <c r="O2937"/>
      <c r="T2937"/>
      <c r="U2937"/>
      <c r="V2937"/>
      <c r="W2937"/>
      <c r="X2937"/>
      <c r="Y2937"/>
      <c r="Z2937"/>
      <c r="AA2937"/>
    </row>
    <row r="2938" spans="1:27" s="44" customFormat="1" x14ac:dyDescent="0.15">
      <c r="A2938" s="66"/>
      <c r="O2938"/>
      <c r="T2938"/>
      <c r="U2938"/>
      <c r="V2938"/>
      <c r="W2938"/>
      <c r="X2938"/>
      <c r="Y2938"/>
      <c r="Z2938"/>
      <c r="AA2938"/>
    </row>
    <row r="2939" spans="1:27" s="44" customFormat="1" x14ac:dyDescent="0.15">
      <c r="A2939" s="66"/>
      <c r="O2939"/>
      <c r="T2939"/>
      <c r="U2939"/>
      <c r="V2939"/>
      <c r="W2939"/>
      <c r="X2939"/>
      <c r="Y2939"/>
      <c r="Z2939"/>
      <c r="AA2939"/>
    </row>
    <row r="2940" spans="1:27" s="44" customFormat="1" x14ac:dyDescent="0.15">
      <c r="A2940" s="66"/>
      <c r="O2940"/>
      <c r="T2940"/>
      <c r="U2940"/>
      <c r="V2940"/>
      <c r="W2940"/>
      <c r="X2940"/>
      <c r="Y2940"/>
      <c r="Z2940"/>
      <c r="AA2940"/>
    </row>
    <row r="2941" spans="1:27" s="44" customFormat="1" x14ac:dyDescent="0.15">
      <c r="A2941" s="66"/>
      <c r="O2941"/>
      <c r="T2941"/>
      <c r="U2941"/>
      <c r="V2941"/>
      <c r="W2941"/>
      <c r="X2941"/>
      <c r="Y2941"/>
      <c r="Z2941"/>
      <c r="AA2941"/>
    </row>
    <row r="2942" spans="1:27" s="44" customFormat="1" x14ac:dyDescent="0.15">
      <c r="A2942" s="66"/>
      <c r="O2942"/>
      <c r="T2942"/>
      <c r="U2942"/>
      <c r="V2942"/>
      <c r="W2942"/>
      <c r="X2942"/>
      <c r="Y2942"/>
      <c r="Z2942"/>
      <c r="AA2942"/>
    </row>
    <row r="2943" spans="1:27" s="44" customFormat="1" x14ac:dyDescent="0.15">
      <c r="A2943" s="66"/>
      <c r="O2943"/>
      <c r="T2943"/>
      <c r="U2943"/>
      <c r="V2943"/>
      <c r="W2943"/>
      <c r="X2943"/>
      <c r="Y2943"/>
      <c r="Z2943"/>
      <c r="AA2943"/>
    </row>
    <row r="2944" spans="1:27" s="44" customFormat="1" x14ac:dyDescent="0.15">
      <c r="A2944" s="66"/>
      <c r="O2944"/>
      <c r="T2944"/>
      <c r="U2944"/>
      <c r="V2944"/>
      <c r="W2944"/>
      <c r="X2944"/>
      <c r="Y2944"/>
      <c r="Z2944"/>
      <c r="AA2944"/>
    </row>
    <row r="2945" spans="1:27" s="44" customFormat="1" x14ac:dyDescent="0.15">
      <c r="A2945" s="66"/>
      <c r="O2945"/>
      <c r="T2945"/>
      <c r="U2945"/>
      <c r="V2945"/>
      <c r="W2945"/>
      <c r="X2945"/>
      <c r="Y2945"/>
      <c r="Z2945"/>
      <c r="AA2945"/>
    </row>
    <row r="2946" spans="1:27" s="44" customFormat="1" x14ac:dyDescent="0.15">
      <c r="A2946" s="66"/>
      <c r="O2946"/>
      <c r="T2946"/>
      <c r="U2946"/>
      <c r="V2946"/>
      <c r="W2946"/>
      <c r="X2946"/>
      <c r="Y2946"/>
      <c r="Z2946"/>
      <c r="AA2946"/>
    </row>
    <row r="2947" spans="1:27" s="44" customFormat="1" x14ac:dyDescent="0.15">
      <c r="A2947" s="66"/>
      <c r="O2947"/>
      <c r="T2947"/>
      <c r="U2947"/>
      <c r="V2947"/>
      <c r="W2947"/>
      <c r="X2947"/>
      <c r="Y2947"/>
      <c r="Z2947"/>
      <c r="AA2947"/>
    </row>
    <row r="2948" spans="1:27" s="44" customFormat="1" x14ac:dyDescent="0.15">
      <c r="A2948" s="66"/>
      <c r="O2948"/>
      <c r="T2948"/>
      <c r="U2948"/>
      <c r="V2948"/>
      <c r="W2948"/>
      <c r="X2948"/>
      <c r="Y2948"/>
      <c r="Z2948"/>
      <c r="AA2948"/>
    </row>
    <row r="2949" spans="1:27" s="44" customFormat="1" x14ac:dyDescent="0.15">
      <c r="A2949" s="66"/>
      <c r="O2949"/>
      <c r="T2949"/>
      <c r="U2949"/>
      <c r="V2949"/>
      <c r="W2949"/>
      <c r="X2949"/>
      <c r="Y2949"/>
      <c r="Z2949"/>
      <c r="AA2949"/>
    </row>
    <row r="2950" spans="1:27" s="44" customFormat="1" x14ac:dyDescent="0.15">
      <c r="A2950" s="66"/>
      <c r="O2950"/>
      <c r="T2950"/>
      <c r="U2950"/>
      <c r="V2950"/>
      <c r="W2950"/>
      <c r="X2950"/>
      <c r="Y2950"/>
      <c r="Z2950"/>
      <c r="AA2950"/>
    </row>
    <row r="2951" spans="1:27" s="44" customFormat="1" x14ac:dyDescent="0.15">
      <c r="A2951" s="66"/>
      <c r="O2951"/>
      <c r="T2951"/>
      <c r="U2951"/>
      <c r="V2951"/>
      <c r="W2951"/>
      <c r="X2951"/>
      <c r="Y2951"/>
      <c r="Z2951"/>
      <c r="AA2951"/>
    </row>
    <row r="2952" spans="1:27" s="44" customFormat="1" x14ac:dyDescent="0.15">
      <c r="A2952" s="66"/>
      <c r="O2952"/>
      <c r="T2952"/>
      <c r="U2952"/>
      <c r="V2952"/>
      <c r="W2952"/>
      <c r="X2952"/>
      <c r="Y2952"/>
      <c r="Z2952"/>
      <c r="AA2952"/>
    </row>
    <row r="2953" spans="1:27" s="44" customFormat="1" x14ac:dyDescent="0.15">
      <c r="A2953" s="66"/>
      <c r="O2953"/>
      <c r="T2953"/>
      <c r="U2953"/>
      <c r="V2953"/>
      <c r="W2953"/>
      <c r="X2953"/>
      <c r="Y2953"/>
      <c r="Z2953"/>
      <c r="AA2953"/>
    </row>
    <row r="2954" spans="1:27" s="44" customFormat="1" x14ac:dyDescent="0.15">
      <c r="A2954" s="66"/>
      <c r="O2954"/>
      <c r="T2954"/>
      <c r="U2954"/>
      <c r="V2954"/>
      <c r="W2954"/>
      <c r="X2954"/>
      <c r="Y2954"/>
      <c r="Z2954"/>
      <c r="AA2954"/>
    </row>
    <row r="2955" spans="1:27" s="44" customFormat="1" x14ac:dyDescent="0.15">
      <c r="A2955" s="66"/>
      <c r="O2955"/>
      <c r="T2955"/>
      <c r="U2955"/>
      <c r="V2955"/>
      <c r="W2955"/>
      <c r="X2955"/>
      <c r="Y2955"/>
      <c r="Z2955"/>
      <c r="AA2955"/>
    </row>
    <row r="2956" spans="1:27" s="44" customFormat="1" x14ac:dyDescent="0.15">
      <c r="A2956" s="66"/>
      <c r="O2956"/>
      <c r="T2956"/>
      <c r="U2956"/>
      <c r="V2956"/>
      <c r="W2956"/>
      <c r="X2956"/>
      <c r="Y2956"/>
      <c r="Z2956"/>
      <c r="AA2956"/>
    </row>
    <row r="2957" spans="1:27" s="44" customFormat="1" x14ac:dyDescent="0.15">
      <c r="A2957" s="66"/>
      <c r="O2957"/>
      <c r="T2957"/>
      <c r="U2957"/>
      <c r="V2957"/>
      <c r="W2957"/>
      <c r="X2957"/>
      <c r="Y2957"/>
      <c r="Z2957"/>
      <c r="AA2957"/>
    </row>
    <row r="2958" spans="1:27" s="44" customFormat="1" x14ac:dyDescent="0.15">
      <c r="A2958" s="66"/>
      <c r="O2958"/>
      <c r="T2958"/>
      <c r="U2958"/>
      <c r="V2958"/>
      <c r="W2958"/>
      <c r="X2958"/>
      <c r="Y2958"/>
      <c r="Z2958"/>
      <c r="AA2958"/>
    </row>
    <row r="2959" spans="1:27" s="44" customFormat="1" x14ac:dyDescent="0.15">
      <c r="A2959" s="66"/>
      <c r="O2959"/>
      <c r="T2959"/>
      <c r="U2959"/>
      <c r="V2959"/>
      <c r="W2959"/>
      <c r="X2959"/>
      <c r="Y2959"/>
      <c r="Z2959"/>
      <c r="AA2959"/>
    </row>
    <row r="2960" spans="1:27" s="44" customFormat="1" x14ac:dyDescent="0.15">
      <c r="A2960" s="66"/>
      <c r="O2960"/>
      <c r="T2960"/>
      <c r="U2960"/>
      <c r="V2960"/>
      <c r="W2960"/>
      <c r="X2960"/>
      <c r="Y2960"/>
      <c r="Z2960"/>
      <c r="AA2960"/>
    </row>
    <row r="2961" spans="1:27" s="44" customFormat="1" x14ac:dyDescent="0.15">
      <c r="A2961" s="66"/>
      <c r="O2961"/>
      <c r="T2961"/>
      <c r="U2961"/>
      <c r="V2961"/>
      <c r="W2961"/>
      <c r="X2961"/>
      <c r="Y2961"/>
      <c r="Z2961"/>
      <c r="AA2961"/>
    </row>
    <row r="2962" spans="1:27" s="44" customFormat="1" x14ac:dyDescent="0.15">
      <c r="A2962" s="66"/>
      <c r="O2962"/>
      <c r="T2962"/>
      <c r="U2962"/>
      <c r="V2962"/>
      <c r="W2962"/>
      <c r="X2962"/>
      <c r="Y2962"/>
      <c r="Z2962"/>
      <c r="AA2962"/>
    </row>
    <row r="2963" spans="1:27" s="44" customFormat="1" x14ac:dyDescent="0.15">
      <c r="A2963" s="66"/>
      <c r="O2963"/>
      <c r="T2963"/>
      <c r="U2963"/>
      <c r="V2963"/>
      <c r="W2963"/>
      <c r="X2963"/>
      <c r="Y2963"/>
      <c r="Z2963"/>
      <c r="AA2963"/>
    </row>
    <row r="2964" spans="1:27" s="44" customFormat="1" x14ac:dyDescent="0.15">
      <c r="A2964" s="66"/>
      <c r="O2964"/>
      <c r="T2964"/>
      <c r="U2964"/>
      <c r="V2964"/>
      <c r="W2964"/>
      <c r="X2964"/>
      <c r="Y2964"/>
      <c r="Z2964"/>
      <c r="AA2964"/>
    </row>
    <row r="2965" spans="1:27" s="44" customFormat="1" x14ac:dyDescent="0.15">
      <c r="A2965" s="66"/>
      <c r="O2965"/>
      <c r="T2965"/>
      <c r="U2965"/>
      <c r="V2965"/>
      <c r="W2965"/>
      <c r="X2965"/>
      <c r="Y2965"/>
      <c r="Z2965"/>
      <c r="AA2965"/>
    </row>
    <row r="2966" spans="1:27" s="44" customFormat="1" x14ac:dyDescent="0.15">
      <c r="A2966" s="66"/>
      <c r="O2966"/>
      <c r="T2966"/>
      <c r="U2966"/>
      <c r="V2966"/>
      <c r="W2966"/>
      <c r="X2966"/>
      <c r="Y2966"/>
      <c r="Z2966"/>
      <c r="AA2966"/>
    </row>
    <row r="2967" spans="1:27" s="44" customFormat="1" x14ac:dyDescent="0.15">
      <c r="A2967" s="66"/>
      <c r="O2967"/>
      <c r="T2967"/>
      <c r="U2967"/>
      <c r="V2967"/>
      <c r="W2967"/>
      <c r="X2967"/>
      <c r="Y2967"/>
      <c r="Z2967"/>
      <c r="AA2967"/>
    </row>
    <row r="2968" spans="1:27" s="44" customFormat="1" x14ac:dyDescent="0.15">
      <c r="A2968" s="66"/>
      <c r="O2968"/>
      <c r="T2968"/>
      <c r="U2968"/>
      <c r="V2968"/>
      <c r="W2968"/>
      <c r="X2968"/>
      <c r="Y2968"/>
      <c r="Z2968"/>
      <c r="AA2968"/>
    </row>
    <row r="2969" spans="1:27" s="44" customFormat="1" x14ac:dyDescent="0.15">
      <c r="A2969" s="66"/>
      <c r="O2969"/>
      <c r="T2969"/>
      <c r="U2969"/>
      <c r="V2969"/>
      <c r="W2969"/>
      <c r="X2969"/>
      <c r="Y2969"/>
      <c r="Z2969"/>
      <c r="AA2969"/>
    </row>
    <row r="2970" spans="1:27" s="44" customFormat="1" x14ac:dyDescent="0.15">
      <c r="A2970" s="66"/>
      <c r="O2970"/>
      <c r="T2970"/>
      <c r="U2970"/>
      <c r="V2970"/>
      <c r="W2970"/>
      <c r="X2970"/>
      <c r="Y2970"/>
      <c r="Z2970"/>
      <c r="AA2970"/>
    </row>
    <row r="2971" spans="1:27" s="44" customFormat="1" x14ac:dyDescent="0.15">
      <c r="A2971" s="66"/>
      <c r="O2971"/>
      <c r="T2971"/>
      <c r="U2971"/>
      <c r="V2971"/>
      <c r="W2971"/>
      <c r="X2971"/>
      <c r="Y2971"/>
      <c r="Z2971"/>
      <c r="AA2971"/>
    </row>
    <row r="2972" spans="1:27" s="44" customFormat="1" x14ac:dyDescent="0.15">
      <c r="A2972" s="66"/>
      <c r="O2972"/>
      <c r="T2972"/>
      <c r="U2972"/>
      <c r="V2972"/>
      <c r="W2972"/>
      <c r="X2972"/>
      <c r="Y2972"/>
      <c r="Z2972"/>
      <c r="AA2972"/>
    </row>
    <row r="2973" spans="1:27" s="44" customFormat="1" x14ac:dyDescent="0.15">
      <c r="A2973" s="66"/>
      <c r="O2973"/>
      <c r="T2973"/>
      <c r="U2973"/>
      <c r="V2973"/>
      <c r="W2973"/>
      <c r="X2973"/>
      <c r="Y2973"/>
      <c r="Z2973"/>
      <c r="AA2973"/>
    </row>
    <row r="2974" spans="1:27" s="44" customFormat="1" x14ac:dyDescent="0.15">
      <c r="A2974" s="66"/>
      <c r="O2974"/>
      <c r="T2974"/>
      <c r="U2974"/>
      <c r="V2974"/>
      <c r="W2974"/>
      <c r="X2974"/>
      <c r="Y2974"/>
      <c r="Z2974"/>
      <c r="AA2974"/>
    </row>
    <row r="2975" spans="1:27" s="44" customFormat="1" x14ac:dyDescent="0.15">
      <c r="A2975" s="66"/>
      <c r="O2975"/>
      <c r="T2975"/>
      <c r="U2975"/>
      <c r="V2975"/>
      <c r="W2975"/>
      <c r="X2975"/>
      <c r="Y2975"/>
      <c r="Z2975"/>
      <c r="AA2975"/>
    </row>
    <row r="2976" spans="1:27" s="44" customFormat="1" x14ac:dyDescent="0.15">
      <c r="A2976" s="66"/>
      <c r="O2976"/>
      <c r="T2976"/>
      <c r="U2976"/>
      <c r="V2976"/>
      <c r="W2976"/>
      <c r="X2976"/>
      <c r="Y2976"/>
      <c r="Z2976"/>
      <c r="AA2976"/>
    </row>
    <row r="2977" spans="1:27" s="44" customFormat="1" x14ac:dyDescent="0.15">
      <c r="A2977" s="66"/>
      <c r="O2977"/>
      <c r="T2977"/>
      <c r="U2977"/>
      <c r="V2977"/>
      <c r="W2977"/>
      <c r="X2977"/>
      <c r="Y2977"/>
      <c r="Z2977"/>
      <c r="AA2977"/>
    </row>
    <row r="2978" spans="1:27" s="44" customFormat="1" x14ac:dyDescent="0.15">
      <c r="A2978" s="66"/>
      <c r="O2978"/>
      <c r="T2978"/>
      <c r="U2978"/>
      <c r="V2978"/>
      <c r="W2978"/>
      <c r="X2978"/>
      <c r="Y2978"/>
      <c r="Z2978"/>
      <c r="AA2978"/>
    </row>
    <row r="2979" spans="1:27" s="44" customFormat="1" x14ac:dyDescent="0.15">
      <c r="A2979" s="66"/>
      <c r="O2979"/>
      <c r="T2979"/>
      <c r="U2979"/>
      <c r="V2979"/>
      <c r="W2979"/>
      <c r="X2979"/>
      <c r="Y2979"/>
      <c r="Z2979"/>
      <c r="AA2979"/>
    </row>
    <row r="2980" spans="1:27" s="44" customFormat="1" x14ac:dyDescent="0.15">
      <c r="A2980" s="66"/>
      <c r="O2980"/>
      <c r="T2980"/>
      <c r="U2980"/>
      <c r="V2980"/>
      <c r="W2980"/>
      <c r="X2980"/>
      <c r="Y2980"/>
      <c r="Z2980"/>
      <c r="AA2980"/>
    </row>
    <row r="2981" spans="1:27" s="44" customFormat="1" x14ac:dyDescent="0.15">
      <c r="A2981" s="66"/>
      <c r="O2981"/>
      <c r="T2981"/>
      <c r="U2981"/>
      <c r="V2981"/>
      <c r="W2981"/>
      <c r="X2981"/>
      <c r="Y2981"/>
      <c r="Z2981"/>
      <c r="AA2981"/>
    </row>
    <row r="2982" spans="1:27" s="44" customFormat="1" x14ac:dyDescent="0.15">
      <c r="A2982" s="66"/>
      <c r="O2982"/>
      <c r="T2982"/>
      <c r="U2982"/>
      <c r="V2982"/>
      <c r="W2982"/>
      <c r="X2982"/>
      <c r="Y2982"/>
      <c r="Z2982"/>
      <c r="AA2982"/>
    </row>
    <row r="2983" spans="1:27" s="44" customFormat="1" x14ac:dyDescent="0.15">
      <c r="A2983" s="66"/>
      <c r="O2983"/>
      <c r="T2983"/>
      <c r="U2983"/>
      <c r="V2983"/>
      <c r="W2983"/>
      <c r="X2983"/>
      <c r="Y2983"/>
      <c r="Z2983"/>
      <c r="AA2983"/>
    </row>
    <row r="2984" spans="1:27" s="44" customFormat="1" x14ac:dyDescent="0.15">
      <c r="A2984" s="66"/>
      <c r="O2984"/>
      <c r="T2984"/>
      <c r="U2984"/>
      <c r="V2984"/>
      <c r="W2984"/>
      <c r="X2984"/>
      <c r="Y2984"/>
      <c r="Z2984"/>
      <c r="AA2984"/>
    </row>
    <row r="2985" spans="1:27" s="44" customFormat="1" x14ac:dyDescent="0.15">
      <c r="A2985" s="66"/>
      <c r="O2985"/>
      <c r="T2985"/>
      <c r="U2985"/>
      <c r="V2985"/>
      <c r="W2985"/>
      <c r="X2985"/>
      <c r="Y2985"/>
      <c r="Z2985"/>
      <c r="AA2985"/>
    </row>
    <row r="2986" spans="1:27" s="44" customFormat="1" x14ac:dyDescent="0.15">
      <c r="A2986" s="66"/>
      <c r="O2986"/>
      <c r="T2986"/>
      <c r="U2986"/>
      <c r="V2986"/>
      <c r="W2986"/>
      <c r="X2986"/>
      <c r="Y2986"/>
      <c r="Z2986"/>
      <c r="AA2986"/>
    </row>
    <row r="2987" spans="1:27" s="44" customFormat="1" x14ac:dyDescent="0.15">
      <c r="A2987" s="66"/>
      <c r="O2987"/>
      <c r="T2987"/>
      <c r="U2987"/>
      <c r="V2987"/>
      <c r="W2987"/>
      <c r="X2987"/>
      <c r="Y2987"/>
      <c r="Z2987"/>
      <c r="AA2987"/>
    </row>
    <row r="2988" spans="1:27" s="44" customFormat="1" x14ac:dyDescent="0.15">
      <c r="A2988" s="66"/>
      <c r="O2988"/>
      <c r="T2988"/>
      <c r="U2988"/>
      <c r="V2988"/>
      <c r="W2988"/>
      <c r="X2988"/>
      <c r="Y2988"/>
      <c r="Z2988"/>
      <c r="AA2988"/>
    </row>
    <row r="2989" spans="1:27" s="44" customFormat="1" x14ac:dyDescent="0.15">
      <c r="A2989" s="66"/>
      <c r="O2989"/>
      <c r="T2989"/>
      <c r="U2989"/>
      <c r="V2989"/>
      <c r="W2989"/>
      <c r="X2989"/>
      <c r="Y2989"/>
      <c r="Z2989"/>
      <c r="AA2989"/>
    </row>
    <row r="2990" spans="1:27" s="44" customFormat="1" x14ac:dyDescent="0.15">
      <c r="A2990" s="66"/>
      <c r="O2990"/>
      <c r="T2990"/>
      <c r="U2990"/>
      <c r="V2990"/>
      <c r="W2990"/>
      <c r="X2990"/>
      <c r="Y2990"/>
      <c r="Z2990"/>
      <c r="AA2990"/>
    </row>
    <row r="2991" spans="1:27" s="44" customFormat="1" x14ac:dyDescent="0.15">
      <c r="A2991" s="66"/>
      <c r="O2991"/>
      <c r="T2991"/>
      <c r="U2991"/>
      <c r="V2991"/>
      <c r="W2991"/>
      <c r="X2991"/>
      <c r="Y2991"/>
      <c r="Z2991"/>
      <c r="AA2991"/>
    </row>
    <row r="2992" spans="1:27" s="44" customFormat="1" x14ac:dyDescent="0.15">
      <c r="A2992" s="66"/>
      <c r="O2992"/>
      <c r="T2992"/>
      <c r="U2992"/>
      <c r="V2992"/>
      <c r="W2992"/>
      <c r="X2992"/>
      <c r="Y2992"/>
      <c r="Z2992"/>
      <c r="AA2992"/>
    </row>
    <row r="2993" spans="1:27" s="44" customFormat="1" x14ac:dyDescent="0.15">
      <c r="A2993" s="66"/>
      <c r="O2993"/>
      <c r="T2993"/>
      <c r="U2993"/>
      <c r="V2993"/>
      <c r="W2993"/>
      <c r="X2993"/>
      <c r="Y2993"/>
      <c r="Z2993"/>
      <c r="AA2993"/>
    </row>
    <row r="2994" spans="1:27" s="44" customFormat="1" x14ac:dyDescent="0.15">
      <c r="A2994" s="66"/>
      <c r="O2994"/>
      <c r="T2994"/>
      <c r="U2994"/>
      <c r="V2994"/>
      <c r="W2994"/>
      <c r="X2994"/>
      <c r="Y2994"/>
      <c r="Z2994"/>
      <c r="AA2994"/>
    </row>
    <row r="2995" spans="1:27" s="44" customFormat="1" x14ac:dyDescent="0.15">
      <c r="A2995" s="66"/>
      <c r="O2995"/>
      <c r="T2995"/>
      <c r="U2995"/>
      <c r="V2995"/>
      <c r="W2995"/>
      <c r="X2995"/>
      <c r="Y2995"/>
      <c r="Z2995"/>
      <c r="AA2995"/>
    </row>
    <row r="2996" spans="1:27" s="44" customFormat="1" x14ac:dyDescent="0.15">
      <c r="A2996" s="66"/>
      <c r="O2996"/>
      <c r="T2996"/>
      <c r="U2996"/>
      <c r="V2996"/>
      <c r="W2996"/>
      <c r="X2996"/>
      <c r="Y2996"/>
      <c r="Z2996"/>
      <c r="AA2996"/>
    </row>
    <row r="2997" spans="1:27" s="44" customFormat="1" x14ac:dyDescent="0.15">
      <c r="A2997" s="66"/>
      <c r="O2997"/>
      <c r="T2997"/>
      <c r="U2997"/>
      <c r="V2997"/>
      <c r="W2997"/>
      <c r="X2997"/>
      <c r="Y2997"/>
      <c r="Z2997"/>
      <c r="AA2997"/>
    </row>
    <row r="2998" spans="1:27" s="44" customFormat="1" x14ac:dyDescent="0.15">
      <c r="A2998" s="66"/>
      <c r="O2998"/>
      <c r="T2998"/>
      <c r="U2998"/>
      <c r="V2998"/>
      <c r="W2998"/>
      <c r="X2998"/>
      <c r="Y2998"/>
      <c r="Z2998"/>
      <c r="AA2998"/>
    </row>
    <row r="2999" spans="1:27" s="44" customFormat="1" x14ac:dyDescent="0.15">
      <c r="A2999" s="66"/>
      <c r="O2999"/>
      <c r="T2999"/>
      <c r="U2999"/>
      <c r="V2999"/>
      <c r="W2999"/>
      <c r="X2999"/>
      <c r="Y2999"/>
      <c r="Z2999"/>
      <c r="AA2999"/>
    </row>
    <row r="3000" spans="1:27" s="44" customFormat="1" x14ac:dyDescent="0.15">
      <c r="A3000" s="66"/>
      <c r="O3000"/>
      <c r="T3000"/>
      <c r="U3000"/>
      <c r="V3000"/>
      <c r="W3000"/>
      <c r="X3000"/>
      <c r="Y3000"/>
      <c r="Z3000"/>
      <c r="AA3000"/>
    </row>
    <row r="3001" spans="1:27" s="44" customFormat="1" x14ac:dyDescent="0.15">
      <c r="A3001" s="66"/>
      <c r="O3001"/>
      <c r="T3001"/>
      <c r="U3001"/>
      <c r="V3001"/>
      <c r="W3001"/>
      <c r="X3001"/>
      <c r="Y3001"/>
      <c r="Z3001"/>
      <c r="AA3001"/>
    </row>
    <row r="3002" spans="1:27" s="44" customFormat="1" x14ac:dyDescent="0.15">
      <c r="A3002" s="66"/>
      <c r="O3002"/>
      <c r="T3002"/>
      <c r="U3002"/>
      <c r="V3002"/>
      <c r="W3002"/>
      <c r="X3002"/>
      <c r="Y3002"/>
      <c r="Z3002"/>
      <c r="AA3002"/>
    </row>
    <row r="3003" spans="1:27" s="44" customFormat="1" x14ac:dyDescent="0.15">
      <c r="A3003" s="66"/>
      <c r="O3003"/>
      <c r="T3003"/>
      <c r="U3003"/>
      <c r="V3003"/>
      <c r="W3003"/>
      <c r="X3003"/>
      <c r="Y3003"/>
      <c r="Z3003"/>
      <c r="AA3003"/>
    </row>
    <row r="3004" spans="1:27" s="44" customFormat="1" x14ac:dyDescent="0.15">
      <c r="A3004" s="66"/>
      <c r="O3004"/>
      <c r="T3004"/>
      <c r="U3004"/>
      <c r="V3004"/>
      <c r="W3004"/>
      <c r="X3004"/>
      <c r="Y3004"/>
      <c r="Z3004"/>
      <c r="AA3004"/>
    </row>
    <row r="3005" spans="1:27" s="44" customFormat="1" x14ac:dyDescent="0.15">
      <c r="A3005" s="66"/>
      <c r="O3005"/>
      <c r="T3005"/>
      <c r="U3005"/>
      <c r="V3005"/>
      <c r="W3005"/>
      <c r="X3005"/>
      <c r="Y3005"/>
      <c r="Z3005"/>
      <c r="AA3005"/>
    </row>
    <row r="3006" spans="1:27" s="44" customFormat="1" x14ac:dyDescent="0.15">
      <c r="A3006" s="66"/>
      <c r="O3006"/>
      <c r="T3006"/>
      <c r="U3006"/>
      <c r="V3006"/>
      <c r="W3006"/>
      <c r="X3006"/>
      <c r="Y3006"/>
      <c r="Z3006"/>
      <c r="AA3006"/>
    </row>
    <row r="3007" spans="1:27" s="44" customFormat="1" x14ac:dyDescent="0.15">
      <c r="A3007" s="66"/>
      <c r="O3007"/>
      <c r="T3007"/>
      <c r="U3007"/>
      <c r="V3007"/>
      <c r="W3007"/>
      <c r="X3007"/>
      <c r="Y3007"/>
      <c r="Z3007"/>
      <c r="AA3007"/>
    </row>
    <row r="3008" spans="1:27" s="44" customFormat="1" x14ac:dyDescent="0.15">
      <c r="A3008" s="66"/>
      <c r="O3008"/>
      <c r="T3008"/>
      <c r="U3008"/>
      <c r="V3008"/>
      <c r="W3008"/>
      <c r="X3008"/>
      <c r="Y3008"/>
      <c r="Z3008"/>
      <c r="AA3008"/>
    </row>
    <row r="3009" spans="1:27" s="44" customFormat="1" x14ac:dyDescent="0.15">
      <c r="A3009" s="66"/>
      <c r="O3009"/>
      <c r="T3009"/>
      <c r="U3009"/>
      <c r="V3009"/>
      <c r="W3009"/>
      <c r="X3009"/>
      <c r="Y3009"/>
      <c r="Z3009"/>
      <c r="AA3009"/>
    </row>
    <row r="3010" spans="1:27" s="44" customFormat="1" x14ac:dyDescent="0.15">
      <c r="A3010" s="66"/>
      <c r="O3010"/>
      <c r="T3010"/>
      <c r="U3010"/>
      <c r="V3010"/>
      <c r="W3010"/>
      <c r="X3010"/>
      <c r="Y3010"/>
      <c r="Z3010"/>
      <c r="AA3010"/>
    </row>
    <row r="3011" spans="1:27" s="44" customFormat="1" x14ac:dyDescent="0.15">
      <c r="A3011" s="66"/>
      <c r="O3011"/>
      <c r="T3011"/>
      <c r="U3011"/>
      <c r="V3011"/>
      <c r="W3011"/>
      <c r="X3011"/>
      <c r="Y3011"/>
      <c r="Z3011"/>
      <c r="AA3011"/>
    </row>
    <row r="3012" spans="1:27" s="44" customFormat="1" x14ac:dyDescent="0.15">
      <c r="A3012" s="66"/>
      <c r="O3012"/>
      <c r="T3012"/>
      <c r="U3012"/>
      <c r="V3012"/>
      <c r="W3012"/>
      <c r="X3012"/>
      <c r="Y3012"/>
      <c r="Z3012"/>
      <c r="AA3012"/>
    </row>
    <row r="3013" spans="1:27" s="44" customFormat="1" x14ac:dyDescent="0.15">
      <c r="A3013" s="66"/>
      <c r="O3013"/>
      <c r="T3013"/>
      <c r="U3013"/>
      <c r="V3013"/>
      <c r="W3013"/>
      <c r="X3013"/>
      <c r="Y3013"/>
      <c r="Z3013"/>
      <c r="AA3013"/>
    </row>
    <row r="3014" spans="1:27" s="44" customFormat="1" x14ac:dyDescent="0.15">
      <c r="A3014" s="66"/>
      <c r="O3014"/>
      <c r="T3014"/>
      <c r="U3014"/>
      <c r="V3014"/>
      <c r="W3014"/>
      <c r="X3014"/>
      <c r="Y3014"/>
      <c r="Z3014"/>
      <c r="AA3014"/>
    </row>
    <row r="3015" spans="1:27" s="44" customFormat="1" x14ac:dyDescent="0.15">
      <c r="A3015" s="66"/>
      <c r="O3015"/>
      <c r="T3015"/>
      <c r="U3015"/>
      <c r="V3015"/>
      <c r="W3015"/>
      <c r="X3015"/>
      <c r="Y3015"/>
      <c r="Z3015"/>
      <c r="AA3015"/>
    </row>
    <row r="3016" spans="1:27" s="44" customFormat="1" x14ac:dyDescent="0.15">
      <c r="A3016" s="66"/>
      <c r="O3016"/>
      <c r="T3016"/>
      <c r="U3016"/>
      <c r="V3016"/>
      <c r="W3016"/>
      <c r="X3016"/>
      <c r="Y3016"/>
      <c r="Z3016"/>
      <c r="AA3016"/>
    </row>
    <row r="3017" spans="1:27" s="44" customFormat="1" x14ac:dyDescent="0.15">
      <c r="A3017" s="66"/>
      <c r="O3017"/>
      <c r="T3017"/>
      <c r="U3017"/>
      <c r="V3017"/>
      <c r="W3017"/>
      <c r="X3017"/>
      <c r="Y3017"/>
      <c r="Z3017"/>
      <c r="AA3017"/>
    </row>
    <row r="3018" spans="1:27" s="44" customFormat="1" x14ac:dyDescent="0.15">
      <c r="A3018" s="66"/>
      <c r="O3018"/>
      <c r="T3018"/>
      <c r="U3018"/>
      <c r="V3018"/>
      <c r="W3018"/>
      <c r="X3018"/>
      <c r="Y3018"/>
      <c r="Z3018"/>
      <c r="AA3018"/>
    </row>
    <row r="3019" spans="1:27" s="44" customFormat="1" x14ac:dyDescent="0.15">
      <c r="A3019" s="66"/>
      <c r="O3019"/>
      <c r="T3019"/>
      <c r="U3019"/>
      <c r="V3019"/>
      <c r="W3019"/>
      <c r="X3019"/>
      <c r="Y3019"/>
      <c r="Z3019"/>
      <c r="AA3019"/>
    </row>
    <row r="3020" spans="1:27" s="44" customFormat="1" x14ac:dyDescent="0.15">
      <c r="A3020" s="66"/>
      <c r="O3020"/>
      <c r="T3020"/>
      <c r="U3020"/>
      <c r="V3020"/>
      <c r="W3020"/>
      <c r="X3020"/>
      <c r="Y3020"/>
      <c r="Z3020"/>
      <c r="AA3020"/>
    </row>
    <row r="3021" spans="1:27" s="44" customFormat="1" x14ac:dyDescent="0.15">
      <c r="A3021" s="66"/>
      <c r="O3021"/>
      <c r="T3021"/>
      <c r="U3021"/>
      <c r="V3021"/>
      <c r="W3021"/>
      <c r="X3021"/>
      <c r="Y3021"/>
      <c r="Z3021"/>
      <c r="AA3021"/>
    </row>
    <row r="3022" spans="1:27" s="44" customFormat="1" x14ac:dyDescent="0.15">
      <c r="A3022" s="66"/>
      <c r="O3022"/>
      <c r="T3022"/>
      <c r="U3022"/>
      <c r="V3022"/>
      <c r="W3022"/>
      <c r="X3022"/>
      <c r="Y3022"/>
      <c r="Z3022"/>
      <c r="AA3022"/>
    </row>
    <row r="3023" spans="1:27" s="44" customFormat="1" x14ac:dyDescent="0.15">
      <c r="A3023" s="66"/>
      <c r="O3023"/>
      <c r="T3023"/>
      <c r="U3023"/>
      <c r="V3023"/>
      <c r="W3023"/>
      <c r="X3023"/>
      <c r="Y3023"/>
      <c r="Z3023"/>
      <c r="AA3023"/>
    </row>
    <row r="3024" spans="1:27" s="44" customFormat="1" x14ac:dyDescent="0.15">
      <c r="A3024" s="66"/>
      <c r="O3024"/>
      <c r="T3024"/>
      <c r="U3024"/>
      <c r="V3024"/>
      <c r="W3024"/>
      <c r="X3024"/>
      <c r="Y3024"/>
      <c r="Z3024"/>
      <c r="AA3024"/>
    </row>
    <row r="3025" spans="1:27" s="44" customFormat="1" x14ac:dyDescent="0.15">
      <c r="A3025" s="66"/>
      <c r="O3025"/>
      <c r="T3025"/>
      <c r="U3025"/>
      <c r="V3025"/>
      <c r="W3025"/>
      <c r="X3025"/>
      <c r="Y3025"/>
      <c r="Z3025"/>
      <c r="AA3025"/>
    </row>
    <row r="3026" spans="1:27" s="44" customFormat="1" x14ac:dyDescent="0.15">
      <c r="A3026" s="66"/>
      <c r="O3026"/>
      <c r="T3026"/>
      <c r="U3026"/>
      <c r="V3026"/>
      <c r="W3026"/>
      <c r="X3026"/>
      <c r="Y3026"/>
      <c r="Z3026"/>
      <c r="AA3026"/>
    </row>
    <row r="3027" spans="1:27" s="44" customFormat="1" x14ac:dyDescent="0.15">
      <c r="A3027" s="66"/>
      <c r="O3027"/>
      <c r="T3027"/>
      <c r="U3027"/>
      <c r="V3027"/>
      <c r="W3027"/>
      <c r="X3027"/>
      <c r="Y3027"/>
      <c r="Z3027"/>
      <c r="AA3027"/>
    </row>
    <row r="3028" spans="1:27" s="44" customFormat="1" x14ac:dyDescent="0.15">
      <c r="A3028" s="66"/>
      <c r="O3028"/>
      <c r="T3028"/>
      <c r="U3028"/>
      <c r="V3028"/>
      <c r="W3028"/>
      <c r="X3028"/>
      <c r="Y3028"/>
      <c r="Z3028"/>
      <c r="AA3028"/>
    </row>
    <row r="3029" spans="1:27" s="44" customFormat="1" x14ac:dyDescent="0.15">
      <c r="A3029" s="66"/>
      <c r="O3029"/>
      <c r="T3029"/>
      <c r="U3029"/>
      <c r="V3029"/>
      <c r="W3029"/>
      <c r="X3029"/>
      <c r="Y3029"/>
      <c r="Z3029"/>
      <c r="AA3029"/>
    </row>
    <row r="3030" spans="1:27" s="44" customFormat="1" x14ac:dyDescent="0.15">
      <c r="A3030" s="66"/>
      <c r="O3030"/>
      <c r="T3030"/>
      <c r="U3030"/>
      <c r="V3030"/>
      <c r="W3030"/>
      <c r="X3030"/>
      <c r="Y3030"/>
      <c r="Z3030"/>
      <c r="AA3030"/>
    </row>
    <row r="3031" spans="1:27" s="44" customFormat="1" x14ac:dyDescent="0.15">
      <c r="A3031" s="66"/>
      <c r="O3031"/>
      <c r="T3031"/>
      <c r="U3031"/>
      <c r="V3031"/>
      <c r="W3031"/>
      <c r="X3031"/>
      <c r="Y3031"/>
      <c r="Z3031"/>
      <c r="AA3031"/>
    </row>
    <row r="3032" spans="1:27" s="44" customFormat="1" x14ac:dyDescent="0.15">
      <c r="A3032" s="66"/>
      <c r="O3032"/>
      <c r="T3032"/>
      <c r="U3032"/>
      <c r="V3032"/>
      <c r="W3032"/>
      <c r="X3032"/>
      <c r="Y3032"/>
      <c r="Z3032"/>
      <c r="AA3032"/>
    </row>
    <row r="3033" spans="1:27" s="44" customFormat="1" x14ac:dyDescent="0.15">
      <c r="A3033" s="66"/>
      <c r="O3033"/>
      <c r="T3033"/>
      <c r="U3033"/>
      <c r="V3033"/>
      <c r="W3033"/>
      <c r="X3033"/>
      <c r="Y3033"/>
      <c r="Z3033"/>
      <c r="AA3033"/>
    </row>
    <row r="3034" spans="1:27" s="44" customFormat="1" x14ac:dyDescent="0.15">
      <c r="A3034" s="66"/>
      <c r="O3034"/>
      <c r="T3034"/>
      <c r="U3034"/>
      <c r="V3034"/>
      <c r="W3034"/>
      <c r="X3034"/>
      <c r="Y3034"/>
      <c r="Z3034"/>
      <c r="AA3034"/>
    </row>
    <row r="3035" spans="1:27" s="44" customFormat="1" x14ac:dyDescent="0.15">
      <c r="A3035" s="66"/>
      <c r="O3035"/>
      <c r="T3035"/>
      <c r="U3035"/>
      <c r="V3035"/>
      <c r="W3035"/>
      <c r="X3035"/>
      <c r="Y3035"/>
      <c r="Z3035"/>
      <c r="AA3035"/>
    </row>
    <row r="3036" spans="1:27" s="44" customFormat="1" x14ac:dyDescent="0.15">
      <c r="A3036" s="66"/>
      <c r="O3036"/>
      <c r="T3036"/>
      <c r="U3036"/>
      <c r="V3036"/>
      <c r="W3036"/>
      <c r="X3036"/>
      <c r="Y3036"/>
      <c r="Z3036"/>
      <c r="AA3036"/>
    </row>
    <row r="3037" spans="1:27" s="44" customFormat="1" x14ac:dyDescent="0.15">
      <c r="A3037" s="66"/>
      <c r="O3037"/>
      <c r="T3037"/>
      <c r="U3037"/>
      <c r="V3037"/>
      <c r="W3037"/>
      <c r="X3037"/>
      <c r="Y3037"/>
      <c r="Z3037"/>
      <c r="AA3037"/>
    </row>
    <row r="3038" spans="1:27" s="44" customFormat="1" x14ac:dyDescent="0.15">
      <c r="A3038" s="66"/>
      <c r="O3038"/>
      <c r="T3038"/>
      <c r="U3038"/>
      <c r="V3038"/>
      <c r="W3038"/>
      <c r="X3038"/>
      <c r="Y3038"/>
      <c r="Z3038"/>
      <c r="AA3038"/>
    </row>
    <row r="3039" spans="1:27" s="44" customFormat="1" x14ac:dyDescent="0.15">
      <c r="A3039" s="66"/>
      <c r="O3039"/>
      <c r="T3039"/>
      <c r="U3039"/>
      <c r="V3039"/>
      <c r="W3039"/>
      <c r="X3039"/>
      <c r="Y3039"/>
      <c r="Z3039"/>
      <c r="AA3039"/>
    </row>
    <row r="3040" spans="1:27" s="44" customFormat="1" x14ac:dyDescent="0.15">
      <c r="A3040" s="66"/>
      <c r="O3040"/>
      <c r="T3040"/>
      <c r="U3040"/>
      <c r="V3040"/>
      <c r="W3040"/>
      <c r="X3040"/>
      <c r="Y3040"/>
      <c r="Z3040"/>
      <c r="AA3040"/>
    </row>
    <row r="3041" spans="1:27" s="44" customFormat="1" x14ac:dyDescent="0.15">
      <c r="A3041" s="66"/>
      <c r="O3041"/>
      <c r="T3041"/>
      <c r="U3041"/>
      <c r="V3041"/>
      <c r="W3041"/>
      <c r="X3041"/>
      <c r="Y3041"/>
      <c r="Z3041"/>
      <c r="AA3041"/>
    </row>
    <row r="3042" spans="1:27" s="44" customFormat="1" x14ac:dyDescent="0.15">
      <c r="A3042" s="66"/>
      <c r="O3042"/>
      <c r="T3042"/>
      <c r="U3042"/>
      <c r="V3042"/>
      <c r="W3042"/>
      <c r="X3042"/>
      <c r="Y3042"/>
      <c r="Z3042"/>
      <c r="AA3042"/>
    </row>
    <row r="3043" spans="1:27" s="44" customFormat="1" x14ac:dyDescent="0.15">
      <c r="A3043" s="66"/>
      <c r="O3043"/>
      <c r="T3043"/>
      <c r="U3043"/>
      <c r="V3043"/>
      <c r="W3043"/>
      <c r="X3043"/>
      <c r="Y3043"/>
      <c r="Z3043"/>
      <c r="AA3043"/>
    </row>
    <row r="3044" spans="1:27" s="44" customFormat="1" x14ac:dyDescent="0.15">
      <c r="A3044" s="66"/>
      <c r="O3044"/>
      <c r="T3044"/>
      <c r="U3044"/>
      <c r="V3044"/>
      <c r="W3044"/>
      <c r="X3044"/>
      <c r="Y3044"/>
      <c r="Z3044"/>
      <c r="AA3044"/>
    </row>
    <row r="3045" spans="1:27" s="44" customFormat="1" x14ac:dyDescent="0.15">
      <c r="A3045" s="66"/>
      <c r="O3045"/>
      <c r="T3045"/>
      <c r="U3045"/>
      <c r="V3045"/>
      <c r="W3045"/>
      <c r="X3045"/>
      <c r="Y3045"/>
      <c r="Z3045"/>
      <c r="AA3045"/>
    </row>
    <row r="3046" spans="1:27" s="44" customFormat="1" x14ac:dyDescent="0.15">
      <c r="A3046" s="66"/>
      <c r="O3046"/>
      <c r="T3046"/>
      <c r="U3046"/>
      <c r="V3046"/>
      <c r="W3046"/>
      <c r="X3046"/>
      <c r="Y3046"/>
      <c r="Z3046"/>
      <c r="AA3046"/>
    </row>
    <row r="3047" spans="1:27" s="44" customFormat="1" x14ac:dyDescent="0.15">
      <c r="A3047" s="66"/>
      <c r="O3047"/>
      <c r="T3047"/>
      <c r="U3047"/>
      <c r="V3047"/>
      <c r="W3047"/>
      <c r="X3047"/>
      <c r="Y3047"/>
      <c r="Z3047"/>
      <c r="AA3047"/>
    </row>
    <row r="3048" spans="1:27" s="44" customFormat="1" x14ac:dyDescent="0.15">
      <c r="A3048" s="66"/>
      <c r="O3048"/>
      <c r="T3048"/>
      <c r="U3048"/>
      <c r="V3048"/>
      <c r="W3048"/>
      <c r="X3048"/>
      <c r="Y3048"/>
      <c r="Z3048"/>
      <c r="AA3048"/>
    </row>
    <row r="3049" spans="1:27" s="44" customFormat="1" x14ac:dyDescent="0.15">
      <c r="A3049" s="66"/>
      <c r="O3049"/>
      <c r="T3049"/>
      <c r="U3049"/>
      <c r="V3049"/>
      <c r="W3049"/>
      <c r="X3049"/>
      <c r="Y3049"/>
      <c r="Z3049"/>
      <c r="AA3049"/>
    </row>
    <row r="3050" spans="1:27" s="44" customFormat="1" x14ac:dyDescent="0.15">
      <c r="A3050" s="66"/>
      <c r="O3050"/>
      <c r="T3050"/>
      <c r="U3050"/>
      <c r="V3050"/>
      <c r="W3050"/>
      <c r="X3050"/>
      <c r="Y3050"/>
      <c r="Z3050"/>
      <c r="AA3050"/>
    </row>
    <row r="3051" spans="1:27" s="44" customFormat="1" x14ac:dyDescent="0.15">
      <c r="A3051" s="66"/>
      <c r="O3051"/>
      <c r="T3051"/>
      <c r="U3051"/>
      <c r="V3051"/>
      <c r="W3051"/>
      <c r="X3051"/>
      <c r="Y3051"/>
      <c r="Z3051"/>
      <c r="AA3051"/>
    </row>
    <row r="3052" spans="1:27" s="44" customFormat="1" x14ac:dyDescent="0.15">
      <c r="A3052" s="66"/>
      <c r="O3052"/>
      <c r="T3052"/>
      <c r="U3052"/>
      <c r="V3052"/>
      <c r="W3052"/>
      <c r="X3052"/>
      <c r="Y3052"/>
      <c r="Z3052"/>
      <c r="AA3052"/>
    </row>
    <row r="3053" spans="1:27" s="44" customFormat="1" x14ac:dyDescent="0.15">
      <c r="A3053" s="66"/>
      <c r="O3053"/>
      <c r="T3053"/>
      <c r="U3053"/>
      <c r="V3053"/>
      <c r="W3053"/>
      <c r="X3053"/>
      <c r="Y3053"/>
      <c r="Z3053"/>
      <c r="AA3053"/>
    </row>
    <row r="3054" spans="1:27" s="44" customFormat="1" x14ac:dyDescent="0.15">
      <c r="A3054" s="66"/>
      <c r="O3054"/>
      <c r="T3054"/>
      <c r="U3054"/>
      <c r="V3054"/>
      <c r="W3054"/>
      <c r="X3054"/>
      <c r="Y3054"/>
      <c r="Z3054"/>
      <c r="AA3054"/>
    </row>
    <row r="3055" spans="1:27" s="44" customFormat="1" x14ac:dyDescent="0.15">
      <c r="A3055" s="66"/>
      <c r="O3055"/>
      <c r="T3055"/>
      <c r="U3055"/>
      <c r="V3055"/>
      <c r="W3055"/>
      <c r="X3055"/>
      <c r="Y3055"/>
      <c r="Z3055"/>
      <c r="AA3055"/>
    </row>
    <row r="3056" spans="1:27" s="44" customFormat="1" x14ac:dyDescent="0.15">
      <c r="A3056" s="66"/>
      <c r="O3056"/>
      <c r="T3056"/>
      <c r="U3056"/>
      <c r="V3056"/>
      <c r="W3056"/>
      <c r="X3056"/>
      <c r="Y3056"/>
      <c r="Z3056"/>
      <c r="AA3056"/>
    </row>
    <row r="3057" spans="1:27" s="44" customFormat="1" x14ac:dyDescent="0.15">
      <c r="A3057" s="66"/>
      <c r="O3057"/>
      <c r="T3057"/>
      <c r="U3057"/>
      <c r="V3057"/>
      <c r="W3057"/>
      <c r="X3057"/>
      <c r="Y3057"/>
      <c r="Z3057"/>
      <c r="AA3057"/>
    </row>
    <row r="3058" spans="1:27" s="44" customFormat="1" x14ac:dyDescent="0.15">
      <c r="A3058" s="66"/>
      <c r="O3058"/>
      <c r="T3058"/>
      <c r="U3058"/>
      <c r="V3058"/>
      <c r="W3058"/>
      <c r="X3058"/>
      <c r="Y3058"/>
      <c r="Z3058"/>
      <c r="AA3058"/>
    </row>
    <row r="3059" spans="1:27" s="44" customFormat="1" x14ac:dyDescent="0.15">
      <c r="A3059" s="66"/>
      <c r="O3059"/>
      <c r="T3059"/>
      <c r="U3059"/>
      <c r="V3059"/>
      <c r="W3059"/>
      <c r="X3059"/>
      <c r="Y3059"/>
      <c r="Z3059"/>
      <c r="AA3059"/>
    </row>
    <row r="3060" spans="1:27" s="44" customFormat="1" x14ac:dyDescent="0.15">
      <c r="A3060" s="66"/>
      <c r="O3060"/>
      <c r="T3060"/>
      <c r="U3060"/>
      <c r="V3060"/>
      <c r="W3060"/>
      <c r="X3060"/>
      <c r="Y3060"/>
      <c r="Z3060"/>
      <c r="AA3060"/>
    </row>
    <row r="3061" spans="1:27" s="44" customFormat="1" x14ac:dyDescent="0.15">
      <c r="A3061" s="66"/>
      <c r="O3061"/>
      <c r="T3061"/>
      <c r="U3061"/>
      <c r="V3061"/>
      <c r="W3061"/>
      <c r="X3061"/>
      <c r="Y3061"/>
      <c r="Z3061"/>
      <c r="AA3061"/>
    </row>
    <row r="3062" spans="1:27" s="44" customFormat="1" x14ac:dyDescent="0.15">
      <c r="A3062" s="66"/>
      <c r="O3062"/>
      <c r="T3062"/>
      <c r="U3062"/>
      <c r="V3062"/>
      <c r="W3062"/>
      <c r="X3062"/>
      <c r="Y3062"/>
      <c r="Z3062"/>
      <c r="AA3062"/>
    </row>
    <row r="3063" spans="1:27" s="44" customFormat="1" x14ac:dyDescent="0.15">
      <c r="A3063" s="66"/>
      <c r="O3063"/>
      <c r="T3063"/>
      <c r="U3063"/>
      <c r="V3063"/>
      <c r="W3063"/>
      <c r="X3063"/>
      <c r="Y3063"/>
      <c r="Z3063"/>
      <c r="AA3063"/>
    </row>
    <row r="3064" spans="1:27" s="44" customFormat="1" x14ac:dyDescent="0.15">
      <c r="A3064" s="66"/>
      <c r="O3064"/>
      <c r="T3064"/>
      <c r="U3064"/>
      <c r="V3064"/>
      <c r="W3064"/>
      <c r="X3064"/>
      <c r="Y3064"/>
      <c r="Z3064"/>
      <c r="AA3064"/>
    </row>
    <row r="3065" spans="1:27" s="44" customFormat="1" x14ac:dyDescent="0.15">
      <c r="A3065" s="66"/>
      <c r="O3065"/>
      <c r="T3065"/>
      <c r="U3065"/>
      <c r="V3065"/>
      <c r="W3065"/>
      <c r="X3065"/>
      <c r="Y3065"/>
      <c r="Z3065"/>
      <c r="AA3065"/>
    </row>
    <row r="3066" spans="1:27" s="44" customFormat="1" x14ac:dyDescent="0.15">
      <c r="A3066" s="66"/>
      <c r="O3066"/>
      <c r="T3066"/>
      <c r="U3066"/>
      <c r="V3066"/>
      <c r="W3066"/>
      <c r="X3066"/>
      <c r="Y3066"/>
      <c r="Z3066"/>
      <c r="AA3066"/>
    </row>
    <row r="3067" spans="1:27" s="44" customFormat="1" x14ac:dyDescent="0.15">
      <c r="A3067" s="66"/>
      <c r="O3067"/>
      <c r="T3067"/>
      <c r="U3067"/>
      <c r="V3067"/>
      <c r="W3067"/>
      <c r="X3067"/>
      <c r="Y3067"/>
      <c r="Z3067"/>
      <c r="AA3067"/>
    </row>
    <row r="3068" spans="1:27" s="44" customFormat="1" x14ac:dyDescent="0.15">
      <c r="A3068" s="66"/>
      <c r="O3068"/>
      <c r="T3068"/>
      <c r="U3068"/>
      <c r="V3068"/>
      <c r="W3068"/>
      <c r="X3068"/>
      <c r="Y3068"/>
      <c r="Z3068"/>
      <c r="AA3068"/>
    </row>
    <row r="3069" spans="1:27" s="44" customFormat="1" x14ac:dyDescent="0.15">
      <c r="A3069" s="66"/>
      <c r="O3069"/>
      <c r="T3069"/>
      <c r="U3069"/>
      <c r="V3069"/>
      <c r="W3069"/>
      <c r="X3069"/>
      <c r="Y3069"/>
      <c r="Z3069"/>
      <c r="AA3069"/>
    </row>
    <row r="3070" spans="1:27" s="44" customFormat="1" x14ac:dyDescent="0.15">
      <c r="A3070" s="66"/>
      <c r="O3070"/>
      <c r="T3070"/>
      <c r="U3070"/>
      <c r="V3070"/>
      <c r="W3070"/>
      <c r="X3070"/>
      <c r="Y3070"/>
      <c r="Z3070"/>
      <c r="AA3070"/>
    </row>
    <row r="3071" spans="1:27" s="44" customFormat="1" x14ac:dyDescent="0.15">
      <c r="A3071" s="66"/>
      <c r="O3071"/>
      <c r="T3071"/>
      <c r="U3071"/>
      <c r="V3071"/>
      <c r="W3071"/>
      <c r="X3071"/>
      <c r="Y3071"/>
      <c r="Z3071"/>
      <c r="AA3071"/>
    </row>
    <row r="3072" spans="1:27" s="44" customFormat="1" x14ac:dyDescent="0.15">
      <c r="A3072" s="66"/>
      <c r="O3072"/>
      <c r="T3072"/>
      <c r="U3072"/>
      <c r="V3072"/>
      <c r="W3072"/>
      <c r="X3072"/>
      <c r="Y3072"/>
      <c r="Z3072"/>
      <c r="AA3072"/>
    </row>
    <row r="3073" spans="1:27" s="44" customFormat="1" x14ac:dyDescent="0.15">
      <c r="A3073" s="66"/>
      <c r="O3073"/>
      <c r="T3073"/>
      <c r="U3073"/>
      <c r="V3073"/>
      <c r="W3073"/>
      <c r="X3073"/>
      <c r="Y3073"/>
      <c r="Z3073"/>
      <c r="AA3073"/>
    </row>
    <row r="3074" spans="1:27" s="44" customFormat="1" x14ac:dyDescent="0.15">
      <c r="A3074" s="66"/>
      <c r="O3074"/>
      <c r="T3074"/>
      <c r="U3074"/>
      <c r="V3074"/>
      <c r="W3074"/>
      <c r="X3074"/>
      <c r="Y3074"/>
      <c r="Z3074"/>
      <c r="AA3074"/>
    </row>
    <row r="3075" spans="1:27" s="44" customFormat="1" x14ac:dyDescent="0.15">
      <c r="A3075" s="66"/>
      <c r="O3075"/>
      <c r="T3075"/>
      <c r="U3075"/>
      <c r="V3075"/>
      <c r="W3075"/>
      <c r="X3075"/>
      <c r="Y3075"/>
      <c r="Z3075"/>
      <c r="AA3075"/>
    </row>
    <row r="3076" spans="1:27" s="44" customFormat="1" x14ac:dyDescent="0.15">
      <c r="A3076" s="66"/>
      <c r="O3076"/>
      <c r="T3076"/>
      <c r="U3076"/>
      <c r="V3076"/>
      <c r="W3076"/>
      <c r="X3076"/>
      <c r="Y3076"/>
      <c r="Z3076"/>
      <c r="AA3076"/>
    </row>
    <row r="3077" spans="1:27" s="44" customFormat="1" x14ac:dyDescent="0.15">
      <c r="A3077" s="66"/>
      <c r="O3077"/>
      <c r="T3077"/>
      <c r="U3077"/>
      <c r="V3077"/>
      <c r="W3077"/>
      <c r="X3077"/>
      <c r="Y3077"/>
      <c r="Z3077"/>
      <c r="AA3077"/>
    </row>
    <row r="3078" spans="1:27" s="44" customFormat="1" x14ac:dyDescent="0.15">
      <c r="A3078" s="66"/>
      <c r="O3078"/>
      <c r="T3078"/>
      <c r="U3078"/>
      <c r="V3078"/>
      <c r="W3078"/>
      <c r="X3078"/>
      <c r="Y3078"/>
      <c r="Z3078"/>
      <c r="AA3078"/>
    </row>
    <row r="3079" spans="1:27" s="44" customFormat="1" x14ac:dyDescent="0.15">
      <c r="A3079" s="66"/>
      <c r="O3079"/>
      <c r="T3079"/>
      <c r="U3079"/>
      <c r="V3079"/>
      <c r="W3079"/>
      <c r="X3079"/>
      <c r="Y3079"/>
      <c r="Z3079"/>
      <c r="AA3079"/>
    </row>
    <row r="3080" spans="1:27" s="44" customFormat="1" x14ac:dyDescent="0.15">
      <c r="A3080" s="66"/>
      <c r="O3080"/>
      <c r="T3080"/>
      <c r="U3080"/>
      <c r="V3080"/>
      <c r="W3080"/>
      <c r="X3080"/>
      <c r="Y3080"/>
      <c r="Z3080"/>
      <c r="AA3080"/>
    </row>
    <row r="3081" spans="1:27" s="44" customFormat="1" x14ac:dyDescent="0.15">
      <c r="A3081" s="66"/>
      <c r="O3081"/>
      <c r="T3081"/>
      <c r="U3081"/>
      <c r="V3081"/>
      <c r="W3081"/>
      <c r="X3081"/>
      <c r="Y3081"/>
      <c r="Z3081"/>
      <c r="AA3081"/>
    </row>
    <row r="3082" spans="1:27" s="44" customFormat="1" x14ac:dyDescent="0.15">
      <c r="A3082" s="66"/>
      <c r="O3082"/>
      <c r="T3082"/>
      <c r="U3082"/>
      <c r="V3082"/>
      <c r="W3082"/>
      <c r="X3082"/>
      <c r="Y3082"/>
      <c r="Z3082"/>
      <c r="AA3082"/>
    </row>
    <row r="3083" spans="1:27" s="44" customFormat="1" x14ac:dyDescent="0.15">
      <c r="A3083" s="66"/>
      <c r="O3083"/>
      <c r="T3083"/>
      <c r="U3083"/>
      <c r="V3083"/>
      <c r="W3083"/>
      <c r="X3083"/>
      <c r="Y3083"/>
      <c r="Z3083"/>
      <c r="AA3083"/>
    </row>
    <row r="3084" spans="1:27" s="44" customFormat="1" x14ac:dyDescent="0.15">
      <c r="A3084" s="66"/>
      <c r="O3084"/>
      <c r="T3084"/>
      <c r="U3084"/>
      <c r="V3084"/>
      <c r="W3084"/>
      <c r="X3084"/>
      <c r="Y3084"/>
      <c r="Z3084"/>
      <c r="AA3084"/>
    </row>
    <row r="3085" spans="1:27" s="44" customFormat="1" x14ac:dyDescent="0.15">
      <c r="A3085" s="66"/>
      <c r="O3085"/>
      <c r="T3085"/>
      <c r="U3085"/>
      <c r="V3085"/>
      <c r="W3085"/>
      <c r="X3085"/>
      <c r="Y3085"/>
      <c r="Z3085"/>
      <c r="AA3085"/>
    </row>
    <row r="3086" spans="1:27" s="44" customFormat="1" x14ac:dyDescent="0.15">
      <c r="A3086" s="66"/>
      <c r="O3086"/>
      <c r="T3086"/>
      <c r="U3086"/>
      <c r="V3086"/>
      <c r="W3086"/>
      <c r="X3086"/>
      <c r="Y3086"/>
      <c r="Z3086"/>
      <c r="AA3086"/>
    </row>
    <row r="3087" spans="1:27" s="44" customFormat="1" x14ac:dyDescent="0.15">
      <c r="A3087" s="66"/>
      <c r="O3087"/>
      <c r="T3087"/>
      <c r="U3087"/>
      <c r="V3087"/>
      <c r="W3087"/>
      <c r="X3087"/>
      <c r="Y3087"/>
      <c r="Z3087"/>
      <c r="AA3087"/>
    </row>
    <row r="3088" spans="1:27" s="44" customFormat="1" x14ac:dyDescent="0.15">
      <c r="A3088" s="66"/>
      <c r="O3088"/>
      <c r="T3088"/>
      <c r="U3088"/>
      <c r="V3088"/>
      <c r="W3088"/>
      <c r="X3088"/>
      <c r="Y3088"/>
      <c r="Z3088"/>
      <c r="AA3088"/>
    </row>
    <row r="3089" spans="1:27" s="44" customFormat="1" x14ac:dyDescent="0.15">
      <c r="A3089" s="66"/>
      <c r="O3089"/>
      <c r="T3089"/>
      <c r="U3089"/>
      <c r="V3089"/>
      <c r="W3089"/>
      <c r="X3089"/>
      <c r="Y3089"/>
      <c r="Z3089"/>
      <c r="AA3089"/>
    </row>
    <row r="3090" spans="1:27" s="44" customFormat="1" x14ac:dyDescent="0.15">
      <c r="A3090" s="66"/>
      <c r="O3090"/>
      <c r="T3090"/>
      <c r="U3090"/>
      <c r="V3090"/>
      <c r="W3090"/>
      <c r="X3090"/>
      <c r="Y3090"/>
      <c r="Z3090"/>
      <c r="AA3090"/>
    </row>
    <row r="3091" spans="1:27" s="44" customFormat="1" x14ac:dyDescent="0.15">
      <c r="A3091" s="66"/>
      <c r="O3091"/>
      <c r="T3091"/>
      <c r="U3091"/>
      <c r="V3091"/>
      <c r="W3091"/>
      <c r="X3091"/>
      <c r="Y3091"/>
      <c r="Z3091"/>
      <c r="AA3091"/>
    </row>
    <row r="3092" spans="1:27" s="44" customFormat="1" x14ac:dyDescent="0.15">
      <c r="A3092" s="66"/>
      <c r="O3092"/>
      <c r="T3092"/>
      <c r="U3092"/>
      <c r="V3092"/>
      <c r="W3092"/>
      <c r="X3092"/>
      <c r="Y3092"/>
      <c r="Z3092"/>
      <c r="AA3092"/>
    </row>
    <row r="3093" spans="1:27" s="44" customFormat="1" x14ac:dyDescent="0.15">
      <c r="A3093" s="66"/>
      <c r="O3093"/>
      <c r="T3093"/>
      <c r="U3093"/>
      <c r="V3093"/>
      <c r="W3093"/>
      <c r="X3093"/>
      <c r="Y3093"/>
      <c r="Z3093"/>
      <c r="AA3093"/>
    </row>
    <row r="3094" spans="1:27" s="44" customFormat="1" x14ac:dyDescent="0.15">
      <c r="A3094" s="66"/>
      <c r="O3094"/>
      <c r="T3094"/>
      <c r="U3094"/>
      <c r="V3094"/>
      <c r="W3094"/>
      <c r="X3094"/>
      <c r="Y3094"/>
      <c r="Z3094"/>
      <c r="AA3094"/>
    </row>
    <row r="3095" spans="1:27" s="44" customFormat="1" x14ac:dyDescent="0.15">
      <c r="A3095" s="66"/>
      <c r="O3095"/>
      <c r="T3095"/>
      <c r="U3095"/>
      <c r="V3095"/>
      <c r="W3095"/>
      <c r="X3095"/>
      <c r="Y3095"/>
      <c r="Z3095"/>
      <c r="AA3095"/>
    </row>
    <row r="3096" spans="1:27" s="44" customFormat="1" x14ac:dyDescent="0.15">
      <c r="A3096" s="66"/>
      <c r="O3096"/>
      <c r="T3096"/>
      <c r="U3096"/>
      <c r="V3096"/>
      <c r="W3096"/>
      <c r="X3096"/>
      <c r="Y3096"/>
      <c r="Z3096"/>
      <c r="AA3096"/>
    </row>
    <row r="3097" spans="1:27" s="44" customFormat="1" x14ac:dyDescent="0.15">
      <c r="A3097" s="66"/>
      <c r="O3097"/>
      <c r="T3097"/>
      <c r="U3097"/>
      <c r="V3097"/>
      <c r="W3097"/>
      <c r="X3097"/>
      <c r="Y3097"/>
      <c r="Z3097"/>
      <c r="AA3097"/>
    </row>
    <row r="3098" spans="1:27" s="44" customFormat="1" x14ac:dyDescent="0.15">
      <c r="A3098" s="66"/>
      <c r="O3098"/>
      <c r="T3098"/>
      <c r="U3098"/>
      <c r="V3098"/>
      <c r="W3098"/>
      <c r="X3098"/>
      <c r="Y3098"/>
      <c r="Z3098"/>
      <c r="AA3098"/>
    </row>
    <row r="3099" spans="1:27" s="44" customFormat="1" x14ac:dyDescent="0.15">
      <c r="A3099" s="66"/>
      <c r="O3099"/>
      <c r="T3099"/>
      <c r="U3099"/>
      <c r="V3099"/>
      <c r="W3099"/>
      <c r="X3099"/>
      <c r="Y3099"/>
      <c r="Z3099"/>
      <c r="AA3099"/>
    </row>
    <row r="3100" spans="1:27" s="44" customFormat="1" x14ac:dyDescent="0.15">
      <c r="A3100" s="66"/>
      <c r="O3100"/>
      <c r="T3100"/>
      <c r="U3100"/>
      <c r="V3100"/>
      <c r="W3100"/>
      <c r="X3100"/>
      <c r="Y3100"/>
      <c r="Z3100"/>
      <c r="AA3100"/>
    </row>
    <row r="3101" spans="1:27" s="44" customFormat="1" x14ac:dyDescent="0.15">
      <c r="A3101" s="66"/>
      <c r="O3101"/>
      <c r="T3101"/>
      <c r="U3101"/>
      <c r="V3101"/>
      <c r="W3101"/>
      <c r="X3101"/>
      <c r="Y3101"/>
      <c r="Z3101"/>
      <c r="AA3101"/>
    </row>
    <row r="3102" spans="1:27" s="44" customFormat="1" x14ac:dyDescent="0.15">
      <c r="A3102" s="66"/>
      <c r="O3102"/>
      <c r="T3102"/>
      <c r="U3102"/>
      <c r="V3102"/>
      <c r="W3102"/>
      <c r="X3102"/>
      <c r="Y3102"/>
      <c r="Z3102"/>
      <c r="AA3102"/>
    </row>
    <row r="3103" spans="1:27" s="44" customFormat="1" x14ac:dyDescent="0.15">
      <c r="A3103" s="66"/>
      <c r="O3103"/>
      <c r="T3103"/>
      <c r="U3103"/>
      <c r="V3103"/>
      <c r="W3103"/>
      <c r="X3103"/>
      <c r="Y3103"/>
      <c r="Z3103"/>
      <c r="AA3103"/>
    </row>
    <row r="3104" spans="1:27" s="44" customFormat="1" x14ac:dyDescent="0.15">
      <c r="A3104" s="66"/>
      <c r="O3104"/>
      <c r="T3104"/>
      <c r="U3104"/>
      <c r="V3104"/>
      <c r="W3104"/>
      <c r="X3104"/>
      <c r="Y3104"/>
      <c r="Z3104"/>
      <c r="AA3104"/>
    </row>
    <row r="3105" spans="1:27" s="44" customFormat="1" x14ac:dyDescent="0.15">
      <c r="A3105" s="66"/>
      <c r="O3105"/>
      <c r="T3105"/>
      <c r="U3105"/>
      <c r="V3105"/>
      <c r="W3105"/>
      <c r="X3105"/>
      <c r="Y3105"/>
      <c r="Z3105"/>
      <c r="AA3105"/>
    </row>
    <row r="3106" spans="1:27" s="44" customFormat="1" x14ac:dyDescent="0.15">
      <c r="A3106" s="66"/>
      <c r="O3106"/>
      <c r="T3106"/>
      <c r="U3106"/>
      <c r="V3106"/>
      <c r="W3106"/>
      <c r="X3106"/>
      <c r="Y3106"/>
      <c r="Z3106"/>
      <c r="AA3106"/>
    </row>
    <row r="3107" spans="1:27" s="44" customFormat="1" x14ac:dyDescent="0.15">
      <c r="A3107" s="66"/>
      <c r="O3107"/>
      <c r="T3107"/>
      <c r="U3107"/>
      <c r="V3107"/>
      <c r="W3107"/>
      <c r="X3107"/>
      <c r="Y3107"/>
      <c r="Z3107"/>
      <c r="AA3107"/>
    </row>
    <row r="3108" spans="1:27" s="44" customFormat="1" x14ac:dyDescent="0.15">
      <c r="A3108" s="66"/>
      <c r="O3108"/>
      <c r="T3108"/>
      <c r="U3108"/>
      <c r="V3108"/>
      <c r="W3108"/>
      <c r="X3108"/>
      <c r="Y3108"/>
      <c r="Z3108"/>
      <c r="AA3108"/>
    </row>
    <row r="3109" spans="1:27" s="44" customFormat="1" x14ac:dyDescent="0.15">
      <c r="A3109" s="66"/>
      <c r="O3109"/>
      <c r="T3109"/>
      <c r="U3109"/>
      <c r="V3109"/>
      <c r="W3109"/>
      <c r="X3109"/>
      <c r="Y3109"/>
      <c r="Z3109"/>
      <c r="AA3109"/>
    </row>
    <row r="3110" spans="1:27" s="44" customFormat="1" x14ac:dyDescent="0.15">
      <c r="A3110" s="66"/>
      <c r="O3110"/>
      <c r="T3110"/>
      <c r="U3110"/>
      <c r="V3110"/>
      <c r="W3110"/>
      <c r="X3110"/>
      <c r="Y3110"/>
      <c r="Z3110"/>
      <c r="AA3110"/>
    </row>
    <row r="3111" spans="1:27" s="44" customFormat="1" x14ac:dyDescent="0.15">
      <c r="A3111" s="66"/>
      <c r="O3111"/>
      <c r="T3111"/>
      <c r="U3111"/>
      <c r="V3111"/>
      <c r="W3111"/>
      <c r="X3111"/>
      <c r="Y3111"/>
      <c r="Z3111"/>
      <c r="AA3111"/>
    </row>
    <row r="3112" spans="1:27" s="44" customFormat="1" x14ac:dyDescent="0.15">
      <c r="A3112" s="66"/>
      <c r="O3112"/>
      <c r="T3112"/>
      <c r="U3112"/>
      <c r="V3112"/>
      <c r="W3112"/>
      <c r="X3112"/>
      <c r="Y3112"/>
      <c r="Z3112"/>
      <c r="AA3112"/>
    </row>
    <row r="3113" spans="1:27" s="44" customFormat="1" x14ac:dyDescent="0.15">
      <c r="A3113" s="66"/>
      <c r="O3113"/>
      <c r="T3113"/>
      <c r="U3113"/>
      <c r="V3113"/>
      <c r="W3113"/>
      <c r="X3113"/>
      <c r="Y3113"/>
      <c r="Z3113"/>
      <c r="AA3113"/>
    </row>
    <row r="3114" spans="1:27" s="44" customFormat="1" x14ac:dyDescent="0.15">
      <c r="A3114" s="66"/>
      <c r="O3114"/>
      <c r="T3114"/>
      <c r="U3114"/>
      <c r="V3114"/>
      <c r="W3114"/>
      <c r="X3114"/>
      <c r="Y3114"/>
      <c r="Z3114"/>
      <c r="AA3114"/>
    </row>
    <row r="3115" spans="1:27" s="44" customFormat="1" x14ac:dyDescent="0.15">
      <c r="A3115" s="66"/>
      <c r="O3115"/>
      <c r="T3115"/>
      <c r="U3115"/>
      <c r="V3115"/>
      <c r="W3115"/>
      <c r="X3115"/>
      <c r="Y3115"/>
      <c r="Z3115"/>
      <c r="AA3115"/>
    </row>
    <row r="3116" spans="1:27" s="44" customFormat="1" x14ac:dyDescent="0.15">
      <c r="A3116" s="66"/>
      <c r="O3116"/>
      <c r="T3116"/>
      <c r="U3116"/>
      <c r="V3116"/>
      <c r="W3116"/>
      <c r="X3116"/>
      <c r="Y3116"/>
      <c r="Z3116"/>
      <c r="AA3116"/>
    </row>
    <row r="3117" spans="1:27" s="44" customFormat="1" x14ac:dyDescent="0.15">
      <c r="A3117" s="66"/>
      <c r="O3117"/>
      <c r="T3117"/>
      <c r="U3117"/>
      <c r="V3117"/>
      <c r="W3117"/>
      <c r="X3117"/>
      <c r="Y3117"/>
      <c r="Z3117"/>
      <c r="AA3117"/>
    </row>
    <row r="3118" spans="1:27" s="44" customFormat="1" x14ac:dyDescent="0.15">
      <c r="A3118" s="66"/>
      <c r="O3118"/>
      <c r="T3118"/>
      <c r="U3118"/>
      <c r="V3118"/>
      <c r="W3118"/>
      <c r="X3118"/>
      <c r="Y3118"/>
      <c r="Z3118"/>
      <c r="AA3118"/>
    </row>
    <row r="3119" spans="1:27" s="44" customFormat="1" x14ac:dyDescent="0.15">
      <c r="A3119" s="66"/>
      <c r="O3119"/>
      <c r="T3119"/>
      <c r="U3119"/>
      <c r="V3119"/>
      <c r="W3119"/>
      <c r="X3119"/>
      <c r="Y3119"/>
      <c r="Z3119"/>
      <c r="AA3119"/>
    </row>
    <row r="3120" spans="1:27" s="44" customFormat="1" x14ac:dyDescent="0.15">
      <c r="A3120" s="66"/>
      <c r="O3120"/>
      <c r="T3120"/>
      <c r="U3120"/>
      <c r="V3120"/>
      <c r="W3120"/>
      <c r="X3120"/>
      <c r="Y3120"/>
      <c r="Z3120"/>
      <c r="AA3120"/>
    </row>
    <row r="3121" spans="1:27" s="44" customFormat="1" x14ac:dyDescent="0.15">
      <c r="A3121" s="66"/>
      <c r="O3121"/>
      <c r="T3121"/>
      <c r="U3121"/>
      <c r="V3121"/>
      <c r="W3121"/>
      <c r="X3121"/>
      <c r="Y3121"/>
      <c r="Z3121"/>
      <c r="AA3121"/>
    </row>
    <row r="3122" spans="1:27" s="44" customFormat="1" x14ac:dyDescent="0.15">
      <c r="A3122" s="66"/>
      <c r="O3122"/>
      <c r="T3122"/>
      <c r="U3122"/>
      <c r="V3122"/>
      <c r="W3122"/>
      <c r="X3122"/>
      <c r="Y3122"/>
      <c r="Z3122"/>
      <c r="AA3122"/>
    </row>
    <row r="3123" spans="1:27" s="44" customFormat="1" x14ac:dyDescent="0.15">
      <c r="A3123" s="66"/>
      <c r="O3123"/>
      <c r="T3123"/>
      <c r="U3123"/>
      <c r="V3123"/>
      <c r="W3123"/>
      <c r="X3123"/>
      <c r="Y3123"/>
      <c r="Z3123"/>
      <c r="AA3123"/>
    </row>
    <row r="3124" spans="1:27" s="44" customFormat="1" x14ac:dyDescent="0.15">
      <c r="A3124" s="66"/>
      <c r="O3124"/>
      <c r="T3124"/>
      <c r="U3124"/>
      <c r="V3124"/>
      <c r="W3124"/>
      <c r="X3124"/>
      <c r="Y3124"/>
      <c r="Z3124"/>
      <c r="AA3124"/>
    </row>
    <row r="3125" spans="1:27" s="44" customFormat="1" x14ac:dyDescent="0.15">
      <c r="A3125" s="66"/>
      <c r="O3125"/>
      <c r="T3125"/>
      <c r="U3125"/>
      <c r="V3125"/>
      <c r="W3125"/>
      <c r="X3125"/>
      <c r="Y3125"/>
      <c r="Z3125"/>
      <c r="AA3125"/>
    </row>
    <row r="3126" spans="1:27" s="44" customFormat="1" x14ac:dyDescent="0.15">
      <c r="A3126" s="66"/>
      <c r="O3126"/>
      <c r="T3126"/>
      <c r="U3126"/>
      <c r="V3126"/>
      <c r="W3126"/>
      <c r="X3126"/>
      <c r="Y3126"/>
      <c r="Z3126"/>
      <c r="AA3126"/>
    </row>
    <row r="3127" spans="1:27" s="44" customFormat="1" x14ac:dyDescent="0.15">
      <c r="A3127" s="66"/>
      <c r="O3127"/>
      <c r="T3127"/>
      <c r="U3127"/>
      <c r="V3127"/>
      <c r="W3127"/>
      <c r="X3127"/>
      <c r="Y3127"/>
      <c r="Z3127"/>
      <c r="AA3127"/>
    </row>
    <row r="3128" spans="1:27" s="44" customFormat="1" x14ac:dyDescent="0.15">
      <c r="A3128" s="66"/>
      <c r="O3128"/>
      <c r="T3128"/>
      <c r="U3128"/>
      <c r="V3128"/>
      <c r="W3128"/>
      <c r="X3128"/>
      <c r="Y3128"/>
      <c r="Z3128"/>
      <c r="AA3128"/>
    </row>
    <row r="3129" spans="1:27" s="44" customFormat="1" x14ac:dyDescent="0.15">
      <c r="A3129" s="66"/>
      <c r="O3129"/>
      <c r="T3129"/>
      <c r="U3129"/>
      <c r="V3129"/>
      <c r="W3129"/>
      <c r="X3129"/>
      <c r="Y3129"/>
      <c r="Z3129"/>
      <c r="AA3129"/>
    </row>
    <row r="3130" spans="1:27" s="44" customFormat="1" x14ac:dyDescent="0.15">
      <c r="A3130" s="66"/>
      <c r="O3130"/>
      <c r="T3130"/>
      <c r="U3130"/>
      <c r="V3130"/>
      <c r="W3130"/>
      <c r="X3130"/>
      <c r="Y3130"/>
      <c r="Z3130"/>
      <c r="AA3130"/>
    </row>
    <row r="3131" spans="1:27" s="44" customFormat="1" x14ac:dyDescent="0.15">
      <c r="A3131" s="66"/>
      <c r="O3131"/>
      <c r="T3131"/>
      <c r="U3131"/>
      <c r="V3131"/>
      <c r="W3131"/>
      <c r="X3131"/>
      <c r="Y3131"/>
      <c r="Z3131"/>
      <c r="AA3131"/>
    </row>
    <row r="3132" spans="1:27" s="44" customFormat="1" x14ac:dyDescent="0.15">
      <c r="A3132" s="66"/>
      <c r="O3132"/>
      <c r="T3132"/>
      <c r="U3132"/>
      <c r="V3132"/>
      <c r="W3132"/>
      <c r="X3132"/>
      <c r="Y3132"/>
      <c r="Z3132"/>
      <c r="AA3132"/>
    </row>
    <row r="3133" spans="1:27" s="44" customFormat="1" x14ac:dyDescent="0.15">
      <c r="A3133" s="66"/>
      <c r="O3133"/>
      <c r="T3133"/>
      <c r="U3133"/>
      <c r="V3133"/>
      <c r="W3133"/>
      <c r="X3133"/>
      <c r="Y3133"/>
      <c r="Z3133"/>
      <c r="AA3133"/>
    </row>
    <row r="3134" spans="1:27" s="44" customFormat="1" x14ac:dyDescent="0.15">
      <c r="A3134" s="66"/>
      <c r="O3134"/>
      <c r="T3134"/>
      <c r="U3134"/>
      <c r="V3134"/>
      <c r="W3134"/>
      <c r="X3134"/>
      <c r="Y3134"/>
      <c r="Z3134"/>
      <c r="AA3134"/>
    </row>
    <row r="3135" spans="1:27" s="44" customFormat="1" x14ac:dyDescent="0.15">
      <c r="A3135" s="66"/>
      <c r="O3135"/>
      <c r="T3135"/>
      <c r="U3135"/>
      <c r="V3135"/>
      <c r="W3135"/>
      <c r="X3135"/>
      <c r="Y3135"/>
      <c r="Z3135"/>
      <c r="AA3135"/>
    </row>
    <row r="3136" spans="1:27" s="44" customFormat="1" x14ac:dyDescent="0.15">
      <c r="A3136" s="66"/>
      <c r="O3136"/>
      <c r="T3136"/>
      <c r="U3136"/>
      <c r="V3136"/>
      <c r="W3136"/>
      <c r="X3136"/>
      <c r="Y3136"/>
      <c r="Z3136"/>
      <c r="AA3136"/>
    </row>
    <row r="3137" spans="1:27" s="44" customFormat="1" x14ac:dyDescent="0.15">
      <c r="A3137" s="66"/>
      <c r="O3137"/>
      <c r="T3137"/>
      <c r="U3137"/>
      <c r="V3137"/>
      <c r="W3137"/>
      <c r="X3137"/>
      <c r="Y3137"/>
      <c r="Z3137"/>
      <c r="AA3137"/>
    </row>
    <row r="3138" spans="1:27" s="44" customFormat="1" x14ac:dyDescent="0.15">
      <c r="A3138" s="66"/>
      <c r="O3138"/>
      <c r="T3138"/>
      <c r="U3138"/>
      <c r="V3138"/>
      <c r="W3138"/>
      <c r="X3138"/>
      <c r="Y3138"/>
      <c r="Z3138"/>
      <c r="AA3138"/>
    </row>
    <row r="3139" spans="1:27" s="44" customFormat="1" x14ac:dyDescent="0.15">
      <c r="A3139" s="66"/>
      <c r="O3139"/>
      <c r="T3139"/>
      <c r="U3139"/>
      <c r="V3139"/>
      <c r="W3139"/>
      <c r="X3139"/>
      <c r="Y3139"/>
      <c r="Z3139"/>
      <c r="AA3139"/>
    </row>
    <row r="3140" spans="1:27" s="44" customFormat="1" x14ac:dyDescent="0.15">
      <c r="A3140" s="66"/>
      <c r="O3140"/>
      <c r="T3140"/>
      <c r="U3140"/>
      <c r="V3140"/>
      <c r="W3140"/>
      <c r="X3140"/>
      <c r="Y3140"/>
      <c r="Z3140"/>
      <c r="AA3140"/>
    </row>
    <row r="3141" spans="1:27" s="44" customFormat="1" x14ac:dyDescent="0.15">
      <c r="A3141" s="66"/>
      <c r="O3141"/>
      <c r="T3141"/>
      <c r="U3141"/>
      <c r="V3141"/>
      <c r="W3141"/>
      <c r="X3141"/>
      <c r="Y3141"/>
      <c r="Z3141"/>
      <c r="AA3141"/>
    </row>
    <row r="3142" spans="1:27" s="44" customFormat="1" x14ac:dyDescent="0.15">
      <c r="A3142" s="66"/>
      <c r="O3142"/>
      <c r="T3142"/>
      <c r="U3142"/>
      <c r="V3142"/>
      <c r="W3142"/>
      <c r="X3142"/>
      <c r="Y3142"/>
      <c r="Z3142"/>
      <c r="AA3142"/>
    </row>
    <row r="3143" spans="1:27" s="44" customFormat="1" x14ac:dyDescent="0.15">
      <c r="A3143" s="66"/>
      <c r="O3143"/>
      <c r="T3143"/>
      <c r="U3143"/>
      <c r="V3143"/>
      <c r="W3143"/>
      <c r="X3143"/>
      <c r="Y3143"/>
      <c r="Z3143"/>
      <c r="AA3143"/>
    </row>
    <row r="3144" spans="1:27" s="44" customFormat="1" x14ac:dyDescent="0.15">
      <c r="A3144" s="66"/>
      <c r="O3144"/>
      <c r="T3144"/>
      <c r="U3144"/>
      <c r="V3144"/>
      <c r="W3144"/>
      <c r="X3144"/>
      <c r="Y3144"/>
      <c r="Z3144"/>
      <c r="AA3144"/>
    </row>
    <row r="3145" spans="1:27" s="44" customFormat="1" x14ac:dyDescent="0.15">
      <c r="A3145" s="66"/>
      <c r="O3145"/>
      <c r="T3145"/>
      <c r="U3145"/>
      <c r="V3145"/>
      <c r="W3145"/>
      <c r="X3145"/>
      <c r="Y3145"/>
      <c r="Z3145"/>
      <c r="AA3145"/>
    </row>
    <row r="3146" spans="1:27" s="44" customFormat="1" x14ac:dyDescent="0.15">
      <c r="A3146" s="66"/>
      <c r="O3146"/>
      <c r="T3146"/>
      <c r="U3146"/>
      <c r="V3146"/>
      <c r="W3146"/>
      <c r="X3146"/>
      <c r="Y3146"/>
      <c r="Z3146"/>
      <c r="AA3146"/>
    </row>
    <row r="3147" spans="1:27" s="44" customFormat="1" x14ac:dyDescent="0.15">
      <c r="A3147" s="66"/>
      <c r="O3147"/>
      <c r="T3147"/>
      <c r="U3147"/>
      <c r="V3147"/>
      <c r="W3147"/>
      <c r="X3147"/>
      <c r="Y3147"/>
      <c r="Z3147"/>
      <c r="AA3147"/>
    </row>
    <row r="3148" spans="1:27" s="44" customFormat="1" x14ac:dyDescent="0.15">
      <c r="A3148" s="66"/>
      <c r="O3148"/>
      <c r="T3148"/>
      <c r="U3148"/>
      <c r="V3148"/>
      <c r="W3148"/>
      <c r="X3148"/>
      <c r="Y3148"/>
      <c r="Z3148"/>
      <c r="AA3148"/>
    </row>
    <row r="3149" spans="1:27" s="44" customFormat="1" x14ac:dyDescent="0.15">
      <c r="A3149" s="66"/>
      <c r="O3149"/>
      <c r="T3149"/>
      <c r="U3149"/>
      <c r="V3149"/>
      <c r="W3149"/>
      <c r="X3149"/>
      <c r="Y3149"/>
      <c r="Z3149"/>
      <c r="AA3149"/>
    </row>
    <row r="3150" spans="1:27" s="44" customFormat="1" x14ac:dyDescent="0.15">
      <c r="A3150" s="66"/>
      <c r="O3150"/>
      <c r="T3150"/>
      <c r="U3150"/>
      <c r="V3150"/>
      <c r="W3150"/>
      <c r="X3150"/>
      <c r="Y3150"/>
      <c r="Z3150"/>
      <c r="AA3150"/>
    </row>
    <row r="3151" spans="1:27" s="44" customFormat="1" x14ac:dyDescent="0.15">
      <c r="A3151" s="66"/>
      <c r="O3151"/>
      <c r="T3151"/>
      <c r="U3151"/>
      <c r="V3151"/>
      <c r="W3151"/>
      <c r="X3151"/>
      <c r="Y3151"/>
      <c r="Z3151"/>
      <c r="AA3151"/>
    </row>
    <row r="3152" spans="1:27" s="44" customFormat="1" x14ac:dyDescent="0.15">
      <c r="A3152" s="66"/>
      <c r="O3152"/>
      <c r="T3152"/>
      <c r="U3152"/>
      <c r="V3152"/>
      <c r="W3152"/>
      <c r="X3152"/>
      <c r="Y3152"/>
      <c r="Z3152"/>
      <c r="AA3152"/>
    </row>
    <row r="3153" spans="1:27" s="44" customFormat="1" x14ac:dyDescent="0.15">
      <c r="A3153" s="66"/>
      <c r="O3153"/>
      <c r="T3153"/>
      <c r="U3153"/>
      <c r="V3153"/>
      <c r="W3153"/>
      <c r="X3153"/>
      <c r="Y3153"/>
      <c r="Z3153"/>
      <c r="AA3153"/>
    </row>
    <row r="3154" spans="1:27" s="44" customFormat="1" x14ac:dyDescent="0.15">
      <c r="A3154" s="66"/>
      <c r="O3154"/>
      <c r="T3154"/>
      <c r="U3154"/>
      <c r="V3154"/>
      <c r="W3154"/>
      <c r="X3154"/>
      <c r="Y3154"/>
      <c r="Z3154"/>
      <c r="AA3154"/>
    </row>
    <row r="3155" spans="1:27" s="44" customFormat="1" x14ac:dyDescent="0.15">
      <c r="A3155" s="66"/>
      <c r="O3155"/>
      <c r="T3155"/>
      <c r="U3155"/>
      <c r="V3155"/>
      <c r="W3155"/>
      <c r="X3155"/>
      <c r="Y3155"/>
      <c r="Z3155"/>
      <c r="AA3155"/>
    </row>
    <row r="3156" spans="1:27" s="44" customFormat="1" x14ac:dyDescent="0.15">
      <c r="A3156" s="66"/>
      <c r="O3156"/>
      <c r="T3156"/>
      <c r="U3156"/>
      <c r="V3156"/>
      <c r="W3156"/>
      <c r="X3156"/>
      <c r="Y3156"/>
      <c r="Z3156"/>
      <c r="AA3156"/>
    </row>
    <row r="3157" spans="1:27" s="44" customFormat="1" x14ac:dyDescent="0.15">
      <c r="A3157" s="66"/>
      <c r="O3157"/>
      <c r="T3157"/>
      <c r="U3157"/>
      <c r="V3157"/>
      <c r="W3157"/>
      <c r="X3157"/>
      <c r="Y3157"/>
      <c r="Z3157"/>
      <c r="AA3157"/>
    </row>
    <row r="3158" spans="1:27" s="44" customFormat="1" x14ac:dyDescent="0.15">
      <c r="A3158" s="66"/>
      <c r="O3158"/>
      <c r="T3158"/>
      <c r="U3158"/>
      <c r="V3158"/>
      <c r="W3158"/>
      <c r="X3158"/>
      <c r="Y3158"/>
      <c r="Z3158"/>
      <c r="AA3158"/>
    </row>
    <row r="3159" spans="1:27" s="44" customFormat="1" x14ac:dyDescent="0.15">
      <c r="A3159" s="66"/>
      <c r="O3159"/>
      <c r="T3159"/>
      <c r="U3159"/>
      <c r="V3159"/>
      <c r="W3159"/>
      <c r="X3159"/>
      <c r="Y3159"/>
      <c r="Z3159"/>
      <c r="AA3159"/>
    </row>
    <row r="3160" spans="1:27" s="44" customFormat="1" x14ac:dyDescent="0.15">
      <c r="A3160" s="66"/>
      <c r="O3160"/>
      <c r="T3160"/>
      <c r="U3160"/>
      <c r="V3160"/>
      <c r="W3160"/>
      <c r="X3160"/>
      <c r="Y3160"/>
      <c r="Z3160"/>
      <c r="AA3160"/>
    </row>
    <row r="3161" spans="1:27" s="44" customFormat="1" x14ac:dyDescent="0.15">
      <c r="A3161" s="66"/>
      <c r="O3161"/>
      <c r="T3161"/>
      <c r="U3161"/>
      <c r="V3161"/>
      <c r="W3161"/>
      <c r="X3161"/>
      <c r="Y3161"/>
      <c r="Z3161"/>
      <c r="AA3161"/>
    </row>
    <row r="3162" spans="1:27" s="44" customFormat="1" x14ac:dyDescent="0.15">
      <c r="A3162" s="66"/>
      <c r="O3162"/>
      <c r="T3162"/>
      <c r="U3162"/>
      <c r="V3162"/>
      <c r="W3162"/>
      <c r="X3162"/>
      <c r="Y3162"/>
      <c r="Z3162"/>
      <c r="AA3162"/>
    </row>
    <row r="3163" spans="1:27" s="44" customFormat="1" x14ac:dyDescent="0.15">
      <c r="A3163" s="66"/>
      <c r="O3163"/>
      <c r="T3163"/>
      <c r="U3163"/>
      <c r="V3163"/>
      <c r="W3163"/>
      <c r="X3163"/>
      <c r="Y3163"/>
      <c r="Z3163"/>
      <c r="AA3163"/>
    </row>
    <row r="3164" spans="1:27" s="44" customFormat="1" x14ac:dyDescent="0.15">
      <c r="A3164" s="66"/>
      <c r="O3164"/>
      <c r="T3164"/>
      <c r="U3164"/>
      <c r="V3164"/>
      <c r="W3164"/>
      <c r="X3164"/>
      <c r="Y3164"/>
      <c r="Z3164"/>
      <c r="AA3164"/>
    </row>
    <row r="3165" spans="1:27" s="44" customFormat="1" x14ac:dyDescent="0.15">
      <c r="A3165" s="66"/>
      <c r="O3165"/>
      <c r="T3165"/>
      <c r="U3165"/>
      <c r="V3165"/>
      <c r="W3165"/>
      <c r="X3165"/>
      <c r="Y3165"/>
      <c r="Z3165"/>
      <c r="AA3165"/>
    </row>
    <row r="3166" spans="1:27" s="44" customFormat="1" x14ac:dyDescent="0.15">
      <c r="A3166" s="66"/>
      <c r="O3166"/>
      <c r="T3166"/>
      <c r="U3166"/>
      <c r="V3166"/>
      <c r="W3166"/>
      <c r="X3166"/>
      <c r="Y3166"/>
      <c r="Z3166"/>
      <c r="AA3166"/>
    </row>
    <row r="3167" spans="1:27" s="44" customFormat="1" x14ac:dyDescent="0.15">
      <c r="A3167" s="66"/>
      <c r="O3167"/>
      <c r="T3167"/>
      <c r="U3167"/>
      <c r="V3167"/>
      <c r="W3167"/>
      <c r="X3167"/>
      <c r="Y3167"/>
      <c r="Z3167"/>
      <c r="AA3167"/>
    </row>
    <row r="3168" spans="1:27" s="44" customFormat="1" x14ac:dyDescent="0.15">
      <c r="A3168" s="66"/>
      <c r="O3168"/>
      <c r="T3168"/>
      <c r="U3168"/>
      <c r="V3168"/>
      <c r="W3168"/>
      <c r="X3168"/>
      <c r="Y3168"/>
      <c r="Z3168"/>
      <c r="AA3168"/>
    </row>
    <row r="3169" spans="1:27" s="44" customFormat="1" x14ac:dyDescent="0.15">
      <c r="A3169" s="66"/>
      <c r="O3169"/>
      <c r="T3169"/>
      <c r="U3169"/>
      <c r="V3169"/>
      <c r="W3169"/>
      <c r="X3169"/>
      <c r="Y3169"/>
      <c r="Z3169"/>
      <c r="AA3169"/>
    </row>
    <row r="3170" spans="1:27" s="44" customFormat="1" x14ac:dyDescent="0.15">
      <c r="A3170" s="66"/>
      <c r="O3170"/>
      <c r="T3170"/>
      <c r="U3170"/>
      <c r="V3170"/>
      <c r="W3170"/>
      <c r="X3170"/>
      <c r="Y3170"/>
      <c r="Z3170"/>
      <c r="AA3170"/>
    </row>
    <row r="3171" spans="1:27" s="44" customFormat="1" x14ac:dyDescent="0.15">
      <c r="A3171" s="66"/>
      <c r="O3171"/>
      <c r="T3171"/>
      <c r="U3171"/>
      <c r="V3171"/>
      <c r="W3171"/>
      <c r="X3171"/>
      <c r="Y3171"/>
      <c r="Z3171"/>
      <c r="AA3171"/>
    </row>
    <row r="3172" spans="1:27" s="44" customFormat="1" x14ac:dyDescent="0.15">
      <c r="A3172" s="66"/>
      <c r="O3172"/>
      <c r="T3172"/>
      <c r="U3172"/>
      <c r="V3172"/>
      <c r="W3172"/>
      <c r="X3172"/>
      <c r="Y3172"/>
      <c r="Z3172"/>
      <c r="AA3172"/>
    </row>
    <row r="3173" spans="1:27" s="44" customFormat="1" x14ac:dyDescent="0.15">
      <c r="A3173" s="66"/>
      <c r="O3173"/>
      <c r="T3173"/>
      <c r="U3173"/>
      <c r="V3173"/>
      <c r="W3173"/>
      <c r="X3173"/>
      <c r="Y3173"/>
      <c r="Z3173"/>
      <c r="AA3173"/>
    </row>
    <row r="3174" spans="1:27" s="44" customFormat="1" x14ac:dyDescent="0.15">
      <c r="A3174" s="66"/>
      <c r="O3174"/>
      <c r="T3174"/>
      <c r="U3174"/>
      <c r="V3174"/>
      <c r="W3174"/>
      <c r="X3174"/>
      <c r="Y3174"/>
      <c r="Z3174"/>
      <c r="AA3174"/>
    </row>
    <row r="3175" spans="1:27" s="44" customFormat="1" x14ac:dyDescent="0.15">
      <c r="A3175" s="66"/>
      <c r="O3175"/>
      <c r="T3175"/>
      <c r="U3175"/>
      <c r="V3175"/>
      <c r="W3175"/>
      <c r="X3175"/>
      <c r="Y3175"/>
      <c r="Z3175"/>
      <c r="AA3175"/>
    </row>
    <row r="3176" spans="1:27" s="44" customFormat="1" x14ac:dyDescent="0.15">
      <c r="A3176" s="66"/>
      <c r="O3176"/>
      <c r="T3176"/>
      <c r="U3176"/>
      <c r="V3176"/>
      <c r="W3176"/>
      <c r="X3176"/>
      <c r="Y3176"/>
      <c r="Z3176"/>
      <c r="AA3176"/>
    </row>
    <row r="3177" spans="1:27" s="44" customFormat="1" x14ac:dyDescent="0.15">
      <c r="A3177" s="66"/>
      <c r="O3177"/>
      <c r="T3177"/>
      <c r="U3177"/>
      <c r="V3177"/>
      <c r="W3177"/>
      <c r="X3177"/>
      <c r="Y3177"/>
      <c r="Z3177"/>
      <c r="AA3177"/>
    </row>
    <row r="3178" spans="1:27" s="44" customFormat="1" x14ac:dyDescent="0.15">
      <c r="A3178" s="66"/>
      <c r="O3178"/>
      <c r="T3178"/>
      <c r="U3178"/>
      <c r="V3178"/>
      <c r="W3178"/>
      <c r="X3178"/>
      <c r="Y3178"/>
      <c r="Z3178"/>
      <c r="AA3178"/>
    </row>
    <row r="3179" spans="1:27" s="44" customFormat="1" x14ac:dyDescent="0.15">
      <c r="A3179" s="66"/>
      <c r="O3179"/>
      <c r="T3179"/>
      <c r="U3179"/>
      <c r="V3179"/>
      <c r="W3179"/>
      <c r="X3179"/>
      <c r="Y3179"/>
      <c r="Z3179"/>
      <c r="AA3179"/>
    </row>
    <row r="3180" spans="1:27" s="44" customFormat="1" x14ac:dyDescent="0.15">
      <c r="A3180" s="66"/>
      <c r="O3180"/>
      <c r="T3180"/>
      <c r="U3180"/>
      <c r="V3180"/>
      <c r="W3180"/>
      <c r="X3180"/>
      <c r="Y3180"/>
      <c r="Z3180"/>
      <c r="AA3180"/>
    </row>
    <row r="3181" spans="1:27" s="44" customFormat="1" x14ac:dyDescent="0.15">
      <c r="A3181" s="66"/>
      <c r="O3181"/>
      <c r="T3181"/>
      <c r="U3181"/>
      <c r="V3181"/>
      <c r="W3181"/>
      <c r="X3181"/>
      <c r="Y3181"/>
      <c r="Z3181"/>
      <c r="AA3181"/>
    </row>
    <row r="3182" spans="1:27" s="44" customFormat="1" x14ac:dyDescent="0.15">
      <c r="A3182" s="66"/>
      <c r="O3182"/>
      <c r="T3182"/>
      <c r="U3182"/>
      <c r="V3182"/>
      <c r="W3182"/>
      <c r="X3182"/>
      <c r="Y3182"/>
      <c r="Z3182"/>
      <c r="AA3182"/>
    </row>
    <row r="3183" spans="1:27" s="44" customFormat="1" x14ac:dyDescent="0.15">
      <c r="A3183" s="66"/>
      <c r="O3183"/>
      <c r="T3183"/>
      <c r="U3183"/>
      <c r="V3183"/>
      <c r="W3183"/>
      <c r="X3183"/>
      <c r="Y3183"/>
      <c r="Z3183"/>
      <c r="AA3183"/>
    </row>
    <row r="3184" spans="1:27" s="44" customFormat="1" x14ac:dyDescent="0.15">
      <c r="A3184" s="66"/>
      <c r="O3184"/>
      <c r="T3184"/>
      <c r="U3184"/>
      <c r="V3184"/>
      <c r="W3184"/>
      <c r="X3184"/>
      <c r="Y3184"/>
      <c r="Z3184"/>
      <c r="AA3184"/>
    </row>
    <row r="3185" spans="1:27" s="44" customFormat="1" x14ac:dyDescent="0.15">
      <c r="A3185" s="66"/>
      <c r="O3185"/>
      <c r="T3185"/>
      <c r="U3185"/>
      <c r="V3185"/>
      <c r="W3185"/>
      <c r="X3185"/>
      <c r="Y3185"/>
      <c r="Z3185"/>
      <c r="AA3185"/>
    </row>
    <row r="3186" spans="1:27" s="44" customFormat="1" x14ac:dyDescent="0.15">
      <c r="A3186" s="66"/>
      <c r="O3186"/>
      <c r="T3186"/>
      <c r="U3186"/>
      <c r="V3186"/>
      <c r="W3186"/>
      <c r="X3186"/>
      <c r="Y3186"/>
      <c r="Z3186"/>
      <c r="AA3186"/>
    </row>
    <row r="3187" spans="1:27" s="44" customFormat="1" x14ac:dyDescent="0.15">
      <c r="A3187" s="66"/>
      <c r="O3187"/>
      <c r="T3187"/>
      <c r="U3187"/>
      <c r="V3187"/>
      <c r="W3187"/>
      <c r="X3187"/>
      <c r="Y3187"/>
      <c r="Z3187"/>
      <c r="AA3187"/>
    </row>
    <row r="3188" spans="1:27" s="44" customFormat="1" x14ac:dyDescent="0.15">
      <c r="A3188" s="66"/>
      <c r="O3188"/>
      <c r="T3188"/>
      <c r="U3188"/>
      <c r="V3188"/>
      <c r="W3188"/>
      <c r="X3188"/>
      <c r="Y3188"/>
      <c r="Z3188"/>
      <c r="AA3188"/>
    </row>
    <row r="3189" spans="1:27" s="44" customFormat="1" x14ac:dyDescent="0.15">
      <c r="A3189" s="66"/>
      <c r="O3189"/>
      <c r="T3189"/>
      <c r="U3189"/>
      <c r="V3189"/>
      <c r="W3189"/>
      <c r="X3189"/>
      <c r="Y3189"/>
      <c r="Z3189"/>
      <c r="AA3189"/>
    </row>
    <row r="3190" spans="1:27" s="44" customFormat="1" x14ac:dyDescent="0.15">
      <c r="A3190" s="66"/>
      <c r="O3190"/>
      <c r="T3190"/>
      <c r="U3190"/>
      <c r="V3190"/>
      <c r="W3190"/>
      <c r="X3190"/>
      <c r="Y3190"/>
      <c r="Z3190"/>
      <c r="AA3190"/>
    </row>
    <row r="3191" spans="1:27" s="44" customFormat="1" x14ac:dyDescent="0.15">
      <c r="A3191" s="66"/>
      <c r="O3191"/>
      <c r="T3191"/>
      <c r="U3191"/>
      <c r="V3191"/>
      <c r="W3191"/>
      <c r="X3191"/>
      <c r="Y3191"/>
      <c r="Z3191"/>
      <c r="AA3191"/>
    </row>
    <row r="3192" spans="1:27" s="44" customFormat="1" x14ac:dyDescent="0.15">
      <c r="A3192" s="66"/>
      <c r="O3192"/>
      <c r="T3192"/>
      <c r="U3192"/>
      <c r="V3192"/>
      <c r="W3192"/>
      <c r="X3192"/>
      <c r="Y3192"/>
      <c r="Z3192"/>
      <c r="AA3192"/>
    </row>
    <row r="3193" spans="1:27" s="44" customFormat="1" x14ac:dyDescent="0.15">
      <c r="A3193" s="66"/>
      <c r="O3193"/>
      <c r="T3193"/>
      <c r="U3193"/>
      <c r="V3193"/>
      <c r="W3193"/>
      <c r="X3193"/>
      <c r="Y3193"/>
      <c r="Z3193"/>
      <c r="AA3193"/>
    </row>
    <row r="3194" spans="1:27" s="44" customFormat="1" x14ac:dyDescent="0.15">
      <c r="A3194" s="66"/>
      <c r="O3194"/>
      <c r="T3194"/>
      <c r="U3194"/>
      <c r="V3194"/>
      <c r="W3194"/>
      <c r="X3194"/>
      <c r="Y3194"/>
      <c r="Z3194"/>
      <c r="AA3194"/>
    </row>
    <row r="3195" spans="1:27" s="44" customFormat="1" x14ac:dyDescent="0.15">
      <c r="A3195" s="66"/>
      <c r="O3195"/>
      <c r="T3195"/>
      <c r="U3195"/>
      <c r="V3195"/>
      <c r="W3195"/>
      <c r="X3195"/>
      <c r="Y3195"/>
      <c r="Z3195"/>
      <c r="AA3195"/>
    </row>
    <row r="3196" spans="1:27" s="44" customFormat="1" x14ac:dyDescent="0.15">
      <c r="A3196" s="66"/>
      <c r="O3196"/>
      <c r="T3196"/>
      <c r="U3196"/>
      <c r="V3196"/>
      <c r="W3196"/>
      <c r="X3196"/>
      <c r="Y3196"/>
      <c r="Z3196"/>
      <c r="AA3196"/>
    </row>
    <row r="3197" spans="1:27" s="44" customFormat="1" x14ac:dyDescent="0.15">
      <c r="A3197" s="66"/>
      <c r="O3197"/>
      <c r="T3197"/>
      <c r="U3197"/>
      <c r="V3197"/>
      <c r="W3197"/>
      <c r="X3197"/>
      <c r="Y3197"/>
      <c r="Z3197"/>
      <c r="AA3197"/>
    </row>
    <row r="3198" spans="1:27" s="44" customFormat="1" x14ac:dyDescent="0.15">
      <c r="A3198" s="66"/>
      <c r="O3198"/>
      <c r="T3198"/>
      <c r="U3198"/>
      <c r="V3198"/>
      <c r="W3198"/>
      <c r="X3198"/>
      <c r="Y3198"/>
      <c r="Z3198"/>
      <c r="AA3198"/>
    </row>
    <row r="3199" spans="1:27" s="44" customFormat="1" x14ac:dyDescent="0.15">
      <c r="A3199" s="66"/>
      <c r="O3199"/>
      <c r="T3199"/>
      <c r="U3199"/>
      <c r="V3199"/>
      <c r="W3199"/>
      <c r="X3199"/>
      <c r="Y3199"/>
      <c r="Z3199"/>
      <c r="AA3199"/>
    </row>
    <row r="3200" spans="1:27" s="44" customFormat="1" x14ac:dyDescent="0.15">
      <c r="A3200" s="66"/>
      <c r="O3200"/>
      <c r="T3200"/>
      <c r="U3200"/>
      <c r="V3200"/>
      <c r="W3200"/>
      <c r="X3200"/>
      <c r="Y3200"/>
      <c r="Z3200"/>
      <c r="AA3200"/>
    </row>
    <row r="3201" spans="1:27" s="44" customFormat="1" x14ac:dyDescent="0.15">
      <c r="A3201" s="66"/>
      <c r="O3201"/>
      <c r="T3201"/>
      <c r="U3201"/>
      <c r="V3201"/>
      <c r="W3201"/>
      <c r="X3201"/>
      <c r="Y3201"/>
      <c r="Z3201"/>
      <c r="AA3201"/>
    </row>
    <row r="3202" spans="1:27" s="44" customFormat="1" x14ac:dyDescent="0.15">
      <c r="A3202" s="66"/>
      <c r="O3202"/>
      <c r="T3202"/>
      <c r="U3202"/>
      <c r="V3202"/>
      <c r="W3202"/>
      <c r="X3202"/>
      <c r="Y3202"/>
      <c r="Z3202"/>
      <c r="AA3202"/>
    </row>
    <row r="3203" spans="1:27" s="44" customFormat="1" x14ac:dyDescent="0.15">
      <c r="A3203" s="66"/>
      <c r="O3203"/>
      <c r="T3203"/>
      <c r="U3203"/>
      <c r="V3203"/>
      <c r="W3203"/>
      <c r="X3203"/>
      <c r="Y3203"/>
      <c r="Z3203"/>
      <c r="AA3203"/>
    </row>
    <row r="3204" spans="1:27" s="44" customFormat="1" x14ac:dyDescent="0.15">
      <c r="A3204" s="66"/>
      <c r="O3204"/>
      <c r="T3204"/>
      <c r="U3204"/>
      <c r="V3204"/>
      <c r="W3204"/>
      <c r="X3204"/>
      <c r="Y3204"/>
      <c r="Z3204"/>
      <c r="AA3204"/>
    </row>
    <row r="3205" spans="1:27" s="44" customFormat="1" x14ac:dyDescent="0.15">
      <c r="A3205" s="66"/>
      <c r="O3205"/>
      <c r="T3205"/>
      <c r="U3205"/>
      <c r="V3205"/>
      <c r="W3205"/>
      <c r="X3205"/>
      <c r="Y3205"/>
      <c r="Z3205"/>
      <c r="AA3205"/>
    </row>
    <row r="3206" spans="1:27" s="44" customFormat="1" x14ac:dyDescent="0.15">
      <c r="A3206" s="66"/>
      <c r="O3206"/>
      <c r="T3206"/>
      <c r="U3206"/>
      <c r="V3206"/>
      <c r="W3206"/>
      <c r="X3206"/>
      <c r="Y3206"/>
      <c r="Z3206"/>
      <c r="AA3206"/>
    </row>
    <row r="3207" spans="1:27" s="44" customFormat="1" x14ac:dyDescent="0.15">
      <c r="A3207" s="66"/>
      <c r="O3207"/>
      <c r="T3207"/>
      <c r="U3207"/>
      <c r="V3207"/>
      <c r="W3207"/>
      <c r="X3207"/>
      <c r="Y3207"/>
      <c r="Z3207"/>
      <c r="AA3207"/>
    </row>
    <row r="3208" spans="1:27" s="44" customFormat="1" x14ac:dyDescent="0.15">
      <c r="A3208" s="66"/>
      <c r="O3208"/>
      <c r="T3208"/>
      <c r="U3208"/>
      <c r="V3208"/>
      <c r="W3208"/>
      <c r="X3208"/>
      <c r="Y3208"/>
      <c r="Z3208"/>
      <c r="AA3208"/>
    </row>
    <row r="3209" spans="1:27" s="44" customFormat="1" x14ac:dyDescent="0.15">
      <c r="A3209" s="66"/>
      <c r="O3209"/>
      <c r="T3209"/>
      <c r="U3209"/>
      <c r="V3209"/>
      <c r="W3209"/>
      <c r="X3209"/>
      <c r="Y3209"/>
      <c r="Z3209"/>
      <c r="AA3209"/>
    </row>
    <row r="3210" spans="1:27" s="44" customFormat="1" x14ac:dyDescent="0.15">
      <c r="A3210" s="66"/>
      <c r="O3210"/>
      <c r="T3210"/>
      <c r="U3210"/>
      <c r="V3210"/>
      <c r="W3210"/>
      <c r="X3210"/>
      <c r="Y3210"/>
      <c r="Z3210"/>
      <c r="AA3210"/>
    </row>
    <row r="3211" spans="1:27" s="44" customFormat="1" x14ac:dyDescent="0.15">
      <c r="A3211" s="66"/>
      <c r="O3211"/>
      <c r="T3211"/>
      <c r="U3211"/>
      <c r="V3211"/>
      <c r="W3211"/>
      <c r="X3211"/>
      <c r="Y3211"/>
      <c r="Z3211"/>
      <c r="AA3211"/>
    </row>
    <row r="3212" spans="1:27" s="44" customFormat="1" x14ac:dyDescent="0.15">
      <c r="A3212" s="66"/>
      <c r="O3212"/>
      <c r="T3212"/>
      <c r="U3212"/>
      <c r="V3212"/>
      <c r="W3212"/>
      <c r="X3212"/>
      <c r="Y3212"/>
      <c r="Z3212"/>
      <c r="AA3212"/>
    </row>
    <row r="3213" spans="1:27" s="44" customFormat="1" x14ac:dyDescent="0.15">
      <c r="A3213" s="66"/>
      <c r="O3213"/>
      <c r="T3213"/>
      <c r="U3213"/>
      <c r="V3213"/>
      <c r="W3213"/>
      <c r="X3213"/>
      <c r="Y3213"/>
      <c r="Z3213"/>
      <c r="AA3213"/>
    </row>
    <row r="3214" spans="1:27" s="44" customFormat="1" x14ac:dyDescent="0.15">
      <c r="A3214" s="66"/>
      <c r="O3214"/>
      <c r="T3214"/>
      <c r="U3214"/>
      <c r="V3214"/>
      <c r="W3214"/>
      <c r="X3214"/>
      <c r="Y3214"/>
      <c r="Z3214"/>
      <c r="AA3214"/>
    </row>
    <row r="3215" spans="1:27" s="44" customFormat="1" x14ac:dyDescent="0.15">
      <c r="A3215" s="66"/>
      <c r="O3215"/>
      <c r="T3215"/>
      <c r="U3215"/>
      <c r="V3215"/>
      <c r="W3215"/>
      <c r="X3215"/>
      <c r="Y3215"/>
      <c r="Z3215"/>
      <c r="AA3215"/>
    </row>
    <row r="3216" spans="1:27" s="44" customFormat="1" x14ac:dyDescent="0.15">
      <c r="A3216" s="66"/>
      <c r="O3216"/>
      <c r="T3216"/>
      <c r="U3216"/>
      <c r="V3216"/>
      <c r="W3216"/>
      <c r="X3216"/>
      <c r="Y3216"/>
      <c r="Z3216"/>
      <c r="AA3216"/>
    </row>
    <row r="3217" spans="1:27" s="44" customFormat="1" x14ac:dyDescent="0.15">
      <c r="A3217" s="66"/>
      <c r="O3217"/>
      <c r="T3217"/>
      <c r="U3217"/>
      <c r="V3217"/>
      <c r="W3217"/>
      <c r="X3217"/>
      <c r="Y3217"/>
      <c r="Z3217"/>
      <c r="AA3217"/>
    </row>
    <row r="3218" spans="1:27" s="44" customFormat="1" x14ac:dyDescent="0.15">
      <c r="A3218" s="66"/>
      <c r="O3218"/>
      <c r="T3218"/>
      <c r="U3218"/>
      <c r="V3218"/>
      <c r="W3218"/>
      <c r="X3218"/>
      <c r="Y3218"/>
      <c r="Z3218"/>
      <c r="AA3218"/>
    </row>
    <row r="3219" spans="1:27" s="44" customFormat="1" x14ac:dyDescent="0.15">
      <c r="A3219" s="66"/>
      <c r="O3219"/>
      <c r="T3219"/>
      <c r="U3219"/>
      <c r="V3219"/>
      <c r="W3219"/>
      <c r="X3219"/>
      <c r="Y3219"/>
      <c r="Z3219"/>
      <c r="AA3219"/>
    </row>
    <row r="3220" spans="1:27" s="44" customFormat="1" x14ac:dyDescent="0.15">
      <c r="A3220" s="66"/>
      <c r="O3220"/>
      <c r="T3220"/>
      <c r="U3220"/>
      <c r="V3220"/>
      <c r="W3220"/>
      <c r="X3220"/>
      <c r="Y3220"/>
      <c r="Z3220"/>
      <c r="AA3220"/>
    </row>
    <row r="3221" spans="1:27" s="44" customFormat="1" x14ac:dyDescent="0.15">
      <c r="A3221" s="66"/>
      <c r="O3221"/>
      <c r="T3221"/>
      <c r="U3221"/>
      <c r="V3221"/>
      <c r="W3221"/>
      <c r="X3221"/>
      <c r="Y3221"/>
      <c r="Z3221"/>
      <c r="AA3221"/>
    </row>
    <row r="3222" spans="1:27" s="44" customFormat="1" x14ac:dyDescent="0.15">
      <c r="A3222" s="66"/>
      <c r="O3222"/>
      <c r="T3222"/>
      <c r="U3222"/>
      <c r="V3222"/>
      <c r="W3222"/>
      <c r="X3222"/>
      <c r="Y3222"/>
      <c r="Z3222"/>
      <c r="AA3222"/>
    </row>
    <row r="3223" spans="1:27" s="44" customFormat="1" x14ac:dyDescent="0.15">
      <c r="A3223" s="66"/>
      <c r="O3223"/>
      <c r="T3223"/>
      <c r="U3223"/>
      <c r="V3223"/>
      <c r="W3223"/>
      <c r="X3223"/>
      <c r="Y3223"/>
      <c r="Z3223"/>
      <c r="AA3223"/>
    </row>
    <row r="3224" spans="1:27" s="44" customFormat="1" x14ac:dyDescent="0.15">
      <c r="A3224" s="66"/>
      <c r="O3224"/>
      <c r="T3224"/>
      <c r="U3224"/>
      <c r="V3224"/>
      <c r="W3224"/>
      <c r="X3224"/>
      <c r="Y3224"/>
      <c r="Z3224"/>
      <c r="AA3224"/>
    </row>
    <row r="3225" spans="1:27" s="44" customFormat="1" x14ac:dyDescent="0.15">
      <c r="A3225" s="66"/>
      <c r="O3225"/>
      <c r="T3225"/>
      <c r="U3225"/>
      <c r="V3225"/>
      <c r="W3225"/>
      <c r="X3225"/>
      <c r="Y3225"/>
      <c r="Z3225"/>
      <c r="AA3225"/>
    </row>
    <row r="3226" spans="1:27" s="44" customFormat="1" x14ac:dyDescent="0.15">
      <c r="A3226" s="66"/>
      <c r="O3226"/>
      <c r="T3226"/>
      <c r="U3226"/>
      <c r="V3226"/>
      <c r="W3226"/>
      <c r="X3226"/>
      <c r="Y3226"/>
      <c r="Z3226"/>
      <c r="AA3226"/>
    </row>
    <row r="3227" spans="1:27" s="44" customFormat="1" x14ac:dyDescent="0.15">
      <c r="A3227" s="66"/>
      <c r="O3227"/>
      <c r="T3227"/>
      <c r="U3227"/>
      <c r="V3227"/>
      <c r="W3227"/>
      <c r="X3227"/>
      <c r="Y3227"/>
      <c r="Z3227"/>
      <c r="AA3227"/>
    </row>
    <row r="3228" spans="1:27" s="44" customFormat="1" x14ac:dyDescent="0.15">
      <c r="A3228" s="66"/>
      <c r="O3228"/>
      <c r="T3228"/>
      <c r="U3228"/>
      <c r="V3228"/>
      <c r="W3228"/>
      <c r="X3228"/>
      <c r="Y3228"/>
      <c r="Z3228"/>
      <c r="AA3228"/>
    </row>
    <row r="3229" spans="1:27" s="44" customFormat="1" x14ac:dyDescent="0.15">
      <c r="A3229" s="66"/>
      <c r="O3229"/>
      <c r="T3229"/>
      <c r="U3229"/>
      <c r="V3229"/>
      <c r="W3229"/>
      <c r="X3229"/>
      <c r="Y3229"/>
      <c r="Z3229"/>
      <c r="AA3229"/>
    </row>
    <row r="3230" spans="1:27" s="44" customFormat="1" x14ac:dyDescent="0.15">
      <c r="A3230" s="66"/>
      <c r="O3230"/>
      <c r="T3230"/>
      <c r="U3230"/>
      <c r="V3230"/>
      <c r="W3230"/>
      <c r="X3230"/>
      <c r="Y3230"/>
      <c r="Z3230"/>
      <c r="AA3230"/>
    </row>
    <row r="3231" spans="1:27" s="44" customFormat="1" x14ac:dyDescent="0.15">
      <c r="A3231" s="66"/>
      <c r="O3231"/>
      <c r="T3231"/>
      <c r="U3231"/>
      <c r="V3231"/>
      <c r="W3231"/>
      <c r="X3231"/>
      <c r="Y3231"/>
      <c r="Z3231"/>
      <c r="AA3231"/>
    </row>
    <row r="3232" spans="1:27" s="44" customFormat="1" x14ac:dyDescent="0.15">
      <c r="A3232" s="66"/>
      <c r="O3232"/>
      <c r="T3232"/>
      <c r="U3232"/>
      <c r="V3232"/>
      <c r="W3232"/>
      <c r="X3232"/>
      <c r="Y3232"/>
      <c r="Z3232"/>
      <c r="AA3232"/>
    </row>
    <row r="3233" spans="1:27" s="44" customFormat="1" x14ac:dyDescent="0.15">
      <c r="A3233" s="66"/>
      <c r="O3233"/>
      <c r="T3233"/>
      <c r="U3233"/>
      <c r="V3233"/>
      <c r="W3233"/>
      <c r="X3233"/>
      <c r="Y3233"/>
      <c r="Z3233"/>
      <c r="AA3233"/>
    </row>
    <row r="3234" spans="1:27" s="44" customFormat="1" x14ac:dyDescent="0.15">
      <c r="A3234" s="66"/>
      <c r="O3234"/>
      <c r="T3234"/>
      <c r="U3234"/>
      <c r="V3234"/>
      <c r="W3234"/>
      <c r="X3234"/>
      <c r="Y3234"/>
      <c r="Z3234"/>
      <c r="AA3234"/>
    </row>
    <row r="3235" spans="1:27" s="44" customFormat="1" x14ac:dyDescent="0.15">
      <c r="A3235" s="66"/>
      <c r="O3235"/>
      <c r="T3235"/>
      <c r="U3235"/>
      <c r="V3235"/>
      <c r="W3235"/>
      <c r="X3235"/>
      <c r="Y3235"/>
      <c r="Z3235"/>
      <c r="AA3235"/>
    </row>
    <row r="3236" spans="1:27" s="44" customFormat="1" x14ac:dyDescent="0.15">
      <c r="A3236" s="66"/>
      <c r="O3236"/>
      <c r="T3236"/>
      <c r="U3236"/>
      <c r="V3236"/>
      <c r="W3236"/>
      <c r="X3236"/>
      <c r="Y3236"/>
      <c r="Z3236"/>
      <c r="AA3236"/>
    </row>
    <row r="3237" spans="1:27" s="44" customFormat="1" x14ac:dyDescent="0.15">
      <c r="A3237" s="66"/>
      <c r="O3237"/>
      <c r="T3237"/>
      <c r="U3237"/>
      <c r="V3237"/>
      <c r="W3237"/>
      <c r="X3237"/>
      <c r="Y3237"/>
      <c r="Z3237"/>
      <c r="AA3237"/>
    </row>
    <row r="3238" spans="1:27" s="44" customFormat="1" x14ac:dyDescent="0.15">
      <c r="A3238" s="66"/>
      <c r="O3238"/>
      <c r="T3238"/>
      <c r="U3238"/>
      <c r="V3238"/>
      <c r="W3238"/>
      <c r="X3238"/>
      <c r="Y3238"/>
      <c r="Z3238"/>
      <c r="AA3238"/>
    </row>
    <row r="3239" spans="1:27" s="44" customFormat="1" x14ac:dyDescent="0.15">
      <c r="A3239" s="66"/>
      <c r="O3239"/>
      <c r="T3239"/>
      <c r="U3239"/>
      <c r="V3239"/>
      <c r="W3239"/>
      <c r="X3239"/>
      <c r="Y3239"/>
      <c r="Z3239"/>
      <c r="AA3239"/>
    </row>
    <row r="3240" spans="1:27" s="44" customFormat="1" x14ac:dyDescent="0.15">
      <c r="A3240" s="66"/>
      <c r="O3240"/>
      <c r="T3240"/>
      <c r="U3240"/>
      <c r="V3240"/>
      <c r="W3240"/>
      <c r="X3240"/>
      <c r="Y3240"/>
      <c r="Z3240"/>
      <c r="AA3240"/>
    </row>
    <row r="3241" spans="1:27" s="44" customFormat="1" x14ac:dyDescent="0.15">
      <c r="A3241" s="66"/>
      <c r="O3241"/>
      <c r="T3241"/>
      <c r="U3241"/>
      <c r="V3241"/>
      <c r="W3241"/>
      <c r="X3241"/>
      <c r="Y3241"/>
      <c r="Z3241"/>
      <c r="AA3241"/>
    </row>
    <row r="3242" spans="1:27" s="44" customFormat="1" x14ac:dyDescent="0.15">
      <c r="A3242" s="66"/>
      <c r="O3242"/>
      <c r="T3242"/>
      <c r="U3242"/>
      <c r="V3242"/>
      <c r="W3242"/>
      <c r="X3242"/>
      <c r="Y3242"/>
      <c r="Z3242"/>
      <c r="AA3242"/>
    </row>
    <row r="3243" spans="1:27" s="44" customFormat="1" x14ac:dyDescent="0.15">
      <c r="A3243" s="66"/>
      <c r="O3243"/>
      <c r="T3243"/>
      <c r="U3243"/>
      <c r="V3243"/>
      <c r="W3243"/>
      <c r="X3243"/>
      <c r="Y3243"/>
      <c r="Z3243"/>
      <c r="AA3243"/>
    </row>
    <row r="3244" spans="1:27" s="44" customFormat="1" x14ac:dyDescent="0.15">
      <c r="A3244" s="66"/>
      <c r="O3244"/>
      <c r="T3244"/>
      <c r="U3244"/>
      <c r="V3244"/>
      <c r="W3244"/>
      <c r="X3244"/>
      <c r="Y3244"/>
      <c r="Z3244"/>
      <c r="AA3244"/>
    </row>
    <row r="3245" spans="1:27" s="44" customFormat="1" x14ac:dyDescent="0.15">
      <c r="A3245" s="66"/>
      <c r="O3245"/>
      <c r="T3245"/>
      <c r="U3245"/>
      <c r="V3245"/>
      <c r="W3245"/>
      <c r="X3245"/>
      <c r="Y3245"/>
      <c r="Z3245"/>
      <c r="AA3245"/>
    </row>
    <row r="3246" spans="1:27" s="44" customFormat="1" x14ac:dyDescent="0.15">
      <c r="A3246" s="66"/>
      <c r="O3246"/>
      <c r="T3246"/>
      <c r="U3246"/>
      <c r="V3246"/>
      <c r="W3246"/>
      <c r="X3246"/>
      <c r="Y3246"/>
      <c r="Z3246"/>
      <c r="AA3246"/>
    </row>
    <row r="3247" spans="1:27" s="44" customFormat="1" x14ac:dyDescent="0.15">
      <c r="A3247" s="66"/>
      <c r="O3247"/>
      <c r="T3247"/>
      <c r="U3247"/>
      <c r="V3247"/>
      <c r="W3247"/>
      <c r="X3247"/>
      <c r="Y3247"/>
      <c r="Z3247"/>
      <c r="AA3247"/>
    </row>
    <row r="3248" spans="1:27" s="44" customFormat="1" x14ac:dyDescent="0.15">
      <c r="A3248" s="66"/>
      <c r="O3248"/>
      <c r="T3248"/>
      <c r="U3248"/>
      <c r="V3248"/>
      <c r="W3248"/>
      <c r="X3248"/>
      <c r="Y3248"/>
      <c r="Z3248"/>
      <c r="AA3248"/>
    </row>
    <row r="3249" spans="1:27" s="44" customFormat="1" x14ac:dyDescent="0.15">
      <c r="A3249" s="66"/>
      <c r="O3249"/>
      <c r="T3249"/>
      <c r="U3249"/>
      <c r="V3249"/>
      <c r="W3249"/>
      <c r="X3249"/>
      <c r="Y3249"/>
      <c r="Z3249"/>
      <c r="AA3249"/>
    </row>
    <row r="3250" spans="1:27" s="44" customFormat="1" x14ac:dyDescent="0.15">
      <c r="A3250" s="66"/>
      <c r="O3250"/>
      <c r="T3250"/>
      <c r="U3250"/>
      <c r="V3250"/>
      <c r="W3250"/>
      <c r="X3250"/>
      <c r="Y3250"/>
      <c r="Z3250"/>
      <c r="AA3250"/>
    </row>
    <row r="3251" spans="1:27" s="44" customFormat="1" x14ac:dyDescent="0.15">
      <c r="A3251" s="66"/>
      <c r="O3251"/>
      <c r="T3251"/>
      <c r="U3251"/>
      <c r="V3251"/>
      <c r="W3251"/>
      <c r="X3251"/>
      <c r="Y3251"/>
      <c r="Z3251"/>
      <c r="AA3251"/>
    </row>
    <row r="3252" spans="1:27" s="44" customFormat="1" x14ac:dyDescent="0.15">
      <c r="A3252" s="66"/>
      <c r="O3252"/>
      <c r="T3252"/>
      <c r="U3252"/>
      <c r="V3252"/>
      <c r="W3252"/>
      <c r="X3252"/>
      <c r="Y3252"/>
      <c r="Z3252"/>
      <c r="AA3252"/>
    </row>
    <row r="3253" spans="1:27" s="44" customFormat="1" x14ac:dyDescent="0.15">
      <c r="A3253" s="66"/>
      <c r="O3253"/>
      <c r="T3253"/>
      <c r="U3253"/>
      <c r="V3253"/>
      <c r="W3253"/>
      <c r="X3253"/>
      <c r="Y3253"/>
      <c r="Z3253"/>
      <c r="AA3253"/>
    </row>
    <row r="3254" spans="1:27" s="44" customFormat="1" x14ac:dyDescent="0.15">
      <c r="A3254" s="66"/>
      <c r="O3254"/>
      <c r="T3254"/>
      <c r="U3254"/>
      <c r="V3254"/>
      <c r="W3254"/>
      <c r="X3254"/>
      <c r="Y3254"/>
      <c r="Z3254"/>
      <c r="AA3254"/>
    </row>
    <row r="3255" spans="1:27" s="44" customFormat="1" x14ac:dyDescent="0.15">
      <c r="A3255" s="66"/>
      <c r="O3255"/>
      <c r="T3255"/>
      <c r="U3255"/>
      <c r="V3255"/>
      <c r="W3255"/>
      <c r="X3255"/>
      <c r="Y3255"/>
      <c r="Z3255"/>
      <c r="AA3255"/>
    </row>
    <row r="3256" spans="1:27" s="44" customFormat="1" x14ac:dyDescent="0.15">
      <c r="A3256" s="66"/>
      <c r="O3256"/>
      <c r="T3256"/>
      <c r="U3256"/>
      <c r="V3256"/>
      <c r="W3256"/>
      <c r="X3256"/>
      <c r="Y3256"/>
      <c r="Z3256"/>
      <c r="AA3256"/>
    </row>
    <row r="3257" spans="1:27" s="44" customFormat="1" x14ac:dyDescent="0.15">
      <c r="A3257" s="66"/>
      <c r="O3257"/>
      <c r="T3257"/>
      <c r="U3257"/>
      <c r="V3257"/>
      <c r="W3257"/>
      <c r="X3257"/>
      <c r="Y3257"/>
      <c r="Z3257"/>
      <c r="AA3257"/>
    </row>
    <row r="3258" spans="1:27" s="44" customFormat="1" x14ac:dyDescent="0.15">
      <c r="A3258" s="66"/>
      <c r="O3258"/>
      <c r="T3258"/>
      <c r="U3258"/>
      <c r="V3258"/>
      <c r="W3258"/>
      <c r="X3258"/>
      <c r="Y3258"/>
      <c r="Z3258"/>
      <c r="AA3258"/>
    </row>
    <row r="3259" spans="1:27" s="44" customFormat="1" x14ac:dyDescent="0.15">
      <c r="A3259" s="66"/>
      <c r="O3259"/>
      <c r="T3259"/>
      <c r="U3259"/>
      <c r="V3259"/>
      <c r="W3259"/>
      <c r="X3259"/>
      <c r="Y3259"/>
      <c r="Z3259"/>
      <c r="AA3259"/>
    </row>
    <row r="3260" spans="1:27" s="44" customFormat="1" x14ac:dyDescent="0.15">
      <c r="A3260" s="66"/>
      <c r="O3260"/>
      <c r="T3260"/>
      <c r="U3260"/>
      <c r="V3260"/>
      <c r="W3260"/>
      <c r="X3260"/>
      <c r="Y3260"/>
      <c r="Z3260"/>
      <c r="AA3260"/>
    </row>
    <row r="3261" spans="1:27" s="44" customFormat="1" x14ac:dyDescent="0.15">
      <c r="A3261" s="66"/>
      <c r="O3261"/>
      <c r="T3261"/>
      <c r="U3261"/>
      <c r="V3261"/>
      <c r="W3261"/>
      <c r="X3261"/>
      <c r="Y3261"/>
      <c r="Z3261"/>
      <c r="AA3261"/>
    </row>
    <row r="3262" spans="1:27" s="44" customFormat="1" x14ac:dyDescent="0.15">
      <c r="A3262" s="66"/>
      <c r="O3262"/>
      <c r="T3262"/>
      <c r="U3262"/>
      <c r="V3262"/>
      <c r="W3262"/>
      <c r="X3262"/>
      <c r="Y3262"/>
      <c r="Z3262"/>
      <c r="AA3262"/>
    </row>
    <row r="3263" spans="1:27" s="44" customFormat="1" x14ac:dyDescent="0.15">
      <c r="A3263" s="66"/>
      <c r="O3263"/>
      <c r="T3263"/>
      <c r="U3263"/>
      <c r="V3263"/>
      <c r="W3263"/>
      <c r="X3263"/>
      <c r="Y3263"/>
      <c r="Z3263"/>
      <c r="AA3263"/>
    </row>
    <row r="3264" spans="1:27" s="44" customFormat="1" x14ac:dyDescent="0.15">
      <c r="A3264" s="66"/>
      <c r="O3264"/>
      <c r="T3264"/>
      <c r="U3264"/>
      <c r="V3264"/>
      <c r="W3264"/>
      <c r="X3264"/>
      <c r="Y3264"/>
      <c r="Z3264"/>
      <c r="AA3264"/>
    </row>
    <row r="3265" spans="1:27" s="44" customFormat="1" x14ac:dyDescent="0.15">
      <c r="A3265" s="66"/>
      <c r="O3265"/>
      <c r="T3265"/>
      <c r="U3265"/>
      <c r="V3265"/>
      <c r="W3265"/>
      <c r="X3265"/>
      <c r="Y3265"/>
      <c r="Z3265"/>
      <c r="AA3265"/>
    </row>
    <row r="3266" spans="1:27" s="44" customFormat="1" x14ac:dyDescent="0.15">
      <c r="A3266" s="66"/>
      <c r="O3266"/>
      <c r="T3266"/>
      <c r="U3266"/>
      <c r="V3266"/>
      <c r="W3266"/>
      <c r="X3266"/>
      <c r="Y3266"/>
      <c r="Z3266"/>
      <c r="AA3266"/>
    </row>
    <row r="3267" spans="1:27" s="44" customFormat="1" x14ac:dyDescent="0.15">
      <c r="A3267" s="66"/>
      <c r="O3267"/>
      <c r="T3267"/>
      <c r="U3267"/>
      <c r="V3267"/>
      <c r="W3267"/>
      <c r="X3267"/>
      <c r="Y3267"/>
      <c r="Z3267"/>
      <c r="AA3267"/>
    </row>
    <row r="3268" spans="1:27" s="44" customFormat="1" x14ac:dyDescent="0.15">
      <c r="A3268" s="66"/>
      <c r="O3268"/>
      <c r="T3268"/>
      <c r="U3268"/>
      <c r="V3268"/>
      <c r="W3268"/>
      <c r="X3268"/>
      <c r="Y3268"/>
      <c r="Z3268"/>
      <c r="AA3268"/>
    </row>
    <row r="3269" spans="1:27" s="44" customFormat="1" x14ac:dyDescent="0.15">
      <c r="A3269" s="66"/>
      <c r="O3269"/>
      <c r="T3269"/>
      <c r="U3269"/>
      <c r="V3269"/>
      <c r="W3269"/>
      <c r="X3269"/>
      <c r="Y3269"/>
      <c r="Z3269"/>
      <c r="AA3269"/>
    </row>
    <row r="3270" spans="1:27" s="44" customFormat="1" x14ac:dyDescent="0.15">
      <c r="A3270" s="66"/>
      <c r="O3270"/>
      <c r="T3270"/>
      <c r="U3270"/>
      <c r="V3270"/>
      <c r="W3270"/>
      <c r="X3270"/>
      <c r="Y3270"/>
      <c r="Z3270"/>
      <c r="AA3270"/>
    </row>
    <row r="3271" spans="1:27" s="44" customFormat="1" x14ac:dyDescent="0.15">
      <c r="A3271" s="66"/>
      <c r="O3271"/>
      <c r="T3271"/>
      <c r="U3271"/>
      <c r="V3271"/>
      <c r="W3271"/>
      <c r="X3271"/>
      <c r="Y3271"/>
      <c r="Z3271"/>
      <c r="AA3271"/>
    </row>
    <row r="3272" spans="1:27" s="44" customFormat="1" x14ac:dyDescent="0.15">
      <c r="A3272" s="66"/>
      <c r="O3272"/>
      <c r="T3272"/>
      <c r="U3272"/>
      <c r="V3272"/>
      <c r="W3272"/>
      <c r="X3272"/>
      <c r="Y3272"/>
      <c r="Z3272"/>
      <c r="AA3272"/>
    </row>
    <row r="3273" spans="1:27" s="44" customFormat="1" x14ac:dyDescent="0.15">
      <c r="A3273" s="66"/>
      <c r="O3273"/>
      <c r="T3273"/>
      <c r="U3273"/>
      <c r="V3273"/>
      <c r="W3273"/>
      <c r="X3273"/>
      <c r="Y3273"/>
      <c r="Z3273"/>
      <c r="AA3273"/>
    </row>
    <row r="3274" spans="1:27" s="44" customFormat="1" x14ac:dyDescent="0.15">
      <c r="A3274" s="66"/>
      <c r="O3274"/>
      <c r="T3274"/>
      <c r="U3274"/>
      <c r="V3274"/>
      <c r="W3274"/>
      <c r="X3274"/>
      <c r="Y3274"/>
      <c r="Z3274"/>
      <c r="AA3274"/>
    </row>
    <row r="3275" spans="1:27" s="44" customFormat="1" x14ac:dyDescent="0.15">
      <c r="A3275" s="66"/>
      <c r="O3275"/>
      <c r="T3275"/>
      <c r="U3275"/>
      <c r="V3275"/>
      <c r="W3275"/>
      <c r="X3275"/>
      <c r="Y3275"/>
      <c r="Z3275"/>
      <c r="AA3275"/>
    </row>
    <row r="3276" spans="1:27" s="44" customFormat="1" x14ac:dyDescent="0.15">
      <c r="A3276" s="66"/>
      <c r="O3276"/>
      <c r="T3276"/>
      <c r="U3276"/>
      <c r="V3276"/>
      <c r="W3276"/>
      <c r="X3276"/>
      <c r="Y3276"/>
      <c r="Z3276"/>
      <c r="AA3276"/>
    </row>
    <row r="3277" spans="1:27" s="44" customFormat="1" x14ac:dyDescent="0.15">
      <c r="A3277" s="66"/>
      <c r="O3277"/>
      <c r="T3277"/>
      <c r="U3277"/>
      <c r="V3277"/>
      <c r="W3277"/>
      <c r="X3277"/>
      <c r="Y3277"/>
      <c r="Z3277"/>
      <c r="AA3277"/>
    </row>
    <row r="3278" spans="1:27" s="44" customFormat="1" x14ac:dyDescent="0.15">
      <c r="A3278" s="66"/>
      <c r="O3278"/>
      <c r="T3278"/>
      <c r="U3278"/>
      <c r="V3278"/>
      <c r="W3278"/>
      <c r="X3278"/>
      <c r="Y3278"/>
      <c r="Z3278"/>
      <c r="AA3278"/>
    </row>
    <row r="3279" spans="1:27" s="44" customFormat="1" x14ac:dyDescent="0.15">
      <c r="A3279" s="66"/>
      <c r="O3279"/>
      <c r="T3279"/>
      <c r="U3279"/>
      <c r="V3279"/>
      <c r="W3279"/>
      <c r="X3279"/>
      <c r="Y3279"/>
      <c r="Z3279"/>
      <c r="AA3279"/>
    </row>
    <row r="3280" spans="1:27" s="44" customFormat="1" x14ac:dyDescent="0.15">
      <c r="A3280" s="66"/>
      <c r="O3280"/>
      <c r="T3280"/>
      <c r="U3280"/>
      <c r="V3280"/>
      <c r="W3280"/>
      <c r="X3280"/>
      <c r="Y3280"/>
      <c r="Z3280"/>
      <c r="AA3280"/>
    </row>
    <row r="3281" spans="1:27" s="44" customFormat="1" x14ac:dyDescent="0.15">
      <c r="A3281" s="66"/>
      <c r="O3281"/>
      <c r="T3281"/>
      <c r="U3281"/>
      <c r="V3281"/>
      <c r="W3281"/>
      <c r="X3281"/>
      <c r="Y3281"/>
      <c r="Z3281"/>
      <c r="AA3281"/>
    </row>
    <row r="3282" spans="1:27" s="44" customFormat="1" x14ac:dyDescent="0.15">
      <c r="A3282" s="66"/>
      <c r="O3282"/>
      <c r="T3282"/>
      <c r="U3282"/>
      <c r="V3282"/>
      <c r="W3282"/>
      <c r="X3282"/>
      <c r="Y3282"/>
      <c r="Z3282"/>
      <c r="AA3282"/>
    </row>
    <row r="3283" spans="1:27" s="44" customFormat="1" x14ac:dyDescent="0.15">
      <c r="A3283" s="66"/>
      <c r="O3283"/>
      <c r="T3283"/>
      <c r="U3283"/>
      <c r="V3283"/>
      <c r="W3283"/>
      <c r="X3283"/>
      <c r="Y3283"/>
      <c r="Z3283"/>
      <c r="AA3283"/>
    </row>
    <row r="3284" spans="1:27" s="44" customFormat="1" x14ac:dyDescent="0.15">
      <c r="A3284" s="66"/>
      <c r="O3284"/>
      <c r="T3284"/>
      <c r="U3284"/>
      <c r="V3284"/>
      <c r="W3284"/>
      <c r="X3284"/>
      <c r="Y3284"/>
      <c r="Z3284"/>
      <c r="AA3284"/>
    </row>
    <row r="3285" spans="1:27" s="44" customFormat="1" x14ac:dyDescent="0.15">
      <c r="A3285" s="66"/>
      <c r="O3285"/>
      <c r="T3285"/>
      <c r="U3285"/>
      <c r="V3285"/>
      <c r="W3285"/>
      <c r="X3285"/>
      <c r="Y3285"/>
      <c r="Z3285"/>
      <c r="AA3285"/>
    </row>
    <row r="3286" spans="1:27" s="44" customFormat="1" x14ac:dyDescent="0.15">
      <c r="A3286" s="66"/>
      <c r="O3286"/>
      <c r="T3286"/>
      <c r="U3286"/>
      <c r="V3286"/>
      <c r="W3286"/>
      <c r="X3286"/>
      <c r="Y3286"/>
      <c r="Z3286"/>
      <c r="AA3286"/>
    </row>
    <row r="3287" spans="1:27" s="44" customFormat="1" x14ac:dyDescent="0.15">
      <c r="A3287" s="66"/>
      <c r="O3287"/>
      <c r="T3287"/>
      <c r="U3287"/>
      <c r="V3287"/>
      <c r="W3287"/>
      <c r="X3287"/>
      <c r="Y3287"/>
      <c r="Z3287"/>
      <c r="AA3287"/>
    </row>
    <row r="3288" spans="1:27" s="44" customFormat="1" x14ac:dyDescent="0.15">
      <c r="A3288" s="66"/>
      <c r="O3288"/>
      <c r="T3288"/>
      <c r="U3288"/>
      <c r="V3288"/>
      <c r="W3288"/>
      <c r="X3288"/>
      <c r="Y3288"/>
      <c r="Z3288"/>
      <c r="AA3288"/>
    </row>
    <row r="3289" spans="1:27" s="44" customFormat="1" x14ac:dyDescent="0.15">
      <c r="A3289" s="66"/>
      <c r="O3289"/>
      <c r="T3289"/>
      <c r="U3289"/>
      <c r="V3289"/>
      <c r="W3289"/>
      <c r="X3289"/>
      <c r="Y3289"/>
      <c r="Z3289"/>
      <c r="AA3289"/>
    </row>
    <row r="3290" spans="1:27" s="44" customFormat="1" x14ac:dyDescent="0.15">
      <c r="A3290" s="66"/>
      <c r="O3290"/>
      <c r="T3290"/>
      <c r="U3290"/>
      <c r="V3290"/>
      <c r="W3290"/>
      <c r="X3290"/>
      <c r="Y3290"/>
      <c r="Z3290"/>
      <c r="AA3290"/>
    </row>
    <row r="3291" spans="1:27" s="44" customFormat="1" x14ac:dyDescent="0.15">
      <c r="A3291" s="66"/>
      <c r="O3291"/>
      <c r="T3291"/>
      <c r="U3291"/>
      <c r="V3291"/>
      <c r="W3291"/>
      <c r="X3291"/>
      <c r="Y3291"/>
      <c r="Z3291"/>
      <c r="AA3291"/>
    </row>
    <row r="3292" spans="1:27" s="44" customFormat="1" x14ac:dyDescent="0.15">
      <c r="A3292" s="66"/>
      <c r="O3292"/>
      <c r="T3292"/>
      <c r="U3292"/>
      <c r="V3292"/>
      <c r="W3292"/>
      <c r="X3292"/>
      <c r="Y3292"/>
      <c r="Z3292"/>
      <c r="AA3292"/>
    </row>
    <row r="3293" spans="1:27" s="44" customFormat="1" x14ac:dyDescent="0.15">
      <c r="A3293" s="66"/>
      <c r="O3293"/>
      <c r="T3293"/>
      <c r="U3293"/>
      <c r="V3293"/>
      <c r="W3293"/>
      <c r="X3293"/>
      <c r="Y3293"/>
      <c r="Z3293"/>
      <c r="AA3293"/>
    </row>
    <row r="3294" spans="1:27" s="44" customFormat="1" x14ac:dyDescent="0.15">
      <c r="A3294" s="66"/>
      <c r="O3294"/>
      <c r="T3294"/>
      <c r="U3294"/>
      <c r="V3294"/>
      <c r="W3294"/>
      <c r="X3294"/>
      <c r="Y3294"/>
      <c r="Z3294"/>
      <c r="AA3294"/>
    </row>
    <row r="3295" spans="1:27" s="44" customFormat="1" x14ac:dyDescent="0.15">
      <c r="A3295" s="66"/>
      <c r="O3295"/>
      <c r="T3295"/>
      <c r="U3295"/>
      <c r="V3295"/>
      <c r="W3295"/>
      <c r="X3295"/>
      <c r="Y3295"/>
      <c r="Z3295"/>
      <c r="AA3295"/>
    </row>
    <row r="3296" spans="1:27" s="44" customFormat="1" x14ac:dyDescent="0.15">
      <c r="A3296" s="66"/>
      <c r="O3296"/>
      <c r="T3296"/>
      <c r="U3296"/>
      <c r="V3296"/>
      <c r="W3296"/>
      <c r="X3296"/>
      <c r="Y3296"/>
      <c r="Z3296"/>
      <c r="AA3296"/>
    </row>
    <row r="3297" spans="1:27" s="44" customFormat="1" x14ac:dyDescent="0.15">
      <c r="A3297" s="66"/>
      <c r="O3297"/>
      <c r="T3297"/>
      <c r="U3297"/>
      <c r="V3297"/>
      <c r="W3297"/>
      <c r="X3297"/>
      <c r="Y3297"/>
      <c r="Z3297"/>
      <c r="AA3297"/>
    </row>
    <row r="3298" spans="1:27" s="44" customFormat="1" x14ac:dyDescent="0.15">
      <c r="A3298" s="66"/>
      <c r="O3298"/>
      <c r="T3298"/>
      <c r="U3298"/>
      <c r="V3298"/>
      <c r="W3298"/>
      <c r="X3298"/>
      <c r="Y3298"/>
      <c r="Z3298"/>
      <c r="AA3298"/>
    </row>
    <row r="3299" spans="1:27" s="44" customFormat="1" x14ac:dyDescent="0.15">
      <c r="A3299" s="66"/>
      <c r="O3299"/>
      <c r="T3299"/>
      <c r="U3299"/>
      <c r="V3299"/>
      <c r="W3299"/>
      <c r="X3299"/>
      <c r="Y3299"/>
      <c r="Z3299"/>
      <c r="AA3299"/>
    </row>
    <row r="3300" spans="1:27" s="44" customFormat="1" x14ac:dyDescent="0.15">
      <c r="A3300" s="66"/>
      <c r="O3300"/>
      <c r="T3300"/>
      <c r="U3300"/>
      <c r="V3300"/>
      <c r="W3300"/>
      <c r="X3300"/>
      <c r="Y3300"/>
      <c r="Z3300"/>
      <c r="AA3300"/>
    </row>
    <row r="3301" spans="1:27" s="44" customFormat="1" x14ac:dyDescent="0.15">
      <c r="A3301" s="66"/>
      <c r="O3301"/>
      <c r="T3301"/>
      <c r="U3301"/>
      <c r="V3301"/>
      <c r="W3301"/>
      <c r="X3301"/>
      <c r="Y3301"/>
      <c r="Z3301"/>
      <c r="AA3301"/>
    </row>
    <row r="3302" spans="1:27" s="44" customFormat="1" x14ac:dyDescent="0.15">
      <c r="A3302" s="66"/>
      <c r="O3302"/>
      <c r="T3302"/>
      <c r="U3302"/>
      <c r="V3302"/>
      <c r="W3302"/>
      <c r="X3302"/>
      <c r="Y3302"/>
      <c r="Z3302"/>
      <c r="AA3302"/>
    </row>
    <row r="3303" spans="1:27" s="44" customFormat="1" x14ac:dyDescent="0.15">
      <c r="A3303" s="66"/>
      <c r="O3303"/>
      <c r="T3303"/>
      <c r="U3303"/>
      <c r="V3303"/>
      <c r="W3303"/>
      <c r="X3303"/>
      <c r="Y3303"/>
      <c r="Z3303"/>
      <c r="AA3303"/>
    </row>
    <row r="3304" spans="1:27" s="44" customFormat="1" x14ac:dyDescent="0.15">
      <c r="A3304" s="66"/>
      <c r="O3304"/>
      <c r="T3304"/>
      <c r="U3304"/>
      <c r="V3304"/>
      <c r="W3304"/>
      <c r="X3304"/>
      <c r="Y3304"/>
      <c r="Z3304"/>
      <c r="AA3304"/>
    </row>
    <row r="3305" spans="1:27" s="44" customFormat="1" x14ac:dyDescent="0.15">
      <c r="A3305" s="66"/>
      <c r="O3305"/>
      <c r="T3305"/>
      <c r="U3305"/>
      <c r="V3305"/>
      <c r="W3305"/>
      <c r="X3305"/>
      <c r="Y3305"/>
      <c r="Z3305"/>
      <c r="AA3305"/>
    </row>
    <row r="3306" spans="1:27" s="44" customFormat="1" x14ac:dyDescent="0.15">
      <c r="A3306" s="66"/>
      <c r="O3306"/>
      <c r="T3306"/>
      <c r="U3306"/>
      <c r="V3306"/>
      <c r="W3306"/>
      <c r="X3306"/>
      <c r="Y3306"/>
      <c r="Z3306"/>
      <c r="AA3306"/>
    </row>
    <row r="3307" spans="1:27" s="44" customFormat="1" x14ac:dyDescent="0.15">
      <c r="A3307" s="66"/>
      <c r="O3307"/>
      <c r="T3307"/>
      <c r="U3307"/>
      <c r="V3307"/>
      <c r="W3307"/>
      <c r="X3307"/>
      <c r="Y3307"/>
      <c r="Z3307"/>
      <c r="AA3307"/>
    </row>
    <row r="3308" spans="1:27" s="44" customFormat="1" x14ac:dyDescent="0.15">
      <c r="A3308" s="66"/>
      <c r="O3308"/>
      <c r="T3308"/>
      <c r="U3308"/>
      <c r="V3308"/>
      <c r="W3308"/>
      <c r="X3308"/>
      <c r="Y3308"/>
      <c r="Z3308"/>
      <c r="AA3308"/>
    </row>
    <row r="3309" spans="1:27" s="44" customFormat="1" x14ac:dyDescent="0.15">
      <c r="A3309" s="66"/>
      <c r="O3309"/>
      <c r="T3309"/>
      <c r="U3309"/>
      <c r="V3309"/>
      <c r="W3309"/>
      <c r="X3309"/>
      <c r="Y3309"/>
      <c r="Z3309"/>
      <c r="AA3309"/>
    </row>
    <row r="3310" spans="1:27" s="44" customFormat="1" x14ac:dyDescent="0.15">
      <c r="A3310" s="66"/>
      <c r="O3310"/>
      <c r="T3310"/>
      <c r="U3310"/>
      <c r="V3310"/>
      <c r="W3310"/>
      <c r="X3310"/>
      <c r="Y3310"/>
      <c r="Z3310"/>
      <c r="AA3310"/>
    </row>
    <row r="3311" spans="1:27" s="44" customFormat="1" x14ac:dyDescent="0.15">
      <c r="A3311" s="66"/>
      <c r="O3311"/>
      <c r="T3311"/>
      <c r="U3311"/>
      <c r="V3311"/>
      <c r="W3311"/>
      <c r="X3311"/>
      <c r="Y3311"/>
      <c r="Z3311"/>
      <c r="AA3311"/>
    </row>
    <row r="3312" spans="1:27" s="44" customFormat="1" x14ac:dyDescent="0.15">
      <c r="A3312" s="66"/>
      <c r="O3312"/>
      <c r="T3312"/>
      <c r="U3312"/>
      <c r="V3312"/>
      <c r="W3312"/>
      <c r="X3312"/>
      <c r="Y3312"/>
      <c r="Z3312"/>
      <c r="AA3312"/>
    </row>
    <row r="3313" spans="1:27" s="44" customFormat="1" x14ac:dyDescent="0.15">
      <c r="A3313" s="66"/>
      <c r="O3313"/>
      <c r="T3313"/>
      <c r="U3313"/>
      <c r="V3313"/>
      <c r="W3313"/>
      <c r="X3313"/>
      <c r="Y3313"/>
      <c r="Z3313"/>
      <c r="AA3313"/>
    </row>
    <row r="3314" spans="1:27" s="44" customFormat="1" x14ac:dyDescent="0.15">
      <c r="A3314" s="66"/>
      <c r="O3314"/>
      <c r="T3314"/>
      <c r="U3314"/>
      <c r="V3314"/>
      <c r="W3314"/>
      <c r="X3314"/>
      <c r="Y3314"/>
      <c r="Z3314"/>
      <c r="AA3314"/>
    </row>
    <row r="3315" spans="1:27" s="44" customFormat="1" x14ac:dyDescent="0.15">
      <c r="A3315" s="66"/>
      <c r="O3315"/>
      <c r="T3315"/>
      <c r="U3315"/>
      <c r="V3315"/>
      <c r="W3315"/>
      <c r="X3315"/>
      <c r="Y3315"/>
      <c r="Z3315"/>
      <c r="AA3315"/>
    </row>
    <row r="3316" spans="1:27" s="44" customFormat="1" x14ac:dyDescent="0.15">
      <c r="A3316" s="66"/>
      <c r="O3316"/>
      <c r="T3316"/>
      <c r="U3316"/>
      <c r="V3316"/>
      <c r="W3316"/>
      <c r="X3316"/>
      <c r="Y3316"/>
      <c r="Z3316"/>
      <c r="AA3316"/>
    </row>
    <row r="3317" spans="1:27" s="44" customFormat="1" x14ac:dyDescent="0.15">
      <c r="A3317" s="66"/>
      <c r="O3317"/>
      <c r="T3317"/>
      <c r="U3317"/>
      <c r="V3317"/>
      <c r="W3317"/>
      <c r="X3317"/>
      <c r="Y3317"/>
      <c r="Z3317"/>
      <c r="AA3317"/>
    </row>
    <row r="3318" spans="1:27" s="44" customFormat="1" x14ac:dyDescent="0.15">
      <c r="A3318" s="66"/>
      <c r="O3318"/>
      <c r="T3318"/>
      <c r="U3318"/>
      <c r="V3318"/>
      <c r="W3318"/>
      <c r="X3318"/>
      <c r="Y3318"/>
      <c r="Z3318"/>
      <c r="AA3318"/>
    </row>
    <row r="3319" spans="1:27" s="44" customFormat="1" x14ac:dyDescent="0.15">
      <c r="A3319" s="66"/>
      <c r="O3319"/>
      <c r="T3319"/>
      <c r="U3319"/>
      <c r="V3319"/>
      <c r="W3319"/>
      <c r="X3319"/>
      <c r="Y3319"/>
      <c r="Z3319"/>
      <c r="AA3319"/>
    </row>
    <row r="3320" spans="1:27" s="44" customFormat="1" x14ac:dyDescent="0.15">
      <c r="A3320" s="66"/>
      <c r="O3320"/>
      <c r="T3320"/>
      <c r="U3320"/>
      <c r="V3320"/>
      <c r="W3320"/>
      <c r="X3320"/>
      <c r="Y3320"/>
      <c r="Z3320"/>
      <c r="AA3320"/>
    </row>
    <row r="3321" spans="1:27" s="44" customFormat="1" x14ac:dyDescent="0.15">
      <c r="A3321" s="66"/>
      <c r="O3321"/>
      <c r="T3321"/>
      <c r="U3321"/>
      <c r="V3321"/>
      <c r="W3321"/>
      <c r="X3321"/>
      <c r="Y3321"/>
      <c r="Z3321"/>
      <c r="AA3321"/>
    </row>
    <row r="3322" spans="1:27" s="44" customFormat="1" x14ac:dyDescent="0.15">
      <c r="A3322" s="66"/>
      <c r="O3322"/>
      <c r="T3322"/>
      <c r="U3322"/>
      <c r="V3322"/>
      <c r="W3322"/>
      <c r="X3322"/>
      <c r="Y3322"/>
      <c r="Z3322"/>
      <c r="AA3322"/>
    </row>
    <row r="3323" spans="1:27" s="44" customFormat="1" x14ac:dyDescent="0.15">
      <c r="A3323" s="66"/>
      <c r="O3323"/>
      <c r="T3323"/>
      <c r="U3323"/>
      <c r="V3323"/>
      <c r="W3323"/>
      <c r="X3323"/>
      <c r="Y3323"/>
      <c r="Z3323"/>
      <c r="AA3323"/>
    </row>
    <row r="3324" spans="1:27" s="44" customFormat="1" x14ac:dyDescent="0.15">
      <c r="A3324" s="66"/>
      <c r="O3324"/>
      <c r="T3324"/>
      <c r="U3324"/>
      <c r="V3324"/>
      <c r="W3324"/>
      <c r="X3324"/>
      <c r="Y3324"/>
      <c r="Z3324"/>
      <c r="AA3324"/>
    </row>
    <row r="3325" spans="1:27" s="44" customFormat="1" x14ac:dyDescent="0.15">
      <c r="A3325" s="66"/>
      <c r="O3325"/>
      <c r="T3325"/>
      <c r="U3325"/>
      <c r="V3325"/>
      <c r="W3325"/>
      <c r="X3325"/>
      <c r="Y3325"/>
      <c r="Z3325"/>
      <c r="AA3325"/>
    </row>
    <row r="3326" spans="1:27" s="44" customFormat="1" x14ac:dyDescent="0.15">
      <c r="A3326" s="66"/>
      <c r="O3326"/>
      <c r="T3326"/>
      <c r="U3326"/>
      <c r="V3326"/>
      <c r="W3326"/>
      <c r="X3326"/>
      <c r="Y3326"/>
      <c r="Z3326"/>
      <c r="AA3326"/>
    </row>
    <row r="3327" spans="1:27" s="44" customFormat="1" x14ac:dyDescent="0.15">
      <c r="A3327" s="66"/>
      <c r="O3327"/>
      <c r="T3327"/>
      <c r="U3327"/>
      <c r="V3327"/>
      <c r="W3327"/>
      <c r="X3327"/>
      <c r="Y3327"/>
      <c r="Z3327"/>
      <c r="AA3327"/>
    </row>
    <row r="3328" spans="1:27" s="44" customFormat="1" x14ac:dyDescent="0.15">
      <c r="A3328" s="66"/>
      <c r="O3328"/>
      <c r="T3328"/>
      <c r="U3328"/>
      <c r="V3328"/>
      <c r="W3328"/>
      <c r="X3328"/>
      <c r="Y3328"/>
      <c r="Z3328"/>
      <c r="AA3328"/>
    </row>
    <row r="3329" spans="1:27" s="44" customFormat="1" x14ac:dyDescent="0.15">
      <c r="A3329" s="66"/>
      <c r="O3329"/>
      <c r="T3329"/>
      <c r="U3329"/>
      <c r="V3329"/>
      <c r="W3329"/>
      <c r="X3329"/>
      <c r="Y3329"/>
      <c r="Z3329"/>
      <c r="AA3329"/>
    </row>
    <row r="3330" spans="1:27" s="44" customFormat="1" x14ac:dyDescent="0.15">
      <c r="A3330" s="66"/>
      <c r="O3330"/>
      <c r="T3330"/>
      <c r="U3330"/>
      <c r="V3330"/>
      <c r="W3330"/>
      <c r="X3330"/>
      <c r="Y3330"/>
      <c r="Z3330"/>
      <c r="AA3330"/>
    </row>
    <row r="3331" spans="1:27" s="44" customFormat="1" x14ac:dyDescent="0.15">
      <c r="A3331" s="66"/>
      <c r="O3331"/>
      <c r="T3331"/>
      <c r="U3331"/>
      <c r="V3331"/>
      <c r="W3331"/>
      <c r="X3331"/>
      <c r="Y3331"/>
      <c r="Z3331"/>
      <c r="AA3331"/>
    </row>
    <row r="3332" spans="1:27" s="44" customFormat="1" x14ac:dyDescent="0.15">
      <c r="A3332" s="66"/>
      <c r="O3332"/>
      <c r="T3332"/>
      <c r="U3332"/>
      <c r="V3332"/>
      <c r="W3332"/>
      <c r="X3332"/>
      <c r="Y3332"/>
      <c r="Z3332"/>
      <c r="AA3332"/>
    </row>
    <row r="3333" spans="1:27" s="44" customFormat="1" x14ac:dyDescent="0.15">
      <c r="A3333" s="66"/>
      <c r="O3333"/>
      <c r="T3333"/>
      <c r="U3333"/>
      <c r="V3333"/>
      <c r="W3333"/>
      <c r="X3333"/>
      <c r="Y3333"/>
      <c r="Z3333"/>
      <c r="AA3333"/>
    </row>
    <row r="3334" spans="1:27" s="44" customFormat="1" x14ac:dyDescent="0.15">
      <c r="A3334" s="66"/>
      <c r="O3334"/>
      <c r="T3334"/>
      <c r="U3334"/>
      <c r="V3334"/>
      <c r="W3334"/>
      <c r="X3334"/>
      <c r="Y3334"/>
      <c r="Z3334"/>
      <c r="AA3334"/>
    </row>
    <row r="3335" spans="1:27" s="44" customFormat="1" x14ac:dyDescent="0.15">
      <c r="A3335" s="66"/>
      <c r="O3335"/>
      <c r="T3335"/>
      <c r="U3335"/>
      <c r="V3335"/>
      <c r="W3335"/>
      <c r="X3335"/>
      <c r="Y3335"/>
      <c r="Z3335"/>
      <c r="AA3335"/>
    </row>
    <row r="3336" spans="1:27" s="44" customFormat="1" x14ac:dyDescent="0.15">
      <c r="A3336" s="66"/>
      <c r="O3336"/>
      <c r="T3336"/>
      <c r="U3336"/>
      <c r="V3336"/>
      <c r="W3336"/>
      <c r="X3336"/>
      <c r="Y3336"/>
      <c r="Z3336"/>
      <c r="AA3336"/>
    </row>
    <row r="3337" spans="1:27" s="44" customFormat="1" x14ac:dyDescent="0.15">
      <c r="A3337" s="66"/>
      <c r="O3337"/>
      <c r="T3337"/>
      <c r="U3337"/>
      <c r="V3337"/>
      <c r="W3337"/>
      <c r="X3337"/>
      <c r="Y3337"/>
      <c r="Z3337"/>
      <c r="AA3337"/>
    </row>
    <row r="3338" spans="1:27" s="44" customFormat="1" x14ac:dyDescent="0.15">
      <c r="A3338" s="66"/>
      <c r="O3338"/>
      <c r="T3338"/>
      <c r="U3338"/>
      <c r="V3338"/>
      <c r="W3338"/>
      <c r="X3338"/>
      <c r="Y3338"/>
      <c r="Z3338"/>
      <c r="AA3338"/>
    </row>
    <row r="3339" spans="1:27" s="44" customFormat="1" x14ac:dyDescent="0.15">
      <c r="A3339" s="66"/>
      <c r="O3339"/>
      <c r="T3339"/>
      <c r="U3339"/>
      <c r="V3339"/>
      <c r="W3339"/>
      <c r="X3339"/>
      <c r="Y3339"/>
      <c r="Z3339"/>
      <c r="AA3339"/>
    </row>
    <row r="3340" spans="1:27" s="44" customFormat="1" x14ac:dyDescent="0.15">
      <c r="A3340" s="66"/>
      <c r="O3340"/>
      <c r="T3340"/>
      <c r="U3340"/>
      <c r="V3340"/>
      <c r="W3340"/>
      <c r="X3340"/>
      <c r="Y3340"/>
      <c r="Z3340"/>
      <c r="AA3340"/>
    </row>
    <row r="3341" spans="1:27" s="44" customFormat="1" x14ac:dyDescent="0.15">
      <c r="A3341" s="66"/>
      <c r="O3341"/>
      <c r="T3341"/>
      <c r="U3341"/>
      <c r="V3341"/>
      <c r="W3341"/>
      <c r="X3341"/>
      <c r="Y3341"/>
      <c r="Z3341"/>
      <c r="AA3341"/>
    </row>
    <row r="3342" spans="1:27" s="44" customFormat="1" x14ac:dyDescent="0.15">
      <c r="A3342" s="66"/>
      <c r="O3342"/>
      <c r="T3342"/>
      <c r="U3342"/>
      <c r="V3342"/>
      <c r="W3342"/>
      <c r="X3342"/>
      <c r="Y3342"/>
      <c r="Z3342"/>
      <c r="AA3342"/>
    </row>
    <row r="3343" spans="1:27" s="44" customFormat="1" x14ac:dyDescent="0.15">
      <c r="A3343" s="66"/>
      <c r="O3343"/>
      <c r="T3343"/>
      <c r="U3343"/>
      <c r="V3343"/>
      <c r="W3343"/>
      <c r="X3343"/>
      <c r="Y3343"/>
      <c r="Z3343"/>
      <c r="AA3343"/>
    </row>
    <row r="3344" spans="1:27" s="44" customFormat="1" x14ac:dyDescent="0.15">
      <c r="A3344" s="66"/>
      <c r="O3344"/>
      <c r="T3344"/>
      <c r="U3344"/>
      <c r="V3344"/>
      <c r="W3344"/>
      <c r="X3344"/>
      <c r="Y3344"/>
      <c r="Z3344"/>
      <c r="AA3344"/>
    </row>
    <row r="3345" spans="1:27" s="44" customFormat="1" x14ac:dyDescent="0.15">
      <c r="A3345" s="66"/>
      <c r="O3345"/>
      <c r="T3345"/>
      <c r="U3345"/>
      <c r="V3345"/>
      <c r="W3345"/>
      <c r="X3345"/>
      <c r="Y3345"/>
      <c r="Z3345"/>
      <c r="AA3345"/>
    </row>
    <row r="3346" spans="1:27" s="44" customFormat="1" x14ac:dyDescent="0.15">
      <c r="A3346" s="66"/>
      <c r="O3346"/>
      <c r="T3346"/>
      <c r="U3346"/>
      <c r="V3346"/>
      <c r="W3346"/>
      <c r="X3346"/>
      <c r="Y3346"/>
      <c r="Z3346"/>
      <c r="AA3346"/>
    </row>
    <row r="3347" spans="1:27" s="44" customFormat="1" x14ac:dyDescent="0.15">
      <c r="A3347" s="66"/>
      <c r="O3347"/>
      <c r="T3347"/>
      <c r="U3347"/>
      <c r="V3347"/>
      <c r="W3347"/>
      <c r="X3347"/>
      <c r="Y3347"/>
      <c r="Z3347"/>
      <c r="AA3347"/>
    </row>
    <row r="3348" spans="1:27" s="44" customFormat="1" x14ac:dyDescent="0.15">
      <c r="A3348" s="66"/>
      <c r="O3348"/>
      <c r="T3348"/>
      <c r="U3348"/>
      <c r="V3348"/>
      <c r="W3348"/>
      <c r="X3348"/>
      <c r="Y3348"/>
      <c r="Z3348"/>
      <c r="AA3348"/>
    </row>
    <row r="3349" spans="1:27" s="44" customFormat="1" x14ac:dyDescent="0.15">
      <c r="A3349" s="66"/>
      <c r="O3349"/>
      <c r="T3349"/>
      <c r="U3349"/>
      <c r="V3349"/>
      <c r="W3349"/>
      <c r="X3349"/>
      <c r="Y3349"/>
      <c r="Z3349"/>
      <c r="AA3349"/>
    </row>
    <row r="3350" spans="1:27" s="44" customFormat="1" x14ac:dyDescent="0.15">
      <c r="A3350" s="66"/>
      <c r="O3350"/>
      <c r="T3350"/>
      <c r="U3350"/>
      <c r="V3350"/>
      <c r="W3350"/>
      <c r="X3350"/>
      <c r="Y3350"/>
      <c r="Z3350"/>
      <c r="AA3350"/>
    </row>
    <row r="3351" spans="1:27" s="44" customFormat="1" x14ac:dyDescent="0.15">
      <c r="A3351" s="66"/>
      <c r="O3351"/>
      <c r="T3351"/>
      <c r="U3351"/>
      <c r="V3351"/>
      <c r="W3351"/>
      <c r="X3351"/>
      <c r="Y3351"/>
      <c r="Z3351"/>
      <c r="AA3351"/>
    </row>
    <row r="3352" spans="1:27" s="44" customFormat="1" x14ac:dyDescent="0.15">
      <c r="A3352" s="66"/>
      <c r="O3352"/>
      <c r="T3352"/>
      <c r="U3352"/>
      <c r="V3352"/>
      <c r="W3352"/>
      <c r="X3352"/>
      <c r="Y3352"/>
      <c r="Z3352"/>
      <c r="AA3352"/>
    </row>
    <row r="3353" spans="1:27" s="44" customFormat="1" x14ac:dyDescent="0.15">
      <c r="A3353" s="66"/>
      <c r="O3353"/>
      <c r="T3353"/>
      <c r="U3353"/>
      <c r="V3353"/>
      <c r="W3353"/>
      <c r="X3353"/>
      <c r="Y3353"/>
      <c r="Z3353"/>
      <c r="AA3353"/>
    </row>
    <row r="3354" spans="1:27" s="44" customFormat="1" x14ac:dyDescent="0.15">
      <c r="A3354" s="66"/>
      <c r="O3354"/>
      <c r="T3354"/>
      <c r="U3354"/>
      <c r="V3354"/>
      <c r="W3354"/>
      <c r="X3354"/>
      <c r="Y3354"/>
      <c r="Z3354"/>
      <c r="AA3354"/>
    </row>
    <row r="3355" spans="1:27" s="44" customFormat="1" x14ac:dyDescent="0.15">
      <c r="A3355" s="66"/>
      <c r="O3355"/>
      <c r="T3355"/>
      <c r="U3355"/>
      <c r="V3355"/>
      <c r="W3355"/>
      <c r="X3355"/>
      <c r="Y3355"/>
      <c r="Z3355"/>
      <c r="AA3355"/>
    </row>
    <row r="3356" spans="1:27" s="44" customFormat="1" x14ac:dyDescent="0.15">
      <c r="A3356" s="66"/>
      <c r="O3356"/>
      <c r="T3356"/>
      <c r="U3356"/>
      <c r="V3356"/>
      <c r="W3356"/>
      <c r="X3356"/>
      <c r="Y3356"/>
      <c r="Z3356"/>
      <c r="AA3356"/>
    </row>
    <row r="3357" spans="1:27" s="44" customFormat="1" x14ac:dyDescent="0.15">
      <c r="A3357" s="66"/>
      <c r="O3357"/>
      <c r="T3357"/>
      <c r="U3357"/>
      <c r="V3357"/>
      <c r="W3357"/>
      <c r="X3357"/>
      <c r="Y3357"/>
      <c r="Z3357"/>
      <c r="AA3357"/>
    </row>
    <row r="3358" spans="1:27" s="44" customFormat="1" x14ac:dyDescent="0.15">
      <c r="A3358" s="66"/>
      <c r="O3358"/>
      <c r="T3358"/>
      <c r="U3358"/>
      <c r="V3358"/>
      <c r="W3358"/>
      <c r="X3358"/>
      <c r="Y3358"/>
      <c r="Z3358"/>
      <c r="AA3358"/>
    </row>
    <row r="3359" spans="1:27" s="44" customFormat="1" x14ac:dyDescent="0.15">
      <c r="A3359" s="66"/>
      <c r="O3359"/>
      <c r="T3359"/>
      <c r="U3359"/>
      <c r="V3359"/>
      <c r="W3359"/>
      <c r="X3359"/>
      <c r="Y3359"/>
      <c r="Z3359"/>
      <c r="AA3359"/>
    </row>
    <row r="3360" spans="1:27" s="44" customFormat="1" x14ac:dyDescent="0.15">
      <c r="A3360" s="66"/>
      <c r="O3360"/>
      <c r="T3360"/>
      <c r="U3360"/>
      <c r="V3360"/>
      <c r="W3360"/>
      <c r="X3360"/>
      <c r="Y3360"/>
      <c r="Z3360"/>
      <c r="AA3360"/>
    </row>
    <row r="3361" spans="1:27" s="44" customFormat="1" x14ac:dyDescent="0.15">
      <c r="A3361" s="66"/>
      <c r="O3361"/>
      <c r="T3361"/>
      <c r="U3361"/>
      <c r="V3361"/>
      <c r="W3361"/>
      <c r="X3361"/>
      <c r="Y3361"/>
      <c r="Z3361"/>
      <c r="AA3361"/>
    </row>
    <row r="3362" spans="1:27" s="44" customFormat="1" x14ac:dyDescent="0.15">
      <c r="A3362" s="66"/>
      <c r="O3362"/>
      <c r="T3362"/>
      <c r="U3362"/>
      <c r="V3362"/>
      <c r="W3362"/>
      <c r="X3362"/>
      <c r="Y3362"/>
      <c r="Z3362"/>
      <c r="AA3362"/>
    </row>
    <row r="3363" spans="1:27" s="44" customFormat="1" x14ac:dyDescent="0.15">
      <c r="A3363" s="66"/>
      <c r="O3363"/>
      <c r="T3363"/>
      <c r="U3363"/>
      <c r="V3363"/>
      <c r="W3363"/>
      <c r="X3363"/>
      <c r="Y3363"/>
      <c r="Z3363"/>
      <c r="AA3363"/>
    </row>
    <row r="3364" spans="1:27" s="44" customFormat="1" x14ac:dyDescent="0.15">
      <c r="A3364" s="66"/>
      <c r="O3364"/>
      <c r="T3364"/>
      <c r="U3364"/>
      <c r="V3364"/>
      <c r="W3364"/>
      <c r="X3364"/>
      <c r="Y3364"/>
      <c r="Z3364"/>
      <c r="AA3364"/>
    </row>
    <row r="3365" spans="1:27" s="44" customFormat="1" x14ac:dyDescent="0.15">
      <c r="A3365" s="66"/>
      <c r="O3365"/>
      <c r="T3365"/>
      <c r="U3365"/>
      <c r="V3365"/>
      <c r="W3365"/>
      <c r="X3365"/>
      <c r="Y3365"/>
      <c r="Z3365"/>
      <c r="AA3365"/>
    </row>
    <row r="3366" spans="1:27" s="44" customFormat="1" x14ac:dyDescent="0.15">
      <c r="A3366" s="66"/>
      <c r="O3366"/>
      <c r="T3366"/>
      <c r="U3366"/>
      <c r="V3366"/>
      <c r="W3366"/>
      <c r="X3366"/>
      <c r="Y3366"/>
      <c r="Z3366"/>
      <c r="AA3366"/>
    </row>
    <row r="3367" spans="1:27" s="44" customFormat="1" x14ac:dyDescent="0.15">
      <c r="A3367" s="66"/>
      <c r="O3367"/>
      <c r="T3367"/>
      <c r="U3367"/>
      <c r="V3367"/>
      <c r="W3367"/>
      <c r="X3367"/>
      <c r="Y3367"/>
      <c r="Z3367"/>
      <c r="AA3367"/>
    </row>
    <row r="3368" spans="1:27" s="44" customFormat="1" x14ac:dyDescent="0.15">
      <c r="A3368" s="66"/>
      <c r="O3368"/>
      <c r="T3368"/>
      <c r="U3368"/>
      <c r="V3368"/>
      <c r="W3368"/>
      <c r="X3368"/>
      <c r="Y3368"/>
      <c r="Z3368"/>
      <c r="AA3368"/>
    </row>
    <row r="3369" spans="1:27" s="44" customFormat="1" x14ac:dyDescent="0.15">
      <c r="A3369" s="66"/>
      <c r="O3369"/>
      <c r="T3369"/>
      <c r="U3369"/>
      <c r="V3369"/>
      <c r="W3369"/>
      <c r="X3369"/>
      <c r="Y3369"/>
      <c r="Z3369"/>
      <c r="AA3369"/>
    </row>
    <row r="3370" spans="1:27" s="44" customFormat="1" x14ac:dyDescent="0.15">
      <c r="A3370" s="66"/>
      <c r="O3370"/>
      <c r="T3370"/>
      <c r="U3370"/>
      <c r="V3370"/>
      <c r="W3370"/>
      <c r="X3370"/>
      <c r="Y3370"/>
      <c r="Z3370"/>
      <c r="AA3370"/>
    </row>
    <row r="3371" spans="1:27" s="44" customFormat="1" x14ac:dyDescent="0.15">
      <c r="A3371" s="66"/>
      <c r="O3371"/>
      <c r="T3371"/>
      <c r="U3371"/>
      <c r="V3371"/>
      <c r="W3371"/>
      <c r="X3371"/>
      <c r="Y3371"/>
      <c r="Z3371"/>
      <c r="AA3371"/>
    </row>
    <row r="3372" spans="1:27" s="44" customFormat="1" x14ac:dyDescent="0.15">
      <c r="A3372" s="66"/>
      <c r="O3372"/>
      <c r="T3372"/>
      <c r="U3372"/>
      <c r="V3372"/>
      <c r="W3372"/>
      <c r="X3372"/>
      <c r="Y3372"/>
      <c r="Z3372"/>
      <c r="AA3372"/>
    </row>
    <row r="3373" spans="1:27" s="44" customFormat="1" x14ac:dyDescent="0.15">
      <c r="A3373" s="66"/>
      <c r="O3373"/>
      <c r="T3373"/>
      <c r="U3373"/>
      <c r="V3373"/>
      <c r="W3373"/>
      <c r="X3373"/>
      <c r="Y3373"/>
      <c r="Z3373"/>
      <c r="AA3373"/>
    </row>
    <row r="3374" spans="1:27" s="44" customFormat="1" x14ac:dyDescent="0.15">
      <c r="A3374" s="66"/>
      <c r="O3374"/>
      <c r="T3374"/>
      <c r="U3374"/>
      <c r="V3374"/>
      <c r="W3374"/>
      <c r="X3374"/>
      <c r="Y3374"/>
      <c r="Z3374"/>
      <c r="AA3374"/>
    </row>
    <row r="3375" spans="1:27" s="44" customFormat="1" x14ac:dyDescent="0.15">
      <c r="A3375" s="66"/>
      <c r="O3375"/>
      <c r="T3375"/>
      <c r="U3375"/>
      <c r="V3375"/>
      <c r="W3375"/>
      <c r="X3375"/>
      <c r="Y3375"/>
      <c r="Z3375"/>
      <c r="AA3375"/>
    </row>
    <row r="3376" spans="1:27" s="44" customFormat="1" x14ac:dyDescent="0.15">
      <c r="A3376" s="66"/>
      <c r="O3376"/>
      <c r="T3376"/>
      <c r="U3376"/>
      <c r="V3376"/>
      <c r="W3376"/>
      <c r="X3376"/>
      <c r="Y3376"/>
      <c r="Z3376"/>
      <c r="AA3376"/>
    </row>
    <row r="3377" spans="1:27" s="44" customFormat="1" x14ac:dyDescent="0.15">
      <c r="A3377" s="66"/>
      <c r="O3377"/>
      <c r="T3377"/>
      <c r="U3377"/>
      <c r="V3377"/>
      <c r="W3377"/>
      <c r="X3377"/>
      <c r="Y3377"/>
      <c r="Z3377"/>
      <c r="AA3377"/>
    </row>
    <row r="3378" spans="1:27" s="44" customFormat="1" x14ac:dyDescent="0.15">
      <c r="A3378" s="66"/>
      <c r="O3378"/>
      <c r="T3378"/>
      <c r="U3378"/>
      <c r="V3378"/>
      <c r="W3378"/>
      <c r="X3378"/>
      <c r="Y3378"/>
      <c r="Z3378"/>
      <c r="AA3378"/>
    </row>
    <row r="3379" spans="1:27" s="44" customFormat="1" x14ac:dyDescent="0.15">
      <c r="A3379" s="66"/>
      <c r="O3379"/>
      <c r="T3379"/>
      <c r="U3379"/>
      <c r="V3379"/>
      <c r="W3379"/>
      <c r="X3379"/>
      <c r="Y3379"/>
      <c r="Z3379"/>
      <c r="AA3379"/>
    </row>
    <row r="3380" spans="1:27" s="44" customFormat="1" x14ac:dyDescent="0.15">
      <c r="A3380" s="66"/>
      <c r="O3380"/>
      <c r="T3380"/>
      <c r="U3380"/>
      <c r="V3380"/>
      <c r="W3380"/>
      <c r="X3380"/>
      <c r="Y3380"/>
      <c r="Z3380"/>
      <c r="AA3380"/>
    </row>
    <row r="3381" spans="1:27" s="44" customFormat="1" x14ac:dyDescent="0.15">
      <c r="A3381" s="66"/>
      <c r="O3381"/>
      <c r="T3381"/>
      <c r="U3381"/>
      <c r="V3381"/>
      <c r="W3381"/>
      <c r="X3381"/>
      <c r="Y3381"/>
      <c r="Z3381"/>
      <c r="AA3381"/>
    </row>
    <row r="3382" spans="1:27" s="44" customFormat="1" x14ac:dyDescent="0.15">
      <c r="A3382" s="66"/>
      <c r="O3382"/>
      <c r="T3382"/>
      <c r="U3382"/>
      <c r="V3382"/>
      <c r="W3382"/>
      <c r="X3382"/>
      <c r="Y3382"/>
      <c r="Z3382"/>
      <c r="AA3382"/>
    </row>
    <row r="3383" spans="1:27" s="44" customFormat="1" x14ac:dyDescent="0.15">
      <c r="A3383" s="66"/>
      <c r="O3383"/>
      <c r="T3383"/>
      <c r="U3383"/>
      <c r="V3383"/>
      <c r="W3383"/>
      <c r="X3383"/>
      <c r="Y3383"/>
      <c r="Z3383"/>
      <c r="AA3383"/>
    </row>
    <row r="3384" spans="1:27" s="44" customFormat="1" x14ac:dyDescent="0.15">
      <c r="A3384" s="66"/>
      <c r="O3384"/>
      <c r="T3384"/>
      <c r="U3384"/>
      <c r="V3384"/>
      <c r="W3384"/>
      <c r="X3384"/>
      <c r="Y3384"/>
      <c r="Z3384"/>
      <c r="AA3384"/>
    </row>
    <row r="3385" spans="1:27" s="44" customFormat="1" x14ac:dyDescent="0.15">
      <c r="A3385" s="66"/>
      <c r="O3385"/>
      <c r="T3385"/>
      <c r="U3385"/>
      <c r="V3385"/>
      <c r="W3385"/>
      <c r="X3385"/>
      <c r="Y3385"/>
      <c r="Z3385"/>
      <c r="AA3385"/>
    </row>
    <row r="3386" spans="1:27" s="44" customFormat="1" x14ac:dyDescent="0.15">
      <c r="A3386" s="66"/>
      <c r="O3386"/>
      <c r="T3386"/>
      <c r="U3386"/>
      <c r="V3386"/>
      <c r="W3386"/>
      <c r="X3386"/>
      <c r="Y3386"/>
      <c r="Z3386"/>
      <c r="AA3386"/>
    </row>
    <row r="3387" spans="1:27" s="44" customFormat="1" x14ac:dyDescent="0.15">
      <c r="A3387" s="66"/>
      <c r="O3387"/>
      <c r="T3387"/>
      <c r="U3387"/>
      <c r="V3387"/>
      <c r="W3387"/>
      <c r="X3387"/>
      <c r="Y3387"/>
      <c r="Z3387"/>
      <c r="AA3387"/>
    </row>
    <row r="3388" spans="1:27" s="44" customFormat="1" x14ac:dyDescent="0.15">
      <c r="A3388" s="66"/>
      <c r="O3388"/>
      <c r="T3388"/>
      <c r="U3388"/>
      <c r="V3388"/>
      <c r="W3388"/>
      <c r="X3388"/>
      <c r="Y3388"/>
      <c r="Z3388"/>
      <c r="AA3388"/>
    </row>
    <row r="3389" spans="1:27" s="44" customFormat="1" x14ac:dyDescent="0.15">
      <c r="A3389" s="66"/>
      <c r="O3389"/>
      <c r="T3389"/>
      <c r="U3389"/>
      <c r="V3389"/>
      <c r="W3389"/>
      <c r="X3389"/>
      <c r="Y3389"/>
      <c r="Z3389"/>
      <c r="AA3389"/>
    </row>
    <row r="3390" spans="1:27" s="44" customFormat="1" x14ac:dyDescent="0.15">
      <c r="A3390" s="66"/>
      <c r="O3390"/>
      <c r="T3390"/>
      <c r="U3390"/>
      <c r="V3390"/>
      <c r="W3390"/>
      <c r="X3390"/>
      <c r="Y3390"/>
      <c r="Z3390"/>
      <c r="AA3390"/>
    </row>
    <row r="3391" spans="1:27" s="44" customFormat="1" x14ac:dyDescent="0.15">
      <c r="A3391" s="66"/>
      <c r="O3391"/>
      <c r="T3391"/>
      <c r="U3391"/>
      <c r="V3391"/>
      <c r="W3391"/>
      <c r="X3391"/>
      <c r="Y3391"/>
      <c r="Z3391"/>
      <c r="AA3391"/>
    </row>
    <row r="3392" spans="1:27" s="44" customFormat="1" x14ac:dyDescent="0.15">
      <c r="A3392" s="66"/>
      <c r="O3392"/>
      <c r="T3392"/>
      <c r="U3392"/>
      <c r="V3392"/>
      <c r="W3392"/>
      <c r="X3392"/>
      <c r="Y3392"/>
      <c r="Z3392"/>
      <c r="AA3392"/>
    </row>
    <row r="3393" spans="1:27" s="44" customFormat="1" x14ac:dyDescent="0.15">
      <c r="A3393" s="66"/>
      <c r="O3393"/>
      <c r="T3393"/>
      <c r="U3393"/>
      <c r="V3393"/>
      <c r="W3393"/>
      <c r="X3393"/>
      <c r="Y3393"/>
      <c r="Z3393"/>
      <c r="AA3393"/>
    </row>
    <row r="3394" spans="1:27" s="44" customFormat="1" x14ac:dyDescent="0.15">
      <c r="A3394" s="66"/>
      <c r="O3394"/>
      <c r="T3394"/>
      <c r="U3394"/>
      <c r="V3394"/>
      <c r="W3394"/>
      <c r="X3394"/>
      <c r="Y3394"/>
      <c r="Z3394"/>
      <c r="AA3394"/>
    </row>
    <row r="3395" spans="1:27" s="44" customFormat="1" x14ac:dyDescent="0.15">
      <c r="A3395" s="66"/>
      <c r="O3395"/>
      <c r="T3395"/>
      <c r="U3395"/>
      <c r="V3395"/>
      <c r="W3395"/>
      <c r="X3395"/>
      <c r="Y3395"/>
      <c r="Z3395"/>
      <c r="AA3395"/>
    </row>
    <row r="3396" spans="1:27" s="44" customFormat="1" x14ac:dyDescent="0.15">
      <c r="A3396" s="66"/>
      <c r="O3396"/>
      <c r="T3396"/>
      <c r="U3396"/>
      <c r="V3396"/>
      <c r="W3396"/>
      <c r="X3396"/>
      <c r="Y3396"/>
      <c r="Z3396"/>
      <c r="AA3396"/>
    </row>
    <row r="3397" spans="1:27" s="44" customFormat="1" x14ac:dyDescent="0.15">
      <c r="A3397" s="66"/>
      <c r="O3397"/>
      <c r="T3397"/>
      <c r="U3397"/>
      <c r="V3397"/>
      <c r="W3397"/>
      <c r="X3397"/>
      <c r="Y3397"/>
      <c r="Z3397"/>
      <c r="AA3397"/>
    </row>
    <row r="3398" spans="1:27" s="44" customFormat="1" x14ac:dyDescent="0.15">
      <c r="A3398" s="66"/>
      <c r="O3398"/>
      <c r="T3398"/>
      <c r="U3398"/>
      <c r="V3398"/>
      <c r="W3398"/>
      <c r="X3398"/>
      <c r="Y3398"/>
      <c r="Z3398"/>
      <c r="AA3398"/>
    </row>
    <row r="3399" spans="1:27" s="44" customFormat="1" x14ac:dyDescent="0.15">
      <c r="A3399" s="66"/>
      <c r="O3399"/>
      <c r="T3399"/>
      <c r="U3399"/>
      <c r="V3399"/>
      <c r="W3399"/>
      <c r="X3399"/>
      <c r="Y3399"/>
      <c r="Z3399"/>
      <c r="AA3399"/>
    </row>
    <row r="3400" spans="1:27" s="44" customFormat="1" x14ac:dyDescent="0.15">
      <c r="A3400" s="66"/>
      <c r="O3400"/>
      <c r="T3400"/>
      <c r="U3400"/>
      <c r="V3400"/>
      <c r="W3400"/>
      <c r="X3400"/>
      <c r="Y3400"/>
      <c r="Z3400"/>
      <c r="AA3400"/>
    </row>
    <row r="3401" spans="1:27" s="44" customFormat="1" x14ac:dyDescent="0.15">
      <c r="A3401" s="66"/>
      <c r="O3401"/>
      <c r="T3401"/>
      <c r="U3401"/>
      <c r="V3401"/>
      <c r="W3401"/>
      <c r="X3401"/>
      <c r="Y3401"/>
      <c r="Z3401"/>
      <c r="AA3401"/>
    </row>
    <row r="3402" spans="1:27" s="44" customFormat="1" x14ac:dyDescent="0.15">
      <c r="A3402" s="66"/>
      <c r="O3402"/>
      <c r="T3402"/>
      <c r="U3402"/>
      <c r="V3402"/>
      <c r="W3402"/>
      <c r="X3402"/>
      <c r="Y3402"/>
      <c r="Z3402"/>
      <c r="AA3402"/>
    </row>
    <row r="3403" spans="1:27" s="44" customFormat="1" x14ac:dyDescent="0.15">
      <c r="A3403" s="66"/>
      <c r="O3403"/>
      <c r="T3403"/>
      <c r="U3403"/>
      <c r="V3403"/>
      <c r="W3403"/>
      <c r="X3403"/>
      <c r="Y3403"/>
      <c r="Z3403"/>
      <c r="AA3403"/>
    </row>
    <row r="3404" spans="1:27" s="44" customFormat="1" x14ac:dyDescent="0.15">
      <c r="A3404" s="66"/>
      <c r="O3404"/>
      <c r="T3404"/>
      <c r="U3404"/>
      <c r="V3404"/>
      <c r="W3404"/>
      <c r="X3404"/>
      <c r="Y3404"/>
      <c r="Z3404"/>
      <c r="AA3404"/>
    </row>
    <row r="3405" spans="1:27" s="44" customFormat="1" x14ac:dyDescent="0.15">
      <c r="A3405" s="66"/>
      <c r="O3405"/>
      <c r="T3405"/>
      <c r="U3405"/>
      <c r="V3405"/>
      <c r="W3405"/>
      <c r="X3405"/>
      <c r="Y3405"/>
      <c r="Z3405"/>
      <c r="AA3405"/>
    </row>
    <row r="3406" spans="1:27" s="44" customFormat="1" x14ac:dyDescent="0.15">
      <c r="A3406" s="66"/>
      <c r="O3406"/>
      <c r="T3406"/>
      <c r="U3406"/>
      <c r="V3406"/>
      <c r="W3406"/>
      <c r="X3406"/>
      <c r="Y3406"/>
      <c r="Z3406"/>
      <c r="AA3406"/>
    </row>
    <row r="3407" spans="1:27" s="44" customFormat="1" x14ac:dyDescent="0.15">
      <c r="A3407" s="66"/>
      <c r="O3407"/>
      <c r="T3407"/>
      <c r="U3407"/>
      <c r="V3407"/>
      <c r="W3407"/>
      <c r="X3407"/>
      <c r="Y3407"/>
      <c r="Z3407"/>
      <c r="AA3407"/>
    </row>
    <row r="3408" spans="1:27" s="44" customFormat="1" x14ac:dyDescent="0.15">
      <c r="A3408" s="66"/>
      <c r="O3408"/>
      <c r="T3408"/>
      <c r="U3408"/>
      <c r="V3408"/>
      <c r="W3408"/>
      <c r="X3408"/>
      <c r="Y3408"/>
      <c r="Z3408"/>
      <c r="AA3408"/>
    </row>
    <row r="3409" spans="1:27" s="44" customFormat="1" x14ac:dyDescent="0.15">
      <c r="A3409" s="66"/>
      <c r="O3409"/>
      <c r="T3409"/>
      <c r="U3409"/>
      <c r="V3409"/>
      <c r="W3409"/>
      <c r="X3409"/>
      <c r="Y3409"/>
      <c r="Z3409"/>
      <c r="AA3409"/>
    </row>
    <row r="3410" spans="1:27" s="44" customFormat="1" x14ac:dyDescent="0.15">
      <c r="A3410" s="66"/>
      <c r="O3410"/>
      <c r="T3410"/>
      <c r="U3410"/>
      <c r="V3410"/>
      <c r="W3410"/>
      <c r="X3410"/>
      <c r="Y3410"/>
      <c r="Z3410"/>
      <c r="AA3410"/>
    </row>
    <row r="3411" spans="1:27" s="44" customFormat="1" x14ac:dyDescent="0.15">
      <c r="A3411" s="66"/>
      <c r="O3411"/>
      <c r="T3411"/>
      <c r="U3411"/>
      <c r="V3411"/>
      <c r="W3411"/>
      <c r="X3411"/>
      <c r="Y3411"/>
      <c r="Z3411"/>
      <c r="AA3411"/>
    </row>
    <row r="3412" spans="1:27" s="44" customFormat="1" x14ac:dyDescent="0.15">
      <c r="A3412" s="66"/>
      <c r="O3412"/>
      <c r="T3412"/>
      <c r="U3412"/>
      <c r="V3412"/>
      <c r="W3412"/>
      <c r="X3412"/>
      <c r="Y3412"/>
      <c r="Z3412"/>
      <c r="AA3412"/>
    </row>
    <row r="3413" spans="1:27" s="44" customFormat="1" x14ac:dyDescent="0.15">
      <c r="A3413" s="66"/>
      <c r="O3413"/>
      <c r="T3413"/>
      <c r="U3413"/>
      <c r="V3413"/>
      <c r="W3413"/>
      <c r="X3413"/>
      <c r="Y3413"/>
      <c r="Z3413"/>
      <c r="AA3413"/>
    </row>
    <row r="3414" spans="1:27" s="44" customFormat="1" x14ac:dyDescent="0.15">
      <c r="A3414" s="66"/>
      <c r="O3414"/>
      <c r="T3414"/>
      <c r="U3414"/>
      <c r="V3414"/>
      <c r="W3414"/>
      <c r="X3414"/>
      <c r="Y3414"/>
      <c r="Z3414"/>
      <c r="AA3414"/>
    </row>
    <row r="3415" spans="1:27" s="44" customFormat="1" x14ac:dyDescent="0.15">
      <c r="A3415" s="66"/>
      <c r="O3415"/>
      <c r="T3415"/>
      <c r="U3415"/>
      <c r="V3415"/>
      <c r="W3415"/>
      <c r="X3415"/>
      <c r="Y3415"/>
      <c r="Z3415"/>
      <c r="AA3415"/>
    </row>
    <row r="3416" spans="1:27" s="44" customFormat="1" x14ac:dyDescent="0.15">
      <c r="A3416" s="66"/>
      <c r="O3416"/>
      <c r="T3416"/>
      <c r="U3416"/>
      <c r="V3416"/>
      <c r="W3416"/>
      <c r="X3416"/>
      <c r="Y3416"/>
      <c r="Z3416"/>
      <c r="AA3416"/>
    </row>
    <row r="3417" spans="1:27" s="44" customFormat="1" x14ac:dyDescent="0.15">
      <c r="A3417" s="66"/>
      <c r="O3417"/>
      <c r="T3417"/>
      <c r="U3417"/>
      <c r="V3417"/>
      <c r="W3417"/>
      <c r="X3417"/>
      <c r="Y3417"/>
      <c r="Z3417"/>
      <c r="AA3417"/>
    </row>
    <row r="3418" spans="1:27" s="44" customFormat="1" x14ac:dyDescent="0.15">
      <c r="A3418" s="66"/>
      <c r="O3418"/>
      <c r="T3418"/>
      <c r="U3418"/>
      <c r="V3418"/>
      <c r="W3418"/>
      <c r="X3418"/>
      <c r="Y3418"/>
      <c r="Z3418"/>
      <c r="AA3418"/>
    </row>
    <row r="3419" spans="1:27" s="44" customFormat="1" x14ac:dyDescent="0.15">
      <c r="A3419" s="66"/>
      <c r="O3419"/>
      <c r="T3419"/>
      <c r="U3419"/>
      <c r="V3419"/>
      <c r="W3419"/>
      <c r="X3419"/>
      <c r="Y3419"/>
      <c r="Z3419"/>
      <c r="AA3419"/>
    </row>
    <row r="3420" spans="1:27" s="44" customFormat="1" x14ac:dyDescent="0.15">
      <c r="A3420" s="66"/>
      <c r="O3420"/>
      <c r="T3420"/>
      <c r="U3420"/>
      <c r="V3420"/>
      <c r="W3420"/>
      <c r="X3420"/>
      <c r="Y3420"/>
      <c r="Z3420"/>
      <c r="AA3420"/>
    </row>
    <row r="3421" spans="1:27" s="44" customFormat="1" x14ac:dyDescent="0.15">
      <c r="A3421" s="66"/>
      <c r="O3421"/>
      <c r="T3421"/>
      <c r="U3421"/>
      <c r="V3421"/>
      <c r="W3421"/>
      <c r="X3421"/>
      <c r="Y3421"/>
      <c r="Z3421"/>
      <c r="AA3421"/>
    </row>
    <row r="3422" spans="1:27" s="44" customFormat="1" x14ac:dyDescent="0.15">
      <c r="A3422" s="66"/>
      <c r="O3422"/>
      <c r="T3422"/>
      <c r="U3422"/>
      <c r="V3422"/>
      <c r="W3422"/>
      <c r="X3422"/>
      <c r="Y3422"/>
      <c r="Z3422"/>
      <c r="AA3422"/>
    </row>
    <row r="3423" spans="1:27" s="44" customFormat="1" x14ac:dyDescent="0.15">
      <c r="A3423" s="66"/>
      <c r="O3423"/>
      <c r="T3423"/>
      <c r="U3423"/>
      <c r="V3423"/>
      <c r="W3423"/>
      <c r="X3423"/>
      <c r="Y3423"/>
      <c r="Z3423"/>
      <c r="AA3423"/>
    </row>
    <row r="3424" spans="1:27" s="44" customFormat="1" x14ac:dyDescent="0.15">
      <c r="A3424" s="66"/>
      <c r="O3424"/>
      <c r="T3424"/>
      <c r="U3424"/>
      <c r="V3424"/>
      <c r="W3424"/>
      <c r="X3424"/>
      <c r="Y3424"/>
      <c r="Z3424"/>
      <c r="AA3424"/>
    </row>
    <row r="3425" spans="1:27" s="44" customFormat="1" x14ac:dyDescent="0.15">
      <c r="A3425" s="66"/>
      <c r="O3425"/>
      <c r="T3425"/>
      <c r="U3425"/>
      <c r="V3425"/>
      <c r="W3425"/>
      <c r="X3425"/>
      <c r="Y3425"/>
      <c r="Z3425"/>
      <c r="AA3425"/>
    </row>
    <row r="3426" spans="1:27" s="44" customFormat="1" x14ac:dyDescent="0.15">
      <c r="A3426" s="66"/>
      <c r="O3426"/>
      <c r="T3426"/>
      <c r="U3426"/>
      <c r="V3426"/>
      <c r="W3426"/>
      <c r="X3426"/>
      <c r="Y3426"/>
      <c r="Z3426"/>
      <c r="AA3426"/>
    </row>
    <row r="3427" spans="1:27" s="44" customFormat="1" x14ac:dyDescent="0.15">
      <c r="A3427" s="66"/>
      <c r="O3427"/>
      <c r="T3427"/>
      <c r="U3427"/>
      <c r="V3427"/>
      <c r="W3427"/>
      <c r="X3427"/>
      <c r="Y3427"/>
      <c r="Z3427"/>
      <c r="AA3427"/>
    </row>
    <row r="3428" spans="1:27" s="44" customFormat="1" x14ac:dyDescent="0.15">
      <c r="A3428" s="66"/>
      <c r="O3428"/>
      <c r="T3428"/>
      <c r="U3428"/>
      <c r="V3428"/>
      <c r="W3428"/>
      <c r="X3428"/>
      <c r="Y3428"/>
      <c r="Z3428"/>
      <c r="AA3428"/>
    </row>
    <row r="3429" spans="1:27" s="44" customFormat="1" x14ac:dyDescent="0.15">
      <c r="A3429" s="66"/>
      <c r="O3429"/>
      <c r="T3429"/>
      <c r="U3429"/>
      <c r="V3429"/>
      <c r="W3429"/>
      <c r="X3429"/>
      <c r="Y3429"/>
      <c r="Z3429"/>
      <c r="AA3429"/>
    </row>
    <row r="3430" spans="1:27" s="44" customFormat="1" x14ac:dyDescent="0.15">
      <c r="A3430" s="66"/>
      <c r="O3430"/>
      <c r="T3430"/>
      <c r="U3430"/>
      <c r="V3430"/>
      <c r="W3430"/>
      <c r="X3430"/>
      <c r="Y3430"/>
      <c r="Z3430"/>
      <c r="AA3430"/>
    </row>
    <row r="3431" spans="1:27" s="44" customFormat="1" x14ac:dyDescent="0.15">
      <c r="A3431" s="66"/>
      <c r="O3431"/>
      <c r="T3431"/>
      <c r="U3431"/>
      <c r="V3431"/>
      <c r="W3431"/>
      <c r="X3431"/>
      <c r="Y3431"/>
      <c r="Z3431"/>
      <c r="AA3431"/>
    </row>
    <row r="3432" spans="1:27" s="44" customFormat="1" x14ac:dyDescent="0.15">
      <c r="A3432" s="66"/>
      <c r="O3432"/>
      <c r="T3432"/>
      <c r="U3432"/>
      <c r="V3432"/>
      <c r="W3432"/>
      <c r="X3432"/>
      <c r="Y3432"/>
      <c r="Z3432"/>
      <c r="AA3432"/>
    </row>
    <row r="3433" spans="1:27" s="44" customFormat="1" x14ac:dyDescent="0.15">
      <c r="A3433" s="66"/>
      <c r="O3433"/>
      <c r="T3433"/>
      <c r="U3433"/>
      <c r="V3433"/>
      <c r="W3433"/>
      <c r="X3433"/>
      <c r="Y3433"/>
      <c r="Z3433"/>
      <c r="AA3433"/>
    </row>
    <row r="3434" spans="1:27" s="44" customFormat="1" x14ac:dyDescent="0.15">
      <c r="A3434" s="66"/>
      <c r="O3434"/>
      <c r="T3434"/>
      <c r="U3434"/>
      <c r="V3434"/>
      <c r="W3434"/>
      <c r="X3434"/>
      <c r="Y3434"/>
      <c r="Z3434"/>
      <c r="AA3434"/>
    </row>
    <row r="3435" spans="1:27" s="44" customFormat="1" x14ac:dyDescent="0.15">
      <c r="A3435" s="66"/>
      <c r="O3435"/>
      <c r="T3435"/>
      <c r="U3435"/>
      <c r="V3435"/>
      <c r="W3435"/>
      <c r="X3435"/>
      <c r="Y3435"/>
      <c r="Z3435"/>
      <c r="AA3435"/>
    </row>
    <row r="3436" spans="1:27" s="44" customFormat="1" x14ac:dyDescent="0.15">
      <c r="A3436" s="66"/>
      <c r="O3436"/>
      <c r="T3436"/>
      <c r="U3436"/>
      <c r="V3436"/>
      <c r="W3436"/>
      <c r="X3436"/>
      <c r="Y3436"/>
      <c r="Z3436"/>
      <c r="AA3436"/>
    </row>
    <row r="3437" spans="1:27" s="44" customFormat="1" x14ac:dyDescent="0.15">
      <c r="A3437" s="66"/>
      <c r="O3437"/>
      <c r="T3437"/>
      <c r="U3437"/>
      <c r="V3437"/>
      <c r="W3437"/>
      <c r="X3437"/>
      <c r="Y3437"/>
      <c r="Z3437"/>
      <c r="AA3437"/>
    </row>
    <row r="3438" spans="1:27" s="44" customFormat="1" x14ac:dyDescent="0.15">
      <c r="A3438" s="66"/>
      <c r="O3438"/>
      <c r="T3438"/>
      <c r="U3438"/>
      <c r="V3438"/>
      <c r="W3438"/>
      <c r="X3438"/>
      <c r="Y3438"/>
      <c r="Z3438"/>
      <c r="AA3438"/>
    </row>
    <row r="3439" spans="1:27" s="44" customFormat="1" x14ac:dyDescent="0.15">
      <c r="A3439" s="66"/>
      <c r="O3439"/>
      <c r="T3439"/>
      <c r="U3439"/>
      <c r="V3439"/>
      <c r="W3439"/>
      <c r="X3439"/>
      <c r="Y3439"/>
      <c r="Z3439"/>
      <c r="AA3439"/>
    </row>
    <row r="3440" spans="1:27" s="44" customFormat="1" x14ac:dyDescent="0.15">
      <c r="A3440" s="66"/>
      <c r="O3440"/>
      <c r="T3440"/>
      <c r="U3440"/>
      <c r="V3440"/>
      <c r="W3440"/>
      <c r="X3440"/>
      <c r="Y3440"/>
      <c r="Z3440"/>
      <c r="AA3440"/>
    </row>
    <row r="3441" spans="1:27" s="44" customFormat="1" x14ac:dyDescent="0.15">
      <c r="A3441" s="66"/>
      <c r="O3441"/>
      <c r="T3441"/>
      <c r="U3441"/>
      <c r="V3441"/>
      <c r="W3441"/>
      <c r="X3441"/>
      <c r="Y3441"/>
      <c r="Z3441"/>
      <c r="AA3441"/>
    </row>
    <row r="3442" spans="1:27" s="44" customFormat="1" x14ac:dyDescent="0.15">
      <c r="A3442" s="66"/>
      <c r="O3442"/>
      <c r="T3442"/>
      <c r="U3442"/>
      <c r="V3442"/>
      <c r="W3442"/>
      <c r="X3442"/>
      <c r="Y3442"/>
      <c r="Z3442"/>
      <c r="AA3442"/>
    </row>
    <row r="3443" spans="1:27" s="44" customFormat="1" x14ac:dyDescent="0.15">
      <c r="A3443" s="66"/>
      <c r="O3443"/>
      <c r="T3443"/>
      <c r="U3443"/>
      <c r="V3443"/>
      <c r="W3443"/>
      <c r="X3443"/>
      <c r="Y3443"/>
      <c r="Z3443"/>
      <c r="AA3443"/>
    </row>
    <row r="3444" spans="1:27" s="44" customFormat="1" x14ac:dyDescent="0.15">
      <c r="A3444" s="66"/>
      <c r="O3444"/>
      <c r="T3444"/>
      <c r="U3444"/>
      <c r="V3444"/>
      <c r="W3444"/>
      <c r="X3444"/>
      <c r="Y3444"/>
      <c r="Z3444"/>
      <c r="AA3444"/>
    </row>
    <row r="3445" spans="1:27" s="44" customFormat="1" x14ac:dyDescent="0.15">
      <c r="A3445" s="66"/>
      <c r="O3445"/>
      <c r="T3445"/>
      <c r="U3445"/>
      <c r="V3445"/>
      <c r="W3445"/>
      <c r="X3445"/>
      <c r="Y3445"/>
      <c r="Z3445"/>
      <c r="AA3445"/>
    </row>
    <row r="3446" spans="1:27" s="44" customFormat="1" x14ac:dyDescent="0.15">
      <c r="A3446" s="66"/>
      <c r="O3446"/>
      <c r="T3446"/>
      <c r="U3446"/>
      <c r="V3446"/>
      <c r="W3446"/>
      <c r="X3446"/>
      <c r="Y3446"/>
      <c r="Z3446"/>
      <c r="AA3446"/>
    </row>
    <row r="3447" spans="1:27" s="44" customFormat="1" x14ac:dyDescent="0.15">
      <c r="A3447" s="66"/>
      <c r="O3447"/>
      <c r="T3447"/>
      <c r="U3447"/>
      <c r="V3447"/>
      <c r="W3447"/>
      <c r="X3447"/>
      <c r="Y3447"/>
      <c r="Z3447"/>
      <c r="AA3447"/>
    </row>
    <row r="3448" spans="1:27" s="44" customFormat="1" x14ac:dyDescent="0.15">
      <c r="A3448" s="66"/>
      <c r="O3448"/>
      <c r="T3448"/>
      <c r="U3448"/>
      <c r="V3448"/>
      <c r="W3448"/>
      <c r="X3448"/>
      <c r="Y3448"/>
      <c r="Z3448"/>
      <c r="AA3448"/>
    </row>
    <row r="3449" spans="1:27" s="44" customFormat="1" x14ac:dyDescent="0.15">
      <c r="A3449" s="66"/>
      <c r="O3449"/>
      <c r="T3449"/>
      <c r="U3449"/>
      <c r="V3449"/>
      <c r="W3449"/>
      <c r="X3449"/>
      <c r="Y3449"/>
      <c r="Z3449"/>
      <c r="AA3449"/>
    </row>
    <row r="3450" spans="1:27" s="44" customFormat="1" x14ac:dyDescent="0.15">
      <c r="A3450" s="66"/>
      <c r="O3450"/>
      <c r="T3450"/>
      <c r="U3450"/>
      <c r="V3450"/>
      <c r="W3450"/>
      <c r="X3450"/>
      <c r="Y3450"/>
      <c r="Z3450"/>
      <c r="AA3450"/>
    </row>
    <row r="3451" spans="1:27" s="44" customFormat="1" x14ac:dyDescent="0.15">
      <c r="A3451" s="66"/>
      <c r="O3451"/>
      <c r="T3451"/>
      <c r="U3451"/>
      <c r="V3451"/>
      <c r="W3451"/>
      <c r="X3451"/>
      <c r="Y3451"/>
      <c r="Z3451"/>
      <c r="AA3451"/>
    </row>
    <row r="3452" spans="1:27" s="44" customFormat="1" x14ac:dyDescent="0.15">
      <c r="A3452" s="66"/>
      <c r="O3452"/>
      <c r="T3452"/>
      <c r="U3452"/>
      <c r="V3452"/>
      <c r="W3452"/>
      <c r="X3452"/>
      <c r="Y3452"/>
      <c r="Z3452"/>
      <c r="AA3452"/>
    </row>
    <row r="3453" spans="1:27" s="44" customFormat="1" x14ac:dyDescent="0.15">
      <c r="A3453" s="66"/>
      <c r="O3453"/>
      <c r="T3453"/>
      <c r="U3453"/>
      <c r="V3453"/>
      <c r="W3453"/>
      <c r="X3453"/>
      <c r="Y3453"/>
      <c r="Z3453"/>
      <c r="AA3453"/>
    </row>
    <row r="3454" spans="1:27" s="44" customFormat="1" x14ac:dyDescent="0.15">
      <c r="A3454" s="66"/>
      <c r="O3454"/>
      <c r="T3454"/>
      <c r="U3454"/>
      <c r="V3454"/>
      <c r="W3454"/>
      <c r="X3454"/>
      <c r="Y3454"/>
      <c r="Z3454"/>
      <c r="AA3454"/>
    </row>
    <row r="3455" spans="1:27" s="44" customFormat="1" x14ac:dyDescent="0.15">
      <c r="A3455" s="66"/>
      <c r="O3455"/>
      <c r="T3455"/>
      <c r="U3455"/>
      <c r="V3455"/>
      <c r="W3455"/>
      <c r="X3455"/>
      <c r="Y3455"/>
      <c r="Z3455"/>
      <c r="AA3455"/>
    </row>
    <row r="3456" spans="1:27" s="44" customFormat="1" x14ac:dyDescent="0.15">
      <c r="A3456" s="66"/>
      <c r="O3456"/>
      <c r="T3456"/>
      <c r="U3456"/>
      <c r="V3456"/>
      <c r="W3456"/>
      <c r="X3456"/>
      <c r="Y3456"/>
      <c r="Z3456"/>
      <c r="AA3456"/>
    </row>
    <row r="3457" spans="1:27" s="44" customFormat="1" x14ac:dyDescent="0.15">
      <c r="A3457" s="66"/>
      <c r="O3457"/>
      <c r="T3457"/>
      <c r="U3457"/>
      <c r="V3457"/>
      <c r="W3457"/>
      <c r="X3457"/>
      <c r="Y3457"/>
      <c r="Z3457"/>
      <c r="AA3457"/>
    </row>
    <row r="3458" spans="1:27" s="44" customFormat="1" x14ac:dyDescent="0.15">
      <c r="A3458" s="66"/>
      <c r="O3458"/>
      <c r="T3458"/>
      <c r="U3458"/>
      <c r="V3458"/>
      <c r="W3458"/>
      <c r="X3458"/>
      <c r="Y3458"/>
      <c r="Z3458"/>
      <c r="AA3458"/>
    </row>
    <row r="3459" spans="1:27" s="44" customFormat="1" x14ac:dyDescent="0.15">
      <c r="A3459" s="66"/>
      <c r="O3459"/>
      <c r="T3459"/>
      <c r="U3459"/>
      <c r="V3459"/>
      <c r="W3459"/>
      <c r="X3459"/>
      <c r="Y3459"/>
      <c r="Z3459"/>
      <c r="AA3459"/>
    </row>
    <row r="3460" spans="1:27" s="44" customFormat="1" x14ac:dyDescent="0.15">
      <c r="A3460" s="66"/>
      <c r="O3460"/>
      <c r="T3460"/>
      <c r="U3460"/>
      <c r="V3460"/>
      <c r="W3460"/>
      <c r="X3460"/>
      <c r="Y3460"/>
      <c r="Z3460"/>
      <c r="AA3460"/>
    </row>
    <row r="3461" spans="1:27" s="44" customFormat="1" x14ac:dyDescent="0.15">
      <c r="A3461" s="66"/>
      <c r="O3461"/>
      <c r="T3461"/>
      <c r="U3461"/>
      <c r="V3461"/>
      <c r="W3461"/>
      <c r="X3461"/>
      <c r="Y3461"/>
      <c r="Z3461"/>
      <c r="AA3461"/>
    </row>
    <row r="3462" spans="1:27" s="44" customFormat="1" x14ac:dyDescent="0.15">
      <c r="A3462" s="66"/>
      <c r="O3462"/>
      <c r="T3462"/>
      <c r="U3462"/>
      <c r="V3462"/>
      <c r="W3462"/>
      <c r="X3462"/>
      <c r="Y3462"/>
      <c r="Z3462"/>
      <c r="AA3462"/>
    </row>
    <row r="3463" spans="1:27" s="44" customFormat="1" x14ac:dyDescent="0.15">
      <c r="A3463" s="66"/>
      <c r="O3463"/>
      <c r="T3463"/>
      <c r="U3463"/>
      <c r="V3463"/>
      <c r="W3463"/>
      <c r="X3463"/>
      <c r="Y3463"/>
      <c r="Z3463"/>
      <c r="AA3463"/>
    </row>
    <row r="3464" spans="1:27" s="44" customFormat="1" x14ac:dyDescent="0.15">
      <c r="A3464" s="66"/>
      <c r="O3464"/>
      <c r="T3464"/>
      <c r="U3464"/>
      <c r="V3464"/>
      <c r="W3464"/>
      <c r="X3464"/>
      <c r="Y3464"/>
      <c r="Z3464"/>
      <c r="AA3464"/>
    </row>
    <row r="3465" spans="1:27" s="44" customFormat="1" x14ac:dyDescent="0.15">
      <c r="A3465" s="66"/>
      <c r="O3465"/>
      <c r="T3465"/>
      <c r="U3465"/>
      <c r="V3465"/>
      <c r="W3465"/>
      <c r="X3465"/>
      <c r="Y3465"/>
      <c r="Z3465"/>
      <c r="AA3465"/>
    </row>
    <row r="3466" spans="1:27" s="44" customFormat="1" x14ac:dyDescent="0.15">
      <c r="A3466" s="66"/>
      <c r="O3466"/>
      <c r="T3466"/>
      <c r="U3466"/>
      <c r="V3466"/>
      <c r="W3466"/>
      <c r="X3466"/>
      <c r="Y3466"/>
      <c r="Z3466"/>
      <c r="AA3466"/>
    </row>
    <row r="3467" spans="1:27" s="44" customFormat="1" x14ac:dyDescent="0.15">
      <c r="A3467" s="66"/>
      <c r="O3467"/>
      <c r="T3467"/>
      <c r="U3467"/>
      <c r="V3467"/>
      <c r="W3467"/>
      <c r="X3467"/>
      <c r="Y3467"/>
      <c r="Z3467"/>
      <c r="AA3467"/>
    </row>
    <row r="3468" spans="1:27" s="44" customFormat="1" x14ac:dyDescent="0.15">
      <c r="A3468" s="66"/>
      <c r="O3468"/>
      <c r="T3468"/>
      <c r="U3468"/>
      <c r="V3468"/>
      <c r="W3468"/>
      <c r="X3468"/>
      <c r="Y3468"/>
      <c r="Z3468"/>
      <c r="AA3468"/>
    </row>
    <row r="3469" spans="1:27" s="44" customFormat="1" x14ac:dyDescent="0.15">
      <c r="A3469" s="66"/>
      <c r="O3469"/>
      <c r="T3469"/>
      <c r="U3469"/>
      <c r="V3469"/>
      <c r="W3469"/>
      <c r="X3469"/>
      <c r="Y3469"/>
      <c r="Z3469"/>
      <c r="AA3469"/>
    </row>
    <row r="3470" spans="1:27" s="44" customFormat="1" x14ac:dyDescent="0.15">
      <c r="A3470" s="66"/>
      <c r="O3470"/>
      <c r="T3470"/>
      <c r="U3470"/>
      <c r="V3470"/>
      <c r="W3470"/>
      <c r="X3470"/>
      <c r="Y3470"/>
      <c r="Z3470"/>
      <c r="AA3470"/>
    </row>
    <row r="3471" spans="1:27" s="44" customFormat="1" x14ac:dyDescent="0.15">
      <c r="A3471" s="66"/>
      <c r="O3471"/>
      <c r="T3471"/>
      <c r="U3471"/>
      <c r="V3471"/>
      <c r="W3471"/>
      <c r="X3471"/>
      <c r="Y3471"/>
      <c r="Z3471"/>
      <c r="AA3471"/>
    </row>
    <row r="3472" spans="1:27" s="44" customFormat="1" x14ac:dyDescent="0.15">
      <c r="A3472" s="66"/>
      <c r="O3472"/>
      <c r="T3472"/>
      <c r="U3472"/>
      <c r="V3472"/>
      <c r="W3472"/>
      <c r="X3472"/>
      <c r="Y3472"/>
      <c r="Z3472"/>
      <c r="AA3472"/>
    </row>
    <row r="3473" spans="1:27" s="44" customFormat="1" x14ac:dyDescent="0.15">
      <c r="A3473" s="66"/>
      <c r="O3473"/>
      <c r="T3473"/>
      <c r="U3473"/>
      <c r="V3473"/>
      <c r="W3473"/>
      <c r="X3473"/>
      <c r="Y3473"/>
      <c r="Z3473"/>
      <c r="AA3473"/>
    </row>
    <row r="3474" spans="1:27" s="44" customFormat="1" x14ac:dyDescent="0.15">
      <c r="A3474" s="66"/>
      <c r="O3474"/>
      <c r="T3474"/>
      <c r="U3474"/>
      <c r="V3474"/>
      <c r="W3474"/>
      <c r="X3474"/>
      <c r="Y3474"/>
      <c r="Z3474"/>
      <c r="AA3474"/>
    </row>
    <row r="3475" spans="1:27" s="44" customFormat="1" x14ac:dyDescent="0.15">
      <c r="A3475" s="66"/>
      <c r="O3475"/>
      <c r="T3475"/>
      <c r="U3475"/>
      <c r="V3475"/>
      <c r="W3475"/>
      <c r="X3475"/>
      <c r="Y3475"/>
      <c r="Z3475"/>
      <c r="AA3475"/>
    </row>
    <row r="3476" spans="1:27" s="44" customFormat="1" x14ac:dyDescent="0.15">
      <c r="A3476" s="66"/>
      <c r="O3476"/>
      <c r="T3476"/>
      <c r="U3476"/>
      <c r="V3476"/>
      <c r="W3476"/>
      <c r="X3476"/>
      <c r="Y3476"/>
      <c r="Z3476"/>
      <c r="AA3476"/>
    </row>
    <row r="3477" spans="1:27" s="44" customFormat="1" x14ac:dyDescent="0.15">
      <c r="A3477" s="66"/>
      <c r="O3477"/>
      <c r="T3477"/>
      <c r="U3477"/>
      <c r="V3477"/>
      <c r="W3477"/>
      <c r="X3477"/>
      <c r="Y3477"/>
      <c r="Z3477"/>
      <c r="AA3477"/>
    </row>
    <row r="3478" spans="1:27" s="44" customFormat="1" x14ac:dyDescent="0.15">
      <c r="A3478" s="66"/>
      <c r="O3478"/>
      <c r="T3478"/>
      <c r="U3478"/>
      <c r="V3478"/>
      <c r="W3478"/>
      <c r="X3478"/>
      <c r="Y3478"/>
      <c r="Z3478"/>
      <c r="AA3478"/>
    </row>
    <row r="3479" spans="1:27" s="44" customFormat="1" x14ac:dyDescent="0.15">
      <c r="A3479" s="66"/>
      <c r="O3479"/>
      <c r="T3479"/>
      <c r="U3479"/>
      <c r="V3479"/>
      <c r="W3479"/>
      <c r="X3479"/>
      <c r="Y3479"/>
      <c r="Z3479"/>
      <c r="AA3479"/>
    </row>
    <row r="3480" spans="1:27" s="44" customFormat="1" x14ac:dyDescent="0.15">
      <c r="A3480" s="66"/>
      <c r="O3480"/>
      <c r="T3480"/>
      <c r="U3480"/>
      <c r="V3480"/>
      <c r="W3480"/>
      <c r="X3480"/>
      <c r="Y3480"/>
      <c r="Z3480"/>
      <c r="AA3480"/>
    </row>
    <row r="3481" spans="1:27" s="44" customFormat="1" x14ac:dyDescent="0.15">
      <c r="A3481" s="66"/>
      <c r="O3481"/>
      <c r="T3481"/>
      <c r="U3481"/>
      <c r="V3481"/>
      <c r="W3481"/>
      <c r="X3481"/>
      <c r="Y3481"/>
      <c r="Z3481"/>
      <c r="AA3481"/>
    </row>
    <row r="3482" spans="1:27" s="44" customFormat="1" x14ac:dyDescent="0.15">
      <c r="A3482" s="66"/>
      <c r="O3482"/>
      <c r="T3482"/>
      <c r="U3482"/>
      <c r="V3482"/>
      <c r="W3482"/>
      <c r="X3482"/>
      <c r="Y3482"/>
      <c r="Z3482"/>
      <c r="AA3482"/>
    </row>
    <row r="3483" spans="1:27" s="44" customFormat="1" x14ac:dyDescent="0.15">
      <c r="A3483" s="66"/>
      <c r="O3483"/>
      <c r="T3483"/>
      <c r="U3483"/>
      <c r="V3483"/>
      <c r="W3483"/>
      <c r="X3483"/>
      <c r="Y3483"/>
      <c r="Z3483"/>
      <c r="AA3483"/>
    </row>
    <row r="3484" spans="1:27" s="44" customFormat="1" x14ac:dyDescent="0.15">
      <c r="A3484" s="66"/>
      <c r="O3484"/>
      <c r="T3484"/>
      <c r="U3484"/>
      <c r="V3484"/>
      <c r="W3484"/>
      <c r="X3484"/>
      <c r="Y3484"/>
      <c r="Z3484"/>
      <c r="AA3484"/>
    </row>
    <row r="3485" spans="1:27" s="44" customFormat="1" x14ac:dyDescent="0.15">
      <c r="A3485" s="66"/>
      <c r="O3485"/>
      <c r="T3485"/>
      <c r="U3485"/>
      <c r="V3485"/>
      <c r="W3485"/>
      <c r="X3485"/>
      <c r="Y3485"/>
      <c r="Z3485"/>
      <c r="AA3485"/>
    </row>
    <row r="3486" spans="1:27" s="44" customFormat="1" x14ac:dyDescent="0.15">
      <c r="A3486" s="66"/>
      <c r="O3486"/>
      <c r="T3486"/>
      <c r="U3486"/>
      <c r="V3486"/>
      <c r="W3486"/>
      <c r="X3486"/>
      <c r="Y3486"/>
      <c r="Z3486"/>
      <c r="AA3486"/>
    </row>
    <row r="3487" spans="1:27" s="44" customFormat="1" x14ac:dyDescent="0.15">
      <c r="A3487" s="66"/>
      <c r="O3487"/>
      <c r="T3487"/>
      <c r="U3487"/>
      <c r="V3487"/>
      <c r="W3487"/>
      <c r="X3487"/>
      <c r="Y3487"/>
      <c r="Z3487"/>
      <c r="AA3487"/>
    </row>
    <row r="3488" spans="1:27" s="44" customFormat="1" x14ac:dyDescent="0.15">
      <c r="A3488" s="66"/>
      <c r="O3488"/>
      <c r="T3488"/>
      <c r="U3488"/>
      <c r="V3488"/>
      <c r="W3488"/>
      <c r="X3488"/>
      <c r="Y3488"/>
      <c r="Z3488"/>
      <c r="AA3488"/>
    </row>
    <row r="3489" spans="1:27" s="44" customFormat="1" x14ac:dyDescent="0.15">
      <c r="A3489" s="66"/>
      <c r="O3489"/>
      <c r="T3489"/>
      <c r="U3489"/>
      <c r="V3489"/>
      <c r="W3489"/>
      <c r="X3489"/>
      <c r="Y3489"/>
      <c r="Z3489"/>
      <c r="AA3489"/>
    </row>
    <row r="3490" spans="1:27" s="44" customFormat="1" x14ac:dyDescent="0.15">
      <c r="A3490" s="66"/>
      <c r="O3490"/>
      <c r="T3490"/>
      <c r="U3490"/>
      <c r="V3490"/>
      <c r="W3490"/>
      <c r="X3490"/>
      <c r="Y3490"/>
      <c r="Z3490"/>
      <c r="AA3490"/>
    </row>
    <row r="3491" spans="1:27" s="44" customFormat="1" x14ac:dyDescent="0.15">
      <c r="A3491" s="66"/>
      <c r="O3491"/>
      <c r="T3491"/>
      <c r="U3491"/>
      <c r="V3491"/>
      <c r="W3491"/>
      <c r="X3491"/>
      <c r="Y3491"/>
      <c r="Z3491"/>
      <c r="AA3491"/>
    </row>
    <row r="3492" spans="1:27" s="44" customFormat="1" x14ac:dyDescent="0.15">
      <c r="A3492" s="66"/>
      <c r="O3492"/>
      <c r="T3492"/>
      <c r="U3492"/>
      <c r="V3492"/>
      <c r="W3492"/>
      <c r="X3492"/>
      <c r="Y3492"/>
      <c r="Z3492"/>
      <c r="AA3492"/>
    </row>
    <row r="3493" spans="1:27" s="44" customFormat="1" x14ac:dyDescent="0.15">
      <c r="A3493" s="66"/>
      <c r="O3493"/>
      <c r="T3493"/>
      <c r="U3493"/>
      <c r="V3493"/>
      <c r="W3493"/>
      <c r="X3493"/>
      <c r="Y3493"/>
      <c r="Z3493"/>
      <c r="AA3493"/>
    </row>
    <row r="3494" spans="1:27" s="44" customFormat="1" x14ac:dyDescent="0.15">
      <c r="A3494" s="66"/>
      <c r="O3494"/>
      <c r="T3494"/>
      <c r="U3494"/>
      <c r="V3494"/>
      <c r="W3494"/>
      <c r="X3494"/>
      <c r="Y3494"/>
      <c r="Z3494"/>
      <c r="AA3494"/>
    </row>
    <row r="3495" spans="1:27" s="44" customFormat="1" x14ac:dyDescent="0.15">
      <c r="A3495" s="66"/>
      <c r="O3495"/>
      <c r="T3495"/>
      <c r="U3495"/>
      <c r="V3495"/>
      <c r="W3495"/>
      <c r="X3495"/>
      <c r="Y3495"/>
      <c r="Z3495"/>
      <c r="AA3495"/>
    </row>
    <row r="3496" spans="1:27" s="44" customFormat="1" x14ac:dyDescent="0.15">
      <c r="A3496" s="66"/>
      <c r="O3496"/>
      <c r="T3496"/>
      <c r="U3496"/>
      <c r="V3496"/>
      <c r="W3496"/>
      <c r="X3496"/>
      <c r="Y3496"/>
      <c r="Z3496"/>
      <c r="AA3496"/>
    </row>
    <row r="3497" spans="1:27" s="44" customFormat="1" x14ac:dyDescent="0.15">
      <c r="A3497" s="66"/>
      <c r="O3497"/>
      <c r="T3497"/>
      <c r="U3497"/>
      <c r="V3497"/>
      <c r="W3497"/>
      <c r="X3497"/>
      <c r="Y3497"/>
      <c r="Z3497"/>
      <c r="AA3497"/>
    </row>
    <row r="3498" spans="1:27" s="44" customFormat="1" x14ac:dyDescent="0.15">
      <c r="A3498" s="66"/>
      <c r="O3498"/>
      <c r="T3498"/>
      <c r="U3498"/>
      <c r="V3498"/>
      <c r="W3498"/>
      <c r="X3498"/>
      <c r="Y3498"/>
      <c r="Z3498"/>
      <c r="AA3498"/>
    </row>
    <row r="3499" spans="1:27" s="44" customFormat="1" x14ac:dyDescent="0.15">
      <c r="A3499" s="66"/>
      <c r="O3499"/>
      <c r="T3499"/>
      <c r="U3499"/>
      <c r="V3499"/>
      <c r="W3499"/>
      <c r="X3499"/>
      <c r="Y3499"/>
      <c r="Z3499"/>
      <c r="AA3499"/>
    </row>
    <row r="3500" spans="1:27" s="44" customFormat="1" x14ac:dyDescent="0.15">
      <c r="A3500" s="66"/>
      <c r="O3500"/>
      <c r="T3500"/>
      <c r="U3500"/>
      <c r="V3500"/>
      <c r="W3500"/>
      <c r="X3500"/>
      <c r="Y3500"/>
      <c r="Z3500"/>
      <c r="AA3500"/>
    </row>
    <row r="3501" spans="1:27" s="44" customFormat="1" x14ac:dyDescent="0.15">
      <c r="A3501" s="66"/>
      <c r="O3501"/>
      <c r="T3501"/>
      <c r="U3501"/>
      <c r="V3501"/>
      <c r="W3501"/>
      <c r="X3501"/>
      <c r="Y3501"/>
      <c r="Z3501"/>
      <c r="AA3501"/>
    </row>
    <row r="3502" spans="1:27" s="44" customFormat="1" x14ac:dyDescent="0.15">
      <c r="A3502" s="66"/>
      <c r="O3502"/>
      <c r="T3502"/>
      <c r="U3502"/>
      <c r="V3502"/>
      <c r="W3502"/>
      <c r="X3502"/>
      <c r="Y3502"/>
      <c r="Z3502"/>
      <c r="AA3502"/>
    </row>
    <row r="3503" spans="1:27" s="44" customFormat="1" x14ac:dyDescent="0.15">
      <c r="A3503" s="66"/>
      <c r="O3503"/>
      <c r="T3503"/>
      <c r="U3503"/>
      <c r="V3503"/>
      <c r="W3503"/>
      <c r="X3503"/>
      <c r="Y3503"/>
      <c r="Z3503"/>
      <c r="AA3503"/>
    </row>
    <row r="3504" spans="1:27" s="44" customFormat="1" x14ac:dyDescent="0.15">
      <c r="A3504" s="66"/>
      <c r="O3504"/>
      <c r="T3504"/>
      <c r="U3504"/>
      <c r="V3504"/>
      <c r="W3504"/>
      <c r="X3504"/>
      <c r="Y3504"/>
      <c r="Z3504"/>
      <c r="AA3504"/>
    </row>
    <row r="3505" spans="1:27" s="44" customFormat="1" x14ac:dyDescent="0.15">
      <c r="A3505" s="66"/>
      <c r="O3505"/>
      <c r="T3505"/>
      <c r="U3505"/>
      <c r="V3505"/>
      <c r="W3505"/>
      <c r="X3505"/>
      <c r="Y3505"/>
      <c r="Z3505"/>
      <c r="AA3505"/>
    </row>
    <row r="3506" spans="1:27" s="44" customFormat="1" x14ac:dyDescent="0.15">
      <c r="A3506" s="66"/>
      <c r="O3506"/>
      <c r="T3506"/>
      <c r="U3506"/>
      <c r="V3506"/>
      <c r="W3506"/>
      <c r="X3506"/>
      <c r="Y3506"/>
      <c r="Z3506"/>
      <c r="AA3506"/>
    </row>
    <row r="3507" spans="1:27" s="44" customFormat="1" x14ac:dyDescent="0.15">
      <c r="A3507" s="66"/>
      <c r="O3507"/>
      <c r="T3507"/>
      <c r="U3507"/>
      <c r="V3507"/>
      <c r="W3507"/>
      <c r="X3507"/>
      <c r="Y3507"/>
      <c r="Z3507"/>
      <c r="AA3507"/>
    </row>
    <row r="3508" spans="1:27" s="44" customFormat="1" x14ac:dyDescent="0.15">
      <c r="A3508" s="66"/>
      <c r="O3508"/>
      <c r="T3508"/>
      <c r="U3508"/>
      <c r="V3508"/>
      <c r="W3508"/>
      <c r="X3508"/>
      <c r="Y3508"/>
      <c r="Z3508"/>
      <c r="AA3508"/>
    </row>
    <row r="3509" spans="1:27" s="44" customFormat="1" x14ac:dyDescent="0.15">
      <c r="A3509" s="66"/>
      <c r="O3509"/>
      <c r="T3509"/>
      <c r="U3509"/>
      <c r="V3509"/>
      <c r="W3509"/>
      <c r="X3509"/>
      <c r="Y3509"/>
      <c r="Z3509"/>
      <c r="AA3509"/>
    </row>
    <row r="3510" spans="1:27" s="44" customFormat="1" x14ac:dyDescent="0.15">
      <c r="A3510" s="66"/>
      <c r="O3510"/>
      <c r="T3510"/>
      <c r="U3510"/>
      <c r="V3510"/>
      <c r="W3510"/>
      <c r="X3510"/>
      <c r="Y3510"/>
      <c r="Z3510"/>
      <c r="AA3510"/>
    </row>
    <row r="3511" spans="1:27" s="44" customFormat="1" x14ac:dyDescent="0.15">
      <c r="A3511" s="66"/>
      <c r="O3511"/>
      <c r="T3511"/>
      <c r="U3511"/>
      <c r="V3511"/>
      <c r="W3511"/>
      <c r="X3511"/>
      <c r="Y3511"/>
      <c r="Z3511"/>
      <c r="AA3511"/>
    </row>
    <row r="3512" spans="1:27" s="44" customFormat="1" x14ac:dyDescent="0.15">
      <c r="A3512" s="66"/>
      <c r="O3512"/>
      <c r="T3512"/>
      <c r="U3512"/>
      <c r="V3512"/>
      <c r="W3512"/>
      <c r="X3512"/>
      <c r="Y3512"/>
      <c r="Z3512"/>
      <c r="AA3512"/>
    </row>
    <row r="3513" spans="1:27" s="44" customFormat="1" x14ac:dyDescent="0.15">
      <c r="A3513" s="66"/>
      <c r="O3513"/>
      <c r="T3513"/>
      <c r="U3513"/>
      <c r="V3513"/>
      <c r="W3513"/>
      <c r="X3513"/>
      <c r="Y3513"/>
      <c r="Z3513"/>
      <c r="AA3513"/>
    </row>
    <row r="3514" spans="1:27" s="44" customFormat="1" x14ac:dyDescent="0.15">
      <c r="A3514" s="66"/>
      <c r="O3514"/>
      <c r="T3514"/>
      <c r="U3514"/>
      <c r="V3514"/>
      <c r="W3514"/>
      <c r="X3514"/>
      <c r="Y3514"/>
      <c r="Z3514"/>
      <c r="AA3514"/>
    </row>
    <row r="3515" spans="1:27" s="44" customFormat="1" x14ac:dyDescent="0.15">
      <c r="A3515" s="66"/>
      <c r="O3515"/>
      <c r="T3515"/>
      <c r="U3515"/>
      <c r="V3515"/>
      <c r="W3515"/>
      <c r="X3515"/>
      <c r="Y3515"/>
      <c r="Z3515"/>
      <c r="AA3515"/>
    </row>
    <row r="3516" spans="1:27" s="44" customFormat="1" x14ac:dyDescent="0.15">
      <c r="A3516" s="66"/>
      <c r="O3516"/>
      <c r="T3516"/>
      <c r="U3516"/>
      <c r="V3516"/>
      <c r="W3516"/>
      <c r="X3516"/>
      <c r="Y3516"/>
      <c r="Z3516"/>
      <c r="AA3516"/>
    </row>
    <row r="3517" spans="1:27" s="44" customFormat="1" x14ac:dyDescent="0.15">
      <c r="A3517" s="66"/>
      <c r="O3517"/>
      <c r="T3517"/>
      <c r="U3517"/>
      <c r="V3517"/>
      <c r="W3517"/>
      <c r="X3517"/>
      <c r="Y3517"/>
      <c r="Z3517"/>
      <c r="AA3517"/>
    </row>
    <row r="3518" spans="1:27" s="44" customFormat="1" x14ac:dyDescent="0.15">
      <c r="A3518" s="66"/>
      <c r="O3518"/>
      <c r="T3518"/>
      <c r="U3518"/>
      <c r="V3518"/>
      <c r="W3518"/>
      <c r="X3518"/>
      <c r="Y3518"/>
      <c r="Z3518"/>
      <c r="AA3518"/>
    </row>
    <row r="3519" spans="1:27" s="44" customFormat="1" x14ac:dyDescent="0.15">
      <c r="A3519" s="66"/>
      <c r="O3519"/>
      <c r="T3519"/>
      <c r="U3519"/>
      <c r="V3519"/>
      <c r="W3519"/>
      <c r="X3519"/>
      <c r="Y3519"/>
      <c r="Z3519"/>
      <c r="AA3519"/>
    </row>
    <row r="3520" spans="1:27" s="44" customFormat="1" x14ac:dyDescent="0.15">
      <c r="A3520" s="66"/>
      <c r="O3520"/>
      <c r="T3520"/>
      <c r="U3520"/>
      <c r="V3520"/>
      <c r="W3520"/>
      <c r="X3520"/>
      <c r="Y3520"/>
      <c r="Z3520"/>
      <c r="AA3520"/>
    </row>
    <row r="3521" spans="1:27" s="44" customFormat="1" x14ac:dyDescent="0.15">
      <c r="A3521" s="66"/>
      <c r="O3521"/>
      <c r="T3521"/>
      <c r="U3521"/>
      <c r="V3521"/>
      <c r="W3521"/>
      <c r="X3521"/>
      <c r="Y3521"/>
      <c r="Z3521"/>
      <c r="AA3521"/>
    </row>
    <row r="3522" spans="1:27" s="44" customFormat="1" x14ac:dyDescent="0.15">
      <c r="A3522" s="66"/>
      <c r="O3522"/>
      <c r="T3522"/>
      <c r="U3522"/>
      <c r="V3522"/>
      <c r="W3522"/>
      <c r="X3522"/>
      <c r="Y3522"/>
      <c r="Z3522"/>
      <c r="AA3522"/>
    </row>
    <row r="3523" spans="1:27" s="44" customFormat="1" x14ac:dyDescent="0.15">
      <c r="A3523" s="66"/>
      <c r="O3523"/>
      <c r="T3523"/>
      <c r="U3523"/>
      <c r="V3523"/>
      <c r="W3523"/>
      <c r="X3523"/>
      <c r="Y3523"/>
      <c r="Z3523"/>
      <c r="AA3523"/>
    </row>
    <row r="3524" spans="1:27" s="44" customFormat="1" x14ac:dyDescent="0.15">
      <c r="A3524" s="66"/>
      <c r="O3524"/>
      <c r="T3524"/>
      <c r="U3524"/>
      <c r="V3524"/>
      <c r="W3524"/>
      <c r="X3524"/>
      <c r="Y3524"/>
      <c r="Z3524"/>
      <c r="AA3524"/>
    </row>
    <row r="3525" spans="1:27" s="44" customFormat="1" x14ac:dyDescent="0.15">
      <c r="A3525" s="66"/>
      <c r="O3525"/>
      <c r="T3525"/>
      <c r="U3525"/>
      <c r="V3525"/>
      <c r="W3525"/>
      <c r="X3525"/>
      <c r="Y3525"/>
      <c r="Z3525"/>
      <c r="AA3525"/>
    </row>
    <row r="3526" spans="1:27" s="44" customFormat="1" x14ac:dyDescent="0.15">
      <c r="A3526" s="66"/>
      <c r="O3526"/>
      <c r="T3526"/>
      <c r="U3526"/>
      <c r="V3526"/>
      <c r="W3526"/>
      <c r="X3526"/>
      <c r="Y3526"/>
      <c r="Z3526"/>
      <c r="AA3526"/>
    </row>
    <row r="3527" spans="1:27" s="44" customFormat="1" x14ac:dyDescent="0.15">
      <c r="A3527" s="66"/>
      <c r="O3527"/>
      <c r="T3527"/>
      <c r="U3527"/>
      <c r="V3527"/>
      <c r="W3527"/>
      <c r="X3527"/>
      <c r="Y3527"/>
      <c r="Z3527"/>
      <c r="AA3527"/>
    </row>
    <row r="3528" spans="1:27" s="44" customFormat="1" x14ac:dyDescent="0.15">
      <c r="A3528" s="66"/>
      <c r="O3528"/>
      <c r="T3528"/>
      <c r="U3528"/>
      <c r="V3528"/>
      <c r="W3528"/>
      <c r="X3528"/>
      <c r="Y3528"/>
      <c r="Z3528"/>
      <c r="AA3528"/>
    </row>
    <row r="3529" spans="1:27" s="44" customFormat="1" x14ac:dyDescent="0.15">
      <c r="A3529" s="66"/>
      <c r="O3529"/>
      <c r="T3529"/>
      <c r="U3529"/>
      <c r="V3529"/>
      <c r="W3529"/>
      <c r="X3529"/>
      <c r="Y3529"/>
      <c r="Z3529"/>
      <c r="AA3529"/>
    </row>
    <row r="3530" spans="1:27" s="44" customFormat="1" x14ac:dyDescent="0.15">
      <c r="A3530" s="66"/>
      <c r="O3530"/>
      <c r="T3530"/>
      <c r="U3530"/>
      <c r="V3530"/>
      <c r="W3530"/>
      <c r="X3530"/>
      <c r="Y3530"/>
      <c r="Z3530"/>
      <c r="AA3530"/>
    </row>
    <row r="3531" spans="1:27" s="44" customFormat="1" x14ac:dyDescent="0.15">
      <c r="A3531" s="66"/>
      <c r="O3531"/>
      <c r="T3531"/>
      <c r="U3531"/>
      <c r="V3531"/>
      <c r="W3531"/>
      <c r="X3531"/>
      <c r="Y3531"/>
      <c r="Z3531"/>
      <c r="AA3531"/>
    </row>
    <row r="3532" spans="1:27" s="44" customFormat="1" x14ac:dyDescent="0.15">
      <c r="A3532" s="66"/>
      <c r="O3532"/>
      <c r="T3532"/>
      <c r="U3532"/>
      <c r="V3532"/>
      <c r="W3532"/>
      <c r="X3532"/>
      <c r="Y3532"/>
      <c r="Z3532"/>
      <c r="AA3532"/>
    </row>
    <row r="3533" spans="1:27" s="44" customFormat="1" x14ac:dyDescent="0.15">
      <c r="A3533" s="66"/>
      <c r="O3533"/>
      <c r="T3533"/>
      <c r="U3533"/>
      <c r="V3533"/>
      <c r="W3533"/>
      <c r="X3533"/>
      <c r="Y3533"/>
      <c r="Z3533"/>
      <c r="AA3533"/>
    </row>
    <row r="3534" spans="1:27" s="44" customFormat="1" x14ac:dyDescent="0.15">
      <c r="A3534" s="66"/>
      <c r="O3534"/>
      <c r="T3534"/>
      <c r="U3534"/>
      <c r="V3534"/>
      <c r="W3534"/>
      <c r="X3534"/>
      <c r="Y3534"/>
      <c r="Z3534"/>
      <c r="AA3534"/>
    </row>
    <row r="3535" spans="1:27" s="44" customFormat="1" x14ac:dyDescent="0.15">
      <c r="A3535" s="66"/>
      <c r="O3535"/>
      <c r="T3535"/>
      <c r="U3535"/>
      <c r="V3535"/>
      <c r="W3535"/>
      <c r="X3535"/>
      <c r="Y3535"/>
      <c r="Z3535"/>
      <c r="AA3535"/>
    </row>
    <row r="3536" spans="1:27" s="44" customFormat="1" x14ac:dyDescent="0.15">
      <c r="A3536" s="66"/>
      <c r="O3536"/>
      <c r="T3536"/>
      <c r="U3536"/>
      <c r="V3536"/>
      <c r="W3536"/>
      <c r="X3536"/>
      <c r="Y3536"/>
      <c r="Z3536"/>
      <c r="AA3536"/>
    </row>
    <row r="3537" spans="1:27" s="44" customFormat="1" x14ac:dyDescent="0.15">
      <c r="A3537" s="66"/>
      <c r="O3537"/>
      <c r="T3537"/>
      <c r="U3537"/>
      <c r="V3537"/>
      <c r="W3537"/>
      <c r="X3537"/>
      <c r="Y3537"/>
      <c r="Z3537"/>
      <c r="AA3537"/>
    </row>
    <row r="3538" spans="1:27" s="44" customFormat="1" x14ac:dyDescent="0.15">
      <c r="A3538" s="66"/>
      <c r="O3538"/>
      <c r="T3538"/>
      <c r="U3538"/>
      <c r="V3538"/>
      <c r="W3538"/>
      <c r="X3538"/>
      <c r="Y3538"/>
      <c r="Z3538"/>
      <c r="AA3538"/>
    </row>
    <row r="3539" spans="1:27" s="44" customFormat="1" x14ac:dyDescent="0.15">
      <c r="A3539" s="66"/>
      <c r="O3539"/>
      <c r="T3539"/>
      <c r="U3539"/>
      <c r="V3539"/>
      <c r="W3539"/>
      <c r="X3539"/>
      <c r="Y3539"/>
      <c r="Z3539"/>
      <c r="AA3539"/>
    </row>
    <row r="3540" spans="1:27" s="44" customFormat="1" x14ac:dyDescent="0.15">
      <c r="A3540" s="66"/>
      <c r="O3540"/>
      <c r="T3540"/>
      <c r="U3540"/>
      <c r="V3540"/>
      <c r="W3540"/>
      <c r="X3540"/>
      <c r="Y3540"/>
      <c r="Z3540"/>
      <c r="AA3540"/>
    </row>
    <row r="3541" spans="1:27" s="44" customFormat="1" x14ac:dyDescent="0.15">
      <c r="A3541" s="66"/>
      <c r="O3541"/>
      <c r="T3541"/>
      <c r="U3541"/>
      <c r="V3541"/>
      <c r="W3541"/>
      <c r="X3541"/>
      <c r="Y3541"/>
      <c r="Z3541"/>
      <c r="AA3541"/>
    </row>
    <row r="3542" spans="1:27" s="44" customFormat="1" x14ac:dyDescent="0.15">
      <c r="A3542" s="66"/>
      <c r="O3542"/>
      <c r="T3542"/>
      <c r="U3542"/>
      <c r="V3542"/>
      <c r="W3542"/>
      <c r="X3542"/>
      <c r="Y3542"/>
      <c r="Z3542"/>
      <c r="AA3542"/>
    </row>
    <row r="3543" spans="1:27" s="44" customFormat="1" x14ac:dyDescent="0.15">
      <c r="A3543" s="66"/>
      <c r="O3543"/>
      <c r="T3543"/>
      <c r="U3543"/>
      <c r="V3543"/>
      <c r="W3543"/>
      <c r="X3543"/>
      <c r="Y3543"/>
      <c r="Z3543"/>
      <c r="AA3543"/>
    </row>
    <row r="3544" spans="1:27" s="44" customFormat="1" x14ac:dyDescent="0.15">
      <c r="A3544" s="66"/>
      <c r="O3544"/>
      <c r="T3544"/>
      <c r="U3544"/>
      <c r="V3544"/>
      <c r="W3544"/>
      <c r="X3544"/>
      <c r="Y3544"/>
      <c r="Z3544"/>
      <c r="AA3544"/>
    </row>
    <row r="3545" spans="1:27" s="44" customFormat="1" x14ac:dyDescent="0.15">
      <c r="A3545" s="66"/>
      <c r="O3545"/>
      <c r="T3545"/>
      <c r="U3545"/>
      <c r="V3545"/>
      <c r="W3545"/>
      <c r="X3545"/>
      <c r="Y3545"/>
      <c r="Z3545"/>
      <c r="AA3545"/>
    </row>
    <row r="3546" spans="1:27" s="44" customFormat="1" x14ac:dyDescent="0.15">
      <c r="A3546" s="66"/>
      <c r="O3546"/>
      <c r="T3546"/>
      <c r="U3546"/>
      <c r="V3546"/>
      <c r="W3546"/>
      <c r="X3546"/>
      <c r="Y3546"/>
      <c r="Z3546"/>
      <c r="AA3546"/>
    </row>
    <row r="3547" spans="1:27" s="44" customFormat="1" x14ac:dyDescent="0.15">
      <c r="A3547" s="66"/>
      <c r="O3547"/>
      <c r="T3547"/>
      <c r="U3547"/>
      <c r="V3547"/>
      <c r="W3547"/>
      <c r="X3547"/>
      <c r="Y3547"/>
      <c r="Z3547"/>
      <c r="AA3547"/>
    </row>
    <row r="3548" spans="1:27" s="44" customFormat="1" x14ac:dyDescent="0.15">
      <c r="A3548" s="66"/>
      <c r="O3548"/>
      <c r="T3548"/>
      <c r="U3548"/>
      <c r="V3548"/>
      <c r="W3548"/>
      <c r="X3548"/>
      <c r="Y3548"/>
      <c r="Z3548"/>
      <c r="AA3548"/>
    </row>
    <row r="3549" spans="1:27" s="44" customFormat="1" x14ac:dyDescent="0.15">
      <c r="A3549" s="66"/>
      <c r="O3549"/>
      <c r="T3549"/>
      <c r="U3549"/>
      <c r="V3549"/>
      <c r="W3549"/>
      <c r="X3549"/>
      <c r="Y3549"/>
      <c r="Z3549"/>
      <c r="AA3549"/>
    </row>
    <row r="3550" spans="1:27" s="44" customFormat="1" x14ac:dyDescent="0.15">
      <c r="A3550" s="66"/>
      <c r="O3550"/>
      <c r="T3550"/>
      <c r="U3550"/>
      <c r="V3550"/>
      <c r="W3550"/>
      <c r="X3550"/>
      <c r="Y3550"/>
      <c r="Z3550"/>
      <c r="AA3550"/>
    </row>
    <row r="3551" spans="1:27" s="44" customFormat="1" x14ac:dyDescent="0.15">
      <c r="A3551" s="66"/>
      <c r="O3551"/>
      <c r="T3551"/>
      <c r="U3551"/>
      <c r="V3551"/>
      <c r="W3551"/>
      <c r="X3551"/>
      <c r="Y3551"/>
      <c r="Z3551"/>
      <c r="AA3551"/>
    </row>
    <row r="3552" spans="1:27" s="44" customFormat="1" x14ac:dyDescent="0.15">
      <c r="A3552" s="66"/>
      <c r="O3552"/>
      <c r="T3552"/>
      <c r="U3552"/>
      <c r="V3552"/>
      <c r="W3552"/>
      <c r="X3552"/>
      <c r="Y3552"/>
      <c r="Z3552"/>
      <c r="AA3552"/>
    </row>
    <row r="3553" spans="1:27" s="44" customFormat="1" x14ac:dyDescent="0.15">
      <c r="A3553" s="66"/>
      <c r="O3553"/>
      <c r="T3553"/>
      <c r="U3553"/>
      <c r="V3553"/>
      <c r="W3553"/>
      <c r="X3553"/>
      <c r="Y3553"/>
      <c r="Z3553"/>
      <c r="AA3553"/>
    </row>
    <row r="3554" spans="1:27" s="44" customFormat="1" x14ac:dyDescent="0.15">
      <c r="A3554" s="66"/>
      <c r="O3554"/>
      <c r="T3554"/>
      <c r="U3554"/>
      <c r="V3554"/>
      <c r="W3554"/>
      <c r="X3554"/>
      <c r="Y3554"/>
      <c r="Z3554"/>
      <c r="AA3554"/>
    </row>
    <row r="3555" spans="1:27" s="44" customFormat="1" x14ac:dyDescent="0.15">
      <c r="A3555" s="66"/>
      <c r="O3555"/>
      <c r="T3555"/>
      <c r="U3555"/>
      <c r="V3555"/>
      <c r="W3555"/>
      <c r="X3555"/>
      <c r="Y3555"/>
      <c r="Z3555"/>
      <c r="AA3555"/>
    </row>
    <row r="3556" spans="1:27" s="44" customFormat="1" x14ac:dyDescent="0.15">
      <c r="A3556" s="66"/>
      <c r="O3556"/>
      <c r="T3556"/>
      <c r="U3556"/>
      <c r="V3556"/>
      <c r="W3556"/>
      <c r="X3556"/>
      <c r="Y3556"/>
      <c r="Z3556"/>
      <c r="AA3556"/>
    </row>
    <row r="3557" spans="1:27" s="44" customFormat="1" x14ac:dyDescent="0.15">
      <c r="A3557" s="66"/>
      <c r="O3557"/>
      <c r="T3557"/>
      <c r="U3557"/>
      <c r="V3557"/>
      <c r="W3557"/>
      <c r="X3557"/>
      <c r="Y3557"/>
      <c r="Z3557"/>
      <c r="AA3557"/>
    </row>
    <row r="3558" spans="1:27" s="44" customFormat="1" x14ac:dyDescent="0.15">
      <c r="A3558" s="66"/>
      <c r="O3558"/>
      <c r="T3558"/>
      <c r="U3558"/>
      <c r="V3558"/>
      <c r="W3558"/>
      <c r="X3558"/>
      <c r="Y3558"/>
      <c r="Z3558"/>
      <c r="AA3558"/>
    </row>
    <row r="3559" spans="1:27" s="44" customFormat="1" x14ac:dyDescent="0.15">
      <c r="A3559" s="66"/>
      <c r="O3559"/>
      <c r="T3559"/>
      <c r="U3559"/>
      <c r="V3559"/>
      <c r="W3559"/>
      <c r="X3559"/>
      <c r="Y3559"/>
      <c r="Z3559"/>
      <c r="AA3559"/>
    </row>
    <row r="3560" spans="1:27" s="44" customFormat="1" x14ac:dyDescent="0.15">
      <c r="A3560" s="66"/>
      <c r="O3560"/>
      <c r="T3560"/>
      <c r="U3560"/>
      <c r="V3560"/>
      <c r="W3560"/>
      <c r="X3560"/>
      <c r="Y3560"/>
      <c r="Z3560"/>
      <c r="AA3560"/>
    </row>
    <row r="3561" spans="1:27" s="44" customFormat="1" x14ac:dyDescent="0.15">
      <c r="A3561" s="66"/>
      <c r="O3561"/>
      <c r="T3561"/>
      <c r="U3561"/>
      <c r="V3561"/>
      <c r="W3561"/>
      <c r="X3561"/>
      <c r="Y3561"/>
      <c r="Z3561"/>
      <c r="AA3561"/>
    </row>
    <row r="3562" spans="1:27" s="44" customFormat="1" x14ac:dyDescent="0.15">
      <c r="A3562" s="66"/>
      <c r="O3562"/>
      <c r="T3562"/>
      <c r="U3562"/>
      <c r="V3562"/>
      <c r="W3562"/>
      <c r="X3562"/>
      <c r="Y3562"/>
      <c r="Z3562"/>
      <c r="AA3562"/>
    </row>
    <row r="3563" spans="1:27" s="44" customFormat="1" x14ac:dyDescent="0.15">
      <c r="A3563" s="66"/>
      <c r="O3563"/>
      <c r="T3563"/>
      <c r="U3563"/>
      <c r="V3563"/>
      <c r="W3563"/>
      <c r="X3563"/>
      <c r="Y3563"/>
      <c r="Z3563"/>
      <c r="AA3563"/>
    </row>
    <row r="3564" spans="1:27" s="44" customFormat="1" x14ac:dyDescent="0.15">
      <c r="A3564" s="66"/>
      <c r="O3564"/>
      <c r="T3564"/>
      <c r="U3564"/>
      <c r="V3564"/>
      <c r="W3564"/>
      <c r="X3564"/>
      <c r="Y3564"/>
      <c r="Z3564"/>
      <c r="AA3564"/>
    </row>
    <row r="3565" spans="1:27" s="44" customFormat="1" x14ac:dyDescent="0.15">
      <c r="A3565" s="66"/>
      <c r="O3565"/>
      <c r="T3565"/>
      <c r="U3565"/>
      <c r="V3565"/>
      <c r="W3565"/>
      <c r="X3565"/>
      <c r="Y3565"/>
      <c r="Z3565"/>
      <c r="AA3565"/>
    </row>
    <row r="3566" spans="1:27" s="44" customFormat="1" x14ac:dyDescent="0.15">
      <c r="A3566" s="66"/>
      <c r="O3566"/>
      <c r="T3566"/>
      <c r="U3566"/>
      <c r="V3566"/>
      <c r="W3566"/>
      <c r="X3566"/>
      <c r="Y3566"/>
      <c r="Z3566"/>
      <c r="AA3566"/>
    </row>
    <row r="3567" spans="1:27" s="44" customFormat="1" x14ac:dyDescent="0.15">
      <c r="A3567" s="66"/>
      <c r="O3567"/>
      <c r="T3567"/>
      <c r="U3567"/>
      <c r="V3567"/>
      <c r="W3567"/>
      <c r="X3567"/>
      <c r="Y3567"/>
      <c r="Z3567"/>
      <c r="AA3567"/>
    </row>
    <row r="3568" spans="1:27" s="44" customFormat="1" x14ac:dyDescent="0.15">
      <c r="A3568" s="66"/>
      <c r="O3568"/>
      <c r="T3568"/>
      <c r="U3568"/>
      <c r="V3568"/>
      <c r="W3568"/>
      <c r="X3568"/>
      <c r="Y3568"/>
      <c r="Z3568"/>
      <c r="AA3568"/>
    </row>
    <row r="3569" spans="1:27" s="44" customFormat="1" x14ac:dyDescent="0.15">
      <c r="A3569" s="66"/>
      <c r="O3569"/>
      <c r="T3569"/>
      <c r="U3569"/>
      <c r="V3569"/>
      <c r="W3569"/>
      <c r="X3569"/>
      <c r="Y3569"/>
      <c r="Z3569"/>
      <c r="AA3569"/>
    </row>
    <row r="3570" spans="1:27" s="44" customFormat="1" x14ac:dyDescent="0.15">
      <c r="A3570" s="66"/>
      <c r="O3570"/>
      <c r="T3570"/>
      <c r="U3570"/>
      <c r="V3570"/>
      <c r="W3570"/>
      <c r="X3570"/>
      <c r="Y3570"/>
      <c r="Z3570"/>
      <c r="AA3570"/>
    </row>
    <row r="3571" spans="1:27" s="44" customFormat="1" x14ac:dyDescent="0.15">
      <c r="A3571" s="66"/>
      <c r="O3571"/>
      <c r="T3571"/>
      <c r="U3571"/>
      <c r="V3571"/>
      <c r="W3571"/>
      <c r="X3571"/>
      <c r="Y3571"/>
      <c r="Z3571"/>
      <c r="AA3571"/>
    </row>
    <row r="3572" spans="1:27" s="44" customFormat="1" x14ac:dyDescent="0.15">
      <c r="A3572" s="66"/>
      <c r="O3572"/>
      <c r="T3572"/>
      <c r="U3572"/>
      <c r="V3572"/>
      <c r="W3572"/>
      <c r="X3572"/>
      <c r="Y3572"/>
      <c r="Z3572"/>
      <c r="AA3572"/>
    </row>
    <row r="3573" spans="1:27" s="44" customFormat="1" x14ac:dyDescent="0.15">
      <c r="A3573" s="66"/>
      <c r="O3573"/>
      <c r="T3573"/>
      <c r="U3573"/>
      <c r="V3573"/>
      <c r="W3573"/>
      <c r="X3573"/>
      <c r="Y3573"/>
      <c r="Z3573"/>
      <c r="AA3573"/>
    </row>
    <row r="3574" spans="1:27" s="44" customFormat="1" x14ac:dyDescent="0.15">
      <c r="A3574" s="66"/>
      <c r="O3574"/>
      <c r="T3574"/>
      <c r="U3574"/>
      <c r="V3574"/>
      <c r="W3574"/>
      <c r="X3574"/>
      <c r="Y3574"/>
      <c r="Z3574"/>
      <c r="AA3574"/>
    </row>
    <row r="3575" spans="1:27" s="44" customFormat="1" x14ac:dyDescent="0.15">
      <c r="A3575" s="66"/>
      <c r="O3575"/>
      <c r="T3575"/>
      <c r="U3575"/>
      <c r="V3575"/>
      <c r="W3575"/>
      <c r="X3575"/>
      <c r="Y3575"/>
      <c r="Z3575"/>
      <c r="AA3575"/>
    </row>
    <row r="3576" spans="1:27" s="44" customFormat="1" x14ac:dyDescent="0.15">
      <c r="A3576" s="66"/>
      <c r="O3576"/>
      <c r="T3576"/>
      <c r="U3576"/>
      <c r="V3576"/>
      <c r="W3576"/>
      <c r="X3576"/>
      <c r="Y3576"/>
      <c r="Z3576"/>
      <c r="AA3576"/>
    </row>
    <row r="3577" spans="1:27" s="44" customFormat="1" x14ac:dyDescent="0.15">
      <c r="A3577" s="66"/>
      <c r="O3577"/>
      <c r="T3577"/>
      <c r="U3577"/>
      <c r="V3577"/>
      <c r="W3577"/>
      <c r="X3577"/>
      <c r="Y3577"/>
      <c r="Z3577"/>
      <c r="AA3577"/>
    </row>
    <row r="3578" spans="1:27" s="44" customFormat="1" x14ac:dyDescent="0.15">
      <c r="A3578" s="66"/>
      <c r="O3578"/>
      <c r="T3578"/>
      <c r="U3578"/>
      <c r="V3578"/>
      <c r="W3578"/>
      <c r="X3578"/>
      <c r="Y3578"/>
      <c r="Z3578"/>
      <c r="AA3578"/>
    </row>
    <row r="3579" spans="1:27" s="44" customFormat="1" x14ac:dyDescent="0.15">
      <c r="A3579" s="66"/>
      <c r="O3579"/>
      <c r="T3579"/>
      <c r="U3579"/>
      <c r="V3579"/>
      <c r="W3579"/>
      <c r="X3579"/>
      <c r="Y3579"/>
      <c r="Z3579"/>
      <c r="AA3579"/>
    </row>
    <row r="3580" spans="1:27" s="44" customFormat="1" x14ac:dyDescent="0.15">
      <c r="A3580" s="66"/>
      <c r="O3580"/>
      <c r="T3580"/>
      <c r="U3580"/>
      <c r="V3580"/>
      <c r="W3580"/>
      <c r="X3580"/>
      <c r="Y3580"/>
      <c r="Z3580"/>
      <c r="AA3580"/>
    </row>
    <row r="3581" spans="1:27" s="44" customFormat="1" x14ac:dyDescent="0.15">
      <c r="A3581" s="66"/>
      <c r="O3581"/>
      <c r="T3581"/>
      <c r="U3581"/>
      <c r="V3581"/>
      <c r="W3581"/>
      <c r="X3581"/>
      <c r="Y3581"/>
      <c r="Z3581"/>
      <c r="AA3581"/>
    </row>
    <row r="3582" spans="1:27" s="44" customFormat="1" x14ac:dyDescent="0.15">
      <c r="A3582" s="66"/>
      <c r="O3582"/>
      <c r="T3582"/>
      <c r="U3582"/>
      <c r="V3582"/>
      <c r="W3582"/>
      <c r="X3582"/>
      <c r="Y3582"/>
      <c r="Z3582"/>
      <c r="AA3582"/>
    </row>
    <row r="3583" spans="1:27" s="44" customFormat="1" x14ac:dyDescent="0.15">
      <c r="A3583" s="66"/>
      <c r="O3583"/>
      <c r="T3583"/>
      <c r="U3583"/>
      <c r="V3583"/>
      <c r="W3583"/>
      <c r="X3583"/>
      <c r="Y3583"/>
      <c r="Z3583"/>
      <c r="AA3583"/>
    </row>
    <row r="3584" spans="1:27" s="44" customFormat="1" x14ac:dyDescent="0.15">
      <c r="A3584" s="66"/>
      <c r="O3584"/>
      <c r="T3584"/>
      <c r="U3584"/>
      <c r="V3584"/>
      <c r="W3584"/>
      <c r="X3584"/>
      <c r="Y3584"/>
      <c r="Z3584"/>
      <c r="AA3584"/>
    </row>
    <row r="3585" spans="1:27" s="44" customFormat="1" x14ac:dyDescent="0.15">
      <c r="A3585" s="66"/>
      <c r="O3585"/>
      <c r="T3585"/>
      <c r="U3585"/>
      <c r="V3585"/>
      <c r="W3585"/>
      <c r="X3585"/>
      <c r="Y3585"/>
      <c r="Z3585"/>
      <c r="AA3585"/>
    </row>
    <row r="3586" spans="1:27" s="44" customFormat="1" x14ac:dyDescent="0.15">
      <c r="A3586" s="66"/>
      <c r="O3586"/>
      <c r="T3586"/>
      <c r="U3586"/>
      <c r="V3586"/>
      <c r="W3586"/>
      <c r="X3586"/>
      <c r="Y3586"/>
      <c r="Z3586"/>
      <c r="AA3586"/>
    </row>
    <row r="3587" spans="1:27" s="44" customFormat="1" x14ac:dyDescent="0.15">
      <c r="A3587" s="66"/>
      <c r="O3587"/>
      <c r="T3587"/>
      <c r="U3587"/>
      <c r="V3587"/>
      <c r="W3587"/>
      <c r="X3587"/>
      <c r="Y3587"/>
      <c r="Z3587"/>
      <c r="AA3587"/>
    </row>
    <row r="3588" spans="1:27" s="44" customFormat="1" x14ac:dyDescent="0.15">
      <c r="A3588" s="66"/>
      <c r="O3588"/>
      <c r="T3588"/>
      <c r="U3588"/>
      <c r="V3588"/>
      <c r="W3588"/>
      <c r="X3588"/>
      <c r="Y3588"/>
      <c r="Z3588"/>
      <c r="AA3588"/>
    </row>
    <row r="3589" spans="1:27" s="44" customFormat="1" x14ac:dyDescent="0.15">
      <c r="A3589" s="66"/>
      <c r="O3589"/>
      <c r="T3589"/>
      <c r="U3589"/>
      <c r="V3589"/>
      <c r="W3589"/>
      <c r="X3589"/>
      <c r="Y3589"/>
      <c r="Z3589"/>
      <c r="AA3589"/>
    </row>
    <row r="3590" spans="1:27" s="44" customFormat="1" x14ac:dyDescent="0.15">
      <c r="A3590" s="66"/>
      <c r="O3590"/>
      <c r="T3590"/>
      <c r="U3590"/>
      <c r="V3590"/>
      <c r="W3590"/>
      <c r="X3590"/>
      <c r="Y3590"/>
      <c r="Z3590"/>
      <c r="AA3590"/>
    </row>
    <row r="3591" spans="1:27" s="44" customFormat="1" x14ac:dyDescent="0.15">
      <c r="A3591" s="66"/>
      <c r="O3591"/>
      <c r="T3591"/>
      <c r="U3591"/>
      <c r="V3591"/>
      <c r="W3591"/>
      <c r="X3591"/>
      <c r="Y3591"/>
      <c r="Z3591"/>
      <c r="AA3591"/>
    </row>
    <row r="3592" spans="1:27" s="44" customFormat="1" x14ac:dyDescent="0.15">
      <c r="A3592" s="66"/>
      <c r="O3592"/>
      <c r="T3592"/>
      <c r="U3592"/>
      <c r="V3592"/>
      <c r="W3592"/>
      <c r="X3592"/>
      <c r="Y3592"/>
      <c r="Z3592"/>
      <c r="AA3592"/>
    </row>
    <row r="3593" spans="1:27" s="44" customFormat="1" x14ac:dyDescent="0.15">
      <c r="A3593" s="66"/>
      <c r="O3593"/>
      <c r="T3593"/>
      <c r="U3593"/>
      <c r="V3593"/>
      <c r="W3593"/>
      <c r="X3593"/>
      <c r="Y3593"/>
      <c r="Z3593"/>
      <c r="AA3593"/>
    </row>
    <row r="3594" spans="1:27" s="44" customFormat="1" x14ac:dyDescent="0.15">
      <c r="A3594" s="66"/>
      <c r="O3594"/>
      <c r="T3594"/>
      <c r="U3594"/>
      <c r="V3594"/>
      <c r="W3594"/>
      <c r="X3594"/>
      <c r="Y3594"/>
      <c r="Z3594"/>
      <c r="AA3594"/>
    </row>
    <row r="3595" spans="1:27" s="44" customFormat="1" x14ac:dyDescent="0.15">
      <c r="A3595" s="66"/>
      <c r="O3595"/>
      <c r="T3595"/>
      <c r="U3595"/>
      <c r="V3595"/>
      <c r="W3595"/>
      <c r="X3595"/>
      <c r="Y3595"/>
      <c r="Z3595"/>
      <c r="AA3595"/>
    </row>
    <row r="3596" spans="1:27" s="44" customFormat="1" x14ac:dyDescent="0.15">
      <c r="A3596" s="66"/>
      <c r="O3596"/>
      <c r="T3596"/>
      <c r="U3596"/>
      <c r="V3596"/>
      <c r="W3596"/>
      <c r="X3596"/>
      <c r="Y3596"/>
      <c r="Z3596"/>
      <c r="AA3596"/>
    </row>
    <row r="3597" spans="1:27" s="44" customFormat="1" x14ac:dyDescent="0.15">
      <c r="A3597" s="66"/>
      <c r="O3597"/>
      <c r="T3597"/>
      <c r="U3597"/>
      <c r="V3597"/>
      <c r="W3597"/>
      <c r="X3597"/>
      <c r="Y3597"/>
      <c r="Z3597"/>
      <c r="AA3597"/>
    </row>
    <row r="3598" spans="1:27" s="44" customFormat="1" x14ac:dyDescent="0.15">
      <c r="A3598" s="66"/>
      <c r="O3598"/>
      <c r="T3598"/>
      <c r="U3598"/>
      <c r="V3598"/>
      <c r="W3598"/>
      <c r="X3598"/>
      <c r="Y3598"/>
      <c r="Z3598"/>
      <c r="AA3598"/>
    </row>
    <row r="3599" spans="1:27" s="44" customFormat="1" x14ac:dyDescent="0.15">
      <c r="A3599" s="66"/>
      <c r="O3599"/>
      <c r="T3599"/>
      <c r="U3599"/>
      <c r="V3599"/>
      <c r="W3599"/>
      <c r="X3599"/>
      <c r="Y3599"/>
      <c r="Z3599"/>
      <c r="AA3599"/>
    </row>
    <row r="3600" spans="1:27" s="44" customFormat="1" x14ac:dyDescent="0.15">
      <c r="A3600" s="66"/>
      <c r="O3600"/>
      <c r="T3600"/>
      <c r="U3600"/>
      <c r="V3600"/>
      <c r="W3600"/>
      <c r="X3600"/>
      <c r="Y3600"/>
      <c r="Z3600"/>
      <c r="AA3600"/>
    </row>
    <row r="3601" spans="1:27" s="44" customFormat="1" x14ac:dyDescent="0.15">
      <c r="A3601" s="66"/>
      <c r="O3601"/>
      <c r="T3601"/>
      <c r="U3601"/>
      <c r="V3601"/>
      <c r="W3601"/>
      <c r="X3601"/>
      <c r="Y3601"/>
      <c r="Z3601"/>
      <c r="AA3601"/>
    </row>
    <row r="3602" spans="1:27" s="44" customFormat="1" x14ac:dyDescent="0.15">
      <c r="A3602" s="66"/>
      <c r="O3602"/>
      <c r="T3602"/>
      <c r="U3602"/>
      <c r="V3602"/>
      <c r="W3602"/>
      <c r="X3602"/>
      <c r="Y3602"/>
      <c r="Z3602"/>
      <c r="AA3602"/>
    </row>
    <row r="3603" spans="1:27" s="44" customFormat="1" x14ac:dyDescent="0.15">
      <c r="A3603" s="66"/>
      <c r="O3603"/>
      <c r="T3603"/>
      <c r="U3603"/>
      <c r="V3603"/>
      <c r="W3603"/>
      <c r="X3603"/>
      <c r="Y3603"/>
      <c r="Z3603"/>
      <c r="AA3603"/>
    </row>
    <row r="3604" spans="1:27" s="44" customFormat="1" x14ac:dyDescent="0.15">
      <c r="A3604" s="66"/>
      <c r="O3604"/>
      <c r="T3604"/>
      <c r="U3604"/>
      <c r="V3604"/>
      <c r="W3604"/>
      <c r="X3604"/>
      <c r="Y3604"/>
      <c r="Z3604"/>
      <c r="AA3604"/>
    </row>
    <row r="3605" spans="1:27" s="44" customFormat="1" x14ac:dyDescent="0.15">
      <c r="A3605" s="66"/>
      <c r="O3605"/>
      <c r="T3605"/>
      <c r="U3605"/>
      <c r="V3605"/>
      <c r="W3605"/>
      <c r="X3605"/>
      <c r="Y3605"/>
      <c r="Z3605"/>
      <c r="AA3605"/>
    </row>
    <row r="3606" spans="1:27" s="44" customFormat="1" x14ac:dyDescent="0.15">
      <c r="A3606" s="66"/>
      <c r="O3606"/>
      <c r="T3606"/>
      <c r="U3606"/>
      <c r="V3606"/>
      <c r="W3606"/>
      <c r="X3606"/>
      <c r="Y3606"/>
      <c r="Z3606"/>
      <c r="AA3606"/>
    </row>
    <row r="3607" spans="1:27" s="44" customFormat="1" x14ac:dyDescent="0.15">
      <c r="A3607" s="66"/>
      <c r="O3607"/>
      <c r="T3607"/>
      <c r="U3607"/>
      <c r="V3607"/>
      <c r="W3607"/>
      <c r="X3607"/>
      <c r="Y3607"/>
      <c r="Z3607"/>
      <c r="AA3607"/>
    </row>
    <row r="3608" spans="1:27" s="44" customFormat="1" x14ac:dyDescent="0.15">
      <c r="A3608" s="66"/>
      <c r="O3608"/>
      <c r="T3608"/>
      <c r="U3608"/>
      <c r="V3608"/>
      <c r="W3608"/>
      <c r="X3608"/>
      <c r="Y3608"/>
      <c r="Z3608"/>
      <c r="AA3608"/>
    </row>
    <row r="3609" spans="1:27" s="44" customFormat="1" x14ac:dyDescent="0.15">
      <c r="A3609" s="66"/>
      <c r="O3609"/>
      <c r="T3609"/>
      <c r="U3609"/>
      <c r="V3609"/>
      <c r="W3609"/>
      <c r="X3609"/>
      <c r="Y3609"/>
      <c r="Z3609"/>
      <c r="AA3609"/>
    </row>
    <row r="3610" spans="1:27" s="44" customFormat="1" x14ac:dyDescent="0.15">
      <c r="A3610" s="66"/>
      <c r="O3610"/>
      <c r="T3610"/>
      <c r="U3610"/>
      <c r="V3610"/>
      <c r="W3610"/>
      <c r="X3610"/>
      <c r="Y3610"/>
      <c r="Z3610"/>
      <c r="AA3610"/>
    </row>
    <row r="3611" spans="1:27" s="44" customFormat="1" x14ac:dyDescent="0.15">
      <c r="A3611" s="66"/>
      <c r="O3611"/>
      <c r="T3611"/>
      <c r="U3611"/>
      <c r="V3611"/>
      <c r="W3611"/>
      <c r="X3611"/>
      <c r="Y3611"/>
      <c r="Z3611"/>
      <c r="AA3611"/>
    </row>
    <row r="3612" spans="1:27" s="44" customFormat="1" x14ac:dyDescent="0.15">
      <c r="A3612" s="66"/>
      <c r="O3612"/>
      <c r="T3612"/>
      <c r="U3612"/>
      <c r="V3612"/>
      <c r="W3612"/>
      <c r="X3612"/>
      <c r="Y3612"/>
      <c r="Z3612"/>
      <c r="AA3612"/>
    </row>
    <row r="3613" spans="1:27" s="44" customFormat="1" x14ac:dyDescent="0.15">
      <c r="A3613" s="66"/>
      <c r="O3613"/>
      <c r="T3613"/>
      <c r="U3613"/>
      <c r="V3613"/>
      <c r="W3613"/>
      <c r="X3613"/>
      <c r="Y3613"/>
      <c r="Z3613"/>
      <c r="AA3613"/>
    </row>
    <row r="3614" spans="1:27" s="44" customFormat="1" x14ac:dyDescent="0.15">
      <c r="A3614" s="66"/>
      <c r="O3614"/>
      <c r="T3614"/>
      <c r="U3614"/>
      <c r="V3614"/>
      <c r="W3614"/>
      <c r="X3614"/>
      <c r="Y3614"/>
      <c r="Z3614"/>
      <c r="AA3614"/>
    </row>
    <row r="3615" spans="1:27" s="44" customFormat="1" x14ac:dyDescent="0.15">
      <c r="A3615" s="66"/>
      <c r="O3615"/>
      <c r="T3615"/>
      <c r="U3615"/>
      <c r="V3615"/>
      <c r="W3615"/>
      <c r="X3615"/>
      <c r="Y3615"/>
      <c r="Z3615"/>
      <c r="AA3615"/>
    </row>
    <row r="3616" spans="1:27" s="44" customFormat="1" x14ac:dyDescent="0.15">
      <c r="A3616" s="66"/>
      <c r="O3616"/>
      <c r="T3616"/>
      <c r="U3616"/>
      <c r="V3616"/>
      <c r="W3616"/>
      <c r="X3616"/>
      <c r="Y3616"/>
      <c r="Z3616"/>
      <c r="AA3616"/>
    </row>
    <row r="3617" spans="1:27" s="44" customFormat="1" x14ac:dyDescent="0.15">
      <c r="A3617" s="66"/>
      <c r="O3617"/>
      <c r="T3617"/>
      <c r="U3617"/>
      <c r="V3617"/>
      <c r="W3617"/>
      <c r="X3617"/>
      <c r="Y3617"/>
      <c r="Z3617"/>
      <c r="AA3617"/>
    </row>
    <row r="3618" spans="1:27" s="44" customFormat="1" x14ac:dyDescent="0.15">
      <c r="A3618" s="66"/>
      <c r="O3618"/>
      <c r="T3618"/>
      <c r="U3618"/>
      <c r="V3618"/>
      <c r="W3618"/>
      <c r="X3618"/>
      <c r="Y3618"/>
      <c r="Z3618"/>
      <c r="AA3618"/>
    </row>
    <row r="3619" spans="1:27" s="44" customFormat="1" x14ac:dyDescent="0.15">
      <c r="A3619" s="66"/>
      <c r="O3619"/>
      <c r="T3619"/>
      <c r="U3619"/>
      <c r="V3619"/>
      <c r="W3619"/>
      <c r="X3619"/>
      <c r="Y3619"/>
      <c r="Z3619"/>
      <c r="AA3619"/>
    </row>
    <row r="3620" spans="1:27" s="44" customFormat="1" x14ac:dyDescent="0.15">
      <c r="A3620" s="66"/>
      <c r="O3620"/>
      <c r="T3620"/>
      <c r="U3620"/>
      <c r="V3620"/>
      <c r="W3620"/>
      <c r="X3620"/>
      <c r="Y3620"/>
      <c r="Z3620"/>
      <c r="AA3620"/>
    </row>
    <row r="3621" spans="1:27" s="44" customFormat="1" x14ac:dyDescent="0.15">
      <c r="A3621" s="66"/>
      <c r="O3621"/>
      <c r="T3621"/>
      <c r="U3621"/>
      <c r="V3621"/>
      <c r="W3621"/>
      <c r="X3621"/>
      <c r="Y3621"/>
      <c r="Z3621"/>
      <c r="AA3621"/>
    </row>
    <row r="3622" spans="1:27" s="44" customFormat="1" x14ac:dyDescent="0.15">
      <c r="A3622" s="66"/>
      <c r="O3622"/>
      <c r="T3622"/>
      <c r="U3622"/>
      <c r="V3622"/>
      <c r="W3622"/>
      <c r="X3622"/>
      <c r="Y3622"/>
      <c r="Z3622"/>
      <c r="AA3622"/>
    </row>
    <row r="3623" spans="1:27" s="44" customFormat="1" x14ac:dyDescent="0.15">
      <c r="A3623" s="66"/>
      <c r="O3623"/>
      <c r="T3623"/>
      <c r="U3623"/>
      <c r="V3623"/>
      <c r="W3623"/>
      <c r="X3623"/>
      <c r="Y3623"/>
      <c r="Z3623"/>
      <c r="AA3623"/>
    </row>
    <row r="3624" spans="1:27" s="44" customFormat="1" x14ac:dyDescent="0.15">
      <c r="A3624" s="66"/>
      <c r="O3624"/>
      <c r="T3624"/>
      <c r="U3624"/>
      <c r="V3624"/>
      <c r="W3624"/>
      <c r="X3624"/>
      <c r="Y3624"/>
      <c r="Z3624"/>
      <c r="AA3624"/>
    </row>
    <row r="3625" spans="1:27" s="44" customFormat="1" x14ac:dyDescent="0.15">
      <c r="A3625" s="66"/>
      <c r="O3625"/>
      <c r="T3625"/>
      <c r="U3625"/>
      <c r="V3625"/>
      <c r="W3625"/>
      <c r="X3625"/>
      <c r="Y3625"/>
      <c r="Z3625"/>
      <c r="AA3625"/>
    </row>
    <row r="3626" spans="1:27" s="44" customFormat="1" x14ac:dyDescent="0.15">
      <c r="A3626" s="66"/>
      <c r="O3626"/>
      <c r="T3626"/>
      <c r="U3626"/>
      <c r="V3626"/>
      <c r="W3626"/>
      <c r="X3626"/>
      <c r="Y3626"/>
      <c r="Z3626"/>
      <c r="AA3626"/>
    </row>
    <row r="3627" spans="1:27" s="44" customFormat="1" x14ac:dyDescent="0.15">
      <c r="A3627" s="66"/>
      <c r="O3627"/>
      <c r="T3627"/>
      <c r="U3627"/>
      <c r="V3627"/>
      <c r="W3627"/>
      <c r="X3627"/>
      <c r="Y3627"/>
      <c r="Z3627"/>
      <c r="AA3627"/>
    </row>
    <row r="3628" spans="1:27" s="44" customFormat="1" x14ac:dyDescent="0.15">
      <c r="A3628" s="66"/>
      <c r="O3628"/>
      <c r="T3628"/>
      <c r="U3628"/>
      <c r="V3628"/>
      <c r="W3628"/>
      <c r="X3628"/>
      <c r="Y3628"/>
      <c r="Z3628"/>
      <c r="AA3628"/>
    </row>
    <row r="3629" spans="1:27" s="44" customFormat="1" x14ac:dyDescent="0.15">
      <c r="A3629" s="66"/>
      <c r="O3629"/>
      <c r="T3629"/>
      <c r="U3629"/>
      <c r="V3629"/>
      <c r="W3629"/>
      <c r="X3629"/>
      <c r="Y3629"/>
      <c r="Z3629"/>
      <c r="AA3629"/>
    </row>
    <row r="3630" spans="1:27" s="44" customFormat="1" x14ac:dyDescent="0.15">
      <c r="A3630" s="66"/>
      <c r="O3630"/>
      <c r="T3630"/>
      <c r="U3630"/>
      <c r="V3630"/>
      <c r="W3630"/>
      <c r="X3630"/>
      <c r="Y3630"/>
      <c r="Z3630"/>
      <c r="AA3630"/>
    </row>
    <row r="3631" spans="1:27" s="44" customFormat="1" x14ac:dyDescent="0.15">
      <c r="A3631" s="66"/>
      <c r="O3631"/>
      <c r="T3631"/>
      <c r="U3631"/>
      <c r="V3631"/>
      <c r="W3631"/>
      <c r="X3631"/>
      <c r="Y3631"/>
      <c r="Z3631"/>
      <c r="AA3631"/>
    </row>
    <row r="3632" spans="1:27" s="44" customFormat="1" x14ac:dyDescent="0.15">
      <c r="A3632" s="66"/>
      <c r="O3632"/>
      <c r="T3632"/>
      <c r="U3632"/>
      <c r="V3632"/>
      <c r="W3632"/>
      <c r="X3632"/>
      <c r="Y3632"/>
      <c r="Z3632"/>
      <c r="AA3632"/>
    </row>
    <row r="3633" spans="1:27" s="44" customFormat="1" x14ac:dyDescent="0.15">
      <c r="A3633" s="66"/>
      <c r="O3633"/>
      <c r="T3633"/>
      <c r="U3633"/>
      <c r="V3633"/>
      <c r="W3633"/>
      <c r="X3633"/>
      <c r="Y3633"/>
      <c r="Z3633"/>
      <c r="AA3633"/>
    </row>
    <row r="3634" spans="1:27" s="44" customFormat="1" x14ac:dyDescent="0.15">
      <c r="A3634" s="66"/>
      <c r="O3634"/>
      <c r="T3634"/>
      <c r="U3634"/>
      <c r="V3634"/>
      <c r="W3634"/>
      <c r="X3634"/>
      <c r="Y3634"/>
      <c r="Z3634"/>
      <c r="AA3634"/>
    </row>
    <row r="3635" spans="1:27" s="44" customFormat="1" x14ac:dyDescent="0.15">
      <c r="A3635" s="66"/>
      <c r="O3635"/>
      <c r="T3635"/>
      <c r="U3635"/>
      <c r="V3635"/>
      <c r="W3635"/>
      <c r="X3635"/>
      <c r="Y3635"/>
      <c r="Z3635"/>
      <c r="AA3635"/>
    </row>
    <row r="3636" spans="1:27" s="44" customFormat="1" x14ac:dyDescent="0.15">
      <c r="A3636" s="66"/>
      <c r="O3636"/>
      <c r="T3636"/>
      <c r="U3636"/>
      <c r="V3636"/>
      <c r="W3636"/>
      <c r="X3636"/>
      <c r="Y3636"/>
      <c r="Z3636"/>
      <c r="AA3636"/>
    </row>
    <row r="3637" spans="1:27" s="44" customFormat="1" x14ac:dyDescent="0.15">
      <c r="A3637" s="66"/>
      <c r="O3637"/>
      <c r="T3637"/>
      <c r="U3637"/>
      <c r="V3637"/>
      <c r="W3637"/>
      <c r="X3637"/>
      <c r="Y3637"/>
      <c r="Z3637"/>
      <c r="AA3637"/>
    </row>
    <row r="3638" spans="1:27" s="44" customFormat="1" x14ac:dyDescent="0.15">
      <c r="A3638" s="66"/>
      <c r="O3638"/>
      <c r="T3638"/>
      <c r="U3638"/>
      <c r="V3638"/>
      <c r="W3638"/>
      <c r="X3638"/>
      <c r="Y3638"/>
      <c r="Z3638"/>
      <c r="AA3638"/>
    </row>
    <row r="3639" spans="1:27" s="44" customFormat="1" x14ac:dyDescent="0.15">
      <c r="A3639" s="66"/>
      <c r="O3639"/>
      <c r="T3639"/>
      <c r="U3639"/>
      <c r="V3639"/>
      <c r="W3639"/>
      <c r="X3639"/>
      <c r="Y3639"/>
      <c r="Z3639"/>
      <c r="AA3639"/>
    </row>
    <row r="3640" spans="1:27" s="44" customFormat="1" x14ac:dyDescent="0.15">
      <c r="A3640" s="66"/>
      <c r="O3640"/>
      <c r="T3640"/>
      <c r="U3640"/>
      <c r="V3640"/>
      <c r="W3640"/>
      <c r="X3640"/>
      <c r="Y3640"/>
      <c r="Z3640"/>
      <c r="AA3640"/>
    </row>
    <row r="3641" spans="1:27" s="44" customFormat="1" x14ac:dyDescent="0.15">
      <c r="A3641" s="66"/>
      <c r="O3641"/>
      <c r="T3641"/>
      <c r="U3641"/>
      <c r="V3641"/>
      <c r="W3641"/>
      <c r="X3641"/>
      <c r="Y3641"/>
      <c r="Z3641"/>
      <c r="AA3641"/>
    </row>
    <row r="3642" spans="1:27" s="44" customFormat="1" x14ac:dyDescent="0.15">
      <c r="A3642" s="66"/>
      <c r="O3642"/>
      <c r="T3642"/>
      <c r="U3642"/>
      <c r="V3642"/>
      <c r="W3642"/>
      <c r="X3642"/>
      <c r="Y3642"/>
      <c r="Z3642"/>
      <c r="AA3642"/>
    </row>
    <row r="3643" spans="1:27" s="44" customFormat="1" x14ac:dyDescent="0.15">
      <c r="A3643" s="66"/>
      <c r="O3643"/>
      <c r="T3643"/>
      <c r="U3643"/>
      <c r="V3643"/>
      <c r="W3643"/>
      <c r="X3643"/>
      <c r="Y3643"/>
      <c r="Z3643"/>
      <c r="AA3643"/>
    </row>
    <row r="3644" spans="1:27" s="44" customFormat="1" x14ac:dyDescent="0.15">
      <c r="A3644" s="66"/>
      <c r="O3644"/>
      <c r="T3644"/>
      <c r="U3644"/>
      <c r="V3644"/>
      <c r="W3644"/>
      <c r="X3644"/>
      <c r="Y3644"/>
      <c r="Z3644"/>
      <c r="AA3644"/>
    </row>
    <row r="3645" spans="1:27" s="44" customFormat="1" x14ac:dyDescent="0.15">
      <c r="A3645" s="66"/>
      <c r="O3645"/>
      <c r="T3645"/>
      <c r="U3645"/>
      <c r="V3645"/>
      <c r="W3645"/>
      <c r="X3645"/>
      <c r="Y3645"/>
      <c r="Z3645"/>
      <c r="AA3645"/>
    </row>
    <row r="3646" spans="1:27" s="44" customFormat="1" x14ac:dyDescent="0.15">
      <c r="A3646" s="66"/>
      <c r="O3646"/>
      <c r="T3646"/>
      <c r="U3646"/>
      <c r="V3646"/>
      <c r="W3646"/>
      <c r="X3646"/>
      <c r="Y3646"/>
      <c r="Z3646"/>
      <c r="AA3646"/>
    </row>
    <row r="3647" spans="1:27" s="44" customFormat="1" x14ac:dyDescent="0.15">
      <c r="A3647" s="66"/>
      <c r="O3647"/>
      <c r="T3647"/>
      <c r="U3647"/>
      <c r="V3647"/>
      <c r="W3647"/>
      <c r="X3647"/>
      <c r="Y3647"/>
      <c r="Z3647"/>
      <c r="AA3647"/>
    </row>
    <row r="3648" spans="1:27" s="44" customFormat="1" x14ac:dyDescent="0.15">
      <c r="A3648" s="66"/>
      <c r="O3648"/>
      <c r="T3648"/>
      <c r="U3648"/>
      <c r="V3648"/>
      <c r="W3648"/>
      <c r="X3648"/>
      <c r="Y3648"/>
      <c r="Z3648"/>
      <c r="AA3648"/>
    </row>
    <row r="3649" spans="1:27" s="44" customFormat="1" x14ac:dyDescent="0.15">
      <c r="A3649" s="66"/>
      <c r="O3649"/>
      <c r="T3649"/>
      <c r="U3649"/>
      <c r="V3649"/>
      <c r="W3649"/>
      <c r="X3649"/>
      <c r="Y3649"/>
      <c r="Z3649"/>
      <c r="AA3649"/>
    </row>
    <row r="3650" spans="1:27" s="44" customFormat="1" x14ac:dyDescent="0.15">
      <c r="A3650" s="66"/>
      <c r="O3650"/>
      <c r="T3650"/>
      <c r="U3650"/>
      <c r="V3650"/>
      <c r="W3650"/>
      <c r="X3650"/>
      <c r="Y3650"/>
      <c r="Z3650"/>
      <c r="AA3650"/>
    </row>
    <row r="3651" spans="1:27" s="44" customFormat="1" x14ac:dyDescent="0.15">
      <c r="A3651" s="66"/>
      <c r="O3651"/>
      <c r="T3651"/>
      <c r="U3651"/>
      <c r="V3651"/>
      <c r="W3651"/>
      <c r="X3651"/>
      <c r="Y3651"/>
      <c r="Z3651"/>
      <c r="AA3651"/>
    </row>
    <row r="3652" spans="1:27" s="44" customFormat="1" x14ac:dyDescent="0.15">
      <c r="A3652" s="66"/>
      <c r="O3652"/>
      <c r="T3652"/>
      <c r="U3652"/>
      <c r="V3652"/>
      <c r="W3652"/>
      <c r="X3652"/>
      <c r="Y3652"/>
      <c r="Z3652"/>
      <c r="AA3652"/>
    </row>
    <row r="3653" spans="1:27" s="44" customFormat="1" x14ac:dyDescent="0.15">
      <c r="A3653" s="66"/>
      <c r="O3653"/>
      <c r="T3653"/>
      <c r="U3653"/>
      <c r="V3653"/>
      <c r="W3653"/>
      <c r="X3653"/>
      <c r="Y3653"/>
      <c r="Z3653"/>
      <c r="AA3653"/>
    </row>
    <row r="3654" spans="1:27" s="44" customFormat="1" x14ac:dyDescent="0.15">
      <c r="A3654" s="66"/>
      <c r="O3654"/>
      <c r="T3654"/>
      <c r="U3654"/>
      <c r="V3654"/>
      <c r="W3654"/>
      <c r="X3654"/>
      <c r="Y3654"/>
      <c r="Z3654"/>
      <c r="AA3654"/>
    </row>
    <row r="3655" spans="1:27" s="44" customFormat="1" x14ac:dyDescent="0.15">
      <c r="A3655" s="66"/>
      <c r="O3655"/>
      <c r="T3655"/>
      <c r="U3655"/>
      <c r="V3655"/>
      <c r="W3655"/>
      <c r="X3655"/>
      <c r="Y3655"/>
      <c r="Z3655"/>
      <c r="AA3655"/>
    </row>
    <row r="3656" spans="1:27" s="44" customFormat="1" x14ac:dyDescent="0.15">
      <c r="A3656" s="66"/>
      <c r="O3656"/>
      <c r="T3656"/>
      <c r="U3656"/>
      <c r="V3656"/>
      <c r="W3656"/>
      <c r="X3656"/>
      <c r="Y3656"/>
      <c r="Z3656"/>
      <c r="AA3656"/>
    </row>
    <row r="3657" spans="1:27" s="44" customFormat="1" x14ac:dyDescent="0.15">
      <c r="A3657" s="66"/>
      <c r="O3657"/>
      <c r="T3657"/>
      <c r="U3657"/>
      <c r="V3657"/>
      <c r="W3657"/>
      <c r="X3657"/>
      <c r="Y3657"/>
      <c r="Z3657"/>
      <c r="AA3657"/>
    </row>
    <row r="3658" spans="1:27" s="44" customFormat="1" x14ac:dyDescent="0.15">
      <c r="A3658" s="66"/>
      <c r="O3658"/>
      <c r="T3658"/>
      <c r="U3658"/>
      <c r="V3658"/>
      <c r="W3658"/>
      <c r="X3658"/>
      <c r="Y3658"/>
      <c r="Z3658"/>
      <c r="AA3658"/>
    </row>
    <row r="3659" spans="1:27" s="44" customFormat="1" x14ac:dyDescent="0.15">
      <c r="A3659" s="66"/>
      <c r="O3659"/>
      <c r="T3659"/>
      <c r="U3659"/>
      <c r="V3659"/>
      <c r="W3659"/>
      <c r="X3659"/>
      <c r="Y3659"/>
      <c r="Z3659"/>
      <c r="AA3659"/>
    </row>
    <row r="3660" spans="1:27" s="44" customFormat="1" x14ac:dyDescent="0.15">
      <c r="A3660" s="66"/>
      <c r="O3660"/>
      <c r="T3660"/>
      <c r="U3660"/>
      <c r="V3660"/>
      <c r="W3660"/>
      <c r="X3660"/>
      <c r="Y3660"/>
      <c r="Z3660"/>
      <c r="AA3660"/>
    </row>
    <row r="3661" spans="1:27" s="44" customFormat="1" x14ac:dyDescent="0.15">
      <c r="A3661" s="66"/>
      <c r="O3661"/>
      <c r="T3661"/>
      <c r="U3661"/>
      <c r="V3661"/>
      <c r="W3661"/>
      <c r="X3661"/>
      <c r="Y3661"/>
      <c r="Z3661"/>
      <c r="AA3661"/>
    </row>
    <row r="3662" spans="1:27" s="44" customFormat="1" x14ac:dyDescent="0.15">
      <c r="A3662" s="66"/>
      <c r="O3662"/>
      <c r="T3662"/>
      <c r="U3662"/>
      <c r="V3662"/>
      <c r="W3662"/>
      <c r="X3662"/>
      <c r="Y3662"/>
      <c r="Z3662"/>
      <c r="AA3662"/>
    </row>
    <row r="3663" spans="1:27" s="44" customFormat="1" x14ac:dyDescent="0.15">
      <c r="A3663" s="66"/>
      <c r="O3663"/>
      <c r="T3663"/>
      <c r="U3663"/>
      <c r="V3663"/>
      <c r="W3663"/>
      <c r="X3663"/>
      <c r="Y3663"/>
      <c r="Z3663"/>
      <c r="AA3663"/>
    </row>
    <row r="3664" spans="1:27" s="44" customFormat="1" x14ac:dyDescent="0.15">
      <c r="A3664" s="66"/>
      <c r="O3664"/>
      <c r="T3664"/>
      <c r="U3664"/>
      <c r="V3664"/>
      <c r="W3664"/>
      <c r="X3664"/>
      <c r="Y3664"/>
      <c r="Z3664"/>
      <c r="AA3664"/>
    </row>
    <row r="3665" spans="1:27" s="44" customFormat="1" x14ac:dyDescent="0.15">
      <c r="A3665" s="66"/>
      <c r="O3665"/>
      <c r="T3665"/>
      <c r="U3665"/>
      <c r="V3665"/>
      <c r="W3665"/>
      <c r="X3665"/>
      <c r="Y3665"/>
      <c r="Z3665"/>
      <c r="AA3665"/>
    </row>
    <row r="3666" spans="1:27" s="44" customFormat="1" x14ac:dyDescent="0.15">
      <c r="A3666" s="66"/>
      <c r="O3666"/>
      <c r="T3666"/>
      <c r="U3666"/>
      <c r="V3666"/>
      <c r="W3666"/>
      <c r="X3666"/>
      <c r="Y3666"/>
      <c r="Z3666"/>
      <c r="AA3666"/>
    </row>
    <row r="3667" spans="1:27" s="44" customFormat="1" x14ac:dyDescent="0.15">
      <c r="A3667" s="66"/>
      <c r="O3667"/>
      <c r="T3667"/>
      <c r="U3667"/>
      <c r="V3667"/>
      <c r="W3667"/>
      <c r="X3667"/>
      <c r="Y3667"/>
      <c r="Z3667"/>
      <c r="AA3667"/>
    </row>
    <row r="3668" spans="1:27" s="44" customFormat="1" x14ac:dyDescent="0.15">
      <c r="A3668" s="66"/>
      <c r="O3668"/>
      <c r="T3668"/>
      <c r="U3668"/>
      <c r="V3668"/>
      <c r="W3668"/>
      <c r="X3668"/>
      <c r="Y3668"/>
      <c r="Z3668"/>
      <c r="AA3668"/>
    </row>
    <row r="3669" spans="1:27" s="44" customFormat="1" x14ac:dyDescent="0.15">
      <c r="A3669" s="66"/>
      <c r="O3669"/>
      <c r="T3669"/>
      <c r="U3669"/>
      <c r="V3669"/>
      <c r="W3669"/>
      <c r="X3669"/>
      <c r="Y3669"/>
      <c r="Z3669"/>
      <c r="AA3669"/>
    </row>
    <row r="3670" spans="1:27" s="44" customFormat="1" x14ac:dyDescent="0.15">
      <c r="A3670" s="66"/>
      <c r="O3670"/>
      <c r="T3670"/>
      <c r="U3670"/>
      <c r="V3670"/>
      <c r="W3670"/>
      <c r="X3670"/>
      <c r="Y3670"/>
      <c r="Z3670"/>
      <c r="AA3670"/>
    </row>
    <row r="3671" spans="1:27" s="44" customFormat="1" x14ac:dyDescent="0.15">
      <c r="A3671" s="66"/>
      <c r="O3671"/>
      <c r="T3671"/>
      <c r="U3671"/>
      <c r="V3671"/>
      <c r="W3671"/>
      <c r="X3671"/>
      <c r="Y3671"/>
      <c r="Z3671"/>
      <c r="AA3671"/>
    </row>
    <row r="3672" spans="1:27" s="44" customFormat="1" x14ac:dyDescent="0.15">
      <c r="A3672" s="66"/>
      <c r="O3672"/>
      <c r="T3672"/>
      <c r="U3672"/>
      <c r="V3672"/>
      <c r="W3672"/>
      <c r="X3672"/>
      <c r="Y3672"/>
      <c r="Z3672"/>
      <c r="AA3672"/>
    </row>
    <row r="3673" spans="1:27" s="44" customFormat="1" x14ac:dyDescent="0.15">
      <c r="A3673" s="66"/>
      <c r="O3673"/>
      <c r="T3673"/>
      <c r="U3673"/>
      <c r="V3673"/>
      <c r="W3673"/>
      <c r="X3673"/>
      <c r="Y3673"/>
      <c r="Z3673"/>
      <c r="AA3673"/>
    </row>
    <row r="3674" spans="1:27" s="44" customFormat="1" x14ac:dyDescent="0.15">
      <c r="A3674" s="66"/>
      <c r="O3674"/>
      <c r="T3674"/>
      <c r="U3674"/>
      <c r="V3674"/>
      <c r="W3674"/>
      <c r="X3674"/>
      <c r="Y3674"/>
      <c r="Z3674"/>
      <c r="AA3674"/>
    </row>
    <row r="3675" spans="1:27" s="44" customFormat="1" x14ac:dyDescent="0.15">
      <c r="A3675" s="66"/>
      <c r="O3675"/>
      <c r="T3675"/>
      <c r="U3675"/>
      <c r="V3675"/>
      <c r="W3675"/>
      <c r="X3675"/>
      <c r="Y3675"/>
      <c r="Z3675"/>
      <c r="AA3675"/>
    </row>
    <row r="3676" spans="1:27" s="44" customFormat="1" x14ac:dyDescent="0.15">
      <c r="A3676" s="66"/>
      <c r="O3676"/>
      <c r="T3676"/>
      <c r="U3676"/>
      <c r="V3676"/>
      <c r="W3676"/>
      <c r="X3676"/>
      <c r="Y3676"/>
      <c r="Z3676"/>
      <c r="AA3676"/>
    </row>
    <row r="3677" spans="1:27" s="44" customFormat="1" x14ac:dyDescent="0.15">
      <c r="A3677" s="66"/>
      <c r="O3677"/>
      <c r="T3677"/>
      <c r="U3677"/>
      <c r="V3677"/>
      <c r="W3677"/>
      <c r="X3677"/>
      <c r="Y3677"/>
      <c r="Z3677"/>
      <c r="AA3677"/>
    </row>
    <row r="3678" spans="1:27" s="44" customFormat="1" x14ac:dyDescent="0.15">
      <c r="A3678" s="66"/>
      <c r="O3678"/>
      <c r="T3678"/>
      <c r="U3678"/>
      <c r="V3678"/>
      <c r="W3678"/>
      <c r="X3678"/>
      <c r="Y3678"/>
      <c r="Z3678"/>
      <c r="AA3678"/>
    </row>
    <row r="3679" spans="1:27" s="44" customFormat="1" x14ac:dyDescent="0.15">
      <c r="A3679" s="66"/>
      <c r="O3679"/>
      <c r="T3679"/>
      <c r="U3679"/>
      <c r="V3679"/>
      <c r="W3679"/>
      <c r="X3679"/>
      <c r="Y3679"/>
      <c r="Z3679"/>
      <c r="AA3679"/>
    </row>
    <row r="3680" spans="1:27" s="44" customFormat="1" x14ac:dyDescent="0.15">
      <c r="A3680" s="66"/>
      <c r="O3680"/>
      <c r="T3680"/>
      <c r="U3680"/>
      <c r="V3680"/>
      <c r="W3680"/>
      <c r="X3680"/>
      <c r="Y3680"/>
      <c r="Z3680"/>
      <c r="AA3680"/>
    </row>
    <row r="3681" spans="1:27" s="44" customFormat="1" x14ac:dyDescent="0.15">
      <c r="A3681" s="66"/>
      <c r="O3681"/>
      <c r="T3681"/>
      <c r="U3681"/>
      <c r="V3681"/>
      <c r="W3681"/>
      <c r="X3681"/>
      <c r="Y3681"/>
      <c r="Z3681"/>
      <c r="AA3681"/>
    </row>
    <row r="3682" spans="1:27" s="44" customFormat="1" x14ac:dyDescent="0.15">
      <c r="A3682" s="66"/>
      <c r="O3682"/>
      <c r="T3682"/>
      <c r="U3682"/>
      <c r="V3682"/>
      <c r="W3682"/>
      <c r="X3682"/>
      <c r="Y3682"/>
      <c r="Z3682"/>
      <c r="AA3682"/>
    </row>
    <row r="3683" spans="1:27" s="44" customFormat="1" x14ac:dyDescent="0.15">
      <c r="A3683" s="66"/>
      <c r="O3683"/>
      <c r="T3683"/>
      <c r="U3683"/>
      <c r="V3683"/>
      <c r="W3683"/>
      <c r="X3683"/>
      <c r="Y3683"/>
      <c r="Z3683"/>
      <c r="AA3683"/>
    </row>
    <row r="3684" spans="1:27" s="44" customFormat="1" x14ac:dyDescent="0.15">
      <c r="A3684" s="66"/>
      <c r="O3684"/>
      <c r="T3684"/>
      <c r="U3684"/>
      <c r="V3684"/>
      <c r="W3684"/>
      <c r="X3684"/>
      <c r="Y3684"/>
      <c r="Z3684"/>
      <c r="AA3684"/>
    </row>
    <row r="3685" spans="1:27" s="44" customFormat="1" x14ac:dyDescent="0.15">
      <c r="A3685" s="66"/>
      <c r="O3685"/>
      <c r="T3685"/>
      <c r="U3685"/>
      <c r="V3685"/>
      <c r="W3685"/>
      <c r="X3685"/>
      <c r="Y3685"/>
      <c r="Z3685"/>
      <c r="AA3685"/>
    </row>
    <row r="3686" spans="1:27" s="44" customFormat="1" x14ac:dyDescent="0.15">
      <c r="A3686" s="66"/>
      <c r="O3686"/>
      <c r="T3686"/>
      <c r="U3686"/>
      <c r="V3686"/>
      <c r="W3686"/>
      <c r="X3686"/>
      <c r="Y3686"/>
      <c r="Z3686"/>
      <c r="AA3686"/>
    </row>
    <row r="3687" spans="1:27" s="44" customFormat="1" x14ac:dyDescent="0.15">
      <c r="A3687" s="66"/>
      <c r="O3687"/>
      <c r="T3687"/>
      <c r="U3687"/>
      <c r="V3687"/>
      <c r="W3687"/>
      <c r="X3687"/>
      <c r="Y3687"/>
      <c r="Z3687"/>
      <c r="AA3687"/>
    </row>
    <row r="3688" spans="1:27" s="44" customFormat="1" x14ac:dyDescent="0.15">
      <c r="A3688" s="66"/>
      <c r="O3688"/>
      <c r="T3688"/>
      <c r="U3688"/>
      <c r="V3688"/>
      <c r="W3688"/>
      <c r="X3688"/>
      <c r="Y3688"/>
      <c r="Z3688"/>
      <c r="AA3688"/>
    </row>
    <row r="3689" spans="1:27" s="44" customFormat="1" x14ac:dyDescent="0.15">
      <c r="A3689" s="66"/>
      <c r="O3689"/>
      <c r="T3689"/>
      <c r="U3689"/>
      <c r="V3689"/>
      <c r="W3689"/>
      <c r="X3689"/>
      <c r="Y3689"/>
      <c r="Z3689"/>
      <c r="AA3689"/>
    </row>
    <row r="3690" spans="1:27" s="44" customFormat="1" x14ac:dyDescent="0.15">
      <c r="A3690" s="66"/>
      <c r="O3690"/>
      <c r="T3690"/>
      <c r="U3690"/>
      <c r="V3690"/>
      <c r="W3690"/>
      <c r="X3690"/>
      <c r="Y3690"/>
      <c r="Z3690"/>
      <c r="AA3690"/>
    </row>
    <row r="3691" spans="1:27" s="44" customFormat="1" x14ac:dyDescent="0.15">
      <c r="A3691" s="66"/>
      <c r="O3691"/>
      <c r="T3691"/>
      <c r="U3691"/>
      <c r="V3691"/>
      <c r="W3691"/>
      <c r="X3691"/>
      <c r="Y3691"/>
      <c r="Z3691"/>
      <c r="AA3691"/>
    </row>
    <row r="3692" spans="1:27" s="44" customFormat="1" x14ac:dyDescent="0.15">
      <c r="A3692" s="66"/>
      <c r="O3692"/>
      <c r="T3692"/>
      <c r="U3692"/>
      <c r="V3692"/>
      <c r="W3692"/>
      <c r="X3692"/>
      <c r="Y3692"/>
      <c r="Z3692"/>
      <c r="AA3692"/>
    </row>
    <row r="3693" spans="1:27" s="44" customFormat="1" x14ac:dyDescent="0.15">
      <c r="A3693" s="66"/>
      <c r="O3693"/>
      <c r="T3693"/>
      <c r="U3693"/>
      <c r="V3693"/>
      <c r="W3693"/>
      <c r="X3693"/>
      <c r="Y3693"/>
      <c r="Z3693"/>
      <c r="AA3693"/>
    </row>
    <row r="3694" spans="1:27" s="44" customFormat="1" x14ac:dyDescent="0.15">
      <c r="A3694" s="66"/>
      <c r="O3694"/>
      <c r="T3694"/>
      <c r="U3694"/>
      <c r="V3694"/>
      <c r="W3694"/>
      <c r="X3694"/>
      <c r="Y3694"/>
      <c r="Z3694"/>
      <c r="AA3694"/>
    </row>
    <row r="3695" spans="1:27" s="44" customFormat="1" x14ac:dyDescent="0.15">
      <c r="A3695" s="66"/>
      <c r="O3695"/>
      <c r="T3695"/>
      <c r="U3695"/>
      <c r="V3695"/>
      <c r="W3695"/>
      <c r="X3695"/>
      <c r="Y3695"/>
      <c r="Z3695"/>
      <c r="AA3695"/>
    </row>
    <row r="3696" spans="1:27" s="44" customFormat="1" x14ac:dyDescent="0.15">
      <c r="A3696" s="66"/>
      <c r="O3696"/>
      <c r="T3696"/>
      <c r="U3696"/>
      <c r="V3696"/>
      <c r="W3696"/>
      <c r="X3696"/>
      <c r="Y3696"/>
      <c r="Z3696"/>
      <c r="AA3696"/>
    </row>
    <row r="3697" spans="1:27" s="44" customFormat="1" x14ac:dyDescent="0.15">
      <c r="A3697" s="66"/>
      <c r="O3697"/>
      <c r="T3697"/>
      <c r="U3697"/>
      <c r="V3697"/>
      <c r="W3697"/>
      <c r="X3697"/>
      <c r="Y3697"/>
      <c r="Z3697"/>
      <c r="AA3697"/>
    </row>
    <row r="3698" spans="1:27" s="44" customFormat="1" x14ac:dyDescent="0.15">
      <c r="A3698" s="66"/>
      <c r="O3698"/>
      <c r="T3698"/>
      <c r="U3698"/>
      <c r="V3698"/>
      <c r="W3698"/>
      <c r="X3698"/>
      <c r="Y3698"/>
      <c r="Z3698"/>
      <c r="AA3698"/>
    </row>
    <row r="3699" spans="1:27" s="44" customFormat="1" x14ac:dyDescent="0.15">
      <c r="A3699" s="66"/>
      <c r="O3699"/>
      <c r="T3699"/>
      <c r="U3699"/>
      <c r="V3699"/>
      <c r="W3699"/>
      <c r="X3699"/>
      <c r="Y3699"/>
      <c r="Z3699"/>
      <c r="AA3699"/>
    </row>
    <row r="3700" spans="1:27" s="44" customFormat="1" x14ac:dyDescent="0.15">
      <c r="A3700" s="66"/>
      <c r="O3700"/>
      <c r="T3700"/>
      <c r="U3700"/>
      <c r="V3700"/>
      <c r="W3700"/>
      <c r="X3700"/>
      <c r="Y3700"/>
      <c r="Z3700"/>
      <c r="AA3700"/>
    </row>
    <row r="3701" spans="1:27" s="44" customFormat="1" x14ac:dyDescent="0.15">
      <c r="A3701" s="66"/>
      <c r="O3701"/>
      <c r="T3701"/>
      <c r="U3701"/>
      <c r="V3701"/>
      <c r="W3701"/>
      <c r="X3701"/>
      <c r="Y3701"/>
      <c r="Z3701"/>
      <c r="AA3701"/>
    </row>
    <row r="3702" spans="1:27" s="44" customFormat="1" x14ac:dyDescent="0.15">
      <c r="A3702" s="66"/>
      <c r="O3702"/>
      <c r="T3702"/>
      <c r="U3702"/>
      <c r="V3702"/>
      <c r="W3702"/>
      <c r="X3702"/>
      <c r="Y3702"/>
      <c r="Z3702"/>
      <c r="AA3702"/>
    </row>
    <row r="3703" spans="1:27" s="44" customFormat="1" x14ac:dyDescent="0.15">
      <c r="A3703" s="66"/>
      <c r="O3703"/>
      <c r="T3703"/>
      <c r="U3703"/>
      <c r="V3703"/>
      <c r="W3703"/>
      <c r="X3703"/>
      <c r="Y3703"/>
      <c r="Z3703"/>
      <c r="AA3703"/>
    </row>
    <row r="3704" spans="1:27" s="44" customFormat="1" x14ac:dyDescent="0.15">
      <c r="A3704" s="66"/>
      <c r="O3704"/>
      <c r="T3704"/>
      <c r="U3704"/>
      <c r="V3704"/>
      <c r="W3704"/>
      <c r="X3704"/>
      <c r="Y3704"/>
      <c r="Z3704"/>
      <c r="AA3704"/>
    </row>
    <row r="3705" spans="1:27" s="44" customFormat="1" x14ac:dyDescent="0.15">
      <c r="A3705" s="66"/>
      <c r="O3705"/>
      <c r="T3705"/>
      <c r="U3705"/>
      <c r="V3705"/>
      <c r="W3705"/>
      <c r="X3705"/>
      <c r="Y3705"/>
      <c r="Z3705"/>
      <c r="AA3705"/>
    </row>
    <row r="3706" spans="1:27" s="44" customFormat="1" x14ac:dyDescent="0.15">
      <c r="A3706" s="66"/>
      <c r="O3706"/>
      <c r="T3706"/>
      <c r="U3706"/>
      <c r="V3706"/>
      <c r="W3706"/>
      <c r="X3706"/>
      <c r="Y3706"/>
      <c r="Z3706"/>
      <c r="AA3706"/>
    </row>
    <row r="3707" spans="1:27" s="44" customFormat="1" x14ac:dyDescent="0.15">
      <c r="A3707" s="66"/>
      <c r="O3707"/>
      <c r="T3707"/>
      <c r="U3707"/>
      <c r="V3707"/>
      <c r="W3707"/>
      <c r="X3707"/>
      <c r="Y3707"/>
      <c r="Z3707"/>
      <c r="AA3707"/>
    </row>
    <row r="3708" spans="1:27" s="44" customFormat="1" x14ac:dyDescent="0.15">
      <c r="A3708" s="66"/>
      <c r="O3708"/>
      <c r="T3708"/>
      <c r="U3708"/>
      <c r="V3708"/>
      <c r="W3708"/>
      <c r="X3708"/>
      <c r="Y3708"/>
      <c r="Z3708"/>
      <c r="AA3708"/>
    </row>
    <row r="3709" spans="1:27" s="44" customFormat="1" x14ac:dyDescent="0.15">
      <c r="A3709" s="66"/>
      <c r="O3709"/>
      <c r="T3709"/>
      <c r="U3709"/>
      <c r="V3709"/>
      <c r="W3709"/>
      <c r="X3709"/>
      <c r="Y3709"/>
      <c r="Z3709"/>
      <c r="AA3709"/>
    </row>
    <row r="3710" spans="1:27" s="44" customFormat="1" x14ac:dyDescent="0.15">
      <c r="A3710" s="66"/>
      <c r="O3710"/>
      <c r="T3710"/>
      <c r="U3710"/>
      <c r="V3710"/>
      <c r="W3710"/>
      <c r="X3710"/>
      <c r="Y3710"/>
      <c r="Z3710"/>
      <c r="AA3710"/>
    </row>
    <row r="3711" spans="1:27" s="44" customFormat="1" x14ac:dyDescent="0.15">
      <c r="A3711" s="66"/>
      <c r="O3711"/>
      <c r="T3711"/>
      <c r="U3711"/>
      <c r="V3711"/>
      <c r="W3711"/>
      <c r="X3711"/>
      <c r="Y3711"/>
      <c r="Z3711"/>
      <c r="AA3711"/>
    </row>
    <row r="3712" spans="1:27" s="44" customFormat="1" x14ac:dyDescent="0.15">
      <c r="A3712" s="66"/>
      <c r="O3712"/>
      <c r="T3712"/>
      <c r="U3712"/>
      <c r="V3712"/>
      <c r="W3712"/>
      <c r="X3712"/>
      <c r="Y3712"/>
      <c r="Z3712"/>
      <c r="AA3712"/>
    </row>
    <row r="3713" spans="1:27" s="44" customFormat="1" x14ac:dyDescent="0.15">
      <c r="A3713" s="66"/>
      <c r="O3713"/>
      <c r="T3713"/>
      <c r="U3713"/>
      <c r="V3713"/>
      <c r="W3713"/>
      <c r="X3713"/>
      <c r="Y3713"/>
      <c r="Z3713"/>
      <c r="AA3713"/>
    </row>
    <row r="3714" spans="1:27" s="44" customFormat="1" x14ac:dyDescent="0.15">
      <c r="A3714" s="66"/>
      <c r="O3714"/>
      <c r="T3714"/>
      <c r="U3714"/>
      <c r="V3714"/>
      <c r="W3714"/>
      <c r="X3714"/>
      <c r="Y3714"/>
      <c r="Z3714"/>
      <c r="AA3714"/>
    </row>
    <row r="3715" spans="1:27" s="44" customFormat="1" x14ac:dyDescent="0.15">
      <c r="A3715" s="66"/>
      <c r="O3715"/>
      <c r="T3715"/>
      <c r="U3715"/>
      <c r="V3715"/>
      <c r="W3715"/>
      <c r="X3715"/>
      <c r="Y3715"/>
      <c r="Z3715"/>
      <c r="AA3715"/>
    </row>
    <row r="3716" spans="1:27" s="44" customFormat="1" x14ac:dyDescent="0.15">
      <c r="A3716" s="66"/>
      <c r="O3716"/>
      <c r="T3716"/>
      <c r="U3716"/>
      <c r="V3716"/>
      <c r="W3716"/>
      <c r="X3716"/>
      <c r="Y3716"/>
      <c r="Z3716"/>
      <c r="AA3716"/>
    </row>
    <row r="3717" spans="1:27" s="44" customFormat="1" x14ac:dyDescent="0.15">
      <c r="A3717" s="66"/>
      <c r="O3717"/>
      <c r="T3717"/>
      <c r="U3717"/>
      <c r="V3717"/>
      <c r="W3717"/>
      <c r="X3717"/>
      <c r="Y3717"/>
      <c r="Z3717"/>
      <c r="AA3717"/>
    </row>
    <row r="3718" spans="1:27" s="44" customFormat="1" x14ac:dyDescent="0.15">
      <c r="A3718" s="66"/>
      <c r="O3718"/>
      <c r="T3718"/>
      <c r="U3718"/>
      <c r="V3718"/>
      <c r="W3718"/>
      <c r="X3718"/>
      <c r="Y3718"/>
      <c r="Z3718"/>
      <c r="AA3718"/>
    </row>
    <row r="3719" spans="1:27" s="44" customFormat="1" x14ac:dyDescent="0.15">
      <c r="A3719" s="66"/>
      <c r="O3719"/>
      <c r="T3719"/>
      <c r="U3719"/>
      <c r="V3719"/>
      <c r="W3719"/>
      <c r="X3719"/>
      <c r="Y3719"/>
      <c r="Z3719"/>
      <c r="AA3719"/>
    </row>
    <row r="3720" spans="1:27" s="44" customFormat="1" x14ac:dyDescent="0.15">
      <c r="A3720" s="66"/>
      <c r="O3720"/>
      <c r="T3720"/>
      <c r="U3720"/>
      <c r="V3720"/>
      <c r="W3720"/>
      <c r="X3720"/>
      <c r="Y3720"/>
      <c r="Z3720"/>
      <c r="AA3720"/>
    </row>
    <row r="3721" spans="1:27" s="44" customFormat="1" x14ac:dyDescent="0.15">
      <c r="A3721" s="66"/>
      <c r="O3721"/>
      <c r="T3721"/>
      <c r="U3721"/>
      <c r="V3721"/>
      <c r="W3721"/>
      <c r="X3721"/>
      <c r="Y3721"/>
      <c r="Z3721"/>
      <c r="AA3721"/>
    </row>
    <row r="3722" spans="1:27" s="44" customFormat="1" x14ac:dyDescent="0.15">
      <c r="A3722" s="66"/>
      <c r="O3722"/>
      <c r="T3722"/>
      <c r="U3722"/>
      <c r="V3722"/>
      <c r="W3722"/>
      <c r="X3722"/>
      <c r="Y3722"/>
      <c r="Z3722"/>
      <c r="AA3722"/>
    </row>
    <row r="3723" spans="1:27" s="44" customFormat="1" x14ac:dyDescent="0.15">
      <c r="A3723" s="66"/>
      <c r="O3723"/>
      <c r="T3723"/>
      <c r="U3723"/>
      <c r="V3723"/>
      <c r="W3723"/>
      <c r="X3723"/>
      <c r="Y3723"/>
      <c r="Z3723"/>
      <c r="AA3723"/>
    </row>
    <row r="3724" spans="1:27" s="44" customFormat="1" x14ac:dyDescent="0.15">
      <c r="A3724" s="66"/>
      <c r="O3724"/>
      <c r="T3724"/>
      <c r="U3724"/>
      <c r="V3724"/>
      <c r="W3724"/>
      <c r="X3724"/>
      <c r="Y3724"/>
      <c r="Z3724"/>
      <c r="AA3724"/>
    </row>
    <row r="3725" spans="1:27" s="44" customFormat="1" x14ac:dyDescent="0.15">
      <c r="A3725" s="66"/>
      <c r="O3725"/>
      <c r="T3725"/>
      <c r="U3725"/>
      <c r="V3725"/>
      <c r="W3725"/>
      <c r="X3725"/>
      <c r="Y3725"/>
      <c r="Z3725"/>
      <c r="AA3725"/>
    </row>
    <row r="3726" spans="1:27" s="44" customFormat="1" x14ac:dyDescent="0.15">
      <c r="A3726" s="66"/>
      <c r="O3726"/>
      <c r="T3726"/>
      <c r="U3726"/>
      <c r="V3726"/>
      <c r="W3726"/>
      <c r="X3726"/>
      <c r="Y3726"/>
      <c r="Z3726"/>
      <c r="AA3726"/>
    </row>
    <row r="3727" spans="1:27" s="44" customFormat="1" x14ac:dyDescent="0.15">
      <c r="A3727" s="66"/>
      <c r="O3727"/>
      <c r="T3727"/>
      <c r="U3727"/>
      <c r="V3727"/>
      <c r="W3727"/>
      <c r="X3727"/>
      <c r="Y3727"/>
      <c r="Z3727"/>
      <c r="AA3727"/>
    </row>
    <row r="3728" spans="1:27" s="44" customFormat="1" x14ac:dyDescent="0.15">
      <c r="A3728" s="66"/>
      <c r="O3728"/>
      <c r="T3728"/>
      <c r="U3728"/>
      <c r="V3728"/>
      <c r="W3728"/>
      <c r="X3728"/>
      <c r="Y3728"/>
      <c r="Z3728"/>
      <c r="AA3728"/>
    </row>
    <row r="3729" spans="1:27" s="44" customFormat="1" x14ac:dyDescent="0.15">
      <c r="A3729" s="66"/>
      <c r="O3729"/>
      <c r="T3729"/>
      <c r="U3729"/>
      <c r="V3729"/>
      <c r="W3729"/>
      <c r="X3729"/>
      <c r="Y3729"/>
      <c r="Z3729"/>
      <c r="AA3729"/>
    </row>
    <row r="3730" spans="1:27" s="44" customFormat="1" x14ac:dyDescent="0.15">
      <c r="A3730" s="66"/>
      <c r="O3730"/>
      <c r="T3730"/>
      <c r="U3730"/>
      <c r="V3730"/>
      <c r="W3730"/>
      <c r="X3730"/>
      <c r="Y3730"/>
      <c r="Z3730"/>
      <c r="AA3730"/>
    </row>
    <row r="3731" spans="1:27" s="44" customFormat="1" x14ac:dyDescent="0.15">
      <c r="A3731" s="66"/>
      <c r="O3731"/>
      <c r="T3731"/>
      <c r="U3731"/>
      <c r="V3731"/>
      <c r="W3731"/>
      <c r="X3731"/>
      <c r="Y3731"/>
      <c r="Z3731"/>
      <c r="AA3731"/>
    </row>
    <row r="3732" spans="1:27" s="44" customFormat="1" x14ac:dyDescent="0.15">
      <c r="A3732" s="66"/>
      <c r="O3732"/>
      <c r="T3732"/>
      <c r="U3732"/>
      <c r="V3732"/>
      <c r="W3732"/>
      <c r="X3732"/>
      <c r="Y3732"/>
      <c r="Z3732"/>
      <c r="AA3732"/>
    </row>
    <row r="3733" spans="1:27" s="44" customFormat="1" x14ac:dyDescent="0.15">
      <c r="A3733" s="66"/>
      <c r="O3733"/>
      <c r="T3733"/>
      <c r="U3733"/>
      <c r="V3733"/>
      <c r="W3733"/>
      <c r="X3733"/>
      <c r="Y3733"/>
      <c r="Z3733"/>
      <c r="AA3733"/>
    </row>
    <row r="3734" spans="1:27" s="44" customFormat="1" x14ac:dyDescent="0.15">
      <c r="A3734" s="66"/>
      <c r="O3734"/>
      <c r="T3734"/>
      <c r="U3734"/>
      <c r="V3734"/>
      <c r="W3734"/>
      <c r="X3734"/>
      <c r="Y3734"/>
      <c r="Z3734"/>
      <c r="AA3734"/>
    </row>
    <row r="3735" spans="1:27" s="44" customFormat="1" x14ac:dyDescent="0.15">
      <c r="A3735" s="66"/>
      <c r="O3735"/>
      <c r="T3735"/>
      <c r="U3735"/>
      <c r="V3735"/>
      <c r="W3735"/>
      <c r="X3735"/>
      <c r="Y3735"/>
      <c r="Z3735"/>
      <c r="AA3735"/>
    </row>
    <row r="3736" spans="1:27" s="44" customFormat="1" x14ac:dyDescent="0.15">
      <c r="A3736" s="66"/>
      <c r="O3736"/>
      <c r="T3736"/>
      <c r="U3736"/>
      <c r="V3736"/>
      <c r="W3736"/>
      <c r="X3736"/>
      <c r="Y3736"/>
      <c r="Z3736"/>
      <c r="AA3736"/>
    </row>
    <row r="3737" spans="1:27" s="44" customFormat="1" x14ac:dyDescent="0.15">
      <c r="A3737" s="66"/>
      <c r="O3737"/>
      <c r="T3737"/>
      <c r="U3737"/>
      <c r="V3737"/>
      <c r="W3737"/>
      <c r="X3737"/>
      <c r="Y3737"/>
      <c r="Z3737"/>
      <c r="AA3737"/>
    </row>
    <row r="3738" spans="1:27" s="44" customFormat="1" x14ac:dyDescent="0.15">
      <c r="A3738" s="66"/>
      <c r="O3738"/>
      <c r="T3738"/>
      <c r="U3738"/>
      <c r="V3738"/>
      <c r="W3738"/>
      <c r="X3738"/>
      <c r="Y3738"/>
      <c r="Z3738"/>
      <c r="AA3738"/>
    </row>
    <row r="3739" spans="1:27" s="44" customFormat="1" x14ac:dyDescent="0.15">
      <c r="A3739" s="66"/>
      <c r="O3739"/>
      <c r="T3739"/>
      <c r="U3739"/>
      <c r="V3739"/>
      <c r="W3739"/>
      <c r="X3739"/>
      <c r="Y3739"/>
      <c r="Z3739"/>
      <c r="AA3739"/>
    </row>
    <row r="3740" spans="1:27" s="44" customFormat="1" x14ac:dyDescent="0.15">
      <c r="A3740" s="66"/>
      <c r="O3740"/>
      <c r="T3740"/>
      <c r="U3740"/>
      <c r="V3740"/>
      <c r="W3740"/>
      <c r="X3740"/>
      <c r="Y3740"/>
      <c r="Z3740"/>
      <c r="AA3740"/>
    </row>
    <row r="3741" spans="1:27" s="44" customFormat="1" x14ac:dyDescent="0.15">
      <c r="A3741" s="66"/>
      <c r="O3741"/>
      <c r="T3741"/>
      <c r="U3741"/>
      <c r="V3741"/>
      <c r="W3741"/>
      <c r="X3741"/>
      <c r="Y3741"/>
      <c r="Z3741"/>
      <c r="AA3741"/>
    </row>
    <row r="3742" spans="1:27" s="44" customFormat="1" x14ac:dyDescent="0.15">
      <c r="A3742" s="66"/>
      <c r="O3742"/>
      <c r="T3742"/>
      <c r="U3742"/>
      <c r="V3742"/>
      <c r="W3742"/>
      <c r="X3742"/>
      <c r="Y3742"/>
      <c r="Z3742"/>
      <c r="AA3742"/>
    </row>
    <row r="3743" spans="1:27" s="44" customFormat="1" x14ac:dyDescent="0.15">
      <c r="A3743" s="66"/>
      <c r="O3743"/>
      <c r="T3743"/>
      <c r="U3743"/>
      <c r="V3743"/>
      <c r="W3743"/>
      <c r="X3743"/>
      <c r="Y3743"/>
      <c r="Z3743"/>
      <c r="AA3743"/>
    </row>
    <row r="3744" spans="1:27" s="44" customFormat="1" x14ac:dyDescent="0.15">
      <c r="A3744" s="66"/>
      <c r="O3744"/>
      <c r="T3744"/>
      <c r="U3744"/>
      <c r="V3744"/>
      <c r="W3744"/>
      <c r="X3744"/>
      <c r="Y3744"/>
      <c r="Z3744"/>
      <c r="AA3744"/>
    </row>
    <row r="3745" spans="1:27" s="44" customFormat="1" x14ac:dyDescent="0.15">
      <c r="A3745" s="66"/>
      <c r="O3745"/>
      <c r="T3745"/>
      <c r="U3745"/>
      <c r="V3745"/>
      <c r="W3745"/>
      <c r="X3745"/>
      <c r="Y3745"/>
      <c r="Z3745"/>
      <c r="AA3745"/>
    </row>
    <row r="3746" spans="1:27" s="44" customFormat="1" x14ac:dyDescent="0.15">
      <c r="A3746" s="66"/>
      <c r="O3746"/>
      <c r="T3746"/>
      <c r="U3746"/>
      <c r="V3746"/>
      <c r="W3746"/>
      <c r="X3746"/>
      <c r="Y3746"/>
      <c r="Z3746"/>
      <c r="AA3746"/>
    </row>
    <row r="3747" spans="1:27" s="44" customFormat="1" x14ac:dyDescent="0.15">
      <c r="A3747" s="66"/>
      <c r="O3747"/>
      <c r="T3747"/>
      <c r="U3747"/>
      <c r="V3747"/>
      <c r="W3747"/>
      <c r="X3747"/>
      <c r="Y3747"/>
      <c r="Z3747"/>
      <c r="AA3747"/>
    </row>
    <row r="3748" spans="1:27" s="44" customFormat="1" x14ac:dyDescent="0.15">
      <c r="A3748" s="66"/>
      <c r="O3748"/>
      <c r="T3748"/>
      <c r="U3748"/>
      <c r="V3748"/>
      <c r="W3748"/>
      <c r="X3748"/>
      <c r="Y3748"/>
      <c r="Z3748"/>
      <c r="AA3748"/>
    </row>
    <row r="3749" spans="1:27" s="44" customFormat="1" x14ac:dyDescent="0.15">
      <c r="A3749" s="66"/>
      <c r="O3749"/>
      <c r="T3749"/>
      <c r="U3749"/>
      <c r="V3749"/>
      <c r="W3749"/>
      <c r="X3749"/>
      <c r="Y3749"/>
      <c r="Z3749"/>
      <c r="AA3749"/>
    </row>
    <row r="3750" spans="1:27" s="44" customFormat="1" x14ac:dyDescent="0.15">
      <c r="A3750" s="66"/>
      <c r="O3750"/>
      <c r="T3750"/>
      <c r="U3750"/>
      <c r="V3750"/>
      <c r="W3750"/>
      <c r="X3750"/>
      <c r="Y3750"/>
      <c r="Z3750"/>
      <c r="AA3750"/>
    </row>
    <row r="3751" spans="1:27" s="44" customFormat="1" x14ac:dyDescent="0.15">
      <c r="A3751" s="66"/>
      <c r="O3751"/>
      <c r="T3751"/>
      <c r="U3751"/>
      <c r="V3751"/>
      <c r="W3751"/>
      <c r="X3751"/>
      <c r="Y3751"/>
      <c r="Z3751"/>
      <c r="AA3751"/>
    </row>
    <row r="3752" spans="1:27" s="44" customFormat="1" x14ac:dyDescent="0.15">
      <c r="A3752" s="66"/>
      <c r="O3752"/>
      <c r="T3752"/>
      <c r="U3752"/>
      <c r="V3752"/>
      <c r="W3752"/>
      <c r="X3752"/>
      <c r="Y3752"/>
      <c r="Z3752"/>
      <c r="AA3752"/>
    </row>
    <row r="3753" spans="1:27" s="44" customFormat="1" x14ac:dyDescent="0.15">
      <c r="A3753" s="66"/>
      <c r="O3753"/>
      <c r="T3753"/>
      <c r="U3753"/>
      <c r="V3753"/>
      <c r="W3753"/>
      <c r="X3753"/>
      <c r="Y3753"/>
      <c r="Z3753"/>
      <c r="AA3753"/>
    </row>
    <row r="3754" spans="1:27" s="44" customFormat="1" x14ac:dyDescent="0.15">
      <c r="A3754" s="66"/>
      <c r="O3754"/>
      <c r="T3754"/>
      <c r="U3754"/>
      <c r="V3754"/>
      <c r="W3754"/>
      <c r="X3754"/>
      <c r="Y3754"/>
      <c r="Z3754"/>
      <c r="AA3754"/>
    </row>
    <row r="3755" spans="1:27" s="44" customFormat="1" x14ac:dyDescent="0.15">
      <c r="A3755" s="66"/>
      <c r="O3755"/>
      <c r="T3755"/>
      <c r="U3755"/>
      <c r="V3755"/>
      <c r="W3755"/>
      <c r="X3755"/>
      <c r="Y3755"/>
      <c r="Z3755"/>
      <c r="AA3755"/>
    </row>
    <row r="3756" spans="1:27" s="44" customFormat="1" x14ac:dyDescent="0.15">
      <c r="A3756" s="66"/>
      <c r="O3756"/>
      <c r="T3756"/>
      <c r="U3756"/>
      <c r="V3756"/>
      <c r="W3756"/>
      <c r="X3756"/>
      <c r="Y3756"/>
      <c r="Z3756"/>
      <c r="AA3756"/>
    </row>
    <row r="3757" spans="1:27" s="44" customFormat="1" x14ac:dyDescent="0.15">
      <c r="A3757" s="66"/>
      <c r="O3757"/>
      <c r="T3757"/>
      <c r="U3757"/>
      <c r="V3757"/>
      <c r="W3757"/>
      <c r="X3757"/>
      <c r="Y3757"/>
      <c r="Z3757"/>
      <c r="AA3757"/>
    </row>
    <row r="3758" spans="1:27" s="44" customFormat="1" x14ac:dyDescent="0.15">
      <c r="A3758" s="66"/>
      <c r="O3758"/>
      <c r="T3758"/>
      <c r="U3758"/>
      <c r="V3758"/>
      <c r="W3758"/>
      <c r="X3758"/>
      <c r="Y3758"/>
      <c r="Z3758"/>
      <c r="AA3758"/>
    </row>
    <row r="3759" spans="1:27" s="44" customFormat="1" x14ac:dyDescent="0.15">
      <c r="A3759" s="66"/>
      <c r="O3759"/>
      <c r="T3759"/>
      <c r="U3759"/>
      <c r="V3759"/>
      <c r="W3759"/>
      <c r="X3759"/>
      <c r="Y3759"/>
      <c r="Z3759"/>
      <c r="AA3759"/>
    </row>
    <row r="3760" spans="1:27" s="44" customFormat="1" x14ac:dyDescent="0.15">
      <c r="A3760" s="66"/>
      <c r="O3760"/>
      <c r="T3760"/>
      <c r="U3760"/>
      <c r="V3760"/>
      <c r="W3760"/>
      <c r="X3760"/>
      <c r="Y3760"/>
      <c r="Z3760"/>
      <c r="AA3760"/>
    </row>
    <row r="3761" spans="1:27" s="44" customFormat="1" x14ac:dyDescent="0.15">
      <c r="A3761" s="66"/>
      <c r="O3761"/>
      <c r="T3761"/>
      <c r="U3761"/>
      <c r="V3761"/>
      <c r="W3761"/>
      <c r="X3761"/>
      <c r="Y3761"/>
      <c r="Z3761"/>
      <c r="AA3761"/>
    </row>
    <row r="3762" spans="1:27" s="44" customFormat="1" x14ac:dyDescent="0.15">
      <c r="A3762" s="66"/>
      <c r="O3762"/>
      <c r="T3762"/>
      <c r="U3762"/>
      <c r="V3762"/>
      <c r="W3762"/>
      <c r="X3762"/>
      <c r="Y3762"/>
      <c r="Z3762"/>
      <c r="AA3762"/>
    </row>
    <row r="3763" spans="1:27" s="44" customFormat="1" x14ac:dyDescent="0.15">
      <c r="A3763" s="66"/>
      <c r="O3763"/>
      <c r="T3763"/>
      <c r="U3763"/>
      <c r="V3763"/>
      <c r="W3763"/>
      <c r="X3763"/>
      <c r="Y3763"/>
      <c r="Z3763"/>
      <c r="AA3763"/>
    </row>
    <row r="3764" spans="1:27" s="44" customFormat="1" x14ac:dyDescent="0.15">
      <c r="A3764" s="66"/>
      <c r="O3764"/>
      <c r="T3764"/>
      <c r="U3764"/>
      <c r="V3764"/>
      <c r="W3764"/>
      <c r="X3764"/>
      <c r="Y3764"/>
      <c r="Z3764"/>
      <c r="AA3764"/>
    </row>
    <row r="3765" spans="1:27" s="44" customFormat="1" x14ac:dyDescent="0.15">
      <c r="A3765" s="66"/>
      <c r="O3765"/>
      <c r="T3765"/>
      <c r="U3765"/>
      <c r="V3765"/>
      <c r="W3765"/>
      <c r="X3765"/>
      <c r="Y3765"/>
      <c r="Z3765"/>
      <c r="AA3765"/>
    </row>
    <row r="3766" spans="1:27" s="44" customFormat="1" x14ac:dyDescent="0.15">
      <c r="A3766" s="66"/>
      <c r="O3766"/>
      <c r="T3766"/>
      <c r="U3766"/>
      <c r="V3766"/>
      <c r="W3766"/>
      <c r="X3766"/>
      <c r="Y3766"/>
      <c r="Z3766"/>
      <c r="AA3766"/>
    </row>
    <row r="3767" spans="1:27" s="44" customFormat="1" x14ac:dyDescent="0.15">
      <c r="A3767" s="66"/>
      <c r="O3767"/>
      <c r="T3767"/>
      <c r="U3767"/>
      <c r="V3767"/>
      <c r="W3767"/>
      <c r="X3767"/>
      <c r="Y3767"/>
      <c r="Z3767"/>
      <c r="AA3767"/>
    </row>
    <row r="3768" spans="1:27" s="44" customFormat="1" x14ac:dyDescent="0.15">
      <c r="A3768" s="66"/>
      <c r="O3768"/>
      <c r="T3768"/>
      <c r="U3768"/>
      <c r="V3768"/>
      <c r="W3768"/>
      <c r="X3768"/>
      <c r="Y3768"/>
      <c r="Z3768"/>
      <c r="AA3768"/>
    </row>
    <row r="3769" spans="1:27" s="44" customFormat="1" x14ac:dyDescent="0.15">
      <c r="A3769" s="66"/>
      <c r="O3769"/>
      <c r="T3769"/>
      <c r="U3769"/>
      <c r="V3769"/>
      <c r="W3769"/>
      <c r="X3769"/>
      <c r="Y3769"/>
      <c r="Z3769"/>
      <c r="AA3769"/>
    </row>
    <row r="3770" spans="1:27" s="44" customFormat="1" x14ac:dyDescent="0.15">
      <c r="A3770" s="66"/>
      <c r="O3770"/>
      <c r="T3770"/>
      <c r="U3770"/>
      <c r="V3770"/>
      <c r="W3770"/>
      <c r="X3770"/>
      <c r="Y3770"/>
      <c r="Z3770"/>
      <c r="AA3770"/>
    </row>
    <row r="3771" spans="1:27" s="44" customFormat="1" x14ac:dyDescent="0.15">
      <c r="A3771" s="66"/>
      <c r="O3771"/>
      <c r="T3771"/>
      <c r="U3771"/>
      <c r="V3771"/>
      <c r="W3771"/>
      <c r="X3771"/>
      <c r="Y3771"/>
      <c r="Z3771"/>
      <c r="AA3771"/>
    </row>
    <row r="3772" spans="1:27" s="44" customFormat="1" x14ac:dyDescent="0.15">
      <c r="A3772" s="66"/>
      <c r="O3772"/>
      <c r="T3772"/>
      <c r="U3772"/>
      <c r="V3772"/>
      <c r="W3772"/>
      <c r="X3772"/>
      <c r="Y3772"/>
      <c r="Z3772"/>
      <c r="AA3772"/>
    </row>
    <row r="3773" spans="1:27" s="44" customFormat="1" x14ac:dyDescent="0.15">
      <c r="A3773" s="66"/>
      <c r="O3773"/>
      <c r="T3773"/>
      <c r="U3773"/>
      <c r="V3773"/>
      <c r="W3773"/>
      <c r="X3773"/>
      <c r="Y3773"/>
      <c r="Z3773"/>
      <c r="AA3773"/>
    </row>
    <row r="3774" spans="1:27" s="44" customFormat="1" x14ac:dyDescent="0.15">
      <c r="A3774" s="66"/>
      <c r="O3774"/>
      <c r="T3774"/>
      <c r="U3774"/>
      <c r="V3774"/>
      <c r="W3774"/>
      <c r="X3774"/>
      <c r="Y3774"/>
      <c r="Z3774"/>
      <c r="AA3774"/>
    </row>
    <row r="3775" spans="1:27" s="44" customFormat="1" x14ac:dyDescent="0.15">
      <c r="A3775" s="66"/>
      <c r="O3775"/>
      <c r="T3775"/>
      <c r="U3775"/>
      <c r="V3775"/>
      <c r="W3775"/>
      <c r="X3775"/>
      <c r="Y3775"/>
      <c r="Z3775"/>
      <c r="AA3775"/>
    </row>
    <row r="3776" spans="1:27" s="44" customFormat="1" x14ac:dyDescent="0.15">
      <c r="A3776" s="66"/>
      <c r="O3776"/>
      <c r="T3776"/>
      <c r="U3776"/>
      <c r="V3776"/>
      <c r="W3776"/>
      <c r="X3776"/>
      <c r="Y3776"/>
      <c r="Z3776"/>
      <c r="AA3776"/>
    </row>
    <row r="3777" spans="1:27" s="44" customFormat="1" x14ac:dyDescent="0.15">
      <c r="A3777" s="66"/>
      <c r="O3777"/>
      <c r="T3777"/>
      <c r="U3777"/>
      <c r="V3777"/>
      <c r="W3777"/>
      <c r="X3777"/>
      <c r="Y3777"/>
      <c r="Z3777"/>
      <c r="AA3777"/>
    </row>
    <row r="3778" spans="1:27" s="44" customFormat="1" x14ac:dyDescent="0.15">
      <c r="A3778" s="66"/>
      <c r="O3778"/>
      <c r="T3778"/>
      <c r="U3778"/>
      <c r="V3778"/>
      <c r="W3778"/>
      <c r="X3778"/>
      <c r="Y3778"/>
      <c r="Z3778"/>
      <c r="AA3778"/>
    </row>
    <row r="3779" spans="1:27" s="44" customFormat="1" x14ac:dyDescent="0.15">
      <c r="A3779" s="66"/>
      <c r="O3779"/>
      <c r="T3779"/>
      <c r="U3779"/>
      <c r="V3779"/>
      <c r="W3779"/>
      <c r="X3779"/>
      <c r="Y3779"/>
      <c r="Z3779"/>
      <c r="AA3779"/>
    </row>
    <row r="3780" spans="1:27" s="44" customFormat="1" x14ac:dyDescent="0.15">
      <c r="A3780" s="66"/>
      <c r="O3780"/>
      <c r="T3780"/>
      <c r="U3780"/>
      <c r="V3780"/>
      <c r="W3780"/>
      <c r="X3780"/>
      <c r="Y3780"/>
      <c r="Z3780"/>
      <c r="AA3780"/>
    </row>
    <row r="3781" spans="1:27" s="44" customFormat="1" x14ac:dyDescent="0.15">
      <c r="A3781" s="66"/>
      <c r="O3781"/>
      <c r="T3781"/>
      <c r="U3781"/>
      <c r="V3781"/>
      <c r="W3781"/>
      <c r="X3781"/>
      <c r="Y3781"/>
      <c r="Z3781"/>
      <c r="AA3781"/>
    </row>
    <row r="3782" spans="1:27" s="44" customFormat="1" x14ac:dyDescent="0.15">
      <c r="A3782" s="66"/>
      <c r="O3782"/>
      <c r="T3782"/>
      <c r="U3782"/>
      <c r="V3782"/>
      <c r="W3782"/>
      <c r="X3782"/>
      <c r="Y3782"/>
      <c r="Z3782"/>
      <c r="AA3782"/>
    </row>
    <row r="3783" spans="1:27" s="44" customFormat="1" x14ac:dyDescent="0.15">
      <c r="A3783" s="66"/>
      <c r="O3783"/>
      <c r="T3783"/>
      <c r="U3783"/>
      <c r="V3783"/>
      <c r="W3783"/>
      <c r="X3783"/>
      <c r="Y3783"/>
      <c r="Z3783"/>
      <c r="AA3783"/>
    </row>
    <row r="3784" spans="1:27" s="44" customFormat="1" x14ac:dyDescent="0.15">
      <c r="A3784" s="66"/>
      <c r="O3784"/>
      <c r="T3784"/>
      <c r="U3784"/>
      <c r="V3784"/>
      <c r="W3784"/>
      <c r="X3784"/>
      <c r="Y3784"/>
      <c r="Z3784"/>
      <c r="AA3784"/>
    </row>
    <row r="3785" spans="1:27" s="44" customFormat="1" x14ac:dyDescent="0.15">
      <c r="A3785" s="66"/>
      <c r="O3785"/>
      <c r="T3785"/>
      <c r="U3785"/>
      <c r="V3785"/>
      <c r="W3785"/>
      <c r="X3785"/>
      <c r="Y3785"/>
      <c r="Z3785"/>
      <c r="AA3785"/>
    </row>
    <row r="3786" spans="1:27" s="44" customFormat="1" x14ac:dyDescent="0.15">
      <c r="A3786" s="66"/>
      <c r="O3786"/>
      <c r="T3786"/>
      <c r="U3786"/>
      <c r="V3786"/>
      <c r="W3786"/>
      <c r="X3786"/>
      <c r="Y3786"/>
      <c r="Z3786"/>
      <c r="AA3786"/>
    </row>
    <row r="3787" spans="1:27" s="44" customFormat="1" x14ac:dyDescent="0.15">
      <c r="A3787" s="66"/>
      <c r="O3787"/>
      <c r="T3787"/>
      <c r="U3787"/>
      <c r="V3787"/>
      <c r="W3787"/>
      <c r="X3787"/>
      <c r="Y3787"/>
      <c r="Z3787"/>
      <c r="AA3787"/>
    </row>
    <row r="3788" spans="1:27" s="44" customFormat="1" x14ac:dyDescent="0.15">
      <c r="A3788" s="66"/>
      <c r="O3788"/>
      <c r="T3788"/>
      <c r="U3788"/>
      <c r="V3788"/>
      <c r="W3788"/>
      <c r="X3788"/>
      <c r="Y3788"/>
      <c r="Z3788"/>
      <c r="AA3788"/>
    </row>
    <row r="3789" spans="1:27" s="44" customFormat="1" x14ac:dyDescent="0.15">
      <c r="A3789" s="66"/>
      <c r="O3789"/>
      <c r="T3789"/>
      <c r="U3789"/>
      <c r="V3789"/>
      <c r="W3789"/>
      <c r="X3789"/>
      <c r="Y3789"/>
      <c r="Z3789"/>
      <c r="AA3789"/>
    </row>
    <row r="3790" spans="1:27" s="44" customFormat="1" x14ac:dyDescent="0.15">
      <c r="A3790" s="66"/>
      <c r="O3790"/>
      <c r="T3790"/>
      <c r="U3790"/>
      <c r="V3790"/>
      <c r="W3790"/>
      <c r="X3790"/>
      <c r="Y3790"/>
      <c r="Z3790"/>
      <c r="AA3790"/>
    </row>
    <row r="3791" spans="1:27" s="44" customFormat="1" x14ac:dyDescent="0.15">
      <c r="A3791" s="66"/>
      <c r="O3791"/>
      <c r="T3791"/>
      <c r="U3791"/>
      <c r="V3791"/>
      <c r="W3791"/>
      <c r="X3791"/>
      <c r="Y3791"/>
      <c r="Z3791"/>
      <c r="AA3791"/>
    </row>
    <row r="3792" spans="1:27" s="44" customFormat="1" x14ac:dyDescent="0.15">
      <c r="A3792" s="66"/>
      <c r="O3792"/>
      <c r="T3792"/>
      <c r="U3792"/>
      <c r="V3792"/>
      <c r="W3792"/>
      <c r="X3792"/>
      <c r="Y3792"/>
      <c r="Z3792"/>
      <c r="AA3792"/>
    </row>
    <row r="3793" spans="1:27" s="44" customFormat="1" x14ac:dyDescent="0.15">
      <c r="A3793" s="66"/>
      <c r="O3793"/>
      <c r="T3793"/>
      <c r="U3793"/>
      <c r="V3793"/>
      <c r="W3793"/>
      <c r="X3793"/>
      <c r="Y3793"/>
      <c r="Z3793"/>
      <c r="AA3793"/>
    </row>
    <row r="3794" spans="1:27" s="44" customFormat="1" x14ac:dyDescent="0.15">
      <c r="A3794" s="66"/>
      <c r="O3794"/>
      <c r="T3794"/>
      <c r="U3794"/>
      <c r="V3794"/>
      <c r="W3794"/>
      <c r="X3794"/>
      <c r="Y3794"/>
      <c r="Z3794"/>
      <c r="AA3794"/>
    </row>
    <row r="3795" spans="1:27" s="44" customFormat="1" x14ac:dyDescent="0.15">
      <c r="A3795" s="66"/>
      <c r="O3795"/>
      <c r="T3795"/>
      <c r="U3795"/>
      <c r="V3795"/>
      <c r="W3795"/>
      <c r="X3795"/>
      <c r="Y3795"/>
      <c r="Z3795"/>
      <c r="AA3795"/>
    </row>
    <row r="3796" spans="1:27" s="44" customFormat="1" x14ac:dyDescent="0.15">
      <c r="A3796" s="66"/>
      <c r="O3796"/>
      <c r="T3796"/>
      <c r="U3796"/>
      <c r="V3796"/>
      <c r="W3796"/>
      <c r="X3796"/>
      <c r="Y3796"/>
      <c r="Z3796"/>
      <c r="AA3796"/>
    </row>
    <row r="3797" spans="1:27" s="44" customFormat="1" x14ac:dyDescent="0.15">
      <c r="A3797" s="66"/>
      <c r="O3797"/>
      <c r="T3797"/>
      <c r="U3797"/>
      <c r="V3797"/>
      <c r="W3797"/>
      <c r="X3797"/>
      <c r="Y3797"/>
      <c r="Z3797"/>
      <c r="AA3797"/>
    </row>
    <row r="3798" spans="1:27" s="44" customFormat="1" x14ac:dyDescent="0.15">
      <c r="A3798" s="66"/>
      <c r="O3798"/>
      <c r="T3798"/>
      <c r="U3798"/>
      <c r="V3798"/>
      <c r="W3798"/>
      <c r="X3798"/>
      <c r="Y3798"/>
      <c r="Z3798"/>
      <c r="AA3798"/>
    </row>
    <row r="3799" spans="1:27" s="44" customFormat="1" x14ac:dyDescent="0.15">
      <c r="A3799" s="66"/>
      <c r="O3799"/>
      <c r="T3799"/>
      <c r="U3799"/>
      <c r="V3799"/>
      <c r="W3799"/>
      <c r="X3799"/>
      <c r="Y3799"/>
      <c r="Z3799"/>
      <c r="AA3799"/>
    </row>
    <row r="3800" spans="1:27" s="44" customFormat="1" x14ac:dyDescent="0.15">
      <c r="A3800" s="66"/>
      <c r="O3800"/>
      <c r="T3800"/>
      <c r="U3800"/>
      <c r="V3800"/>
      <c r="W3800"/>
      <c r="X3800"/>
      <c r="Y3800"/>
      <c r="Z3800"/>
      <c r="AA3800"/>
    </row>
    <row r="3801" spans="1:27" s="44" customFormat="1" x14ac:dyDescent="0.15">
      <c r="A3801" s="66"/>
      <c r="O3801"/>
      <c r="T3801"/>
      <c r="U3801"/>
      <c r="V3801"/>
      <c r="W3801"/>
      <c r="X3801"/>
      <c r="Y3801"/>
      <c r="Z3801"/>
      <c r="AA3801"/>
    </row>
    <row r="3802" spans="1:27" s="44" customFormat="1" x14ac:dyDescent="0.15">
      <c r="A3802" s="66"/>
      <c r="O3802"/>
      <c r="T3802"/>
      <c r="U3802"/>
      <c r="V3802"/>
      <c r="W3802"/>
      <c r="X3802"/>
      <c r="Y3802"/>
      <c r="Z3802"/>
      <c r="AA3802"/>
    </row>
    <row r="3803" spans="1:27" s="44" customFormat="1" x14ac:dyDescent="0.15">
      <c r="A3803" s="66"/>
      <c r="O3803"/>
      <c r="T3803"/>
      <c r="U3803"/>
      <c r="V3803"/>
      <c r="W3803"/>
      <c r="X3803"/>
      <c r="Y3803"/>
      <c r="Z3803"/>
      <c r="AA3803"/>
    </row>
    <row r="3804" spans="1:27" s="44" customFormat="1" x14ac:dyDescent="0.15">
      <c r="A3804" s="66"/>
      <c r="O3804"/>
      <c r="T3804"/>
      <c r="U3804"/>
      <c r="V3804"/>
      <c r="W3804"/>
      <c r="X3804"/>
      <c r="Y3804"/>
      <c r="Z3804"/>
      <c r="AA3804"/>
    </row>
    <row r="3805" spans="1:27" s="44" customFormat="1" x14ac:dyDescent="0.15">
      <c r="A3805" s="66"/>
      <c r="O3805"/>
      <c r="T3805"/>
      <c r="U3805"/>
      <c r="V3805"/>
      <c r="W3805"/>
      <c r="X3805"/>
      <c r="Y3805"/>
      <c r="Z3805"/>
      <c r="AA3805"/>
    </row>
    <row r="3806" spans="1:27" s="44" customFormat="1" x14ac:dyDescent="0.15">
      <c r="A3806" s="66"/>
      <c r="O3806"/>
      <c r="T3806"/>
      <c r="U3806"/>
      <c r="V3806"/>
      <c r="W3806"/>
      <c r="X3806"/>
      <c r="Y3806"/>
      <c r="Z3806"/>
      <c r="AA3806"/>
    </row>
    <row r="3807" spans="1:27" s="44" customFormat="1" x14ac:dyDescent="0.15">
      <c r="A3807" s="66"/>
      <c r="O3807"/>
      <c r="T3807"/>
      <c r="U3807"/>
      <c r="V3807"/>
      <c r="W3807"/>
      <c r="X3807"/>
      <c r="Y3807"/>
      <c r="Z3807"/>
      <c r="AA3807"/>
    </row>
    <row r="3808" spans="1:27" s="44" customFormat="1" x14ac:dyDescent="0.15">
      <c r="A3808" s="66"/>
      <c r="O3808"/>
      <c r="T3808"/>
      <c r="U3808"/>
      <c r="V3808"/>
      <c r="W3808"/>
      <c r="X3808"/>
      <c r="Y3808"/>
      <c r="Z3808"/>
      <c r="AA3808"/>
    </row>
    <row r="3809" spans="1:27" s="44" customFormat="1" x14ac:dyDescent="0.15">
      <c r="A3809" s="66"/>
      <c r="O3809"/>
      <c r="T3809"/>
      <c r="U3809"/>
      <c r="V3809"/>
      <c r="W3809"/>
      <c r="X3809"/>
      <c r="Y3809"/>
      <c r="Z3809"/>
      <c r="AA3809"/>
    </row>
    <row r="3810" spans="1:27" s="44" customFormat="1" x14ac:dyDescent="0.15">
      <c r="A3810" s="66"/>
      <c r="O3810"/>
      <c r="T3810"/>
      <c r="U3810"/>
      <c r="V3810"/>
      <c r="W3810"/>
      <c r="X3810"/>
      <c r="Y3810"/>
      <c r="Z3810"/>
      <c r="AA3810"/>
    </row>
    <row r="3811" spans="1:27" s="44" customFormat="1" x14ac:dyDescent="0.15">
      <c r="A3811" s="66"/>
      <c r="O3811"/>
      <c r="T3811"/>
      <c r="U3811"/>
      <c r="V3811"/>
      <c r="W3811"/>
      <c r="X3811"/>
      <c r="Y3811"/>
      <c r="Z3811"/>
      <c r="AA3811"/>
    </row>
    <row r="3812" spans="1:27" s="44" customFormat="1" x14ac:dyDescent="0.15">
      <c r="A3812" s="66"/>
      <c r="O3812"/>
      <c r="T3812"/>
      <c r="U3812"/>
      <c r="V3812"/>
      <c r="W3812"/>
      <c r="X3812"/>
      <c r="Y3812"/>
      <c r="Z3812"/>
      <c r="AA3812"/>
    </row>
    <row r="3813" spans="1:27" s="44" customFormat="1" x14ac:dyDescent="0.15">
      <c r="A3813" s="66"/>
      <c r="O3813"/>
      <c r="T3813"/>
      <c r="U3813"/>
      <c r="V3813"/>
      <c r="W3813"/>
      <c r="X3813"/>
      <c r="Y3813"/>
      <c r="Z3813"/>
      <c r="AA3813"/>
    </row>
    <row r="3814" spans="1:27" s="44" customFormat="1" x14ac:dyDescent="0.15">
      <c r="A3814" s="66"/>
      <c r="O3814"/>
      <c r="T3814"/>
      <c r="U3814"/>
      <c r="V3814"/>
      <c r="W3814"/>
      <c r="X3814"/>
      <c r="Y3814"/>
      <c r="Z3814"/>
      <c r="AA3814"/>
    </row>
    <row r="3815" spans="1:27" s="44" customFormat="1" x14ac:dyDescent="0.15">
      <c r="A3815" s="66"/>
      <c r="O3815"/>
      <c r="T3815"/>
      <c r="U3815"/>
      <c r="V3815"/>
      <c r="W3815"/>
      <c r="X3815"/>
      <c r="Y3815"/>
      <c r="Z3815"/>
      <c r="AA3815"/>
    </row>
    <row r="3816" spans="1:27" s="44" customFormat="1" x14ac:dyDescent="0.15">
      <c r="A3816" s="66"/>
      <c r="O3816"/>
      <c r="T3816"/>
      <c r="U3816"/>
      <c r="V3816"/>
      <c r="W3816"/>
      <c r="X3816"/>
      <c r="Y3816"/>
      <c r="Z3816"/>
      <c r="AA3816"/>
    </row>
    <row r="3817" spans="1:27" s="44" customFormat="1" x14ac:dyDescent="0.15">
      <c r="A3817" s="66"/>
      <c r="O3817"/>
      <c r="T3817"/>
      <c r="U3817"/>
      <c r="V3817"/>
      <c r="W3817"/>
      <c r="X3817"/>
      <c r="Y3817"/>
      <c r="Z3817"/>
      <c r="AA3817"/>
    </row>
    <row r="3818" spans="1:27" s="44" customFormat="1" x14ac:dyDescent="0.15">
      <c r="A3818" s="66"/>
      <c r="O3818"/>
      <c r="T3818"/>
      <c r="U3818"/>
      <c r="V3818"/>
      <c r="W3818"/>
      <c r="X3818"/>
      <c r="Y3818"/>
      <c r="Z3818"/>
      <c r="AA3818"/>
    </row>
    <row r="3819" spans="1:27" s="44" customFormat="1" x14ac:dyDescent="0.15">
      <c r="A3819" s="66"/>
      <c r="O3819"/>
      <c r="T3819"/>
      <c r="U3819"/>
      <c r="V3819"/>
      <c r="W3819"/>
      <c r="X3819"/>
      <c r="Y3819"/>
      <c r="Z3819"/>
      <c r="AA3819"/>
    </row>
    <row r="3820" spans="1:27" s="44" customFormat="1" x14ac:dyDescent="0.15">
      <c r="A3820" s="66"/>
      <c r="O3820"/>
      <c r="T3820"/>
      <c r="U3820"/>
      <c r="V3820"/>
      <c r="W3820"/>
      <c r="X3820"/>
      <c r="Y3820"/>
      <c r="Z3820"/>
      <c r="AA3820"/>
    </row>
    <row r="3821" spans="1:27" s="44" customFormat="1" x14ac:dyDescent="0.15">
      <c r="A3821" s="66"/>
      <c r="O3821"/>
      <c r="T3821"/>
      <c r="U3821"/>
      <c r="V3821"/>
      <c r="W3821"/>
      <c r="X3821"/>
      <c r="Y3821"/>
      <c r="Z3821"/>
      <c r="AA3821"/>
    </row>
    <row r="3822" spans="1:27" s="44" customFormat="1" x14ac:dyDescent="0.15">
      <c r="A3822" s="66"/>
      <c r="O3822"/>
      <c r="T3822"/>
      <c r="U3822"/>
      <c r="V3822"/>
      <c r="W3822"/>
      <c r="X3822"/>
      <c r="Y3822"/>
      <c r="Z3822"/>
      <c r="AA3822"/>
    </row>
    <row r="3823" spans="1:27" s="44" customFormat="1" x14ac:dyDescent="0.15">
      <c r="A3823" s="66"/>
      <c r="O3823"/>
      <c r="T3823"/>
      <c r="U3823"/>
      <c r="V3823"/>
      <c r="W3823"/>
      <c r="X3823"/>
      <c r="Y3823"/>
      <c r="Z3823"/>
      <c r="AA3823"/>
    </row>
    <row r="3824" spans="1:27" s="44" customFormat="1" x14ac:dyDescent="0.15">
      <c r="A3824" s="66"/>
      <c r="O3824"/>
      <c r="T3824"/>
      <c r="U3824"/>
      <c r="V3824"/>
      <c r="W3824"/>
      <c r="X3824"/>
      <c r="Y3824"/>
      <c r="Z3824"/>
      <c r="AA3824"/>
    </row>
    <row r="3825" spans="1:27" s="44" customFormat="1" x14ac:dyDescent="0.15">
      <c r="A3825" s="66"/>
      <c r="O3825"/>
      <c r="T3825"/>
      <c r="U3825"/>
      <c r="V3825"/>
      <c r="W3825"/>
      <c r="X3825"/>
      <c r="Y3825"/>
      <c r="Z3825"/>
      <c r="AA3825"/>
    </row>
    <row r="3826" spans="1:27" s="44" customFormat="1" x14ac:dyDescent="0.15">
      <c r="A3826" s="66"/>
      <c r="O3826"/>
      <c r="T3826"/>
      <c r="U3826"/>
      <c r="V3826"/>
      <c r="W3826"/>
      <c r="X3826"/>
      <c r="Y3826"/>
      <c r="Z3826"/>
      <c r="AA3826"/>
    </row>
    <row r="3827" spans="1:27" s="44" customFormat="1" x14ac:dyDescent="0.15">
      <c r="A3827" s="66"/>
      <c r="O3827"/>
      <c r="T3827"/>
      <c r="U3827"/>
      <c r="V3827"/>
      <c r="W3827"/>
      <c r="X3827"/>
      <c r="Y3827"/>
      <c r="Z3827"/>
      <c r="AA3827"/>
    </row>
    <row r="3828" spans="1:27" s="44" customFormat="1" x14ac:dyDescent="0.15">
      <c r="A3828" s="66"/>
      <c r="O3828"/>
      <c r="T3828"/>
      <c r="U3828"/>
      <c r="V3828"/>
      <c r="W3828"/>
      <c r="X3828"/>
      <c r="Y3828"/>
      <c r="Z3828"/>
      <c r="AA3828"/>
    </row>
    <row r="3829" spans="1:27" s="44" customFormat="1" x14ac:dyDescent="0.15">
      <c r="A3829" s="66"/>
      <c r="O3829"/>
      <c r="T3829"/>
      <c r="U3829"/>
      <c r="V3829"/>
      <c r="W3829"/>
      <c r="X3829"/>
      <c r="Y3829"/>
      <c r="Z3829"/>
      <c r="AA3829"/>
    </row>
    <row r="3830" spans="1:27" s="44" customFormat="1" x14ac:dyDescent="0.15">
      <c r="A3830" s="66"/>
      <c r="O3830"/>
      <c r="T3830"/>
      <c r="U3830"/>
      <c r="V3830"/>
      <c r="W3830"/>
      <c r="X3830"/>
      <c r="Y3830"/>
      <c r="Z3830"/>
      <c r="AA3830"/>
    </row>
    <row r="3831" spans="1:27" s="44" customFormat="1" x14ac:dyDescent="0.15">
      <c r="A3831" s="66"/>
      <c r="O3831"/>
      <c r="T3831"/>
      <c r="U3831"/>
      <c r="V3831"/>
      <c r="W3831"/>
      <c r="X3831"/>
      <c r="Y3831"/>
      <c r="Z3831"/>
      <c r="AA3831"/>
    </row>
    <row r="3832" spans="1:27" s="44" customFormat="1" x14ac:dyDescent="0.15">
      <c r="A3832" s="66"/>
      <c r="O3832"/>
      <c r="T3832"/>
      <c r="U3832"/>
      <c r="V3832"/>
      <c r="W3832"/>
      <c r="X3832"/>
      <c r="Y3832"/>
      <c r="Z3832"/>
      <c r="AA3832"/>
    </row>
    <row r="3833" spans="1:27" s="44" customFormat="1" x14ac:dyDescent="0.15">
      <c r="A3833" s="66"/>
      <c r="O3833"/>
      <c r="T3833"/>
      <c r="U3833"/>
      <c r="V3833"/>
      <c r="W3833"/>
      <c r="X3833"/>
      <c r="Y3833"/>
      <c r="Z3833"/>
      <c r="AA3833"/>
    </row>
    <row r="3834" spans="1:27" s="44" customFormat="1" x14ac:dyDescent="0.15">
      <c r="A3834" s="66"/>
      <c r="O3834"/>
      <c r="T3834"/>
      <c r="U3834"/>
      <c r="V3834"/>
      <c r="W3834"/>
      <c r="X3834"/>
      <c r="Y3834"/>
      <c r="Z3834"/>
      <c r="AA3834"/>
    </row>
    <row r="3835" spans="1:27" s="44" customFormat="1" x14ac:dyDescent="0.15">
      <c r="A3835" s="66"/>
      <c r="O3835"/>
      <c r="T3835"/>
      <c r="U3835"/>
      <c r="V3835"/>
      <c r="W3835"/>
      <c r="X3835"/>
      <c r="Y3835"/>
      <c r="Z3835"/>
      <c r="AA3835"/>
    </row>
    <row r="3836" spans="1:27" s="44" customFormat="1" x14ac:dyDescent="0.15">
      <c r="A3836" s="66"/>
      <c r="O3836"/>
      <c r="T3836"/>
      <c r="U3836"/>
      <c r="V3836"/>
      <c r="W3836"/>
      <c r="X3836"/>
      <c r="Y3836"/>
      <c r="Z3836"/>
      <c r="AA3836"/>
    </row>
    <row r="3837" spans="1:27" s="44" customFormat="1" x14ac:dyDescent="0.15">
      <c r="A3837" s="66"/>
      <c r="O3837"/>
      <c r="T3837"/>
      <c r="U3837"/>
      <c r="V3837"/>
      <c r="W3837"/>
      <c r="X3837"/>
      <c r="Y3837"/>
      <c r="Z3837"/>
      <c r="AA3837"/>
    </row>
    <row r="3838" spans="1:27" s="44" customFormat="1" x14ac:dyDescent="0.15">
      <c r="A3838" s="66"/>
      <c r="O3838"/>
      <c r="T3838"/>
      <c r="U3838"/>
      <c r="V3838"/>
      <c r="W3838"/>
      <c r="X3838"/>
      <c r="Y3838"/>
      <c r="Z3838"/>
      <c r="AA3838"/>
    </row>
    <row r="3839" spans="1:27" s="44" customFormat="1" x14ac:dyDescent="0.15">
      <c r="A3839" s="66"/>
      <c r="O3839"/>
      <c r="T3839"/>
      <c r="U3839"/>
      <c r="V3839"/>
      <c r="W3839"/>
      <c r="X3839"/>
      <c r="Y3839"/>
      <c r="Z3839"/>
      <c r="AA3839"/>
    </row>
    <row r="3840" spans="1:27" s="44" customFormat="1" x14ac:dyDescent="0.15">
      <c r="A3840" s="66"/>
      <c r="O3840"/>
      <c r="T3840"/>
      <c r="U3840"/>
      <c r="V3840"/>
      <c r="W3840"/>
      <c r="X3840"/>
      <c r="Y3840"/>
      <c r="Z3840"/>
      <c r="AA3840"/>
    </row>
    <row r="3841" spans="1:27" s="44" customFormat="1" x14ac:dyDescent="0.15">
      <c r="A3841" s="66"/>
      <c r="O3841"/>
      <c r="T3841"/>
      <c r="U3841"/>
      <c r="V3841"/>
      <c r="W3841"/>
      <c r="X3841"/>
      <c r="Y3841"/>
      <c r="Z3841"/>
      <c r="AA3841"/>
    </row>
    <row r="3842" spans="1:27" s="44" customFormat="1" x14ac:dyDescent="0.15">
      <c r="A3842" s="66"/>
      <c r="O3842"/>
      <c r="T3842"/>
      <c r="U3842"/>
      <c r="V3842"/>
      <c r="W3842"/>
      <c r="X3842"/>
      <c r="Y3842"/>
      <c r="Z3842"/>
      <c r="AA3842"/>
    </row>
    <row r="3843" spans="1:27" s="44" customFormat="1" x14ac:dyDescent="0.15">
      <c r="A3843" s="66"/>
      <c r="O3843"/>
      <c r="T3843"/>
      <c r="U3843"/>
      <c r="V3843"/>
      <c r="W3843"/>
      <c r="X3843"/>
      <c r="Y3843"/>
      <c r="Z3843"/>
      <c r="AA3843"/>
    </row>
    <row r="3844" spans="1:27" s="44" customFormat="1" x14ac:dyDescent="0.15">
      <c r="A3844" s="66"/>
      <c r="O3844"/>
      <c r="T3844"/>
      <c r="U3844"/>
      <c r="V3844"/>
      <c r="W3844"/>
      <c r="X3844"/>
      <c r="Y3844"/>
      <c r="Z3844"/>
      <c r="AA3844"/>
    </row>
    <row r="3845" spans="1:27" s="44" customFormat="1" x14ac:dyDescent="0.15">
      <c r="A3845" s="66"/>
      <c r="O3845"/>
      <c r="T3845"/>
      <c r="U3845"/>
      <c r="V3845"/>
      <c r="W3845"/>
      <c r="X3845"/>
      <c r="Y3845"/>
      <c r="Z3845"/>
      <c r="AA3845"/>
    </row>
    <row r="3846" spans="1:27" s="44" customFormat="1" x14ac:dyDescent="0.15">
      <c r="A3846" s="66"/>
      <c r="O3846"/>
      <c r="T3846"/>
      <c r="U3846"/>
      <c r="V3846"/>
      <c r="W3846"/>
      <c r="X3846"/>
      <c r="Y3846"/>
      <c r="Z3846"/>
      <c r="AA3846"/>
    </row>
    <row r="3847" spans="1:27" s="44" customFormat="1" x14ac:dyDescent="0.15">
      <c r="A3847" s="66"/>
      <c r="O3847"/>
      <c r="T3847"/>
      <c r="U3847"/>
      <c r="V3847"/>
      <c r="W3847"/>
      <c r="X3847"/>
      <c r="Y3847"/>
      <c r="Z3847"/>
      <c r="AA3847"/>
    </row>
    <row r="3848" spans="1:27" s="44" customFormat="1" x14ac:dyDescent="0.15">
      <c r="A3848" s="66"/>
      <c r="O3848"/>
      <c r="T3848"/>
      <c r="U3848"/>
      <c r="V3848"/>
      <c r="W3848"/>
      <c r="X3848"/>
      <c r="Y3848"/>
      <c r="Z3848"/>
      <c r="AA3848"/>
    </row>
    <row r="3849" spans="1:27" s="44" customFormat="1" x14ac:dyDescent="0.15">
      <c r="A3849" s="66"/>
      <c r="O3849"/>
      <c r="T3849"/>
      <c r="U3849"/>
      <c r="V3849"/>
      <c r="W3849"/>
      <c r="X3849"/>
      <c r="Y3849"/>
      <c r="Z3849"/>
      <c r="AA3849"/>
    </row>
    <row r="3850" spans="1:27" s="44" customFormat="1" x14ac:dyDescent="0.15">
      <c r="A3850" s="66"/>
      <c r="O3850"/>
      <c r="T3850"/>
      <c r="U3850"/>
      <c r="V3850"/>
      <c r="W3850"/>
      <c r="X3850"/>
      <c r="Y3850"/>
      <c r="Z3850"/>
      <c r="AA3850"/>
    </row>
    <row r="3851" spans="1:27" s="44" customFormat="1" x14ac:dyDescent="0.15">
      <c r="A3851" s="66"/>
      <c r="O3851"/>
      <c r="T3851"/>
      <c r="U3851"/>
      <c r="V3851"/>
      <c r="W3851"/>
      <c r="X3851"/>
      <c r="Y3851"/>
      <c r="Z3851"/>
      <c r="AA3851"/>
    </row>
    <row r="3852" spans="1:27" s="44" customFormat="1" x14ac:dyDescent="0.15">
      <c r="A3852" s="66"/>
      <c r="O3852"/>
      <c r="T3852"/>
      <c r="U3852"/>
      <c r="V3852"/>
      <c r="W3852"/>
      <c r="X3852"/>
      <c r="Y3852"/>
      <c r="Z3852"/>
      <c r="AA3852"/>
    </row>
    <row r="3853" spans="1:27" s="44" customFormat="1" x14ac:dyDescent="0.15">
      <c r="A3853" s="66"/>
      <c r="O3853"/>
      <c r="T3853"/>
      <c r="U3853"/>
      <c r="V3853"/>
      <c r="W3853"/>
      <c r="X3853"/>
      <c r="Y3853"/>
      <c r="Z3853"/>
      <c r="AA3853"/>
    </row>
    <row r="3854" spans="1:27" s="44" customFormat="1" x14ac:dyDescent="0.15">
      <c r="A3854" s="66"/>
      <c r="O3854"/>
      <c r="T3854"/>
      <c r="U3854"/>
      <c r="V3854"/>
      <c r="W3854"/>
      <c r="X3854"/>
      <c r="Y3854"/>
      <c r="Z3854"/>
      <c r="AA3854"/>
    </row>
    <row r="3855" spans="1:27" s="44" customFormat="1" x14ac:dyDescent="0.15">
      <c r="A3855" s="66"/>
      <c r="O3855"/>
      <c r="T3855"/>
      <c r="U3855"/>
      <c r="V3855"/>
      <c r="W3855"/>
      <c r="X3855"/>
      <c r="Y3855"/>
      <c r="Z3855"/>
      <c r="AA3855"/>
    </row>
    <row r="3856" spans="1:27" s="44" customFormat="1" x14ac:dyDescent="0.15">
      <c r="A3856" s="66"/>
      <c r="O3856"/>
      <c r="T3856"/>
      <c r="U3856"/>
      <c r="V3856"/>
      <c r="W3856"/>
      <c r="X3856"/>
      <c r="Y3856"/>
      <c r="Z3856"/>
      <c r="AA3856"/>
    </row>
    <row r="3857" spans="1:27" s="44" customFormat="1" x14ac:dyDescent="0.15">
      <c r="A3857" s="66"/>
      <c r="O3857"/>
      <c r="T3857"/>
      <c r="U3857"/>
      <c r="V3857"/>
      <c r="W3857"/>
      <c r="X3857"/>
      <c r="Y3857"/>
      <c r="Z3857"/>
      <c r="AA3857"/>
    </row>
    <row r="3858" spans="1:27" s="44" customFormat="1" x14ac:dyDescent="0.15">
      <c r="A3858" s="66"/>
      <c r="O3858"/>
      <c r="T3858"/>
      <c r="U3858"/>
      <c r="V3858"/>
      <c r="W3858"/>
      <c r="X3858"/>
      <c r="Y3858"/>
      <c r="Z3858"/>
      <c r="AA3858"/>
    </row>
    <row r="3859" spans="1:27" s="44" customFormat="1" x14ac:dyDescent="0.15">
      <c r="A3859" s="66"/>
      <c r="O3859"/>
      <c r="T3859"/>
      <c r="U3859"/>
      <c r="V3859"/>
      <c r="W3859"/>
      <c r="X3859"/>
      <c r="Y3859"/>
      <c r="Z3859"/>
      <c r="AA3859"/>
    </row>
    <row r="3860" spans="1:27" s="44" customFormat="1" x14ac:dyDescent="0.15">
      <c r="A3860" s="66"/>
      <c r="O3860"/>
      <c r="T3860"/>
      <c r="U3860"/>
      <c r="V3860"/>
      <c r="W3860"/>
      <c r="X3860"/>
      <c r="Y3860"/>
      <c r="Z3860"/>
      <c r="AA3860"/>
    </row>
    <row r="3861" spans="1:27" s="44" customFormat="1" x14ac:dyDescent="0.15">
      <c r="A3861" s="66"/>
      <c r="O3861"/>
      <c r="T3861"/>
      <c r="U3861"/>
      <c r="V3861"/>
      <c r="W3861"/>
      <c r="X3861"/>
      <c r="Y3861"/>
      <c r="Z3861"/>
      <c r="AA3861"/>
    </row>
    <row r="3862" spans="1:27" s="44" customFormat="1" x14ac:dyDescent="0.15">
      <c r="A3862" s="66"/>
      <c r="O3862"/>
      <c r="T3862"/>
      <c r="U3862"/>
      <c r="V3862"/>
      <c r="W3862"/>
      <c r="X3862"/>
      <c r="Y3862"/>
      <c r="Z3862"/>
      <c r="AA3862"/>
    </row>
    <row r="3863" spans="1:27" s="44" customFormat="1" x14ac:dyDescent="0.15">
      <c r="A3863" s="66"/>
      <c r="O3863"/>
      <c r="T3863"/>
      <c r="U3863"/>
      <c r="V3863"/>
      <c r="W3863"/>
      <c r="X3863"/>
      <c r="Y3863"/>
      <c r="Z3863"/>
      <c r="AA3863"/>
    </row>
    <row r="3864" spans="1:27" s="44" customFormat="1" x14ac:dyDescent="0.15">
      <c r="A3864" s="66"/>
      <c r="O3864"/>
      <c r="T3864"/>
      <c r="U3864"/>
      <c r="V3864"/>
      <c r="W3864"/>
      <c r="X3864"/>
      <c r="Y3864"/>
      <c r="Z3864"/>
      <c r="AA3864"/>
    </row>
    <row r="3865" spans="1:27" s="44" customFormat="1" x14ac:dyDescent="0.15">
      <c r="A3865" s="66"/>
      <c r="O3865"/>
      <c r="T3865"/>
      <c r="U3865"/>
      <c r="V3865"/>
      <c r="W3865"/>
      <c r="X3865"/>
      <c r="Y3865"/>
      <c r="Z3865"/>
      <c r="AA3865"/>
    </row>
    <row r="3866" spans="1:27" s="44" customFormat="1" x14ac:dyDescent="0.15">
      <c r="A3866" s="66"/>
      <c r="O3866"/>
      <c r="T3866"/>
      <c r="U3866"/>
      <c r="V3866"/>
      <c r="W3866"/>
      <c r="X3866"/>
      <c r="Y3866"/>
      <c r="Z3866"/>
      <c r="AA3866"/>
    </row>
    <row r="3867" spans="1:27" s="44" customFormat="1" x14ac:dyDescent="0.15">
      <c r="A3867" s="66"/>
      <c r="O3867"/>
      <c r="T3867"/>
      <c r="U3867"/>
      <c r="V3867"/>
      <c r="W3867"/>
      <c r="X3867"/>
      <c r="Y3867"/>
      <c r="Z3867"/>
      <c r="AA3867"/>
    </row>
    <row r="3868" spans="1:27" s="44" customFormat="1" x14ac:dyDescent="0.15">
      <c r="A3868" s="66"/>
      <c r="O3868"/>
      <c r="T3868"/>
      <c r="U3868"/>
      <c r="V3868"/>
      <c r="W3868"/>
      <c r="X3868"/>
      <c r="Y3868"/>
      <c r="Z3868"/>
      <c r="AA3868"/>
    </row>
    <row r="3869" spans="1:27" s="44" customFormat="1" x14ac:dyDescent="0.15">
      <c r="A3869" s="66"/>
      <c r="O3869"/>
      <c r="T3869"/>
      <c r="U3869"/>
      <c r="V3869"/>
      <c r="W3869"/>
      <c r="X3869"/>
      <c r="Y3869"/>
      <c r="Z3869"/>
      <c r="AA3869"/>
    </row>
    <row r="3870" spans="1:27" s="44" customFormat="1" x14ac:dyDescent="0.15">
      <c r="A3870" s="66"/>
      <c r="O3870"/>
      <c r="T3870"/>
      <c r="U3870"/>
      <c r="V3870"/>
      <c r="W3870"/>
      <c r="X3870"/>
      <c r="Y3870"/>
      <c r="Z3870"/>
      <c r="AA3870"/>
    </row>
    <row r="3871" spans="1:27" s="44" customFormat="1" x14ac:dyDescent="0.15">
      <c r="A3871" s="66"/>
      <c r="O3871"/>
      <c r="T3871"/>
      <c r="U3871"/>
      <c r="V3871"/>
      <c r="W3871"/>
      <c r="X3871"/>
      <c r="Y3871"/>
      <c r="Z3871"/>
      <c r="AA3871"/>
    </row>
    <row r="3872" spans="1:27" s="44" customFormat="1" x14ac:dyDescent="0.15">
      <c r="A3872" s="66"/>
      <c r="O3872"/>
      <c r="T3872"/>
      <c r="U3872"/>
      <c r="V3872"/>
      <c r="W3872"/>
      <c r="X3872"/>
      <c r="Y3872"/>
      <c r="Z3872"/>
      <c r="AA3872"/>
    </row>
    <row r="3873" spans="1:27" s="44" customFormat="1" x14ac:dyDescent="0.15">
      <c r="A3873" s="66"/>
      <c r="O3873"/>
      <c r="T3873"/>
      <c r="U3873"/>
      <c r="V3873"/>
      <c r="W3873"/>
      <c r="X3873"/>
      <c r="Y3873"/>
      <c r="Z3873"/>
      <c r="AA3873"/>
    </row>
    <row r="3874" spans="1:27" s="44" customFormat="1" x14ac:dyDescent="0.15">
      <c r="A3874" s="66"/>
      <c r="O3874"/>
      <c r="T3874"/>
      <c r="U3874"/>
      <c r="V3874"/>
      <c r="W3874"/>
      <c r="X3874"/>
      <c r="Y3874"/>
      <c r="Z3874"/>
      <c r="AA3874"/>
    </row>
    <row r="3875" spans="1:27" s="44" customFormat="1" x14ac:dyDescent="0.15">
      <c r="A3875" s="66"/>
      <c r="O3875"/>
      <c r="T3875"/>
      <c r="U3875"/>
      <c r="V3875"/>
      <c r="W3875"/>
      <c r="X3875"/>
      <c r="Y3875"/>
      <c r="Z3875"/>
      <c r="AA3875"/>
    </row>
    <row r="3876" spans="1:27" s="44" customFormat="1" x14ac:dyDescent="0.15">
      <c r="A3876" s="66"/>
      <c r="O3876"/>
      <c r="T3876"/>
      <c r="U3876"/>
      <c r="V3876"/>
      <c r="W3876"/>
      <c r="X3876"/>
      <c r="Y3876"/>
      <c r="Z3876"/>
      <c r="AA3876"/>
    </row>
    <row r="3877" spans="1:27" s="44" customFormat="1" x14ac:dyDescent="0.15">
      <c r="A3877" s="66"/>
      <c r="O3877"/>
      <c r="T3877"/>
      <c r="U3877"/>
      <c r="V3877"/>
      <c r="W3877"/>
      <c r="X3877"/>
      <c r="Y3877"/>
      <c r="Z3877"/>
      <c r="AA3877"/>
    </row>
    <row r="3878" spans="1:27" s="44" customFormat="1" x14ac:dyDescent="0.15">
      <c r="A3878" s="66"/>
      <c r="O3878"/>
      <c r="T3878"/>
      <c r="U3878"/>
      <c r="V3878"/>
      <c r="W3878"/>
      <c r="X3878"/>
      <c r="Y3878"/>
      <c r="Z3878"/>
      <c r="AA3878"/>
    </row>
    <row r="3879" spans="1:27" s="44" customFormat="1" x14ac:dyDescent="0.15">
      <c r="A3879" s="66"/>
      <c r="O3879"/>
      <c r="T3879"/>
      <c r="U3879"/>
      <c r="V3879"/>
      <c r="W3879"/>
      <c r="X3879"/>
      <c r="Y3879"/>
      <c r="Z3879"/>
      <c r="AA3879"/>
    </row>
    <row r="3880" spans="1:27" s="44" customFormat="1" x14ac:dyDescent="0.15">
      <c r="A3880" s="66"/>
      <c r="O3880"/>
      <c r="T3880"/>
      <c r="U3880"/>
      <c r="V3880"/>
      <c r="W3880"/>
      <c r="X3880"/>
      <c r="Y3880"/>
      <c r="Z3880"/>
      <c r="AA3880"/>
    </row>
    <row r="3881" spans="1:27" s="44" customFormat="1" x14ac:dyDescent="0.15">
      <c r="A3881" s="66"/>
      <c r="O3881"/>
      <c r="T3881"/>
      <c r="U3881"/>
      <c r="V3881"/>
      <c r="W3881"/>
      <c r="X3881"/>
      <c r="Y3881"/>
      <c r="Z3881"/>
      <c r="AA3881"/>
    </row>
    <row r="3882" spans="1:27" s="44" customFormat="1" x14ac:dyDescent="0.15">
      <c r="A3882" s="66"/>
      <c r="O3882"/>
      <c r="T3882"/>
      <c r="U3882"/>
      <c r="V3882"/>
      <c r="W3882"/>
      <c r="X3882"/>
      <c r="Y3882"/>
      <c r="Z3882"/>
      <c r="AA3882"/>
    </row>
    <row r="3883" spans="1:27" s="44" customFormat="1" x14ac:dyDescent="0.15">
      <c r="A3883" s="66"/>
      <c r="O3883"/>
      <c r="T3883"/>
      <c r="U3883"/>
      <c r="V3883"/>
      <c r="W3883"/>
      <c r="X3883"/>
      <c r="Y3883"/>
      <c r="Z3883"/>
      <c r="AA3883"/>
    </row>
    <row r="3884" spans="1:27" s="44" customFormat="1" x14ac:dyDescent="0.15">
      <c r="A3884" s="66"/>
      <c r="O3884"/>
      <c r="T3884"/>
      <c r="U3884"/>
      <c r="V3884"/>
      <c r="W3884"/>
      <c r="X3884"/>
      <c r="Y3884"/>
      <c r="Z3884"/>
      <c r="AA3884"/>
    </row>
    <row r="3885" spans="1:27" s="44" customFormat="1" x14ac:dyDescent="0.15">
      <c r="A3885" s="66"/>
      <c r="O3885"/>
      <c r="T3885"/>
      <c r="U3885"/>
      <c r="V3885"/>
      <c r="W3885"/>
      <c r="X3885"/>
      <c r="Y3885"/>
      <c r="Z3885"/>
      <c r="AA3885"/>
    </row>
    <row r="3886" spans="1:27" s="44" customFormat="1" x14ac:dyDescent="0.15">
      <c r="A3886" s="66"/>
      <c r="O3886"/>
      <c r="T3886"/>
      <c r="U3886"/>
      <c r="V3886"/>
      <c r="W3886"/>
      <c r="X3886"/>
      <c r="Y3886"/>
      <c r="Z3886"/>
      <c r="AA3886"/>
    </row>
    <row r="3887" spans="1:27" s="44" customFormat="1" x14ac:dyDescent="0.15">
      <c r="A3887" s="66"/>
      <c r="O3887"/>
      <c r="T3887"/>
      <c r="U3887"/>
      <c r="V3887"/>
      <c r="W3887"/>
      <c r="X3887"/>
      <c r="Y3887"/>
      <c r="Z3887"/>
      <c r="AA3887"/>
    </row>
    <row r="3888" spans="1:27" s="44" customFormat="1" x14ac:dyDescent="0.15">
      <c r="A3888" s="66"/>
      <c r="O3888"/>
      <c r="T3888"/>
      <c r="U3888"/>
      <c r="V3888"/>
      <c r="W3888"/>
      <c r="X3888"/>
      <c r="Y3888"/>
      <c r="Z3888"/>
      <c r="AA3888"/>
    </row>
    <row r="3889" spans="1:27" s="44" customFormat="1" x14ac:dyDescent="0.15">
      <c r="A3889" s="66"/>
      <c r="O3889"/>
      <c r="T3889"/>
      <c r="U3889"/>
      <c r="V3889"/>
      <c r="W3889"/>
      <c r="X3889"/>
      <c r="Y3889"/>
      <c r="Z3889"/>
      <c r="AA3889"/>
    </row>
    <row r="3890" spans="1:27" s="44" customFormat="1" x14ac:dyDescent="0.15">
      <c r="A3890" s="66"/>
      <c r="O3890"/>
      <c r="T3890"/>
      <c r="U3890"/>
      <c r="V3890"/>
      <c r="W3890"/>
      <c r="X3890"/>
      <c r="Y3890"/>
      <c r="Z3890"/>
      <c r="AA3890"/>
    </row>
    <row r="3891" spans="1:27" s="44" customFormat="1" x14ac:dyDescent="0.15">
      <c r="A3891" s="66"/>
      <c r="O3891"/>
      <c r="T3891"/>
      <c r="U3891"/>
      <c r="V3891"/>
      <c r="W3891"/>
      <c r="X3891"/>
      <c r="Y3891"/>
      <c r="Z3891"/>
      <c r="AA3891"/>
    </row>
    <row r="3892" spans="1:27" s="44" customFormat="1" x14ac:dyDescent="0.15">
      <c r="A3892" s="66"/>
      <c r="O3892"/>
      <c r="T3892"/>
      <c r="U3892"/>
      <c r="V3892"/>
      <c r="W3892"/>
      <c r="X3892"/>
      <c r="Y3892"/>
      <c r="Z3892"/>
      <c r="AA3892"/>
    </row>
    <row r="3893" spans="1:27" s="44" customFormat="1" x14ac:dyDescent="0.15">
      <c r="A3893" s="66"/>
      <c r="O3893"/>
      <c r="T3893"/>
      <c r="U3893"/>
      <c r="V3893"/>
      <c r="W3893"/>
      <c r="X3893"/>
      <c r="Y3893"/>
      <c r="Z3893"/>
      <c r="AA3893"/>
    </row>
    <row r="3894" spans="1:27" s="44" customFormat="1" x14ac:dyDescent="0.15">
      <c r="A3894" s="66"/>
      <c r="O3894"/>
      <c r="T3894"/>
      <c r="U3894"/>
      <c r="V3894"/>
      <c r="W3894"/>
      <c r="X3894"/>
      <c r="Y3894"/>
      <c r="Z3894"/>
      <c r="AA3894"/>
    </row>
    <row r="3895" spans="1:27" s="44" customFormat="1" x14ac:dyDescent="0.15">
      <c r="A3895" s="66"/>
      <c r="O3895"/>
      <c r="T3895"/>
      <c r="U3895"/>
      <c r="V3895"/>
      <c r="W3895"/>
      <c r="X3895"/>
      <c r="Y3895"/>
      <c r="Z3895"/>
      <c r="AA3895"/>
    </row>
    <row r="3896" spans="1:27" s="44" customFormat="1" x14ac:dyDescent="0.15">
      <c r="A3896" s="66"/>
      <c r="O3896"/>
      <c r="T3896"/>
      <c r="U3896"/>
      <c r="V3896"/>
      <c r="W3896"/>
      <c r="X3896"/>
      <c r="Y3896"/>
      <c r="Z3896"/>
      <c r="AA3896"/>
    </row>
    <row r="3897" spans="1:27" s="44" customFormat="1" x14ac:dyDescent="0.15">
      <c r="A3897" s="66"/>
      <c r="O3897"/>
      <c r="T3897"/>
      <c r="U3897"/>
      <c r="V3897"/>
      <c r="W3897"/>
      <c r="X3897"/>
      <c r="Y3897"/>
      <c r="Z3897"/>
      <c r="AA3897"/>
    </row>
    <row r="3898" spans="1:27" s="44" customFormat="1" x14ac:dyDescent="0.15">
      <c r="A3898" s="66"/>
      <c r="O3898"/>
      <c r="T3898"/>
      <c r="U3898"/>
      <c r="V3898"/>
      <c r="W3898"/>
      <c r="X3898"/>
      <c r="Y3898"/>
      <c r="Z3898"/>
      <c r="AA3898"/>
    </row>
    <row r="3899" spans="1:27" s="44" customFormat="1" x14ac:dyDescent="0.15">
      <c r="A3899" s="66"/>
      <c r="O3899"/>
      <c r="T3899"/>
      <c r="U3899"/>
      <c r="V3899"/>
      <c r="W3899"/>
      <c r="X3899"/>
      <c r="Y3899"/>
      <c r="Z3899"/>
      <c r="AA3899"/>
    </row>
    <row r="3900" spans="1:27" s="44" customFormat="1" x14ac:dyDescent="0.15">
      <c r="A3900" s="66"/>
      <c r="O3900"/>
      <c r="T3900"/>
      <c r="U3900"/>
      <c r="V3900"/>
      <c r="W3900"/>
      <c r="X3900"/>
      <c r="Y3900"/>
      <c r="Z3900"/>
      <c r="AA3900"/>
    </row>
    <row r="3901" spans="1:27" s="44" customFormat="1" x14ac:dyDescent="0.15">
      <c r="A3901" s="66"/>
      <c r="O3901"/>
      <c r="T3901"/>
      <c r="U3901"/>
      <c r="V3901"/>
      <c r="W3901"/>
      <c r="X3901"/>
      <c r="Y3901"/>
      <c r="Z3901"/>
      <c r="AA3901"/>
    </row>
    <row r="3902" spans="1:27" s="44" customFormat="1" x14ac:dyDescent="0.15">
      <c r="A3902" s="66"/>
      <c r="O3902"/>
      <c r="T3902"/>
      <c r="U3902"/>
      <c r="V3902"/>
      <c r="W3902"/>
      <c r="X3902"/>
      <c r="Y3902"/>
      <c r="Z3902"/>
      <c r="AA3902"/>
    </row>
    <row r="3903" spans="1:27" s="44" customFormat="1" x14ac:dyDescent="0.15">
      <c r="A3903" s="66"/>
      <c r="O3903"/>
      <c r="T3903"/>
      <c r="U3903"/>
      <c r="V3903"/>
      <c r="W3903"/>
      <c r="X3903"/>
      <c r="Y3903"/>
      <c r="Z3903"/>
      <c r="AA3903"/>
    </row>
    <row r="3904" spans="1:27" s="44" customFormat="1" x14ac:dyDescent="0.15">
      <c r="A3904" s="66"/>
      <c r="O3904"/>
      <c r="T3904"/>
      <c r="U3904"/>
      <c r="V3904"/>
      <c r="W3904"/>
      <c r="X3904"/>
      <c r="Y3904"/>
      <c r="Z3904"/>
      <c r="AA3904"/>
    </row>
    <row r="3905" spans="1:27" s="44" customFormat="1" x14ac:dyDescent="0.15">
      <c r="A3905" s="66"/>
      <c r="O3905"/>
      <c r="T3905"/>
      <c r="U3905"/>
      <c r="V3905"/>
      <c r="W3905"/>
      <c r="X3905"/>
      <c r="Y3905"/>
      <c r="Z3905"/>
      <c r="AA3905"/>
    </row>
    <row r="3906" spans="1:27" s="44" customFormat="1" x14ac:dyDescent="0.15">
      <c r="A3906" s="66"/>
      <c r="O3906"/>
      <c r="T3906"/>
      <c r="U3906"/>
      <c r="V3906"/>
      <c r="W3906"/>
      <c r="X3906"/>
      <c r="Y3906"/>
      <c r="Z3906"/>
      <c r="AA3906"/>
    </row>
    <row r="3907" spans="1:27" s="44" customFormat="1" x14ac:dyDescent="0.15">
      <c r="A3907" s="66"/>
      <c r="O3907"/>
      <c r="T3907"/>
      <c r="U3907"/>
      <c r="V3907"/>
      <c r="W3907"/>
      <c r="X3907"/>
      <c r="Y3907"/>
      <c r="Z3907"/>
      <c r="AA3907"/>
    </row>
    <row r="3908" spans="1:27" s="44" customFormat="1" x14ac:dyDescent="0.15">
      <c r="A3908" s="66"/>
      <c r="O3908"/>
      <c r="T3908"/>
      <c r="U3908"/>
      <c r="V3908"/>
      <c r="W3908"/>
      <c r="X3908"/>
      <c r="Y3908"/>
      <c r="Z3908"/>
      <c r="AA3908"/>
    </row>
    <row r="3909" spans="1:27" s="44" customFormat="1" x14ac:dyDescent="0.15">
      <c r="A3909" s="66"/>
      <c r="O3909"/>
      <c r="T3909"/>
      <c r="U3909"/>
      <c r="V3909"/>
      <c r="W3909"/>
      <c r="X3909"/>
      <c r="Y3909"/>
      <c r="Z3909"/>
      <c r="AA3909"/>
    </row>
    <row r="3910" spans="1:27" s="44" customFormat="1" x14ac:dyDescent="0.15">
      <c r="A3910" s="66"/>
      <c r="O3910"/>
      <c r="T3910"/>
      <c r="U3910"/>
      <c r="V3910"/>
      <c r="W3910"/>
      <c r="X3910"/>
      <c r="Y3910"/>
      <c r="Z3910"/>
      <c r="AA3910"/>
    </row>
    <row r="3911" spans="1:27" s="44" customFormat="1" x14ac:dyDescent="0.15">
      <c r="A3911" s="66"/>
      <c r="O3911"/>
      <c r="T3911"/>
      <c r="U3911"/>
      <c r="V3911"/>
      <c r="W3911"/>
      <c r="X3911"/>
      <c r="Y3911"/>
      <c r="Z3911"/>
      <c r="AA3911"/>
    </row>
    <row r="3912" spans="1:27" s="44" customFormat="1" x14ac:dyDescent="0.15">
      <c r="A3912" s="66"/>
      <c r="O3912"/>
      <c r="T3912"/>
      <c r="U3912"/>
      <c r="V3912"/>
      <c r="W3912"/>
      <c r="X3912"/>
      <c r="Y3912"/>
      <c r="Z3912"/>
      <c r="AA3912"/>
    </row>
    <row r="3913" spans="1:27" s="44" customFormat="1" x14ac:dyDescent="0.15">
      <c r="A3913" s="66"/>
      <c r="O3913"/>
      <c r="T3913"/>
      <c r="U3913"/>
      <c r="V3913"/>
      <c r="W3913"/>
      <c r="X3913"/>
      <c r="Y3913"/>
      <c r="Z3913"/>
      <c r="AA3913"/>
    </row>
    <row r="3914" spans="1:27" s="44" customFormat="1" x14ac:dyDescent="0.15">
      <c r="A3914" s="66"/>
      <c r="O3914"/>
      <c r="T3914"/>
      <c r="U3914"/>
      <c r="V3914"/>
      <c r="W3914"/>
      <c r="X3914"/>
      <c r="Y3914"/>
      <c r="Z3914"/>
      <c r="AA3914"/>
    </row>
    <row r="3915" spans="1:27" s="44" customFormat="1" x14ac:dyDescent="0.15">
      <c r="A3915" s="66"/>
      <c r="O3915"/>
      <c r="T3915"/>
      <c r="U3915"/>
      <c r="V3915"/>
      <c r="W3915"/>
      <c r="X3915"/>
      <c r="Y3915"/>
      <c r="Z3915"/>
      <c r="AA3915"/>
    </row>
    <row r="3916" spans="1:27" s="44" customFormat="1" x14ac:dyDescent="0.15">
      <c r="A3916" s="66"/>
      <c r="O3916"/>
      <c r="T3916"/>
      <c r="U3916"/>
      <c r="V3916"/>
      <c r="W3916"/>
      <c r="X3916"/>
      <c r="Y3916"/>
      <c r="Z3916"/>
      <c r="AA3916"/>
    </row>
    <row r="3917" spans="1:27" s="44" customFormat="1" x14ac:dyDescent="0.15">
      <c r="A3917" s="66"/>
      <c r="O3917"/>
      <c r="T3917"/>
      <c r="U3917"/>
      <c r="V3917"/>
      <c r="W3917"/>
      <c r="X3917"/>
      <c r="Y3917"/>
      <c r="Z3917"/>
      <c r="AA3917"/>
    </row>
    <row r="3918" spans="1:27" s="44" customFormat="1" x14ac:dyDescent="0.15">
      <c r="A3918" s="66"/>
      <c r="O3918"/>
      <c r="T3918"/>
      <c r="U3918"/>
      <c r="V3918"/>
      <c r="W3918"/>
      <c r="X3918"/>
      <c r="Y3918"/>
      <c r="Z3918"/>
      <c r="AA3918"/>
    </row>
    <row r="3919" spans="1:27" s="44" customFormat="1" x14ac:dyDescent="0.15">
      <c r="A3919" s="66"/>
      <c r="O3919"/>
      <c r="T3919"/>
      <c r="U3919"/>
      <c r="V3919"/>
      <c r="W3919"/>
      <c r="X3919"/>
      <c r="Y3919"/>
      <c r="Z3919"/>
      <c r="AA3919"/>
    </row>
    <row r="3920" spans="1:27" s="44" customFormat="1" x14ac:dyDescent="0.15">
      <c r="A3920" s="66"/>
      <c r="O3920"/>
      <c r="T3920"/>
      <c r="U3920"/>
      <c r="V3920"/>
      <c r="W3920"/>
      <c r="X3920"/>
      <c r="Y3920"/>
      <c r="Z3920"/>
      <c r="AA3920"/>
    </row>
    <row r="3921" spans="1:27" s="44" customFormat="1" x14ac:dyDescent="0.15">
      <c r="A3921" s="66"/>
      <c r="O3921"/>
      <c r="T3921"/>
      <c r="U3921"/>
      <c r="V3921"/>
      <c r="W3921"/>
      <c r="X3921"/>
      <c r="Y3921"/>
      <c r="Z3921"/>
      <c r="AA3921"/>
    </row>
    <row r="3922" spans="1:27" s="44" customFormat="1" x14ac:dyDescent="0.15">
      <c r="A3922" s="66"/>
      <c r="O3922"/>
      <c r="T3922"/>
      <c r="U3922"/>
      <c r="V3922"/>
      <c r="W3922"/>
      <c r="X3922"/>
      <c r="Y3922"/>
      <c r="Z3922"/>
      <c r="AA3922"/>
    </row>
    <row r="3923" spans="1:27" s="44" customFormat="1" x14ac:dyDescent="0.15">
      <c r="A3923" s="66"/>
      <c r="O3923"/>
      <c r="T3923"/>
      <c r="U3923"/>
      <c r="V3923"/>
      <c r="W3923"/>
      <c r="X3923"/>
      <c r="Y3923"/>
      <c r="Z3923"/>
      <c r="AA3923"/>
    </row>
    <row r="3924" spans="1:27" s="44" customFormat="1" x14ac:dyDescent="0.15">
      <c r="A3924" s="66"/>
      <c r="O3924"/>
      <c r="T3924"/>
      <c r="U3924"/>
      <c r="V3924"/>
      <c r="W3924"/>
      <c r="X3924"/>
      <c r="Y3924"/>
      <c r="Z3924"/>
      <c r="AA3924"/>
    </row>
    <row r="3925" spans="1:27" s="44" customFormat="1" x14ac:dyDescent="0.15">
      <c r="A3925" s="66"/>
      <c r="O3925"/>
      <c r="T3925"/>
      <c r="U3925"/>
      <c r="V3925"/>
      <c r="W3925"/>
      <c r="X3925"/>
      <c r="Y3925"/>
      <c r="Z3925"/>
      <c r="AA3925"/>
    </row>
    <row r="3926" spans="1:27" s="44" customFormat="1" x14ac:dyDescent="0.15">
      <c r="A3926" s="66"/>
      <c r="O3926"/>
      <c r="T3926"/>
      <c r="U3926"/>
      <c r="V3926"/>
      <c r="W3926"/>
      <c r="X3926"/>
      <c r="Y3926"/>
      <c r="Z3926"/>
      <c r="AA3926"/>
    </row>
    <row r="3927" spans="1:27" s="44" customFormat="1" x14ac:dyDescent="0.15">
      <c r="A3927" s="66"/>
      <c r="O3927"/>
      <c r="T3927"/>
      <c r="U3927"/>
      <c r="V3927"/>
      <c r="W3927"/>
      <c r="X3927"/>
      <c r="Y3927"/>
      <c r="Z3927"/>
      <c r="AA3927"/>
    </row>
    <row r="3928" spans="1:27" s="44" customFormat="1" x14ac:dyDescent="0.15">
      <c r="A3928" s="66"/>
      <c r="O3928"/>
      <c r="T3928"/>
      <c r="U3928"/>
      <c r="V3928"/>
      <c r="W3928"/>
      <c r="X3928"/>
      <c r="Y3928"/>
      <c r="Z3928"/>
      <c r="AA3928"/>
    </row>
    <row r="3929" spans="1:27" s="44" customFormat="1" x14ac:dyDescent="0.15">
      <c r="A3929" s="66"/>
      <c r="O3929"/>
      <c r="T3929"/>
      <c r="U3929"/>
      <c r="V3929"/>
      <c r="W3929"/>
      <c r="X3929"/>
      <c r="Y3929"/>
      <c r="Z3929"/>
      <c r="AA3929"/>
    </row>
    <row r="3930" spans="1:27" s="44" customFormat="1" x14ac:dyDescent="0.15">
      <c r="A3930" s="66"/>
      <c r="O3930"/>
      <c r="T3930"/>
      <c r="U3930"/>
      <c r="V3930"/>
      <c r="W3930"/>
      <c r="X3930"/>
      <c r="Y3930"/>
      <c r="Z3930"/>
      <c r="AA3930"/>
    </row>
    <row r="3931" spans="1:27" s="44" customFormat="1" x14ac:dyDescent="0.15">
      <c r="A3931" s="66"/>
      <c r="O3931"/>
      <c r="T3931"/>
      <c r="U3931"/>
      <c r="V3931"/>
      <c r="W3931"/>
      <c r="X3931"/>
      <c r="Y3931"/>
      <c r="Z3931"/>
      <c r="AA3931"/>
    </row>
    <row r="3932" spans="1:27" s="44" customFormat="1" x14ac:dyDescent="0.15">
      <c r="A3932" s="66"/>
      <c r="O3932"/>
      <c r="T3932"/>
      <c r="U3932"/>
      <c r="V3932"/>
      <c r="W3932"/>
      <c r="X3932"/>
      <c r="Y3932"/>
      <c r="Z3932"/>
      <c r="AA3932"/>
    </row>
    <row r="3933" spans="1:27" s="44" customFormat="1" x14ac:dyDescent="0.15">
      <c r="A3933" s="66"/>
      <c r="O3933"/>
      <c r="T3933"/>
      <c r="U3933"/>
      <c r="V3933"/>
      <c r="W3933"/>
      <c r="X3933"/>
      <c r="Y3933"/>
      <c r="Z3933"/>
      <c r="AA3933"/>
    </row>
    <row r="3934" spans="1:27" s="44" customFormat="1" x14ac:dyDescent="0.15">
      <c r="A3934" s="66"/>
      <c r="O3934"/>
      <c r="T3934"/>
      <c r="U3934"/>
      <c r="V3934"/>
      <c r="W3934"/>
      <c r="X3934"/>
      <c r="Y3934"/>
      <c r="Z3934"/>
      <c r="AA3934"/>
    </row>
    <row r="3935" spans="1:27" s="44" customFormat="1" x14ac:dyDescent="0.15">
      <c r="A3935" s="66"/>
      <c r="O3935"/>
      <c r="T3935"/>
      <c r="U3935"/>
      <c r="V3935"/>
      <c r="W3935"/>
      <c r="X3935"/>
      <c r="Y3935"/>
      <c r="Z3935"/>
      <c r="AA3935"/>
    </row>
    <row r="3936" spans="1:27" s="44" customFormat="1" x14ac:dyDescent="0.15">
      <c r="A3936" s="66"/>
      <c r="O3936"/>
      <c r="T3936"/>
      <c r="U3936"/>
      <c r="V3936"/>
      <c r="W3936"/>
      <c r="X3936"/>
      <c r="Y3936"/>
      <c r="Z3936"/>
      <c r="AA3936"/>
    </row>
    <row r="3937" spans="1:27" s="44" customFormat="1" x14ac:dyDescent="0.15">
      <c r="A3937" s="66"/>
      <c r="O3937"/>
      <c r="T3937"/>
      <c r="U3937"/>
      <c r="V3937"/>
      <c r="W3937"/>
      <c r="X3937"/>
      <c r="Y3937"/>
      <c r="Z3937"/>
      <c r="AA3937"/>
    </row>
    <row r="3938" spans="1:27" s="44" customFormat="1" x14ac:dyDescent="0.15">
      <c r="A3938" s="66"/>
      <c r="O3938"/>
      <c r="T3938"/>
      <c r="U3938"/>
      <c r="V3938"/>
      <c r="W3938"/>
      <c r="X3938"/>
      <c r="Y3938"/>
      <c r="Z3938"/>
      <c r="AA3938"/>
    </row>
    <row r="3939" spans="1:27" s="44" customFormat="1" x14ac:dyDescent="0.15">
      <c r="A3939" s="66"/>
      <c r="O3939"/>
      <c r="T3939"/>
      <c r="U3939"/>
      <c r="V3939"/>
      <c r="W3939"/>
      <c r="X3939"/>
      <c r="Y3939"/>
      <c r="Z3939"/>
      <c r="AA3939"/>
    </row>
    <row r="3940" spans="1:27" s="44" customFormat="1" x14ac:dyDescent="0.15">
      <c r="A3940" s="66"/>
      <c r="O3940"/>
      <c r="T3940"/>
      <c r="U3940"/>
      <c r="V3940"/>
      <c r="W3940"/>
      <c r="X3940"/>
      <c r="Y3940"/>
      <c r="Z3940"/>
      <c r="AA3940"/>
    </row>
    <row r="3941" spans="1:27" s="44" customFormat="1" x14ac:dyDescent="0.15">
      <c r="A3941" s="66"/>
      <c r="O3941"/>
      <c r="T3941"/>
      <c r="U3941"/>
      <c r="V3941"/>
      <c r="W3941"/>
      <c r="X3941"/>
      <c r="Y3941"/>
      <c r="Z3941"/>
      <c r="AA3941"/>
    </row>
    <row r="3942" spans="1:27" s="44" customFormat="1" x14ac:dyDescent="0.15">
      <c r="A3942" s="66"/>
      <c r="O3942"/>
      <c r="T3942"/>
      <c r="U3942"/>
      <c r="V3942"/>
      <c r="W3942"/>
      <c r="X3942"/>
      <c r="Y3942"/>
      <c r="Z3942"/>
      <c r="AA3942"/>
    </row>
    <row r="3943" spans="1:27" s="44" customFormat="1" x14ac:dyDescent="0.15">
      <c r="A3943" s="66"/>
      <c r="O3943"/>
      <c r="T3943"/>
      <c r="U3943"/>
      <c r="V3943"/>
      <c r="W3943"/>
      <c r="X3943"/>
      <c r="Y3943"/>
      <c r="Z3943"/>
      <c r="AA3943"/>
    </row>
    <row r="3944" spans="1:27" s="44" customFormat="1" x14ac:dyDescent="0.15">
      <c r="A3944" s="66"/>
      <c r="O3944"/>
      <c r="T3944"/>
      <c r="U3944"/>
      <c r="V3944"/>
      <c r="W3944"/>
      <c r="X3944"/>
      <c r="Y3944"/>
      <c r="Z3944"/>
      <c r="AA3944"/>
    </row>
    <row r="3945" spans="1:27" s="44" customFormat="1" x14ac:dyDescent="0.15">
      <c r="A3945" s="66"/>
      <c r="O3945"/>
      <c r="T3945"/>
      <c r="U3945"/>
      <c r="V3945"/>
      <c r="W3945"/>
      <c r="X3945"/>
      <c r="Y3945"/>
      <c r="Z3945"/>
      <c r="AA3945"/>
    </row>
    <row r="3946" spans="1:27" s="44" customFormat="1" x14ac:dyDescent="0.15">
      <c r="A3946" s="66"/>
      <c r="O3946"/>
      <c r="T3946"/>
      <c r="U3946"/>
      <c r="V3946"/>
      <c r="W3946"/>
      <c r="X3946"/>
      <c r="Y3946"/>
      <c r="Z3946"/>
      <c r="AA3946"/>
    </row>
    <row r="3947" spans="1:27" s="44" customFormat="1" x14ac:dyDescent="0.15">
      <c r="A3947" s="66"/>
      <c r="O3947"/>
      <c r="T3947"/>
      <c r="U3947"/>
      <c r="V3947"/>
      <c r="W3947"/>
      <c r="X3947"/>
      <c r="Y3947"/>
      <c r="Z3947"/>
      <c r="AA3947"/>
    </row>
    <row r="3948" spans="1:27" s="44" customFormat="1" x14ac:dyDescent="0.15">
      <c r="A3948" s="66"/>
      <c r="O3948"/>
      <c r="T3948"/>
      <c r="U3948"/>
      <c r="V3948"/>
      <c r="W3948"/>
      <c r="X3948"/>
      <c r="Y3948"/>
      <c r="Z3948"/>
      <c r="AA3948"/>
    </row>
    <row r="3949" spans="1:27" s="44" customFormat="1" x14ac:dyDescent="0.15">
      <c r="A3949" s="66"/>
      <c r="O3949"/>
      <c r="T3949"/>
      <c r="U3949"/>
      <c r="V3949"/>
      <c r="W3949"/>
      <c r="X3949"/>
      <c r="Y3949"/>
      <c r="Z3949"/>
      <c r="AA3949"/>
    </row>
    <row r="3950" spans="1:27" s="44" customFormat="1" x14ac:dyDescent="0.15">
      <c r="A3950" s="66"/>
      <c r="O3950"/>
      <c r="T3950"/>
      <c r="U3950"/>
      <c r="V3950"/>
      <c r="W3950"/>
      <c r="X3950"/>
      <c r="Y3950"/>
      <c r="Z3950"/>
      <c r="AA3950"/>
    </row>
    <row r="3951" spans="1:27" s="44" customFormat="1" x14ac:dyDescent="0.15">
      <c r="A3951" s="66"/>
      <c r="O3951"/>
      <c r="T3951"/>
      <c r="U3951"/>
      <c r="V3951"/>
      <c r="W3951"/>
      <c r="X3951"/>
      <c r="Y3951"/>
      <c r="Z3951"/>
      <c r="AA3951"/>
    </row>
    <row r="3952" spans="1:27" s="44" customFormat="1" x14ac:dyDescent="0.15">
      <c r="A3952" s="66"/>
      <c r="O3952"/>
      <c r="T3952"/>
      <c r="U3952"/>
      <c r="V3952"/>
      <c r="W3952"/>
      <c r="X3952"/>
      <c r="Y3952"/>
      <c r="Z3952"/>
      <c r="AA3952"/>
    </row>
    <row r="3953" spans="1:27" s="44" customFormat="1" x14ac:dyDescent="0.15">
      <c r="A3953" s="66"/>
      <c r="O3953"/>
      <c r="T3953"/>
      <c r="U3953"/>
      <c r="V3953"/>
      <c r="W3953"/>
      <c r="X3953"/>
      <c r="Y3953"/>
      <c r="Z3953"/>
      <c r="AA3953"/>
    </row>
    <row r="3954" spans="1:27" s="44" customFormat="1" x14ac:dyDescent="0.15">
      <c r="A3954" s="66"/>
      <c r="O3954"/>
      <c r="T3954"/>
      <c r="U3954"/>
      <c r="V3954"/>
      <c r="W3954"/>
      <c r="X3954"/>
      <c r="Y3954"/>
      <c r="Z3954"/>
      <c r="AA3954"/>
    </row>
    <row r="3955" spans="1:27" s="44" customFormat="1" x14ac:dyDescent="0.15">
      <c r="A3955" s="66"/>
      <c r="O3955"/>
      <c r="T3955"/>
      <c r="U3955"/>
      <c r="V3955"/>
      <c r="W3955"/>
      <c r="X3955"/>
      <c r="Y3955"/>
      <c r="Z3955"/>
      <c r="AA3955"/>
    </row>
    <row r="3956" spans="1:27" s="44" customFormat="1" x14ac:dyDescent="0.15">
      <c r="A3956" s="66"/>
      <c r="O3956"/>
      <c r="T3956"/>
      <c r="U3956"/>
      <c r="V3956"/>
      <c r="W3956"/>
      <c r="X3956"/>
      <c r="Y3956"/>
      <c r="Z3956"/>
      <c r="AA3956"/>
    </row>
    <row r="3957" spans="1:27" s="44" customFormat="1" x14ac:dyDescent="0.15">
      <c r="A3957" s="66"/>
      <c r="O3957"/>
      <c r="T3957"/>
      <c r="U3957"/>
      <c r="V3957"/>
      <c r="W3957"/>
      <c r="X3957"/>
      <c r="Y3957"/>
      <c r="Z3957"/>
      <c r="AA3957"/>
    </row>
    <row r="3958" spans="1:27" s="44" customFormat="1" x14ac:dyDescent="0.15">
      <c r="A3958" s="66"/>
      <c r="O3958"/>
      <c r="T3958"/>
      <c r="U3958"/>
      <c r="V3958"/>
      <c r="W3958"/>
      <c r="X3958"/>
      <c r="Y3958"/>
      <c r="Z3958"/>
      <c r="AA3958"/>
    </row>
    <row r="3959" spans="1:27" s="44" customFormat="1" x14ac:dyDescent="0.15">
      <c r="A3959" s="66"/>
      <c r="O3959"/>
      <c r="T3959"/>
      <c r="U3959"/>
      <c r="V3959"/>
      <c r="W3959"/>
      <c r="X3959"/>
      <c r="Y3959"/>
      <c r="Z3959"/>
      <c r="AA3959"/>
    </row>
    <row r="3960" spans="1:27" s="44" customFormat="1" x14ac:dyDescent="0.15">
      <c r="A3960" s="66"/>
      <c r="O3960"/>
      <c r="T3960"/>
      <c r="U3960"/>
      <c r="V3960"/>
      <c r="W3960"/>
      <c r="X3960"/>
      <c r="Y3960"/>
      <c r="Z3960"/>
      <c r="AA3960"/>
    </row>
    <row r="3961" spans="1:27" s="44" customFormat="1" x14ac:dyDescent="0.15">
      <c r="A3961" s="66"/>
      <c r="O3961"/>
      <c r="T3961"/>
      <c r="U3961"/>
      <c r="V3961"/>
      <c r="W3961"/>
      <c r="X3961"/>
      <c r="Y3961"/>
      <c r="Z3961"/>
      <c r="AA3961"/>
    </row>
    <row r="3962" spans="1:27" s="44" customFormat="1" x14ac:dyDescent="0.15">
      <c r="A3962" s="66"/>
      <c r="O3962"/>
      <c r="T3962"/>
      <c r="U3962"/>
      <c r="V3962"/>
      <c r="W3962"/>
      <c r="X3962"/>
      <c r="Y3962"/>
      <c r="Z3962"/>
      <c r="AA3962"/>
    </row>
    <row r="3963" spans="1:27" s="44" customFormat="1" x14ac:dyDescent="0.15">
      <c r="A3963" s="66"/>
      <c r="O3963"/>
      <c r="T3963"/>
      <c r="U3963"/>
      <c r="V3963"/>
      <c r="W3963"/>
      <c r="X3963"/>
      <c r="Y3963"/>
      <c r="Z3963"/>
      <c r="AA3963"/>
    </row>
    <row r="3964" spans="1:27" s="44" customFormat="1" x14ac:dyDescent="0.15">
      <c r="A3964" s="66"/>
      <c r="O3964"/>
      <c r="T3964"/>
      <c r="U3964"/>
      <c r="V3964"/>
      <c r="W3964"/>
      <c r="X3964"/>
      <c r="Y3964"/>
      <c r="Z3964"/>
      <c r="AA3964"/>
    </row>
    <row r="3965" spans="1:27" s="44" customFormat="1" x14ac:dyDescent="0.15">
      <c r="A3965" s="66"/>
      <c r="O3965"/>
      <c r="T3965"/>
      <c r="U3965"/>
      <c r="V3965"/>
      <c r="W3965"/>
      <c r="X3965"/>
      <c r="Y3965"/>
      <c r="Z3965"/>
      <c r="AA3965"/>
    </row>
    <row r="3966" spans="1:27" s="44" customFormat="1" x14ac:dyDescent="0.15">
      <c r="A3966" s="66"/>
      <c r="O3966"/>
      <c r="T3966"/>
      <c r="U3966"/>
      <c r="V3966"/>
      <c r="W3966"/>
      <c r="X3966"/>
      <c r="Y3966"/>
      <c r="Z3966"/>
      <c r="AA3966"/>
    </row>
    <row r="3967" spans="1:27" s="44" customFormat="1" x14ac:dyDescent="0.15">
      <c r="A3967" s="66"/>
      <c r="O3967"/>
      <c r="T3967"/>
      <c r="U3967"/>
      <c r="V3967"/>
      <c r="W3967"/>
      <c r="X3967"/>
      <c r="Y3967"/>
      <c r="Z3967"/>
      <c r="AA3967"/>
    </row>
    <row r="3968" spans="1:27" s="44" customFormat="1" x14ac:dyDescent="0.15">
      <c r="A3968" s="66"/>
      <c r="O3968"/>
      <c r="T3968"/>
      <c r="U3968"/>
      <c r="V3968"/>
      <c r="W3968"/>
      <c r="X3968"/>
      <c r="Y3968"/>
      <c r="Z3968"/>
      <c r="AA3968"/>
    </row>
    <row r="3969" spans="1:27" s="44" customFormat="1" x14ac:dyDescent="0.15">
      <c r="A3969" s="66"/>
      <c r="O3969"/>
      <c r="T3969"/>
      <c r="U3969"/>
      <c r="V3969"/>
      <c r="W3969"/>
      <c r="X3969"/>
      <c r="Y3969"/>
      <c r="Z3969"/>
      <c r="AA3969"/>
    </row>
    <row r="3970" spans="1:27" s="44" customFormat="1" x14ac:dyDescent="0.15">
      <c r="A3970" s="66"/>
      <c r="O3970"/>
      <c r="T3970"/>
      <c r="U3970"/>
      <c r="V3970"/>
      <c r="W3970"/>
      <c r="X3970"/>
      <c r="Y3970"/>
      <c r="Z3970"/>
      <c r="AA3970"/>
    </row>
    <row r="3971" spans="1:27" s="44" customFormat="1" x14ac:dyDescent="0.15">
      <c r="A3971" s="66"/>
      <c r="O3971"/>
      <c r="T3971"/>
      <c r="U3971"/>
      <c r="V3971"/>
      <c r="W3971"/>
      <c r="X3971"/>
      <c r="Y3971"/>
      <c r="Z3971"/>
      <c r="AA3971"/>
    </row>
    <row r="3972" spans="1:27" s="44" customFormat="1" x14ac:dyDescent="0.15">
      <c r="A3972" s="66"/>
      <c r="O3972"/>
      <c r="T3972"/>
      <c r="U3972"/>
      <c r="V3972"/>
      <c r="W3972"/>
      <c r="X3972"/>
      <c r="Y3972"/>
      <c r="Z3972"/>
      <c r="AA3972"/>
    </row>
    <row r="3973" spans="1:27" s="44" customFormat="1" x14ac:dyDescent="0.15">
      <c r="A3973" s="66"/>
      <c r="O3973"/>
      <c r="T3973"/>
      <c r="U3973"/>
      <c r="V3973"/>
      <c r="W3973"/>
      <c r="X3973"/>
      <c r="Y3973"/>
      <c r="Z3973"/>
      <c r="AA3973"/>
    </row>
    <row r="3974" spans="1:27" s="44" customFormat="1" x14ac:dyDescent="0.15">
      <c r="A3974" s="66"/>
      <c r="O3974"/>
      <c r="T3974"/>
      <c r="U3974"/>
      <c r="V3974"/>
      <c r="W3974"/>
      <c r="X3974"/>
      <c r="Y3974"/>
      <c r="Z3974"/>
      <c r="AA3974"/>
    </row>
    <row r="3975" spans="1:27" s="44" customFormat="1" x14ac:dyDescent="0.15">
      <c r="A3975" s="66"/>
      <c r="O3975"/>
      <c r="T3975"/>
      <c r="U3975"/>
      <c r="V3975"/>
      <c r="W3975"/>
      <c r="X3975"/>
      <c r="Y3975"/>
      <c r="Z3975"/>
      <c r="AA3975"/>
    </row>
    <row r="3976" spans="1:27" s="44" customFormat="1" x14ac:dyDescent="0.15">
      <c r="A3976" s="66"/>
      <c r="O3976"/>
      <c r="T3976"/>
      <c r="U3976"/>
      <c r="V3976"/>
      <c r="W3976"/>
      <c r="X3976"/>
      <c r="Y3976"/>
      <c r="Z3976"/>
      <c r="AA3976"/>
    </row>
    <row r="3977" spans="1:27" s="44" customFormat="1" x14ac:dyDescent="0.15">
      <c r="A3977" s="66"/>
      <c r="O3977"/>
      <c r="T3977"/>
      <c r="U3977"/>
      <c r="V3977"/>
      <c r="W3977"/>
      <c r="X3977"/>
      <c r="Y3977"/>
      <c r="Z3977"/>
      <c r="AA3977"/>
    </row>
    <row r="3978" spans="1:27" s="44" customFormat="1" x14ac:dyDescent="0.15">
      <c r="A3978" s="66"/>
      <c r="O3978"/>
      <c r="T3978"/>
      <c r="U3978"/>
      <c r="V3978"/>
      <c r="W3978"/>
      <c r="X3978"/>
      <c r="Y3978"/>
      <c r="Z3978"/>
      <c r="AA3978"/>
    </row>
    <row r="3979" spans="1:27" s="44" customFormat="1" x14ac:dyDescent="0.15">
      <c r="A3979" s="66"/>
      <c r="O3979"/>
      <c r="T3979"/>
      <c r="U3979"/>
      <c r="V3979"/>
      <c r="W3979"/>
      <c r="X3979"/>
      <c r="Y3979"/>
      <c r="Z3979"/>
      <c r="AA3979"/>
    </row>
    <row r="3980" spans="1:27" s="44" customFormat="1" x14ac:dyDescent="0.15">
      <c r="A3980" s="66"/>
      <c r="O3980"/>
      <c r="T3980"/>
      <c r="U3980"/>
      <c r="V3980"/>
      <c r="W3980"/>
      <c r="X3980"/>
      <c r="Y3980"/>
      <c r="Z3980"/>
      <c r="AA3980"/>
    </row>
    <row r="3981" spans="1:27" s="44" customFormat="1" x14ac:dyDescent="0.15">
      <c r="A3981" s="66"/>
      <c r="O3981"/>
      <c r="T3981"/>
      <c r="U3981"/>
      <c r="V3981"/>
      <c r="W3981"/>
      <c r="X3981"/>
      <c r="Y3981"/>
      <c r="Z3981"/>
      <c r="AA3981"/>
    </row>
    <row r="3982" spans="1:27" s="44" customFormat="1" x14ac:dyDescent="0.15">
      <c r="A3982" s="66"/>
      <c r="O3982"/>
      <c r="T3982"/>
      <c r="U3982"/>
      <c r="V3982"/>
      <c r="W3982"/>
      <c r="X3982"/>
      <c r="Y3982"/>
      <c r="Z3982"/>
      <c r="AA3982"/>
    </row>
    <row r="3983" spans="1:27" s="44" customFormat="1" x14ac:dyDescent="0.15">
      <c r="A3983" s="66"/>
      <c r="O3983"/>
      <c r="T3983"/>
      <c r="U3983"/>
      <c r="V3983"/>
      <c r="W3983"/>
      <c r="X3983"/>
      <c r="Y3983"/>
      <c r="Z3983"/>
      <c r="AA3983"/>
    </row>
    <row r="3984" spans="1:27" s="44" customFormat="1" x14ac:dyDescent="0.15">
      <c r="A3984" s="66"/>
      <c r="O3984"/>
      <c r="T3984"/>
      <c r="U3984"/>
      <c r="V3984"/>
      <c r="W3984"/>
      <c r="X3984"/>
      <c r="Y3984"/>
      <c r="Z3984"/>
      <c r="AA3984"/>
    </row>
    <row r="3985" spans="1:27" s="44" customFormat="1" x14ac:dyDescent="0.15">
      <c r="A3985" s="66"/>
      <c r="O3985"/>
      <c r="T3985"/>
      <c r="U3985"/>
      <c r="V3985"/>
      <c r="W3985"/>
      <c r="X3985"/>
      <c r="Y3985"/>
      <c r="Z3985"/>
      <c r="AA3985"/>
    </row>
    <row r="3986" spans="1:27" s="44" customFormat="1" x14ac:dyDescent="0.15">
      <c r="A3986" s="66"/>
      <c r="O3986"/>
      <c r="T3986"/>
      <c r="U3986"/>
      <c r="V3986"/>
      <c r="W3986"/>
      <c r="X3986"/>
      <c r="Y3986"/>
      <c r="Z3986"/>
      <c r="AA3986"/>
    </row>
    <row r="3987" spans="1:27" s="44" customFormat="1" x14ac:dyDescent="0.15">
      <c r="A3987" s="66"/>
      <c r="O3987"/>
      <c r="T3987"/>
      <c r="U3987"/>
      <c r="V3987"/>
      <c r="W3987"/>
      <c r="X3987"/>
      <c r="Y3987"/>
      <c r="Z3987"/>
      <c r="AA3987"/>
    </row>
    <row r="3988" spans="1:27" s="44" customFormat="1" x14ac:dyDescent="0.15">
      <c r="A3988" s="66"/>
      <c r="O3988"/>
      <c r="T3988"/>
      <c r="U3988"/>
      <c r="V3988"/>
      <c r="W3988"/>
      <c r="X3988"/>
      <c r="Y3988"/>
      <c r="Z3988"/>
      <c r="AA3988"/>
    </row>
    <row r="3989" spans="1:27" s="44" customFormat="1" x14ac:dyDescent="0.15">
      <c r="A3989" s="66"/>
      <c r="O3989"/>
      <c r="T3989"/>
      <c r="U3989"/>
      <c r="V3989"/>
      <c r="W3989"/>
      <c r="X3989"/>
      <c r="Y3989"/>
      <c r="Z3989"/>
      <c r="AA3989"/>
    </row>
    <row r="3990" spans="1:27" s="44" customFormat="1" x14ac:dyDescent="0.15">
      <c r="A3990" s="66"/>
      <c r="O3990"/>
      <c r="T3990"/>
      <c r="U3990"/>
      <c r="V3990"/>
      <c r="W3990"/>
      <c r="X3990"/>
      <c r="Y3990"/>
      <c r="Z3990"/>
      <c r="AA3990"/>
    </row>
    <row r="3991" spans="1:27" s="44" customFormat="1" x14ac:dyDescent="0.15">
      <c r="A3991" s="66"/>
      <c r="O3991"/>
      <c r="T3991"/>
      <c r="U3991"/>
      <c r="V3991"/>
      <c r="W3991"/>
      <c r="X3991"/>
      <c r="Y3991"/>
      <c r="Z3991"/>
      <c r="AA3991"/>
    </row>
    <row r="3992" spans="1:27" s="44" customFormat="1" x14ac:dyDescent="0.15">
      <c r="A3992" s="66"/>
      <c r="O3992"/>
      <c r="T3992"/>
      <c r="U3992"/>
      <c r="V3992"/>
      <c r="W3992"/>
      <c r="X3992"/>
      <c r="Y3992"/>
      <c r="Z3992"/>
      <c r="AA3992"/>
    </row>
    <row r="3993" spans="1:27" s="44" customFormat="1" x14ac:dyDescent="0.15">
      <c r="A3993" s="66"/>
      <c r="O3993"/>
      <c r="T3993"/>
      <c r="U3993"/>
      <c r="V3993"/>
      <c r="W3993"/>
      <c r="X3993"/>
      <c r="Y3993"/>
      <c r="Z3993"/>
      <c r="AA3993"/>
    </row>
    <row r="3994" spans="1:27" s="44" customFormat="1" x14ac:dyDescent="0.15">
      <c r="A3994" s="66"/>
      <c r="O3994"/>
      <c r="T3994"/>
      <c r="U3994"/>
      <c r="V3994"/>
      <c r="W3994"/>
      <c r="X3994"/>
      <c r="Y3994"/>
      <c r="Z3994"/>
      <c r="AA3994"/>
    </row>
    <row r="3995" spans="1:27" s="44" customFormat="1" x14ac:dyDescent="0.15">
      <c r="A3995" s="66"/>
      <c r="O3995"/>
      <c r="T3995"/>
      <c r="U3995"/>
      <c r="V3995"/>
      <c r="W3995"/>
      <c r="X3995"/>
      <c r="Y3995"/>
      <c r="Z3995"/>
      <c r="AA3995"/>
    </row>
    <row r="3996" spans="1:27" s="44" customFormat="1" x14ac:dyDescent="0.15">
      <c r="A3996" s="66"/>
      <c r="O3996"/>
      <c r="T3996"/>
      <c r="U3996"/>
      <c r="V3996"/>
      <c r="W3996"/>
      <c r="X3996"/>
      <c r="Y3996"/>
      <c r="Z3996"/>
      <c r="AA3996"/>
    </row>
    <row r="3997" spans="1:27" s="44" customFormat="1" x14ac:dyDescent="0.15">
      <c r="A3997" s="66"/>
      <c r="O3997"/>
      <c r="T3997"/>
      <c r="U3997"/>
      <c r="V3997"/>
      <c r="W3997"/>
      <c r="X3997"/>
      <c r="Y3997"/>
      <c r="Z3997"/>
      <c r="AA3997"/>
    </row>
    <row r="3998" spans="1:27" s="44" customFormat="1" x14ac:dyDescent="0.15">
      <c r="A3998" s="66"/>
      <c r="O3998"/>
      <c r="T3998"/>
      <c r="U3998"/>
      <c r="V3998"/>
      <c r="W3998"/>
      <c r="X3998"/>
      <c r="Y3998"/>
      <c r="Z3998"/>
      <c r="AA3998"/>
    </row>
    <row r="3999" spans="1:27" s="44" customFormat="1" x14ac:dyDescent="0.15">
      <c r="A3999" s="66"/>
      <c r="O3999"/>
      <c r="T3999"/>
      <c r="U3999"/>
      <c r="V3999"/>
      <c r="W3999"/>
      <c r="X3999"/>
      <c r="Y3999"/>
      <c r="Z3999"/>
      <c r="AA3999"/>
    </row>
    <row r="4000" spans="1:27" s="44" customFormat="1" x14ac:dyDescent="0.15">
      <c r="A4000" s="66"/>
      <c r="O4000"/>
      <c r="T4000"/>
      <c r="U4000"/>
      <c r="V4000"/>
      <c r="W4000"/>
      <c r="X4000"/>
      <c r="Y4000"/>
      <c r="Z4000"/>
      <c r="AA4000"/>
    </row>
    <row r="4001" spans="1:27" s="44" customFormat="1" x14ac:dyDescent="0.15">
      <c r="A4001" s="66"/>
      <c r="O4001"/>
      <c r="T4001"/>
      <c r="U4001"/>
      <c r="V4001"/>
      <c r="W4001"/>
      <c r="X4001"/>
      <c r="Y4001"/>
      <c r="Z4001"/>
      <c r="AA4001"/>
    </row>
    <row r="4002" spans="1:27" s="44" customFormat="1" x14ac:dyDescent="0.15">
      <c r="A4002" s="66"/>
      <c r="O4002"/>
      <c r="T4002"/>
      <c r="U4002"/>
      <c r="V4002"/>
      <c r="W4002"/>
      <c r="X4002"/>
      <c r="Y4002"/>
      <c r="Z4002"/>
      <c r="AA4002"/>
    </row>
    <row r="4003" spans="1:27" s="44" customFormat="1" x14ac:dyDescent="0.15">
      <c r="A4003" s="66"/>
      <c r="O4003"/>
      <c r="T4003"/>
      <c r="U4003"/>
      <c r="V4003"/>
      <c r="W4003"/>
      <c r="X4003"/>
      <c r="Y4003"/>
      <c r="Z4003"/>
      <c r="AA4003"/>
    </row>
    <row r="4004" spans="1:27" s="44" customFormat="1" x14ac:dyDescent="0.15">
      <c r="A4004" s="66"/>
      <c r="O4004"/>
      <c r="T4004"/>
      <c r="U4004"/>
      <c r="V4004"/>
      <c r="W4004"/>
      <c r="X4004"/>
      <c r="Y4004"/>
      <c r="Z4004"/>
      <c r="AA4004"/>
    </row>
    <row r="4005" spans="1:27" s="44" customFormat="1" x14ac:dyDescent="0.15">
      <c r="A4005" s="66"/>
      <c r="O4005"/>
      <c r="T4005"/>
      <c r="U4005"/>
      <c r="V4005"/>
      <c r="W4005"/>
      <c r="X4005"/>
      <c r="Y4005"/>
      <c r="Z4005"/>
      <c r="AA4005"/>
    </row>
    <row r="4006" spans="1:27" s="44" customFormat="1" x14ac:dyDescent="0.15">
      <c r="A4006" s="66"/>
      <c r="O4006"/>
      <c r="T4006"/>
      <c r="U4006"/>
      <c r="V4006"/>
      <c r="W4006"/>
      <c r="X4006"/>
      <c r="Y4006"/>
      <c r="Z4006"/>
      <c r="AA4006"/>
    </row>
    <row r="4007" spans="1:27" s="44" customFormat="1" x14ac:dyDescent="0.15">
      <c r="A4007" s="66"/>
      <c r="O4007"/>
      <c r="T4007"/>
      <c r="U4007"/>
      <c r="V4007"/>
      <c r="W4007"/>
      <c r="X4007"/>
      <c r="Y4007"/>
      <c r="Z4007"/>
      <c r="AA4007"/>
    </row>
    <row r="4008" spans="1:27" s="44" customFormat="1" x14ac:dyDescent="0.15">
      <c r="A4008" s="66"/>
      <c r="O4008"/>
      <c r="T4008"/>
      <c r="U4008"/>
      <c r="V4008"/>
      <c r="W4008"/>
      <c r="X4008"/>
      <c r="Y4008"/>
      <c r="Z4008"/>
      <c r="AA4008"/>
    </row>
    <row r="4009" spans="1:27" s="44" customFormat="1" x14ac:dyDescent="0.15">
      <c r="A4009" s="66"/>
      <c r="O4009"/>
      <c r="T4009"/>
      <c r="U4009"/>
      <c r="V4009"/>
      <c r="W4009"/>
      <c r="X4009"/>
      <c r="Y4009"/>
      <c r="Z4009"/>
      <c r="AA4009"/>
    </row>
    <row r="4010" spans="1:27" s="44" customFormat="1" x14ac:dyDescent="0.15">
      <c r="A4010" s="66"/>
      <c r="O4010"/>
      <c r="T4010"/>
      <c r="U4010"/>
      <c r="V4010"/>
      <c r="W4010"/>
      <c r="X4010"/>
      <c r="Y4010"/>
      <c r="Z4010"/>
      <c r="AA4010"/>
    </row>
    <row r="4011" spans="1:27" s="44" customFormat="1" x14ac:dyDescent="0.15">
      <c r="A4011" s="66"/>
      <c r="O4011"/>
      <c r="T4011"/>
      <c r="U4011"/>
      <c r="V4011"/>
      <c r="W4011"/>
      <c r="X4011"/>
      <c r="Y4011"/>
      <c r="Z4011"/>
      <c r="AA4011"/>
    </row>
    <row r="4012" spans="1:27" s="44" customFormat="1" x14ac:dyDescent="0.15">
      <c r="A4012" s="66"/>
      <c r="O4012"/>
      <c r="T4012"/>
      <c r="U4012"/>
      <c r="V4012"/>
      <c r="W4012"/>
      <c r="X4012"/>
      <c r="Y4012"/>
      <c r="Z4012"/>
      <c r="AA4012"/>
    </row>
    <row r="4013" spans="1:27" s="44" customFormat="1" x14ac:dyDescent="0.15">
      <c r="A4013" s="66"/>
      <c r="O4013"/>
      <c r="T4013"/>
      <c r="U4013"/>
      <c r="V4013"/>
      <c r="W4013"/>
      <c r="X4013"/>
      <c r="Y4013"/>
      <c r="Z4013"/>
      <c r="AA4013"/>
    </row>
    <row r="4014" spans="1:27" s="44" customFormat="1" x14ac:dyDescent="0.15">
      <c r="A4014" s="66"/>
      <c r="O4014"/>
      <c r="T4014"/>
      <c r="U4014"/>
      <c r="V4014"/>
      <c r="W4014"/>
      <c r="X4014"/>
      <c r="Y4014"/>
      <c r="Z4014"/>
      <c r="AA4014"/>
    </row>
    <row r="4015" spans="1:27" s="44" customFormat="1" x14ac:dyDescent="0.15">
      <c r="A4015" s="66"/>
      <c r="O4015"/>
      <c r="T4015"/>
      <c r="U4015"/>
      <c r="V4015"/>
      <c r="W4015"/>
      <c r="X4015"/>
      <c r="Y4015"/>
      <c r="Z4015"/>
      <c r="AA4015"/>
    </row>
    <row r="4016" spans="1:27" s="44" customFormat="1" x14ac:dyDescent="0.15">
      <c r="A4016" s="66"/>
      <c r="O4016"/>
      <c r="T4016"/>
      <c r="U4016"/>
      <c r="V4016"/>
      <c r="W4016"/>
      <c r="X4016"/>
      <c r="Y4016"/>
      <c r="Z4016"/>
      <c r="AA4016"/>
    </row>
    <row r="4017" spans="1:27" s="44" customFormat="1" x14ac:dyDescent="0.15">
      <c r="A4017" s="66"/>
      <c r="O4017"/>
      <c r="T4017"/>
      <c r="U4017"/>
      <c r="V4017"/>
      <c r="W4017"/>
      <c r="X4017"/>
      <c r="Y4017"/>
      <c r="Z4017"/>
      <c r="AA4017"/>
    </row>
    <row r="4018" spans="1:27" s="44" customFormat="1" x14ac:dyDescent="0.15">
      <c r="A4018" s="66"/>
      <c r="O4018"/>
      <c r="T4018"/>
      <c r="U4018"/>
      <c r="V4018"/>
      <c r="W4018"/>
      <c r="X4018"/>
      <c r="Y4018"/>
      <c r="Z4018"/>
      <c r="AA4018"/>
    </row>
    <row r="4019" spans="1:27" s="44" customFormat="1" x14ac:dyDescent="0.15">
      <c r="A4019" s="66"/>
      <c r="O4019"/>
      <c r="T4019"/>
      <c r="U4019"/>
      <c r="V4019"/>
      <c r="W4019"/>
      <c r="X4019"/>
      <c r="Y4019"/>
      <c r="Z4019"/>
      <c r="AA4019"/>
    </row>
    <row r="4020" spans="1:27" s="44" customFormat="1" x14ac:dyDescent="0.15">
      <c r="A4020" s="66"/>
      <c r="O4020"/>
      <c r="T4020"/>
      <c r="U4020"/>
      <c r="V4020"/>
      <c r="W4020"/>
      <c r="X4020"/>
      <c r="Y4020"/>
      <c r="Z4020"/>
      <c r="AA4020"/>
    </row>
    <row r="4021" spans="1:27" s="44" customFormat="1" x14ac:dyDescent="0.15">
      <c r="A4021" s="66"/>
      <c r="O4021"/>
      <c r="T4021"/>
      <c r="U4021"/>
      <c r="V4021"/>
      <c r="W4021"/>
      <c r="X4021"/>
      <c r="Y4021"/>
      <c r="Z4021"/>
      <c r="AA4021"/>
    </row>
    <row r="4022" spans="1:27" s="44" customFormat="1" x14ac:dyDescent="0.15">
      <c r="A4022" s="66"/>
      <c r="O4022"/>
      <c r="T4022"/>
      <c r="U4022"/>
      <c r="V4022"/>
      <c r="W4022"/>
      <c r="X4022"/>
      <c r="Y4022"/>
      <c r="Z4022"/>
      <c r="AA4022"/>
    </row>
    <row r="4023" spans="1:27" s="44" customFormat="1" x14ac:dyDescent="0.15">
      <c r="A4023" s="66"/>
      <c r="O4023"/>
      <c r="T4023"/>
      <c r="U4023"/>
      <c r="V4023"/>
      <c r="W4023"/>
      <c r="X4023"/>
      <c r="Y4023"/>
      <c r="Z4023"/>
      <c r="AA4023"/>
    </row>
    <row r="4024" spans="1:27" s="44" customFormat="1" x14ac:dyDescent="0.15">
      <c r="A4024" s="66"/>
      <c r="O4024"/>
      <c r="T4024"/>
      <c r="U4024"/>
      <c r="V4024"/>
      <c r="W4024"/>
      <c r="X4024"/>
      <c r="Y4024"/>
      <c r="Z4024"/>
      <c r="AA4024"/>
    </row>
    <row r="4025" spans="1:27" s="44" customFormat="1" x14ac:dyDescent="0.15">
      <c r="A4025" s="66"/>
      <c r="O4025"/>
      <c r="T4025"/>
      <c r="U4025"/>
      <c r="V4025"/>
      <c r="W4025"/>
      <c r="X4025"/>
      <c r="Y4025"/>
      <c r="Z4025"/>
      <c r="AA4025"/>
    </row>
    <row r="4026" spans="1:27" s="44" customFormat="1" x14ac:dyDescent="0.15">
      <c r="A4026" s="66"/>
      <c r="O4026"/>
      <c r="T4026"/>
      <c r="U4026"/>
      <c r="V4026"/>
      <c r="W4026"/>
      <c r="X4026"/>
      <c r="Y4026"/>
      <c r="Z4026"/>
      <c r="AA4026"/>
    </row>
    <row r="4027" spans="1:27" s="44" customFormat="1" x14ac:dyDescent="0.15">
      <c r="A4027" s="66"/>
      <c r="O4027"/>
      <c r="T4027"/>
      <c r="U4027"/>
      <c r="V4027"/>
      <c r="W4027"/>
      <c r="X4027"/>
      <c r="Y4027"/>
      <c r="Z4027"/>
      <c r="AA4027"/>
    </row>
    <row r="4028" spans="1:27" s="44" customFormat="1" x14ac:dyDescent="0.15">
      <c r="A4028" s="66"/>
      <c r="O4028"/>
      <c r="T4028"/>
      <c r="U4028"/>
      <c r="V4028"/>
      <c r="W4028"/>
      <c r="X4028"/>
      <c r="Y4028"/>
      <c r="Z4028"/>
      <c r="AA4028"/>
    </row>
    <row r="4029" spans="1:27" s="44" customFormat="1" x14ac:dyDescent="0.15">
      <c r="A4029" s="66"/>
      <c r="O4029"/>
      <c r="T4029"/>
      <c r="U4029"/>
      <c r="V4029"/>
      <c r="W4029"/>
      <c r="X4029"/>
      <c r="Y4029"/>
      <c r="Z4029"/>
      <c r="AA4029"/>
    </row>
    <row r="4030" spans="1:27" s="44" customFormat="1" x14ac:dyDescent="0.15">
      <c r="A4030" s="66"/>
      <c r="O4030"/>
      <c r="T4030"/>
      <c r="U4030"/>
      <c r="V4030"/>
      <c r="W4030"/>
      <c r="X4030"/>
      <c r="Y4030"/>
      <c r="Z4030"/>
      <c r="AA4030"/>
    </row>
    <row r="4031" spans="1:27" s="44" customFormat="1" x14ac:dyDescent="0.15">
      <c r="A4031" s="66"/>
      <c r="O4031"/>
      <c r="T4031"/>
      <c r="U4031"/>
      <c r="V4031"/>
      <c r="W4031"/>
      <c r="X4031"/>
      <c r="Y4031"/>
      <c r="Z4031"/>
      <c r="AA4031"/>
    </row>
    <row r="4032" spans="1:27" s="44" customFormat="1" x14ac:dyDescent="0.15">
      <c r="A4032" s="66"/>
      <c r="O4032"/>
      <c r="T4032"/>
      <c r="U4032"/>
      <c r="V4032"/>
      <c r="W4032"/>
      <c r="X4032"/>
      <c r="Y4032"/>
      <c r="Z4032"/>
      <c r="AA4032"/>
    </row>
    <row r="4033" spans="1:27" s="44" customFormat="1" x14ac:dyDescent="0.15">
      <c r="A4033" s="66"/>
      <c r="O4033"/>
      <c r="T4033"/>
      <c r="U4033"/>
      <c r="V4033"/>
      <c r="W4033"/>
      <c r="X4033"/>
      <c r="Y4033"/>
      <c r="Z4033"/>
      <c r="AA4033"/>
    </row>
    <row r="4034" spans="1:27" s="44" customFormat="1" x14ac:dyDescent="0.15">
      <c r="A4034" s="66"/>
      <c r="O4034"/>
      <c r="T4034"/>
      <c r="U4034"/>
      <c r="V4034"/>
      <c r="W4034"/>
      <c r="X4034"/>
      <c r="Y4034"/>
      <c r="Z4034"/>
      <c r="AA4034"/>
    </row>
    <row r="4035" spans="1:27" s="44" customFormat="1" x14ac:dyDescent="0.15">
      <c r="A4035" s="66"/>
      <c r="O4035"/>
      <c r="T4035"/>
      <c r="U4035"/>
      <c r="V4035"/>
      <c r="W4035"/>
      <c r="X4035"/>
      <c r="Y4035"/>
      <c r="Z4035"/>
      <c r="AA4035"/>
    </row>
    <row r="4036" spans="1:27" s="44" customFormat="1" x14ac:dyDescent="0.15">
      <c r="A4036" s="66"/>
      <c r="O4036"/>
      <c r="T4036"/>
      <c r="U4036"/>
      <c r="V4036"/>
      <c r="W4036"/>
      <c r="X4036"/>
      <c r="Y4036"/>
      <c r="Z4036"/>
      <c r="AA4036"/>
    </row>
    <row r="4037" spans="1:27" s="44" customFormat="1" x14ac:dyDescent="0.15">
      <c r="A4037" s="66"/>
      <c r="O4037"/>
      <c r="T4037"/>
      <c r="U4037"/>
      <c r="V4037"/>
      <c r="W4037"/>
      <c r="X4037"/>
      <c r="Y4037"/>
      <c r="Z4037"/>
      <c r="AA4037"/>
    </row>
    <row r="4038" spans="1:27" s="44" customFormat="1" x14ac:dyDescent="0.15">
      <c r="A4038" s="66"/>
      <c r="O4038"/>
      <c r="T4038"/>
      <c r="U4038"/>
      <c r="V4038"/>
      <c r="W4038"/>
      <c r="X4038"/>
      <c r="Y4038"/>
      <c r="Z4038"/>
      <c r="AA4038"/>
    </row>
    <row r="4039" spans="1:27" s="44" customFormat="1" x14ac:dyDescent="0.15">
      <c r="A4039" s="66"/>
      <c r="O4039"/>
      <c r="T4039"/>
      <c r="U4039"/>
      <c r="V4039"/>
      <c r="W4039"/>
      <c r="X4039"/>
      <c r="Y4039"/>
      <c r="Z4039"/>
      <c r="AA4039"/>
    </row>
    <row r="4040" spans="1:27" s="44" customFormat="1" x14ac:dyDescent="0.15">
      <c r="A4040" s="66"/>
      <c r="O4040"/>
      <c r="T4040"/>
      <c r="U4040"/>
      <c r="V4040"/>
      <c r="W4040"/>
      <c r="X4040"/>
      <c r="Y4040"/>
      <c r="Z4040"/>
      <c r="AA4040"/>
    </row>
    <row r="4041" spans="1:27" s="44" customFormat="1" x14ac:dyDescent="0.15">
      <c r="A4041" s="66"/>
      <c r="O4041"/>
      <c r="T4041"/>
      <c r="U4041"/>
      <c r="V4041"/>
      <c r="W4041"/>
      <c r="X4041"/>
      <c r="Y4041"/>
      <c r="Z4041"/>
      <c r="AA4041"/>
    </row>
    <row r="4042" spans="1:27" s="44" customFormat="1" x14ac:dyDescent="0.15">
      <c r="A4042" s="66"/>
      <c r="O4042"/>
      <c r="T4042"/>
      <c r="U4042"/>
      <c r="V4042"/>
      <c r="W4042"/>
      <c r="X4042"/>
      <c r="Y4042"/>
      <c r="Z4042"/>
      <c r="AA4042"/>
    </row>
    <row r="4043" spans="1:27" s="44" customFormat="1" x14ac:dyDescent="0.15">
      <c r="A4043" s="66"/>
      <c r="O4043"/>
      <c r="T4043"/>
      <c r="U4043"/>
      <c r="V4043"/>
      <c r="W4043"/>
      <c r="X4043"/>
      <c r="Y4043"/>
      <c r="Z4043"/>
      <c r="AA4043"/>
    </row>
    <row r="4044" spans="1:27" s="44" customFormat="1" x14ac:dyDescent="0.15">
      <c r="A4044" s="66"/>
      <c r="O4044"/>
      <c r="T4044"/>
      <c r="U4044"/>
      <c r="V4044"/>
      <c r="W4044"/>
      <c r="X4044"/>
      <c r="Y4044"/>
      <c r="Z4044"/>
      <c r="AA4044"/>
    </row>
    <row r="4045" spans="1:27" s="44" customFormat="1" x14ac:dyDescent="0.15">
      <c r="A4045" s="66"/>
      <c r="O4045"/>
      <c r="T4045"/>
      <c r="U4045"/>
      <c r="V4045"/>
      <c r="W4045"/>
      <c r="X4045"/>
      <c r="Y4045"/>
      <c r="Z4045"/>
      <c r="AA4045"/>
    </row>
    <row r="4046" spans="1:27" s="44" customFormat="1" x14ac:dyDescent="0.15">
      <c r="A4046" s="66"/>
      <c r="O4046"/>
      <c r="T4046"/>
      <c r="U4046"/>
      <c r="V4046"/>
      <c r="W4046"/>
      <c r="X4046"/>
      <c r="Y4046"/>
      <c r="Z4046"/>
      <c r="AA4046"/>
    </row>
    <row r="4047" spans="1:27" s="44" customFormat="1" x14ac:dyDescent="0.15">
      <c r="A4047" s="66"/>
      <c r="O4047"/>
      <c r="T4047"/>
      <c r="U4047"/>
      <c r="V4047"/>
      <c r="W4047"/>
      <c r="X4047"/>
      <c r="Y4047"/>
      <c r="Z4047"/>
      <c r="AA4047"/>
    </row>
    <row r="4048" spans="1:27" s="44" customFormat="1" x14ac:dyDescent="0.15">
      <c r="A4048" s="66"/>
      <c r="O4048"/>
      <c r="T4048"/>
      <c r="U4048"/>
      <c r="V4048"/>
      <c r="W4048"/>
      <c r="X4048"/>
      <c r="Y4048"/>
      <c r="Z4048"/>
      <c r="AA4048"/>
    </row>
    <row r="4049" spans="1:27" s="44" customFormat="1" x14ac:dyDescent="0.15">
      <c r="A4049" s="66"/>
      <c r="O4049"/>
      <c r="T4049"/>
      <c r="U4049"/>
      <c r="V4049"/>
      <c r="W4049"/>
      <c r="X4049"/>
      <c r="Y4049"/>
      <c r="Z4049"/>
      <c r="AA4049"/>
    </row>
    <row r="4050" spans="1:27" s="44" customFormat="1" x14ac:dyDescent="0.15">
      <c r="A4050" s="66"/>
      <c r="O4050"/>
      <c r="T4050"/>
      <c r="U4050"/>
      <c r="V4050"/>
      <c r="W4050"/>
      <c r="X4050"/>
      <c r="Y4050"/>
      <c r="Z4050"/>
      <c r="AA4050"/>
    </row>
    <row r="4051" spans="1:27" s="44" customFormat="1" x14ac:dyDescent="0.15">
      <c r="A4051" s="66"/>
      <c r="O4051"/>
      <c r="T4051"/>
      <c r="U4051"/>
      <c r="V4051"/>
      <c r="W4051"/>
      <c r="X4051"/>
      <c r="Y4051"/>
      <c r="Z4051"/>
      <c r="AA4051"/>
    </row>
    <row r="4052" spans="1:27" s="44" customFormat="1" x14ac:dyDescent="0.15">
      <c r="A4052" s="66"/>
      <c r="O4052"/>
      <c r="T4052"/>
      <c r="U4052"/>
      <c r="V4052"/>
      <c r="W4052"/>
      <c r="X4052"/>
      <c r="Y4052"/>
      <c r="Z4052"/>
      <c r="AA4052"/>
    </row>
    <row r="4053" spans="1:27" s="44" customFormat="1" x14ac:dyDescent="0.15">
      <c r="A4053" s="66"/>
      <c r="O4053"/>
      <c r="T4053"/>
      <c r="U4053"/>
      <c r="V4053"/>
      <c r="W4053"/>
      <c r="X4053"/>
      <c r="Y4053"/>
      <c r="Z4053"/>
      <c r="AA4053"/>
    </row>
    <row r="4054" spans="1:27" s="44" customFormat="1" x14ac:dyDescent="0.15">
      <c r="A4054" s="66"/>
      <c r="O4054"/>
      <c r="T4054"/>
      <c r="U4054"/>
      <c r="V4054"/>
      <c r="W4054"/>
      <c r="X4054"/>
      <c r="Y4054"/>
      <c r="Z4054"/>
      <c r="AA4054"/>
    </row>
    <row r="4055" spans="1:27" s="44" customFormat="1" x14ac:dyDescent="0.15">
      <c r="A4055" s="66"/>
      <c r="O4055"/>
      <c r="T4055"/>
      <c r="U4055"/>
      <c r="V4055"/>
      <c r="W4055"/>
      <c r="X4055"/>
      <c r="Y4055"/>
      <c r="Z4055"/>
      <c r="AA4055"/>
    </row>
    <row r="4056" spans="1:27" s="44" customFormat="1" x14ac:dyDescent="0.15">
      <c r="A4056" s="66"/>
      <c r="O4056"/>
      <c r="T4056"/>
      <c r="U4056"/>
      <c r="V4056"/>
      <c r="W4056"/>
      <c r="X4056"/>
      <c r="Y4056"/>
      <c r="Z4056"/>
      <c r="AA4056"/>
    </row>
    <row r="4057" spans="1:27" s="44" customFormat="1" x14ac:dyDescent="0.15">
      <c r="A4057" s="66"/>
      <c r="O4057"/>
      <c r="T4057"/>
      <c r="U4057"/>
      <c r="V4057"/>
      <c r="W4057"/>
      <c r="X4057"/>
      <c r="Y4057"/>
      <c r="Z4057"/>
      <c r="AA4057"/>
    </row>
    <row r="4058" spans="1:27" s="44" customFormat="1" x14ac:dyDescent="0.15">
      <c r="A4058" s="66"/>
      <c r="O4058"/>
      <c r="T4058"/>
      <c r="U4058"/>
      <c r="V4058"/>
      <c r="W4058"/>
      <c r="X4058"/>
      <c r="Y4058"/>
      <c r="Z4058"/>
      <c r="AA4058"/>
    </row>
    <row r="4059" spans="1:27" s="44" customFormat="1" x14ac:dyDescent="0.15">
      <c r="A4059" s="66"/>
      <c r="O4059"/>
      <c r="T4059"/>
      <c r="U4059"/>
      <c r="V4059"/>
      <c r="W4059"/>
      <c r="X4059"/>
      <c r="Y4059"/>
      <c r="Z4059"/>
      <c r="AA4059"/>
    </row>
    <row r="4060" spans="1:27" s="44" customFormat="1" x14ac:dyDescent="0.15">
      <c r="A4060" s="66"/>
      <c r="O4060"/>
      <c r="T4060"/>
      <c r="U4060"/>
      <c r="V4060"/>
      <c r="W4060"/>
      <c r="X4060"/>
      <c r="Y4060"/>
      <c r="Z4060"/>
      <c r="AA4060"/>
    </row>
    <row r="4061" spans="1:27" s="44" customFormat="1" x14ac:dyDescent="0.15">
      <c r="A4061" s="66"/>
      <c r="O4061"/>
      <c r="T4061"/>
      <c r="U4061"/>
      <c r="V4061"/>
      <c r="W4061"/>
      <c r="X4061"/>
      <c r="Y4061"/>
      <c r="Z4061"/>
      <c r="AA4061"/>
    </row>
    <row r="4062" spans="1:27" s="44" customFormat="1" x14ac:dyDescent="0.15">
      <c r="A4062" s="66"/>
      <c r="O4062"/>
      <c r="T4062"/>
      <c r="U4062"/>
      <c r="V4062"/>
      <c r="W4062"/>
      <c r="X4062"/>
      <c r="Y4062"/>
      <c r="Z4062"/>
      <c r="AA4062"/>
    </row>
    <row r="4063" spans="1:27" s="44" customFormat="1" x14ac:dyDescent="0.15">
      <c r="A4063" s="66"/>
      <c r="O4063"/>
      <c r="T4063"/>
      <c r="U4063"/>
      <c r="V4063"/>
      <c r="W4063"/>
      <c r="X4063"/>
      <c r="Y4063"/>
      <c r="Z4063"/>
      <c r="AA4063"/>
    </row>
    <row r="4064" spans="1:27" s="44" customFormat="1" x14ac:dyDescent="0.15">
      <c r="A4064" s="66"/>
      <c r="O4064"/>
      <c r="T4064"/>
      <c r="U4064"/>
      <c r="V4064"/>
      <c r="W4064"/>
      <c r="X4064"/>
      <c r="Y4064"/>
      <c r="Z4064"/>
      <c r="AA4064"/>
    </row>
    <row r="4065" spans="1:27" s="44" customFormat="1" x14ac:dyDescent="0.15">
      <c r="A4065" s="66"/>
      <c r="O4065"/>
      <c r="T4065"/>
      <c r="U4065"/>
      <c r="V4065"/>
      <c r="W4065"/>
      <c r="X4065"/>
      <c r="Y4065"/>
      <c r="Z4065"/>
      <c r="AA4065"/>
    </row>
    <row r="4066" spans="1:27" s="44" customFormat="1" x14ac:dyDescent="0.15">
      <c r="A4066" s="66"/>
      <c r="O4066"/>
      <c r="T4066"/>
      <c r="U4066"/>
      <c r="V4066"/>
      <c r="W4066"/>
      <c r="X4066"/>
      <c r="Y4066"/>
      <c r="Z4066"/>
      <c r="AA4066"/>
    </row>
    <row r="4067" spans="1:27" s="44" customFormat="1" x14ac:dyDescent="0.15">
      <c r="A4067" s="66"/>
      <c r="O4067"/>
      <c r="T4067"/>
      <c r="U4067"/>
      <c r="V4067"/>
      <c r="W4067"/>
      <c r="X4067"/>
      <c r="Y4067"/>
      <c r="Z4067"/>
      <c r="AA4067"/>
    </row>
    <row r="4068" spans="1:27" s="44" customFormat="1" x14ac:dyDescent="0.15">
      <c r="A4068" s="66"/>
      <c r="O4068"/>
      <c r="T4068"/>
      <c r="U4068"/>
      <c r="V4068"/>
      <c r="W4068"/>
      <c r="X4068"/>
      <c r="Y4068"/>
      <c r="Z4068"/>
      <c r="AA4068"/>
    </row>
    <row r="4069" spans="1:27" s="44" customFormat="1" x14ac:dyDescent="0.15">
      <c r="A4069" s="66"/>
      <c r="O4069"/>
      <c r="T4069"/>
      <c r="U4069"/>
      <c r="V4069"/>
      <c r="W4069"/>
      <c r="X4069"/>
      <c r="Y4069"/>
      <c r="Z4069"/>
      <c r="AA4069"/>
    </row>
    <row r="4070" spans="1:27" s="44" customFormat="1" x14ac:dyDescent="0.15">
      <c r="A4070" s="66"/>
      <c r="O4070"/>
      <c r="T4070"/>
      <c r="U4070"/>
      <c r="V4070"/>
      <c r="W4070"/>
      <c r="X4070"/>
      <c r="Y4070"/>
      <c r="Z4070"/>
      <c r="AA4070"/>
    </row>
    <row r="4071" spans="1:27" s="44" customFormat="1" x14ac:dyDescent="0.15">
      <c r="A4071" s="66"/>
      <c r="O4071"/>
      <c r="T4071"/>
      <c r="U4071"/>
      <c r="V4071"/>
      <c r="W4071"/>
      <c r="X4071"/>
      <c r="Y4071"/>
      <c r="Z4071"/>
      <c r="AA4071"/>
    </row>
    <row r="4072" spans="1:27" s="44" customFormat="1" x14ac:dyDescent="0.15">
      <c r="A4072" s="66"/>
      <c r="O4072"/>
      <c r="T4072"/>
      <c r="U4072"/>
      <c r="V4072"/>
      <c r="W4072"/>
      <c r="X4072"/>
      <c r="Y4072"/>
      <c r="Z4072"/>
      <c r="AA4072"/>
    </row>
    <row r="4073" spans="1:27" s="44" customFormat="1" x14ac:dyDescent="0.15">
      <c r="A4073" s="66"/>
      <c r="O4073"/>
      <c r="T4073"/>
      <c r="U4073"/>
      <c r="V4073"/>
      <c r="W4073"/>
      <c r="X4073"/>
      <c r="Y4073"/>
      <c r="Z4073"/>
      <c r="AA4073"/>
    </row>
    <row r="4074" spans="1:27" s="44" customFormat="1" x14ac:dyDescent="0.15">
      <c r="A4074" s="66"/>
      <c r="O4074"/>
      <c r="T4074"/>
      <c r="U4074"/>
      <c r="V4074"/>
      <c r="W4074"/>
      <c r="X4074"/>
      <c r="Y4074"/>
      <c r="Z4074"/>
      <c r="AA4074"/>
    </row>
    <row r="4075" spans="1:27" s="44" customFormat="1" x14ac:dyDescent="0.15">
      <c r="A4075" s="66"/>
      <c r="O4075"/>
      <c r="T4075"/>
      <c r="U4075"/>
      <c r="V4075"/>
      <c r="W4075"/>
      <c r="X4075"/>
      <c r="Y4075"/>
      <c r="Z4075"/>
      <c r="AA4075"/>
    </row>
    <row r="4076" spans="1:27" s="44" customFormat="1" x14ac:dyDescent="0.15">
      <c r="A4076" s="66"/>
      <c r="O4076"/>
      <c r="T4076"/>
      <c r="U4076"/>
      <c r="V4076"/>
      <c r="W4076"/>
      <c r="X4076"/>
      <c r="Y4076"/>
      <c r="Z4076"/>
      <c r="AA4076"/>
    </row>
    <row r="4077" spans="1:27" s="44" customFormat="1" x14ac:dyDescent="0.15">
      <c r="A4077" s="66"/>
      <c r="O4077"/>
      <c r="T4077"/>
      <c r="U4077"/>
      <c r="V4077"/>
      <c r="W4077"/>
      <c r="X4077"/>
      <c r="Y4077"/>
      <c r="Z4077"/>
      <c r="AA4077"/>
    </row>
    <row r="4078" spans="1:27" s="44" customFormat="1" x14ac:dyDescent="0.15">
      <c r="A4078" s="66"/>
      <c r="O4078"/>
      <c r="T4078"/>
      <c r="U4078"/>
      <c r="V4078"/>
      <c r="W4078"/>
      <c r="X4078"/>
      <c r="Y4078"/>
      <c r="Z4078"/>
      <c r="AA4078"/>
    </row>
    <row r="4079" spans="1:27" s="44" customFormat="1" x14ac:dyDescent="0.15">
      <c r="A4079" s="66"/>
      <c r="O4079"/>
      <c r="T4079"/>
      <c r="U4079"/>
      <c r="V4079"/>
      <c r="W4079"/>
      <c r="X4079"/>
      <c r="Y4079"/>
      <c r="Z4079"/>
      <c r="AA4079"/>
    </row>
    <row r="4080" spans="1:27" s="44" customFormat="1" x14ac:dyDescent="0.15">
      <c r="A4080" s="66"/>
      <c r="O4080"/>
      <c r="T4080"/>
      <c r="U4080"/>
      <c r="V4080"/>
      <c r="W4080"/>
      <c r="X4080"/>
      <c r="Y4080"/>
      <c r="Z4080"/>
      <c r="AA4080"/>
    </row>
    <row r="4081" spans="1:27" s="44" customFormat="1" x14ac:dyDescent="0.15">
      <c r="A4081" s="66"/>
      <c r="O4081"/>
      <c r="T4081"/>
      <c r="U4081"/>
      <c r="V4081"/>
      <c r="W4081"/>
      <c r="X4081"/>
      <c r="Y4081"/>
      <c r="Z4081"/>
      <c r="AA4081"/>
    </row>
    <row r="4082" spans="1:27" s="44" customFormat="1" x14ac:dyDescent="0.15">
      <c r="A4082" s="66"/>
      <c r="O4082"/>
      <c r="T4082"/>
      <c r="U4082"/>
      <c r="V4082"/>
      <c r="W4082"/>
      <c r="X4082"/>
      <c r="Y4082"/>
      <c r="Z4082"/>
      <c r="AA4082"/>
    </row>
    <row r="4083" spans="1:27" s="44" customFormat="1" x14ac:dyDescent="0.15">
      <c r="A4083" s="66"/>
      <c r="O4083"/>
      <c r="T4083"/>
      <c r="U4083"/>
      <c r="V4083"/>
      <c r="W4083"/>
      <c r="X4083"/>
      <c r="Y4083"/>
      <c r="Z4083"/>
      <c r="AA4083"/>
    </row>
    <row r="4084" spans="1:27" s="44" customFormat="1" x14ac:dyDescent="0.15">
      <c r="A4084" s="66"/>
      <c r="O4084"/>
      <c r="T4084"/>
      <c r="U4084"/>
      <c r="V4084"/>
      <c r="W4084"/>
      <c r="X4084"/>
      <c r="Y4084"/>
      <c r="Z4084"/>
      <c r="AA4084"/>
    </row>
    <row r="4085" spans="1:27" s="44" customFormat="1" x14ac:dyDescent="0.15">
      <c r="A4085" s="66"/>
      <c r="O4085"/>
      <c r="T4085"/>
      <c r="U4085"/>
      <c r="V4085"/>
      <c r="W4085"/>
      <c r="X4085"/>
      <c r="Y4085"/>
      <c r="Z4085"/>
      <c r="AA4085"/>
    </row>
    <row r="4086" spans="1:27" s="44" customFormat="1" x14ac:dyDescent="0.15">
      <c r="A4086" s="66"/>
      <c r="O4086"/>
      <c r="T4086"/>
      <c r="U4086"/>
      <c r="V4086"/>
      <c r="W4086"/>
      <c r="X4086"/>
      <c r="Y4086"/>
      <c r="Z4086"/>
      <c r="AA4086"/>
    </row>
    <row r="4087" spans="1:27" s="44" customFormat="1" x14ac:dyDescent="0.15">
      <c r="A4087" s="66"/>
      <c r="O4087"/>
      <c r="T4087"/>
      <c r="U4087"/>
      <c r="V4087"/>
      <c r="W4087"/>
      <c r="X4087"/>
      <c r="Y4087"/>
      <c r="Z4087"/>
      <c r="AA4087"/>
    </row>
    <row r="4088" spans="1:27" s="44" customFormat="1" x14ac:dyDescent="0.15">
      <c r="A4088" s="66"/>
      <c r="O4088"/>
      <c r="T4088"/>
      <c r="U4088"/>
      <c r="V4088"/>
      <c r="W4088"/>
      <c r="X4088"/>
      <c r="Y4088"/>
      <c r="Z4088"/>
      <c r="AA4088"/>
    </row>
    <row r="4089" spans="1:27" s="44" customFormat="1" x14ac:dyDescent="0.15">
      <c r="A4089" s="66"/>
      <c r="O4089"/>
      <c r="T4089"/>
      <c r="U4089"/>
      <c r="V4089"/>
      <c r="W4089"/>
      <c r="X4089"/>
      <c r="Y4089"/>
      <c r="Z4089"/>
      <c r="AA4089"/>
    </row>
    <row r="4090" spans="1:27" s="44" customFormat="1" x14ac:dyDescent="0.15">
      <c r="A4090" s="66"/>
      <c r="O4090"/>
      <c r="T4090"/>
      <c r="U4090"/>
      <c r="V4090"/>
      <c r="W4090"/>
      <c r="X4090"/>
      <c r="Y4090"/>
      <c r="Z4090"/>
      <c r="AA4090"/>
    </row>
    <row r="4091" spans="1:27" s="44" customFormat="1" x14ac:dyDescent="0.15">
      <c r="A4091" s="66"/>
      <c r="O4091"/>
      <c r="T4091"/>
      <c r="U4091"/>
      <c r="V4091"/>
      <c r="W4091"/>
      <c r="X4091"/>
      <c r="Y4091"/>
      <c r="Z4091"/>
      <c r="AA4091"/>
    </row>
    <row r="4092" spans="1:27" s="44" customFormat="1" x14ac:dyDescent="0.15">
      <c r="A4092" s="66"/>
      <c r="O4092"/>
      <c r="T4092"/>
      <c r="U4092"/>
      <c r="V4092"/>
      <c r="W4092"/>
      <c r="X4092"/>
      <c r="Y4092"/>
      <c r="Z4092"/>
      <c r="AA4092"/>
    </row>
    <row r="4093" spans="1:27" s="44" customFormat="1" x14ac:dyDescent="0.15">
      <c r="A4093" s="66"/>
      <c r="O4093"/>
      <c r="T4093"/>
      <c r="U4093"/>
      <c r="V4093"/>
      <c r="W4093"/>
      <c r="X4093"/>
      <c r="Y4093"/>
      <c r="Z4093"/>
      <c r="AA4093"/>
    </row>
    <row r="4094" spans="1:27" s="44" customFormat="1" x14ac:dyDescent="0.15">
      <c r="A4094" s="66"/>
      <c r="O4094"/>
      <c r="T4094"/>
      <c r="U4094"/>
      <c r="V4094"/>
      <c r="W4094"/>
      <c r="X4094"/>
      <c r="Y4094"/>
      <c r="Z4094"/>
      <c r="AA4094"/>
    </row>
    <row r="4095" spans="1:27" s="44" customFormat="1" x14ac:dyDescent="0.15">
      <c r="A4095" s="66"/>
      <c r="O4095"/>
      <c r="T4095"/>
      <c r="U4095"/>
      <c r="V4095"/>
      <c r="W4095"/>
      <c r="X4095"/>
      <c r="Y4095"/>
      <c r="Z4095"/>
      <c r="AA4095"/>
    </row>
    <row r="4096" spans="1:27" s="44" customFormat="1" x14ac:dyDescent="0.15">
      <c r="A4096" s="66"/>
      <c r="O4096"/>
      <c r="T4096"/>
      <c r="U4096"/>
      <c r="V4096"/>
      <c r="W4096"/>
      <c r="X4096"/>
      <c r="Y4096"/>
      <c r="Z4096"/>
      <c r="AA4096"/>
    </row>
    <row r="4097" spans="1:27" s="44" customFormat="1" x14ac:dyDescent="0.15">
      <c r="A4097" s="66"/>
      <c r="O4097"/>
      <c r="T4097"/>
      <c r="U4097"/>
      <c r="V4097"/>
      <c r="W4097"/>
      <c r="X4097"/>
      <c r="Y4097"/>
      <c r="Z4097"/>
      <c r="AA4097"/>
    </row>
    <row r="4098" spans="1:27" s="44" customFormat="1" x14ac:dyDescent="0.15">
      <c r="A4098" s="66"/>
      <c r="O4098"/>
      <c r="T4098"/>
      <c r="U4098"/>
      <c r="V4098"/>
      <c r="W4098"/>
      <c r="X4098"/>
      <c r="Y4098"/>
      <c r="Z4098"/>
      <c r="AA4098"/>
    </row>
    <row r="4099" spans="1:27" s="44" customFormat="1" x14ac:dyDescent="0.15">
      <c r="A4099" s="66"/>
      <c r="O4099"/>
      <c r="T4099"/>
      <c r="U4099"/>
      <c r="V4099"/>
      <c r="W4099"/>
      <c r="X4099"/>
      <c r="Y4099"/>
      <c r="Z4099"/>
      <c r="AA4099"/>
    </row>
    <row r="4100" spans="1:27" s="44" customFormat="1" x14ac:dyDescent="0.15">
      <c r="A4100" s="66"/>
      <c r="O4100"/>
      <c r="T4100"/>
      <c r="U4100"/>
      <c r="V4100"/>
      <c r="W4100"/>
      <c r="X4100"/>
      <c r="Y4100"/>
      <c r="Z4100"/>
      <c r="AA4100"/>
    </row>
    <row r="4101" spans="1:27" s="44" customFormat="1" x14ac:dyDescent="0.15">
      <c r="A4101" s="66"/>
      <c r="O4101"/>
      <c r="T4101"/>
      <c r="U4101"/>
      <c r="V4101"/>
      <c r="W4101"/>
      <c r="X4101"/>
      <c r="Y4101"/>
      <c r="Z4101"/>
      <c r="AA4101"/>
    </row>
    <row r="4102" spans="1:27" s="44" customFormat="1" x14ac:dyDescent="0.15">
      <c r="A4102" s="66"/>
      <c r="O4102"/>
      <c r="T4102"/>
      <c r="U4102"/>
      <c r="V4102"/>
      <c r="W4102"/>
      <c r="X4102"/>
      <c r="Y4102"/>
      <c r="Z4102"/>
      <c r="AA4102"/>
    </row>
    <row r="4103" spans="1:27" s="44" customFormat="1" x14ac:dyDescent="0.15">
      <c r="A4103" s="66"/>
      <c r="O4103"/>
      <c r="T4103"/>
      <c r="U4103"/>
      <c r="V4103"/>
      <c r="W4103"/>
      <c r="X4103"/>
      <c r="Y4103"/>
      <c r="Z4103"/>
      <c r="AA4103"/>
    </row>
    <row r="4104" spans="1:27" s="44" customFormat="1" x14ac:dyDescent="0.15">
      <c r="A4104" s="66"/>
      <c r="O4104"/>
      <c r="T4104"/>
      <c r="U4104"/>
      <c r="V4104"/>
      <c r="W4104"/>
      <c r="X4104"/>
      <c r="Y4104"/>
      <c r="Z4104"/>
      <c r="AA4104"/>
    </row>
    <row r="4105" spans="1:27" s="44" customFormat="1" x14ac:dyDescent="0.15">
      <c r="A4105" s="66"/>
      <c r="O4105"/>
      <c r="T4105"/>
      <c r="U4105"/>
      <c r="V4105"/>
      <c r="W4105"/>
      <c r="X4105"/>
      <c r="Y4105"/>
      <c r="Z4105"/>
      <c r="AA4105"/>
    </row>
    <row r="4106" spans="1:27" s="44" customFormat="1" x14ac:dyDescent="0.15">
      <c r="A4106" s="66"/>
      <c r="O4106"/>
      <c r="T4106"/>
      <c r="U4106"/>
      <c r="V4106"/>
      <c r="W4106"/>
      <c r="X4106"/>
      <c r="Y4106"/>
      <c r="Z4106"/>
      <c r="AA4106"/>
    </row>
    <row r="4107" spans="1:27" s="44" customFormat="1" x14ac:dyDescent="0.15">
      <c r="A4107" s="66"/>
      <c r="O4107"/>
      <c r="T4107"/>
      <c r="U4107"/>
      <c r="V4107"/>
      <c r="W4107"/>
      <c r="X4107"/>
      <c r="Y4107"/>
      <c r="Z4107"/>
      <c r="AA4107"/>
    </row>
    <row r="4108" spans="1:27" s="44" customFormat="1" x14ac:dyDescent="0.15">
      <c r="A4108" s="66"/>
      <c r="O4108"/>
      <c r="T4108"/>
      <c r="U4108"/>
      <c r="V4108"/>
      <c r="W4108"/>
      <c r="X4108"/>
      <c r="Y4108"/>
      <c r="Z4108"/>
      <c r="AA4108"/>
    </row>
    <row r="4109" spans="1:27" s="44" customFormat="1" x14ac:dyDescent="0.15">
      <c r="A4109" s="66"/>
      <c r="O4109"/>
      <c r="T4109"/>
      <c r="U4109"/>
      <c r="V4109"/>
      <c r="W4109"/>
      <c r="X4109"/>
      <c r="Y4109"/>
      <c r="Z4109"/>
      <c r="AA4109"/>
    </row>
    <row r="4110" spans="1:27" s="44" customFormat="1" x14ac:dyDescent="0.15">
      <c r="A4110" s="66"/>
      <c r="O4110"/>
      <c r="T4110"/>
      <c r="U4110"/>
      <c r="V4110"/>
      <c r="W4110"/>
      <c r="X4110"/>
      <c r="Y4110"/>
      <c r="Z4110"/>
      <c r="AA4110"/>
    </row>
    <row r="4111" spans="1:27" s="44" customFormat="1" x14ac:dyDescent="0.15">
      <c r="A4111" s="66"/>
      <c r="O4111"/>
      <c r="T4111"/>
      <c r="U4111"/>
      <c r="V4111"/>
      <c r="W4111"/>
      <c r="X4111"/>
      <c r="Y4111"/>
      <c r="Z4111"/>
      <c r="AA4111"/>
    </row>
    <row r="4112" spans="1:27" s="44" customFormat="1" x14ac:dyDescent="0.15">
      <c r="A4112" s="66"/>
      <c r="O4112"/>
      <c r="T4112"/>
      <c r="U4112"/>
      <c r="V4112"/>
      <c r="W4112"/>
      <c r="X4112"/>
      <c r="Y4112"/>
      <c r="Z4112"/>
      <c r="AA4112"/>
    </row>
    <row r="4113" spans="1:27" s="44" customFormat="1" x14ac:dyDescent="0.15">
      <c r="A4113" s="66"/>
      <c r="O4113"/>
      <c r="T4113"/>
      <c r="U4113"/>
      <c r="V4113"/>
      <c r="W4113"/>
      <c r="X4113"/>
      <c r="Y4113"/>
      <c r="Z4113"/>
      <c r="AA4113"/>
    </row>
    <row r="4114" spans="1:27" s="44" customFormat="1" x14ac:dyDescent="0.15">
      <c r="A4114" s="66"/>
      <c r="O4114"/>
      <c r="T4114"/>
      <c r="U4114"/>
      <c r="V4114"/>
      <c r="W4114"/>
      <c r="X4114"/>
      <c r="Y4114"/>
      <c r="Z4114"/>
      <c r="AA4114"/>
    </row>
    <row r="4115" spans="1:27" s="44" customFormat="1" x14ac:dyDescent="0.15">
      <c r="A4115" s="66"/>
      <c r="O4115"/>
      <c r="T4115"/>
      <c r="U4115"/>
      <c r="V4115"/>
      <c r="W4115"/>
      <c r="X4115"/>
      <c r="Y4115"/>
      <c r="Z4115"/>
      <c r="AA4115"/>
    </row>
    <row r="4116" spans="1:27" s="44" customFormat="1" x14ac:dyDescent="0.15">
      <c r="A4116" s="66"/>
      <c r="O4116"/>
      <c r="T4116"/>
      <c r="U4116"/>
      <c r="V4116"/>
      <c r="W4116"/>
      <c r="X4116"/>
      <c r="Y4116"/>
      <c r="Z4116"/>
      <c r="AA4116"/>
    </row>
    <row r="4117" spans="1:27" s="44" customFormat="1" x14ac:dyDescent="0.15">
      <c r="A4117" s="66"/>
      <c r="O4117"/>
      <c r="T4117"/>
      <c r="U4117"/>
      <c r="V4117"/>
      <c r="W4117"/>
      <c r="X4117"/>
      <c r="Y4117"/>
      <c r="Z4117"/>
      <c r="AA4117"/>
    </row>
    <row r="4118" spans="1:27" s="44" customFormat="1" x14ac:dyDescent="0.15">
      <c r="A4118" s="66"/>
      <c r="O4118"/>
      <c r="T4118"/>
      <c r="U4118"/>
      <c r="V4118"/>
      <c r="W4118"/>
      <c r="X4118"/>
      <c r="Y4118"/>
      <c r="Z4118"/>
      <c r="AA4118"/>
    </row>
    <row r="4119" spans="1:27" s="44" customFormat="1" x14ac:dyDescent="0.15">
      <c r="A4119" s="66"/>
      <c r="O4119"/>
      <c r="T4119"/>
      <c r="U4119"/>
      <c r="V4119"/>
      <c r="W4119"/>
      <c r="X4119"/>
      <c r="Y4119"/>
      <c r="Z4119"/>
      <c r="AA4119"/>
    </row>
    <row r="4120" spans="1:27" s="44" customFormat="1" x14ac:dyDescent="0.15">
      <c r="A4120" s="66"/>
      <c r="O4120"/>
      <c r="T4120"/>
      <c r="U4120"/>
      <c r="V4120"/>
      <c r="W4120"/>
      <c r="X4120"/>
      <c r="Y4120"/>
      <c r="Z4120"/>
      <c r="AA4120"/>
    </row>
    <row r="4121" spans="1:27" s="44" customFormat="1" x14ac:dyDescent="0.15">
      <c r="A4121" s="66"/>
      <c r="O4121"/>
      <c r="T4121"/>
      <c r="U4121"/>
      <c r="V4121"/>
      <c r="W4121"/>
      <c r="X4121"/>
      <c r="Y4121"/>
      <c r="Z4121"/>
      <c r="AA4121"/>
    </row>
    <row r="4122" spans="1:27" s="44" customFormat="1" x14ac:dyDescent="0.15">
      <c r="A4122" s="66"/>
      <c r="O4122"/>
      <c r="T4122"/>
      <c r="U4122"/>
      <c r="V4122"/>
      <c r="W4122"/>
      <c r="X4122"/>
      <c r="Y4122"/>
      <c r="Z4122"/>
      <c r="AA4122"/>
    </row>
    <row r="4123" spans="1:27" s="44" customFormat="1" x14ac:dyDescent="0.15">
      <c r="A4123" s="66"/>
      <c r="O4123"/>
      <c r="T4123"/>
      <c r="U4123"/>
      <c r="V4123"/>
      <c r="W4123"/>
      <c r="X4123"/>
      <c r="Y4123"/>
      <c r="Z4123"/>
      <c r="AA4123"/>
    </row>
    <row r="4124" spans="1:27" s="44" customFormat="1" x14ac:dyDescent="0.15">
      <c r="A4124" s="66"/>
      <c r="O4124"/>
      <c r="T4124"/>
      <c r="U4124"/>
      <c r="V4124"/>
      <c r="W4124"/>
      <c r="X4124"/>
      <c r="Y4124"/>
      <c r="Z4124"/>
      <c r="AA4124"/>
    </row>
    <row r="4125" spans="1:27" s="44" customFormat="1" x14ac:dyDescent="0.15">
      <c r="A4125" s="66"/>
      <c r="O4125"/>
      <c r="T4125"/>
      <c r="U4125"/>
      <c r="V4125"/>
      <c r="W4125"/>
      <c r="X4125"/>
      <c r="Y4125"/>
      <c r="Z4125"/>
      <c r="AA4125"/>
    </row>
    <row r="4126" spans="1:27" s="44" customFormat="1" x14ac:dyDescent="0.15">
      <c r="A4126" s="66"/>
      <c r="O4126"/>
      <c r="T4126"/>
      <c r="U4126"/>
      <c r="V4126"/>
      <c r="W4126"/>
      <c r="X4126"/>
      <c r="Y4126"/>
      <c r="Z4126"/>
      <c r="AA4126"/>
    </row>
    <row r="4127" spans="1:27" s="44" customFormat="1" x14ac:dyDescent="0.15">
      <c r="A4127" s="66"/>
      <c r="O4127"/>
      <c r="T4127"/>
      <c r="U4127"/>
      <c r="V4127"/>
      <c r="W4127"/>
      <c r="X4127"/>
      <c r="Y4127"/>
      <c r="Z4127"/>
      <c r="AA4127"/>
    </row>
    <row r="4128" spans="1:27" s="44" customFormat="1" x14ac:dyDescent="0.15">
      <c r="A4128" s="66"/>
      <c r="O4128"/>
      <c r="T4128"/>
      <c r="U4128"/>
      <c r="V4128"/>
      <c r="W4128"/>
      <c r="X4128"/>
      <c r="Y4128"/>
      <c r="Z4128"/>
      <c r="AA4128"/>
    </row>
    <row r="4129" spans="1:27" s="44" customFormat="1" x14ac:dyDescent="0.15">
      <c r="A4129" s="66"/>
      <c r="O4129"/>
      <c r="T4129"/>
      <c r="U4129"/>
      <c r="V4129"/>
      <c r="W4129"/>
      <c r="X4129"/>
      <c r="Y4129"/>
      <c r="Z4129"/>
      <c r="AA4129"/>
    </row>
    <row r="4130" spans="1:27" s="44" customFormat="1" x14ac:dyDescent="0.15">
      <c r="A4130" s="66"/>
      <c r="O4130"/>
      <c r="T4130"/>
      <c r="U4130"/>
      <c r="V4130"/>
      <c r="W4130"/>
      <c r="X4130"/>
      <c r="Y4130"/>
      <c r="Z4130"/>
      <c r="AA4130"/>
    </row>
    <row r="4131" spans="1:27" s="44" customFormat="1" x14ac:dyDescent="0.15">
      <c r="A4131" s="66"/>
      <c r="O4131"/>
      <c r="T4131"/>
      <c r="U4131"/>
      <c r="V4131"/>
      <c r="W4131"/>
      <c r="X4131"/>
      <c r="Y4131"/>
      <c r="Z4131"/>
      <c r="AA4131"/>
    </row>
    <row r="4132" spans="1:27" s="44" customFormat="1" x14ac:dyDescent="0.15">
      <c r="A4132" s="66"/>
      <c r="O4132"/>
      <c r="T4132"/>
      <c r="U4132"/>
      <c r="V4132"/>
      <c r="W4132"/>
      <c r="X4132"/>
      <c r="Y4132"/>
      <c r="Z4132"/>
      <c r="AA4132"/>
    </row>
    <row r="4133" spans="1:27" s="44" customFormat="1" x14ac:dyDescent="0.15">
      <c r="A4133" s="66"/>
      <c r="O4133"/>
      <c r="T4133"/>
      <c r="U4133"/>
      <c r="V4133"/>
      <c r="W4133"/>
      <c r="X4133"/>
      <c r="Y4133"/>
      <c r="Z4133"/>
      <c r="AA4133"/>
    </row>
    <row r="4134" spans="1:27" s="44" customFormat="1" x14ac:dyDescent="0.15">
      <c r="A4134" s="66"/>
      <c r="O4134"/>
      <c r="T4134"/>
      <c r="U4134"/>
      <c r="V4134"/>
      <c r="W4134"/>
      <c r="X4134"/>
      <c r="Y4134"/>
      <c r="Z4134"/>
      <c r="AA4134"/>
    </row>
    <row r="4135" spans="1:27" s="44" customFormat="1" x14ac:dyDescent="0.15">
      <c r="A4135" s="66"/>
      <c r="O4135"/>
      <c r="T4135"/>
      <c r="U4135"/>
      <c r="V4135"/>
      <c r="W4135"/>
      <c r="X4135"/>
      <c r="Y4135"/>
      <c r="Z4135"/>
      <c r="AA4135"/>
    </row>
    <row r="4136" spans="1:27" s="44" customFormat="1" x14ac:dyDescent="0.15">
      <c r="A4136" s="66"/>
      <c r="O4136"/>
      <c r="T4136"/>
      <c r="U4136"/>
      <c r="V4136"/>
      <c r="W4136"/>
      <c r="X4136"/>
      <c r="Y4136"/>
      <c r="Z4136"/>
      <c r="AA4136"/>
    </row>
    <row r="4137" spans="1:27" s="44" customFormat="1" x14ac:dyDescent="0.15">
      <c r="A4137" s="66"/>
      <c r="O4137"/>
      <c r="T4137"/>
      <c r="U4137"/>
      <c r="V4137"/>
      <c r="W4137"/>
      <c r="X4137"/>
      <c r="Y4137"/>
      <c r="Z4137"/>
      <c r="AA4137"/>
    </row>
    <row r="4138" spans="1:27" s="44" customFormat="1" x14ac:dyDescent="0.15">
      <c r="A4138" s="66"/>
      <c r="O4138"/>
      <c r="T4138"/>
      <c r="U4138"/>
      <c r="V4138"/>
      <c r="W4138"/>
      <c r="X4138"/>
      <c r="Y4138"/>
      <c r="Z4138"/>
      <c r="AA4138"/>
    </row>
    <row r="4139" spans="1:27" s="44" customFormat="1" x14ac:dyDescent="0.15">
      <c r="A4139" s="66"/>
      <c r="O4139"/>
      <c r="T4139"/>
      <c r="U4139"/>
      <c r="V4139"/>
      <c r="W4139"/>
      <c r="X4139"/>
      <c r="Y4139"/>
      <c r="Z4139"/>
      <c r="AA4139"/>
    </row>
    <row r="4140" spans="1:27" s="44" customFormat="1" x14ac:dyDescent="0.15">
      <c r="A4140" s="66"/>
      <c r="O4140"/>
      <c r="T4140"/>
      <c r="U4140"/>
      <c r="V4140"/>
      <c r="W4140"/>
      <c r="X4140"/>
      <c r="Y4140"/>
      <c r="Z4140"/>
      <c r="AA4140"/>
    </row>
    <row r="4141" spans="1:27" s="44" customFormat="1" x14ac:dyDescent="0.15">
      <c r="A4141" s="66"/>
      <c r="O4141"/>
      <c r="T4141"/>
      <c r="U4141"/>
      <c r="V4141"/>
      <c r="W4141"/>
      <c r="X4141"/>
      <c r="Y4141"/>
      <c r="Z4141"/>
      <c r="AA4141"/>
    </row>
    <row r="4142" spans="1:27" s="44" customFormat="1" x14ac:dyDescent="0.15">
      <c r="A4142" s="66"/>
      <c r="O4142"/>
      <c r="T4142"/>
      <c r="U4142"/>
      <c r="V4142"/>
      <c r="W4142"/>
      <c r="X4142"/>
      <c r="Y4142"/>
      <c r="Z4142"/>
      <c r="AA4142"/>
    </row>
    <row r="4143" spans="1:27" s="44" customFormat="1" x14ac:dyDescent="0.15">
      <c r="A4143" s="66"/>
      <c r="O4143"/>
      <c r="T4143"/>
      <c r="U4143"/>
      <c r="V4143"/>
      <c r="W4143"/>
      <c r="X4143"/>
      <c r="Y4143"/>
      <c r="Z4143"/>
      <c r="AA4143"/>
    </row>
    <row r="4144" spans="1:27" s="44" customFormat="1" x14ac:dyDescent="0.15">
      <c r="A4144" s="66"/>
      <c r="O4144"/>
      <c r="T4144"/>
      <c r="U4144"/>
      <c r="V4144"/>
      <c r="W4144"/>
      <c r="X4144"/>
      <c r="Y4144"/>
      <c r="Z4144"/>
      <c r="AA4144"/>
    </row>
    <row r="4145" spans="1:27" s="44" customFormat="1" x14ac:dyDescent="0.15">
      <c r="A4145" s="66"/>
      <c r="O4145"/>
      <c r="T4145"/>
      <c r="U4145"/>
      <c r="V4145"/>
      <c r="W4145"/>
      <c r="X4145"/>
      <c r="Y4145"/>
      <c r="Z4145"/>
      <c r="AA4145"/>
    </row>
    <row r="4146" spans="1:27" s="44" customFormat="1" x14ac:dyDescent="0.15">
      <c r="A4146" s="66"/>
      <c r="O4146"/>
      <c r="T4146"/>
      <c r="U4146"/>
      <c r="V4146"/>
      <c r="W4146"/>
      <c r="X4146"/>
      <c r="Y4146"/>
      <c r="Z4146"/>
      <c r="AA4146"/>
    </row>
    <row r="4147" spans="1:27" s="44" customFormat="1" x14ac:dyDescent="0.15">
      <c r="A4147" s="66"/>
      <c r="O4147"/>
      <c r="T4147"/>
      <c r="U4147"/>
      <c r="V4147"/>
      <c r="W4147"/>
      <c r="X4147"/>
      <c r="Y4147"/>
      <c r="Z4147"/>
      <c r="AA4147"/>
    </row>
    <row r="4148" spans="1:27" s="44" customFormat="1" x14ac:dyDescent="0.15">
      <c r="A4148" s="66"/>
      <c r="O4148"/>
      <c r="T4148"/>
      <c r="U4148"/>
      <c r="V4148"/>
      <c r="W4148"/>
      <c r="X4148"/>
      <c r="Y4148"/>
      <c r="Z4148"/>
      <c r="AA4148"/>
    </row>
    <row r="4149" spans="1:27" s="44" customFormat="1" x14ac:dyDescent="0.15">
      <c r="A4149" s="66"/>
      <c r="O4149"/>
      <c r="T4149"/>
      <c r="U4149"/>
      <c r="V4149"/>
      <c r="W4149"/>
      <c r="X4149"/>
      <c r="Y4149"/>
      <c r="Z4149"/>
      <c r="AA4149"/>
    </row>
    <row r="4150" spans="1:27" s="44" customFormat="1" x14ac:dyDescent="0.15">
      <c r="A4150" s="66"/>
      <c r="O4150"/>
      <c r="T4150"/>
      <c r="U4150"/>
      <c r="V4150"/>
      <c r="W4150"/>
      <c r="X4150"/>
      <c r="Y4150"/>
      <c r="Z4150"/>
      <c r="AA4150"/>
    </row>
    <row r="4151" spans="1:27" s="44" customFormat="1" x14ac:dyDescent="0.15">
      <c r="A4151" s="66"/>
      <c r="O4151"/>
      <c r="T4151"/>
      <c r="U4151"/>
      <c r="V4151"/>
      <c r="W4151"/>
      <c r="X4151"/>
      <c r="Y4151"/>
      <c r="Z4151"/>
      <c r="AA4151"/>
    </row>
    <row r="4152" spans="1:27" s="44" customFormat="1" x14ac:dyDescent="0.15">
      <c r="A4152" s="66"/>
      <c r="O4152"/>
      <c r="T4152"/>
      <c r="U4152"/>
      <c r="V4152"/>
      <c r="W4152"/>
      <c r="X4152"/>
      <c r="Y4152"/>
      <c r="Z4152"/>
      <c r="AA4152"/>
    </row>
    <row r="4153" spans="1:27" s="44" customFormat="1" x14ac:dyDescent="0.15">
      <c r="A4153" s="66"/>
      <c r="O4153"/>
      <c r="T4153"/>
      <c r="U4153"/>
      <c r="V4153"/>
      <c r="W4153"/>
      <c r="X4153"/>
      <c r="Y4153"/>
      <c r="Z4153"/>
      <c r="AA4153"/>
    </row>
    <row r="4154" spans="1:27" s="44" customFormat="1" x14ac:dyDescent="0.15">
      <c r="A4154" s="66"/>
      <c r="O4154"/>
      <c r="T4154"/>
      <c r="U4154"/>
      <c r="V4154"/>
      <c r="W4154"/>
      <c r="X4154"/>
      <c r="Y4154"/>
      <c r="Z4154"/>
      <c r="AA4154"/>
    </row>
    <row r="4155" spans="1:27" s="44" customFormat="1" x14ac:dyDescent="0.15">
      <c r="A4155" s="66"/>
      <c r="O4155"/>
      <c r="T4155"/>
      <c r="U4155"/>
      <c r="V4155"/>
      <c r="W4155"/>
      <c r="X4155"/>
      <c r="Y4155"/>
      <c r="Z4155"/>
      <c r="AA4155"/>
    </row>
    <row r="4156" spans="1:27" s="44" customFormat="1" x14ac:dyDescent="0.15">
      <c r="A4156" s="66"/>
      <c r="O4156"/>
      <c r="T4156"/>
      <c r="U4156"/>
      <c r="V4156"/>
      <c r="W4156"/>
      <c r="X4156"/>
      <c r="Y4156"/>
      <c r="Z4156"/>
      <c r="AA4156"/>
    </row>
    <row r="4157" spans="1:27" s="44" customFormat="1" x14ac:dyDescent="0.15">
      <c r="A4157" s="66"/>
      <c r="O4157"/>
      <c r="T4157"/>
      <c r="U4157"/>
      <c r="V4157"/>
      <c r="W4157"/>
      <c r="X4157"/>
      <c r="Y4157"/>
      <c r="Z4157"/>
      <c r="AA4157"/>
    </row>
    <row r="4158" spans="1:27" s="44" customFormat="1" x14ac:dyDescent="0.15">
      <c r="A4158" s="66"/>
      <c r="O4158"/>
      <c r="T4158"/>
      <c r="U4158"/>
      <c r="V4158"/>
      <c r="W4158"/>
      <c r="X4158"/>
      <c r="Y4158"/>
      <c r="Z4158"/>
      <c r="AA4158"/>
    </row>
    <row r="4159" spans="1:27" s="44" customFormat="1" x14ac:dyDescent="0.15">
      <c r="A4159" s="66"/>
      <c r="O4159"/>
      <c r="T4159"/>
      <c r="U4159"/>
      <c r="V4159"/>
      <c r="W4159"/>
      <c r="X4159"/>
      <c r="Y4159"/>
      <c r="Z4159"/>
      <c r="AA4159"/>
    </row>
    <row r="4160" spans="1:27" s="44" customFormat="1" x14ac:dyDescent="0.15">
      <c r="A4160" s="66"/>
      <c r="O4160"/>
      <c r="T4160"/>
      <c r="U4160"/>
      <c r="V4160"/>
      <c r="W4160"/>
      <c r="X4160"/>
      <c r="Y4160"/>
      <c r="Z4160"/>
      <c r="AA4160"/>
    </row>
    <row r="4161" spans="1:27" s="44" customFormat="1" x14ac:dyDescent="0.15">
      <c r="A4161" s="66"/>
      <c r="O4161"/>
      <c r="T4161"/>
      <c r="U4161"/>
      <c r="V4161"/>
      <c r="W4161"/>
      <c r="X4161"/>
      <c r="Y4161"/>
      <c r="Z4161"/>
      <c r="AA4161"/>
    </row>
    <row r="4162" spans="1:27" s="44" customFormat="1" x14ac:dyDescent="0.15">
      <c r="A4162" s="66"/>
      <c r="O4162"/>
      <c r="T4162"/>
      <c r="U4162"/>
      <c r="V4162"/>
      <c r="W4162"/>
      <c r="X4162"/>
      <c r="Y4162"/>
      <c r="Z4162"/>
      <c r="AA4162"/>
    </row>
    <row r="4163" spans="1:27" s="44" customFormat="1" x14ac:dyDescent="0.15">
      <c r="A4163" s="66"/>
      <c r="O4163"/>
      <c r="T4163"/>
      <c r="U4163"/>
      <c r="V4163"/>
      <c r="W4163"/>
      <c r="X4163"/>
      <c r="Y4163"/>
      <c r="Z4163"/>
      <c r="AA4163"/>
    </row>
    <row r="4164" spans="1:27" s="44" customFormat="1" x14ac:dyDescent="0.15">
      <c r="A4164" s="66"/>
      <c r="O4164"/>
      <c r="T4164"/>
      <c r="U4164"/>
      <c r="V4164"/>
      <c r="W4164"/>
      <c r="X4164"/>
      <c r="Y4164"/>
      <c r="Z4164"/>
      <c r="AA4164"/>
    </row>
    <row r="4165" spans="1:27" s="44" customFormat="1" x14ac:dyDescent="0.15">
      <c r="A4165" s="66"/>
      <c r="O4165"/>
      <c r="T4165"/>
      <c r="U4165"/>
      <c r="V4165"/>
      <c r="W4165"/>
      <c r="X4165"/>
      <c r="Y4165"/>
      <c r="Z4165"/>
      <c r="AA4165"/>
    </row>
    <row r="4166" spans="1:27" s="44" customFormat="1" x14ac:dyDescent="0.15">
      <c r="A4166" s="66"/>
      <c r="O4166"/>
      <c r="T4166"/>
      <c r="U4166"/>
      <c r="V4166"/>
      <c r="W4166"/>
      <c r="X4166"/>
      <c r="Y4166"/>
      <c r="Z4166"/>
      <c r="AA4166"/>
    </row>
    <row r="4167" spans="1:27" s="44" customFormat="1" x14ac:dyDescent="0.15">
      <c r="A4167" s="66"/>
      <c r="O4167"/>
      <c r="T4167"/>
      <c r="U4167"/>
      <c r="V4167"/>
      <c r="W4167"/>
      <c r="X4167"/>
      <c r="Y4167"/>
      <c r="Z4167"/>
      <c r="AA4167"/>
    </row>
    <row r="4168" spans="1:27" s="44" customFormat="1" x14ac:dyDescent="0.15">
      <c r="A4168" s="66"/>
      <c r="O4168"/>
      <c r="T4168"/>
      <c r="U4168"/>
      <c r="V4168"/>
      <c r="W4168"/>
      <c r="X4168"/>
      <c r="Y4168"/>
      <c r="Z4168"/>
      <c r="AA4168"/>
    </row>
    <row r="4169" spans="1:27" s="44" customFormat="1" x14ac:dyDescent="0.15">
      <c r="A4169" s="66"/>
      <c r="O4169"/>
      <c r="T4169"/>
      <c r="U4169"/>
      <c r="V4169"/>
      <c r="W4169"/>
      <c r="X4169"/>
      <c r="Y4169"/>
      <c r="Z4169"/>
      <c r="AA4169"/>
    </row>
    <row r="4170" spans="1:27" s="44" customFormat="1" x14ac:dyDescent="0.15">
      <c r="A4170" s="66"/>
      <c r="O4170"/>
      <c r="T4170"/>
      <c r="U4170"/>
      <c r="V4170"/>
      <c r="W4170"/>
      <c r="X4170"/>
      <c r="Y4170"/>
      <c r="Z4170"/>
      <c r="AA4170"/>
    </row>
    <row r="4171" spans="1:27" s="44" customFormat="1" x14ac:dyDescent="0.15">
      <c r="A4171" s="66"/>
      <c r="O4171"/>
      <c r="T4171"/>
      <c r="U4171"/>
      <c r="V4171"/>
      <c r="W4171"/>
      <c r="X4171"/>
      <c r="Y4171"/>
      <c r="Z4171"/>
      <c r="AA4171"/>
    </row>
    <row r="4172" spans="1:27" s="44" customFormat="1" x14ac:dyDescent="0.15">
      <c r="A4172" s="66"/>
      <c r="O4172"/>
      <c r="T4172"/>
      <c r="U4172"/>
      <c r="V4172"/>
      <c r="W4172"/>
      <c r="X4172"/>
      <c r="Y4172"/>
      <c r="Z4172"/>
      <c r="AA4172"/>
    </row>
    <row r="4173" spans="1:27" s="44" customFormat="1" x14ac:dyDescent="0.15">
      <c r="A4173" s="66"/>
      <c r="O4173"/>
      <c r="T4173"/>
      <c r="U4173"/>
      <c r="V4173"/>
      <c r="W4173"/>
      <c r="X4173"/>
      <c r="Y4173"/>
      <c r="Z4173"/>
      <c r="AA4173"/>
    </row>
    <row r="4174" spans="1:27" s="44" customFormat="1" x14ac:dyDescent="0.15">
      <c r="A4174" s="66"/>
      <c r="O4174"/>
      <c r="T4174"/>
      <c r="U4174"/>
      <c r="V4174"/>
      <c r="W4174"/>
      <c r="X4174"/>
      <c r="Y4174"/>
      <c r="Z4174"/>
      <c r="AA4174"/>
    </row>
    <row r="4175" spans="1:27" s="44" customFormat="1" x14ac:dyDescent="0.15">
      <c r="A4175" s="66"/>
      <c r="O4175"/>
      <c r="T4175"/>
      <c r="U4175"/>
      <c r="V4175"/>
      <c r="W4175"/>
      <c r="X4175"/>
      <c r="Y4175"/>
      <c r="Z4175"/>
      <c r="AA4175"/>
    </row>
    <row r="4176" spans="1:27" s="44" customFormat="1" x14ac:dyDescent="0.15">
      <c r="A4176" s="66"/>
      <c r="O4176"/>
      <c r="T4176"/>
      <c r="U4176"/>
      <c r="V4176"/>
      <c r="W4176"/>
      <c r="X4176"/>
      <c r="Y4176"/>
      <c r="Z4176"/>
      <c r="AA4176"/>
    </row>
    <row r="4177" spans="1:27" s="44" customFormat="1" x14ac:dyDescent="0.15">
      <c r="A4177" s="66"/>
      <c r="O4177"/>
      <c r="T4177"/>
      <c r="U4177"/>
      <c r="V4177"/>
      <c r="W4177"/>
      <c r="X4177"/>
      <c r="Y4177"/>
      <c r="Z4177"/>
      <c r="AA4177"/>
    </row>
    <row r="4178" spans="1:27" s="44" customFormat="1" x14ac:dyDescent="0.15">
      <c r="A4178" s="66"/>
      <c r="O4178"/>
      <c r="T4178"/>
      <c r="U4178"/>
      <c r="V4178"/>
      <c r="W4178"/>
      <c r="X4178"/>
      <c r="Y4178"/>
      <c r="Z4178"/>
      <c r="AA4178"/>
    </row>
    <row r="4179" spans="1:27" s="44" customFormat="1" x14ac:dyDescent="0.15">
      <c r="A4179" s="66"/>
      <c r="O4179"/>
      <c r="T4179"/>
      <c r="U4179"/>
      <c r="V4179"/>
      <c r="W4179"/>
      <c r="X4179"/>
      <c r="Y4179"/>
      <c r="Z4179"/>
      <c r="AA4179"/>
    </row>
    <row r="4180" spans="1:27" s="44" customFormat="1" x14ac:dyDescent="0.15">
      <c r="A4180" s="66"/>
      <c r="O4180"/>
      <c r="T4180"/>
      <c r="U4180"/>
      <c r="V4180"/>
      <c r="W4180"/>
      <c r="X4180"/>
      <c r="Y4180"/>
      <c r="Z4180"/>
      <c r="AA4180"/>
    </row>
    <row r="4181" spans="1:27" s="44" customFormat="1" x14ac:dyDescent="0.15">
      <c r="A4181" s="66"/>
      <c r="O4181"/>
      <c r="T4181"/>
      <c r="U4181"/>
      <c r="V4181"/>
      <c r="W4181"/>
      <c r="X4181"/>
      <c r="Y4181"/>
      <c r="Z4181"/>
      <c r="AA4181"/>
    </row>
    <row r="4182" spans="1:27" s="44" customFormat="1" x14ac:dyDescent="0.15">
      <c r="A4182" s="66"/>
      <c r="O4182"/>
      <c r="T4182"/>
      <c r="U4182"/>
      <c r="V4182"/>
      <c r="W4182"/>
      <c r="X4182"/>
      <c r="Y4182"/>
      <c r="Z4182"/>
      <c r="AA4182"/>
    </row>
    <row r="4183" spans="1:27" s="44" customFormat="1" x14ac:dyDescent="0.15">
      <c r="A4183" s="66"/>
      <c r="O4183"/>
      <c r="T4183"/>
      <c r="U4183"/>
      <c r="V4183"/>
      <c r="W4183"/>
      <c r="X4183"/>
      <c r="Y4183"/>
      <c r="Z4183"/>
      <c r="AA4183"/>
    </row>
    <row r="4184" spans="1:27" s="44" customFormat="1" x14ac:dyDescent="0.15">
      <c r="A4184" s="66"/>
      <c r="O4184"/>
      <c r="T4184"/>
      <c r="U4184"/>
      <c r="V4184"/>
      <c r="W4184"/>
      <c r="X4184"/>
      <c r="Y4184"/>
      <c r="Z4184"/>
      <c r="AA4184"/>
    </row>
    <row r="4185" spans="1:27" s="44" customFormat="1" x14ac:dyDescent="0.15">
      <c r="A4185" s="66"/>
      <c r="O4185"/>
      <c r="T4185"/>
      <c r="U4185"/>
      <c r="V4185"/>
      <c r="W4185"/>
      <c r="X4185"/>
      <c r="Y4185"/>
      <c r="Z4185"/>
      <c r="AA4185"/>
    </row>
    <row r="4186" spans="1:27" s="44" customFormat="1" x14ac:dyDescent="0.15">
      <c r="A4186" s="66"/>
      <c r="O4186"/>
      <c r="T4186"/>
      <c r="U4186"/>
      <c r="V4186"/>
      <c r="W4186"/>
      <c r="X4186"/>
      <c r="Y4186"/>
      <c r="Z4186"/>
      <c r="AA4186"/>
    </row>
    <row r="4187" spans="1:27" s="44" customFormat="1" x14ac:dyDescent="0.15">
      <c r="A4187" s="66"/>
      <c r="O4187"/>
      <c r="T4187"/>
      <c r="U4187"/>
      <c r="V4187"/>
      <c r="W4187"/>
      <c r="X4187"/>
      <c r="Y4187"/>
      <c r="Z4187"/>
      <c r="AA4187"/>
    </row>
    <row r="4188" spans="1:27" s="44" customFormat="1" x14ac:dyDescent="0.15">
      <c r="A4188" s="66"/>
      <c r="O4188"/>
      <c r="T4188"/>
      <c r="U4188"/>
      <c r="V4188"/>
      <c r="W4188"/>
      <c r="X4188"/>
      <c r="Y4188"/>
      <c r="Z4188"/>
      <c r="AA4188"/>
    </row>
    <row r="4189" spans="1:27" s="44" customFormat="1" x14ac:dyDescent="0.15">
      <c r="A4189" s="66"/>
      <c r="O4189"/>
      <c r="T4189"/>
      <c r="U4189"/>
      <c r="V4189"/>
      <c r="W4189"/>
      <c r="X4189"/>
      <c r="Y4189"/>
      <c r="Z4189"/>
      <c r="AA4189"/>
    </row>
    <row r="4190" spans="1:27" s="44" customFormat="1" x14ac:dyDescent="0.15">
      <c r="A4190" s="66"/>
      <c r="O4190"/>
      <c r="T4190"/>
      <c r="U4190"/>
      <c r="V4190"/>
      <c r="W4190"/>
      <c r="X4190"/>
      <c r="Y4190"/>
      <c r="Z4190"/>
      <c r="AA4190"/>
    </row>
    <row r="4191" spans="1:27" s="44" customFormat="1" x14ac:dyDescent="0.15">
      <c r="A4191" s="66"/>
      <c r="O4191"/>
      <c r="T4191"/>
      <c r="U4191"/>
      <c r="V4191"/>
      <c r="W4191"/>
      <c r="X4191"/>
      <c r="Y4191"/>
      <c r="Z4191"/>
      <c r="AA4191"/>
    </row>
    <row r="4192" spans="1:27" s="44" customFormat="1" x14ac:dyDescent="0.15">
      <c r="A4192" s="66"/>
      <c r="O4192"/>
      <c r="T4192"/>
      <c r="U4192"/>
      <c r="V4192"/>
      <c r="W4192"/>
      <c r="X4192"/>
      <c r="Y4192"/>
      <c r="Z4192"/>
      <c r="AA4192"/>
    </row>
    <row r="4193" spans="1:27" s="44" customFormat="1" x14ac:dyDescent="0.15">
      <c r="A4193" s="66"/>
      <c r="O4193"/>
      <c r="T4193"/>
      <c r="U4193"/>
      <c r="V4193"/>
      <c r="W4193"/>
      <c r="X4193"/>
      <c r="Y4193"/>
      <c r="Z4193"/>
      <c r="AA4193"/>
    </row>
    <row r="4194" spans="1:27" s="44" customFormat="1" x14ac:dyDescent="0.15">
      <c r="A4194" s="66"/>
      <c r="O4194"/>
      <c r="T4194"/>
      <c r="U4194"/>
      <c r="V4194"/>
      <c r="W4194"/>
      <c r="X4194"/>
      <c r="Y4194"/>
      <c r="Z4194"/>
      <c r="AA4194"/>
    </row>
    <row r="4195" spans="1:27" s="44" customFormat="1" x14ac:dyDescent="0.15">
      <c r="A4195" s="66"/>
      <c r="O4195"/>
      <c r="T4195"/>
      <c r="U4195"/>
      <c r="V4195"/>
      <c r="W4195"/>
      <c r="X4195"/>
      <c r="Y4195"/>
      <c r="Z4195"/>
      <c r="AA4195"/>
    </row>
    <row r="4196" spans="1:27" s="44" customFormat="1" x14ac:dyDescent="0.15">
      <c r="A4196" s="66"/>
      <c r="O4196"/>
      <c r="T4196"/>
      <c r="U4196"/>
      <c r="V4196"/>
      <c r="W4196"/>
      <c r="X4196"/>
      <c r="Y4196"/>
      <c r="Z4196"/>
      <c r="AA4196"/>
    </row>
    <row r="4197" spans="1:27" s="44" customFormat="1" x14ac:dyDescent="0.15">
      <c r="A4197" s="66"/>
      <c r="O4197"/>
      <c r="T4197"/>
      <c r="U4197"/>
      <c r="V4197"/>
      <c r="W4197"/>
      <c r="X4197"/>
      <c r="Y4197"/>
      <c r="Z4197"/>
      <c r="AA4197"/>
    </row>
    <row r="4198" spans="1:27" s="44" customFormat="1" x14ac:dyDescent="0.15">
      <c r="A4198" s="66"/>
      <c r="O4198"/>
      <c r="T4198"/>
      <c r="U4198"/>
      <c r="V4198"/>
      <c r="W4198"/>
      <c r="X4198"/>
      <c r="Y4198"/>
      <c r="Z4198"/>
      <c r="AA4198"/>
    </row>
    <row r="4199" spans="1:27" s="44" customFormat="1" x14ac:dyDescent="0.15">
      <c r="A4199" s="66"/>
      <c r="O4199"/>
      <c r="T4199"/>
      <c r="U4199"/>
      <c r="V4199"/>
      <c r="W4199"/>
      <c r="X4199"/>
      <c r="Y4199"/>
      <c r="Z4199"/>
      <c r="AA4199"/>
    </row>
    <row r="4200" spans="1:27" s="44" customFormat="1" x14ac:dyDescent="0.15">
      <c r="A4200" s="66"/>
      <c r="O4200"/>
      <c r="T4200"/>
      <c r="U4200"/>
      <c r="V4200"/>
      <c r="W4200"/>
      <c r="X4200"/>
      <c r="Y4200"/>
      <c r="Z4200"/>
      <c r="AA4200"/>
    </row>
    <row r="4201" spans="1:27" s="44" customFormat="1" x14ac:dyDescent="0.15">
      <c r="A4201" s="66"/>
      <c r="O4201"/>
      <c r="T4201"/>
      <c r="U4201"/>
      <c r="V4201"/>
      <c r="W4201"/>
      <c r="X4201"/>
      <c r="Y4201"/>
      <c r="Z4201"/>
      <c r="AA4201"/>
    </row>
    <row r="4202" spans="1:27" s="44" customFormat="1" x14ac:dyDescent="0.15">
      <c r="A4202" s="66"/>
      <c r="O4202"/>
      <c r="T4202"/>
      <c r="U4202"/>
      <c r="V4202"/>
      <c r="W4202"/>
      <c r="X4202"/>
      <c r="Y4202"/>
      <c r="Z4202"/>
      <c r="AA4202"/>
    </row>
    <row r="4203" spans="1:27" s="44" customFormat="1" x14ac:dyDescent="0.15">
      <c r="A4203" s="66"/>
      <c r="O4203"/>
      <c r="T4203"/>
      <c r="U4203"/>
      <c r="V4203"/>
      <c r="W4203"/>
      <c r="X4203"/>
      <c r="Y4203"/>
      <c r="Z4203"/>
      <c r="AA4203"/>
    </row>
    <row r="4204" spans="1:27" s="44" customFormat="1" x14ac:dyDescent="0.15">
      <c r="A4204" s="66"/>
      <c r="O4204"/>
      <c r="T4204"/>
      <c r="U4204"/>
      <c r="V4204"/>
      <c r="W4204"/>
      <c r="X4204"/>
      <c r="Y4204"/>
      <c r="Z4204"/>
      <c r="AA4204"/>
    </row>
    <row r="4205" spans="1:27" s="44" customFormat="1" x14ac:dyDescent="0.15">
      <c r="A4205" s="66"/>
      <c r="O4205"/>
      <c r="T4205"/>
      <c r="U4205"/>
      <c r="V4205"/>
      <c r="W4205"/>
      <c r="X4205"/>
      <c r="Y4205"/>
      <c r="Z4205"/>
      <c r="AA4205"/>
    </row>
    <row r="4206" spans="1:27" s="44" customFormat="1" x14ac:dyDescent="0.15">
      <c r="A4206" s="66"/>
      <c r="O4206"/>
      <c r="T4206"/>
      <c r="U4206"/>
      <c r="V4206"/>
      <c r="W4206"/>
      <c r="X4206"/>
      <c r="Y4206"/>
      <c r="Z4206"/>
      <c r="AA4206"/>
    </row>
    <row r="4207" spans="1:27" s="44" customFormat="1" x14ac:dyDescent="0.15">
      <c r="A4207" s="66"/>
      <c r="O4207"/>
      <c r="T4207"/>
      <c r="U4207"/>
      <c r="V4207"/>
      <c r="W4207"/>
      <c r="X4207"/>
      <c r="Y4207"/>
      <c r="Z4207"/>
      <c r="AA4207"/>
    </row>
    <row r="4208" spans="1:27" s="44" customFormat="1" x14ac:dyDescent="0.15">
      <c r="A4208" s="66"/>
      <c r="O4208"/>
      <c r="T4208"/>
      <c r="U4208"/>
      <c r="V4208"/>
      <c r="W4208"/>
      <c r="X4208"/>
      <c r="Y4208"/>
      <c r="Z4208"/>
      <c r="AA4208"/>
    </row>
    <row r="4209" spans="1:27" s="44" customFormat="1" x14ac:dyDescent="0.15">
      <c r="A4209" s="66"/>
      <c r="O4209"/>
      <c r="T4209"/>
      <c r="U4209"/>
      <c r="V4209"/>
      <c r="W4209"/>
      <c r="X4209"/>
      <c r="Y4209"/>
      <c r="Z4209"/>
      <c r="AA4209"/>
    </row>
    <row r="4210" spans="1:27" s="44" customFormat="1" x14ac:dyDescent="0.15">
      <c r="A4210" s="66"/>
      <c r="O4210"/>
      <c r="T4210"/>
      <c r="U4210"/>
      <c r="V4210"/>
      <c r="W4210"/>
      <c r="X4210"/>
      <c r="Y4210"/>
      <c r="Z4210"/>
      <c r="AA4210"/>
    </row>
    <row r="4211" spans="1:27" s="44" customFormat="1" x14ac:dyDescent="0.15">
      <c r="A4211" s="66"/>
      <c r="O4211"/>
      <c r="T4211"/>
      <c r="U4211"/>
      <c r="V4211"/>
      <c r="W4211"/>
      <c r="X4211"/>
      <c r="Y4211"/>
      <c r="Z4211"/>
      <c r="AA4211"/>
    </row>
    <row r="4212" spans="1:27" s="44" customFormat="1" x14ac:dyDescent="0.15">
      <c r="A4212" s="66"/>
      <c r="O4212"/>
      <c r="T4212"/>
      <c r="U4212"/>
      <c r="V4212"/>
      <c r="W4212"/>
      <c r="X4212"/>
      <c r="Y4212"/>
      <c r="Z4212"/>
      <c r="AA4212"/>
    </row>
    <row r="4213" spans="1:27" s="44" customFormat="1" x14ac:dyDescent="0.15">
      <c r="A4213" s="66"/>
      <c r="O4213"/>
      <c r="T4213"/>
      <c r="U4213"/>
      <c r="V4213"/>
      <c r="W4213"/>
      <c r="X4213"/>
      <c r="Y4213"/>
      <c r="Z4213"/>
      <c r="AA4213"/>
    </row>
    <row r="4214" spans="1:27" s="44" customFormat="1" x14ac:dyDescent="0.15">
      <c r="A4214" s="66"/>
      <c r="O4214"/>
      <c r="T4214"/>
      <c r="U4214"/>
      <c r="V4214"/>
      <c r="W4214"/>
      <c r="X4214"/>
      <c r="Y4214"/>
      <c r="Z4214"/>
      <c r="AA4214"/>
    </row>
    <row r="4215" spans="1:27" s="44" customFormat="1" x14ac:dyDescent="0.15">
      <c r="A4215" s="66"/>
      <c r="O4215"/>
      <c r="T4215"/>
      <c r="U4215"/>
      <c r="V4215"/>
      <c r="W4215"/>
      <c r="X4215"/>
      <c r="Y4215"/>
      <c r="Z4215"/>
      <c r="AA4215"/>
    </row>
    <row r="4216" spans="1:27" s="44" customFormat="1" x14ac:dyDescent="0.15">
      <c r="A4216" s="66"/>
      <c r="O4216"/>
      <c r="T4216"/>
      <c r="U4216"/>
      <c r="V4216"/>
      <c r="W4216"/>
      <c r="X4216"/>
      <c r="Y4216"/>
      <c r="Z4216"/>
      <c r="AA4216"/>
    </row>
    <row r="4217" spans="1:27" s="44" customFormat="1" x14ac:dyDescent="0.15">
      <c r="A4217" s="66"/>
      <c r="O4217"/>
      <c r="T4217"/>
      <c r="U4217"/>
      <c r="V4217"/>
      <c r="W4217"/>
      <c r="X4217"/>
      <c r="Y4217"/>
      <c r="Z4217"/>
      <c r="AA4217"/>
    </row>
    <row r="4218" spans="1:27" s="44" customFormat="1" x14ac:dyDescent="0.15">
      <c r="A4218" s="66"/>
      <c r="O4218"/>
      <c r="T4218"/>
      <c r="U4218"/>
      <c r="V4218"/>
      <c r="W4218"/>
      <c r="X4218"/>
      <c r="Y4218"/>
      <c r="Z4218"/>
      <c r="AA4218"/>
    </row>
    <row r="4219" spans="1:27" s="44" customFormat="1" x14ac:dyDescent="0.15">
      <c r="A4219" s="66"/>
      <c r="O4219"/>
      <c r="T4219"/>
      <c r="U4219"/>
      <c r="V4219"/>
      <c r="W4219"/>
      <c r="X4219"/>
      <c r="Y4219"/>
      <c r="Z4219"/>
      <c r="AA4219"/>
    </row>
    <row r="4220" spans="1:27" s="44" customFormat="1" x14ac:dyDescent="0.15">
      <c r="A4220" s="66"/>
      <c r="O4220"/>
      <c r="T4220"/>
      <c r="U4220"/>
      <c r="V4220"/>
      <c r="W4220"/>
      <c r="X4220"/>
      <c r="Y4220"/>
      <c r="Z4220"/>
      <c r="AA4220"/>
    </row>
    <row r="4221" spans="1:27" s="44" customFormat="1" x14ac:dyDescent="0.15">
      <c r="A4221" s="66"/>
      <c r="O4221"/>
      <c r="T4221"/>
      <c r="U4221"/>
      <c r="V4221"/>
      <c r="W4221"/>
      <c r="X4221"/>
      <c r="Y4221"/>
      <c r="Z4221"/>
      <c r="AA4221"/>
    </row>
    <row r="4222" spans="1:27" s="44" customFormat="1" x14ac:dyDescent="0.15">
      <c r="A4222" s="66"/>
      <c r="O4222"/>
      <c r="T4222"/>
      <c r="U4222"/>
      <c r="V4222"/>
      <c r="W4222"/>
      <c r="X4222"/>
      <c r="Y4222"/>
      <c r="Z4222"/>
      <c r="AA4222"/>
    </row>
    <row r="4223" spans="1:27" s="44" customFormat="1" x14ac:dyDescent="0.15">
      <c r="A4223" s="66"/>
      <c r="O4223"/>
      <c r="T4223"/>
      <c r="U4223"/>
      <c r="V4223"/>
      <c r="W4223"/>
      <c r="X4223"/>
      <c r="Y4223"/>
      <c r="Z4223"/>
      <c r="AA4223"/>
    </row>
    <row r="4224" spans="1:27" s="44" customFormat="1" x14ac:dyDescent="0.15">
      <c r="A4224" s="66"/>
      <c r="O4224"/>
      <c r="T4224"/>
      <c r="U4224"/>
      <c r="V4224"/>
      <c r="W4224"/>
      <c r="X4224"/>
      <c r="Y4224"/>
      <c r="Z4224"/>
      <c r="AA4224"/>
    </row>
    <row r="4225" spans="1:27" s="44" customFormat="1" x14ac:dyDescent="0.15">
      <c r="A4225" s="66"/>
      <c r="O4225"/>
      <c r="T4225"/>
      <c r="U4225"/>
      <c r="V4225"/>
      <c r="W4225"/>
      <c r="X4225"/>
      <c r="Y4225"/>
      <c r="Z4225"/>
      <c r="AA4225"/>
    </row>
    <row r="4226" spans="1:27" s="44" customFormat="1" x14ac:dyDescent="0.15">
      <c r="A4226" s="66"/>
      <c r="O4226"/>
      <c r="T4226"/>
      <c r="U4226"/>
      <c r="V4226"/>
      <c r="W4226"/>
      <c r="X4226"/>
      <c r="Y4226"/>
      <c r="Z4226"/>
      <c r="AA4226"/>
    </row>
    <row r="4227" spans="1:27" s="44" customFormat="1" x14ac:dyDescent="0.15">
      <c r="A4227" s="66"/>
      <c r="O4227"/>
      <c r="T4227"/>
      <c r="U4227"/>
      <c r="V4227"/>
      <c r="W4227"/>
      <c r="X4227"/>
      <c r="Y4227"/>
      <c r="Z4227"/>
      <c r="AA4227"/>
    </row>
    <row r="4228" spans="1:27" s="44" customFormat="1" x14ac:dyDescent="0.15">
      <c r="A4228" s="66"/>
      <c r="O4228"/>
      <c r="T4228"/>
      <c r="U4228"/>
      <c r="V4228"/>
      <c r="W4228"/>
      <c r="X4228"/>
      <c r="Y4228"/>
      <c r="Z4228"/>
      <c r="AA4228"/>
    </row>
    <row r="4229" spans="1:27" s="44" customFormat="1" x14ac:dyDescent="0.15">
      <c r="A4229" s="66"/>
      <c r="O4229"/>
      <c r="T4229"/>
      <c r="U4229"/>
      <c r="V4229"/>
      <c r="W4229"/>
      <c r="X4229"/>
      <c r="Y4229"/>
      <c r="Z4229"/>
      <c r="AA4229"/>
    </row>
    <row r="4230" spans="1:27" s="44" customFormat="1" x14ac:dyDescent="0.15">
      <c r="A4230" s="66"/>
      <c r="O4230"/>
      <c r="T4230"/>
      <c r="U4230"/>
      <c r="V4230"/>
      <c r="W4230"/>
      <c r="X4230"/>
      <c r="Y4230"/>
      <c r="Z4230"/>
      <c r="AA4230"/>
    </row>
    <row r="4231" spans="1:27" s="44" customFormat="1" x14ac:dyDescent="0.15">
      <c r="A4231" s="66"/>
      <c r="O4231"/>
      <c r="T4231"/>
      <c r="U4231"/>
      <c r="V4231"/>
      <c r="W4231"/>
      <c r="X4231"/>
      <c r="Y4231"/>
      <c r="Z4231"/>
      <c r="AA4231"/>
    </row>
    <row r="4232" spans="1:27" s="44" customFormat="1" x14ac:dyDescent="0.15">
      <c r="A4232" s="66"/>
      <c r="O4232"/>
      <c r="T4232"/>
      <c r="U4232"/>
      <c r="V4232"/>
      <c r="W4232"/>
      <c r="X4232"/>
      <c r="Y4232"/>
      <c r="Z4232"/>
      <c r="AA4232"/>
    </row>
    <row r="4233" spans="1:27" s="44" customFormat="1" x14ac:dyDescent="0.15">
      <c r="A4233" s="66"/>
      <c r="O4233"/>
      <c r="T4233"/>
      <c r="U4233"/>
      <c r="V4233"/>
      <c r="W4233"/>
      <c r="X4233"/>
      <c r="Y4233"/>
      <c r="Z4233"/>
      <c r="AA4233"/>
    </row>
    <row r="4234" spans="1:27" s="44" customFormat="1" x14ac:dyDescent="0.15">
      <c r="A4234" s="66"/>
      <c r="O4234"/>
      <c r="T4234"/>
      <c r="U4234"/>
      <c r="V4234"/>
      <c r="W4234"/>
      <c r="X4234"/>
      <c r="Y4234"/>
      <c r="Z4234"/>
      <c r="AA4234"/>
    </row>
    <row r="4235" spans="1:27" s="44" customFormat="1" x14ac:dyDescent="0.15">
      <c r="A4235" s="66"/>
      <c r="O4235"/>
      <c r="T4235"/>
      <c r="U4235"/>
      <c r="V4235"/>
      <c r="W4235"/>
      <c r="X4235"/>
      <c r="Y4235"/>
      <c r="Z4235"/>
      <c r="AA4235"/>
    </row>
    <row r="4236" spans="1:27" s="44" customFormat="1" x14ac:dyDescent="0.15">
      <c r="A4236" s="66"/>
      <c r="O4236"/>
      <c r="T4236"/>
      <c r="U4236"/>
      <c r="V4236"/>
      <c r="W4236"/>
      <c r="X4236"/>
      <c r="Y4236"/>
      <c r="Z4236"/>
      <c r="AA4236"/>
    </row>
    <row r="4237" spans="1:27" s="44" customFormat="1" x14ac:dyDescent="0.15">
      <c r="A4237" s="66"/>
      <c r="O4237"/>
      <c r="T4237"/>
      <c r="U4237"/>
      <c r="V4237"/>
      <c r="W4237"/>
      <c r="X4237"/>
      <c r="Y4237"/>
      <c r="Z4237"/>
      <c r="AA4237"/>
    </row>
    <row r="4238" spans="1:27" s="44" customFormat="1" x14ac:dyDescent="0.15">
      <c r="A4238" s="66"/>
      <c r="O4238"/>
      <c r="T4238"/>
      <c r="U4238"/>
      <c r="V4238"/>
      <c r="W4238"/>
      <c r="X4238"/>
      <c r="Y4238"/>
      <c r="Z4238"/>
      <c r="AA4238"/>
    </row>
    <row r="4239" spans="1:27" s="44" customFormat="1" x14ac:dyDescent="0.15">
      <c r="A4239" s="66"/>
      <c r="O4239"/>
      <c r="T4239"/>
      <c r="U4239"/>
      <c r="V4239"/>
      <c r="W4239"/>
      <c r="X4239"/>
      <c r="Y4239"/>
      <c r="Z4239"/>
      <c r="AA4239"/>
    </row>
    <row r="4240" spans="1:27" s="44" customFormat="1" x14ac:dyDescent="0.15">
      <c r="A4240" s="66"/>
      <c r="O4240"/>
      <c r="T4240"/>
      <c r="U4240"/>
      <c r="V4240"/>
      <c r="W4240"/>
      <c r="X4240"/>
      <c r="Y4240"/>
      <c r="Z4240"/>
      <c r="AA4240"/>
    </row>
    <row r="4241" spans="1:27" s="44" customFormat="1" x14ac:dyDescent="0.15">
      <c r="A4241" s="66"/>
      <c r="O4241"/>
      <c r="T4241"/>
      <c r="U4241"/>
      <c r="V4241"/>
      <c r="W4241"/>
      <c r="X4241"/>
      <c r="Y4241"/>
      <c r="Z4241"/>
      <c r="AA4241"/>
    </row>
    <row r="4242" spans="1:27" s="44" customFormat="1" x14ac:dyDescent="0.15">
      <c r="A4242" s="66"/>
      <c r="O4242"/>
      <c r="T4242"/>
      <c r="U4242"/>
      <c r="V4242"/>
      <c r="W4242"/>
      <c r="X4242"/>
      <c r="Y4242"/>
      <c r="Z4242"/>
      <c r="AA4242"/>
    </row>
    <row r="4243" spans="1:27" s="44" customFormat="1" x14ac:dyDescent="0.15">
      <c r="A4243" s="66"/>
      <c r="O4243"/>
      <c r="T4243"/>
      <c r="U4243"/>
      <c r="V4243"/>
      <c r="W4243"/>
      <c r="X4243"/>
      <c r="Y4243"/>
      <c r="Z4243"/>
      <c r="AA4243"/>
    </row>
    <row r="4244" spans="1:27" s="44" customFormat="1" x14ac:dyDescent="0.15">
      <c r="A4244" s="66"/>
      <c r="O4244"/>
      <c r="T4244"/>
      <c r="U4244"/>
      <c r="V4244"/>
      <c r="W4244"/>
      <c r="X4244"/>
      <c r="Y4244"/>
      <c r="Z4244"/>
      <c r="AA4244"/>
    </row>
    <row r="4245" spans="1:27" s="44" customFormat="1" x14ac:dyDescent="0.15">
      <c r="A4245" s="66"/>
      <c r="O4245"/>
      <c r="T4245"/>
      <c r="U4245"/>
      <c r="V4245"/>
      <c r="W4245"/>
      <c r="X4245"/>
      <c r="Y4245"/>
      <c r="Z4245"/>
      <c r="AA4245"/>
    </row>
    <row r="4246" spans="1:27" s="44" customFormat="1" x14ac:dyDescent="0.15">
      <c r="A4246" s="66"/>
      <c r="O4246"/>
      <c r="T4246"/>
      <c r="U4246"/>
      <c r="V4246"/>
      <c r="W4246"/>
      <c r="X4246"/>
      <c r="Y4246"/>
      <c r="Z4246"/>
      <c r="AA4246"/>
    </row>
    <row r="4247" spans="1:27" s="44" customFormat="1" x14ac:dyDescent="0.15">
      <c r="A4247" s="66"/>
      <c r="O4247"/>
      <c r="T4247"/>
      <c r="U4247"/>
      <c r="V4247"/>
      <c r="W4247"/>
      <c r="X4247"/>
      <c r="Y4247"/>
      <c r="Z4247"/>
      <c r="AA4247"/>
    </row>
    <row r="4248" spans="1:27" s="44" customFormat="1" x14ac:dyDescent="0.15">
      <c r="A4248" s="66"/>
      <c r="O4248"/>
      <c r="T4248"/>
      <c r="U4248"/>
      <c r="V4248"/>
      <c r="W4248"/>
      <c r="X4248"/>
      <c r="Y4248"/>
      <c r="Z4248"/>
      <c r="AA4248"/>
    </row>
    <row r="4249" spans="1:27" s="44" customFormat="1" x14ac:dyDescent="0.15">
      <c r="A4249" s="66"/>
      <c r="O4249"/>
      <c r="T4249"/>
      <c r="U4249"/>
      <c r="V4249"/>
      <c r="W4249"/>
      <c r="X4249"/>
      <c r="Y4249"/>
      <c r="Z4249"/>
      <c r="AA4249"/>
    </row>
    <row r="4250" spans="1:27" s="44" customFormat="1" x14ac:dyDescent="0.15">
      <c r="A4250" s="66"/>
      <c r="O4250"/>
      <c r="T4250"/>
      <c r="U4250"/>
      <c r="V4250"/>
      <c r="W4250"/>
      <c r="X4250"/>
      <c r="Y4250"/>
      <c r="Z4250"/>
      <c r="AA4250"/>
    </row>
    <row r="4251" spans="1:27" s="44" customFormat="1" x14ac:dyDescent="0.15">
      <c r="A4251" s="66"/>
      <c r="O4251"/>
      <c r="T4251"/>
      <c r="U4251"/>
      <c r="V4251"/>
      <c r="W4251"/>
      <c r="X4251"/>
      <c r="Y4251"/>
      <c r="Z4251"/>
      <c r="AA4251"/>
    </row>
    <row r="4252" spans="1:27" s="44" customFormat="1" x14ac:dyDescent="0.15">
      <c r="A4252" s="66"/>
      <c r="O4252"/>
      <c r="T4252"/>
      <c r="U4252"/>
      <c r="V4252"/>
      <c r="W4252"/>
      <c r="X4252"/>
      <c r="Y4252"/>
      <c r="Z4252"/>
      <c r="AA4252"/>
    </row>
    <row r="4253" spans="1:27" s="44" customFormat="1" x14ac:dyDescent="0.15">
      <c r="A4253" s="66"/>
      <c r="O4253"/>
      <c r="T4253"/>
      <c r="U4253"/>
      <c r="V4253"/>
      <c r="W4253"/>
      <c r="X4253"/>
      <c r="Y4253"/>
      <c r="Z4253"/>
      <c r="AA4253"/>
    </row>
    <row r="4254" spans="1:27" s="44" customFormat="1" x14ac:dyDescent="0.15">
      <c r="A4254" s="66"/>
      <c r="O4254"/>
      <c r="T4254"/>
      <c r="U4254"/>
      <c r="V4254"/>
      <c r="W4254"/>
      <c r="X4254"/>
      <c r="Y4254"/>
      <c r="Z4254"/>
      <c r="AA4254"/>
    </row>
    <row r="4255" spans="1:27" s="44" customFormat="1" x14ac:dyDescent="0.15">
      <c r="A4255" s="66"/>
      <c r="O4255"/>
      <c r="T4255"/>
      <c r="U4255"/>
      <c r="V4255"/>
      <c r="W4255"/>
      <c r="X4255"/>
      <c r="Y4255"/>
      <c r="Z4255"/>
      <c r="AA4255"/>
    </row>
    <row r="4256" spans="1:27" s="44" customFormat="1" x14ac:dyDescent="0.15">
      <c r="A4256" s="66"/>
      <c r="O4256"/>
      <c r="T4256"/>
      <c r="U4256"/>
      <c r="V4256"/>
      <c r="W4256"/>
      <c r="X4256"/>
      <c r="Y4256"/>
      <c r="Z4256"/>
      <c r="AA4256"/>
    </row>
    <row r="4257" spans="1:27" s="44" customFormat="1" x14ac:dyDescent="0.15">
      <c r="A4257" s="66"/>
      <c r="O4257"/>
      <c r="T4257"/>
      <c r="U4257"/>
      <c r="V4257"/>
      <c r="W4257"/>
      <c r="X4257"/>
      <c r="Y4257"/>
      <c r="Z4257"/>
      <c r="AA4257"/>
    </row>
    <row r="4258" spans="1:27" s="44" customFormat="1" x14ac:dyDescent="0.15">
      <c r="A4258" s="66"/>
      <c r="O4258"/>
      <c r="T4258"/>
      <c r="U4258"/>
      <c r="V4258"/>
      <c r="W4258"/>
      <c r="X4258"/>
      <c r="Y4258"/>
      <c r="Z4258"/>
      <c r="AA4258"/>
    </row>
    <row r="4259" spans="1:27" s="44" customFormat="1" x14ac:dyDescent="0.15">
      <c r="A4259" s="66"/>
      <c r="O4259"/>
      <c r="T4259"/>
      <c r="U4259"/>
      <c r="V4259"/>
      <c r="W4259"/>
      <c r="X4259"/>
      <c r="Y4259"/>
      <c r="Z4259"/>
      <c r="AA4259"/>
    </row>
    <row r="4260" spans="1:27" s="44" customFormat="1" x14ac:dyDescent="0.15">
      <c r="A4260" s="66"/>
      <c r="O4260"/>
      <c r="T4260"/>
      <c r="U4260"/>
      <c r="V4260"/>
      <c r="W4260"/>
      <c r="X4260"/>
      <c r="Y4260"/>
      <c r="Z4260"/>
      <c r="AA4260"/>
    </row>
    <row r="4261" spans="1:27" s="44" customFormat="1" x14ac:dyDescent="0.15">
      <c r="A4261" s="66"/>
      <c r="O4261"/>
      <c r="T4261"/>
      <c r="U4261"/>
      <c r="V4261"/>
      <c r="W4261"/>
      <c r="X4261"/>
      <c r="Y4261"/>
      <c r="Z4261"/>
      <c r="AA4261"/>
    </row>
    <row r="4262" spans="1:27" s="44" customFormat="1" x14ac:dyDescent="0.15">
      <c r="A4262" s="66"/>
      <c r="O4262"/>
      <c r="T4262"/>
      <c r="U4262"/>
      <c r="V4262"/>
      <c r="W4262"/>
      <c r="X4262"/>
      <c r="Y4262"/>
      <c r="Z4262"/>
      <c r="AA4262"/>
    </row>
    <row r="4263" spans="1:27" s="44" customFormat="1" x14ac:dyDescent="0.15">
      <c r="A4263" s="66"/>
      <c r="O4263"/>
      <c r="T4263"/>
      <c r="U4263"/>
      <c r="V4263"/>
      <c r="W4263"/>
      <c r="X4263"/>
      <c r="Y4263"/>
      <c r="Z4263"/>
      <c r="AA4263"/>
    </row>
    <row r="4264" spans="1:27" s="44" customFormat="1" x14ac:dyDescent="0.15">
      <c r="A4264" s="66"/>
      <c r="O4264"/>
      <c r="T4264"/>
      <c r="U4264"/>
      <c r="V4264"/>
      <c r="W4264"/>
      <c r="X4264"/>
      <c r="Y4264"/>
      <c r="Z4264"/>
      <c r="AA4264"/>
    </row>
    <row r="4265" spans="1:27" s="44" customFormat="1" x14ac:dyDescent="0.15">
      <c r="A4265" s="66"/>
      <c r="O4265"/>
      <c r="T4265"/>
      <c r="U4265"/>
      <c r="V4265"/>
      <c r="W4265"/>
      <c r="X4265"/>
      <c r="Y4265"/>
      <c r="Z4265"/>
      <c r="AA4265"/>
    </row>
    <row r="4266" spans="1:27" s="44" customFormat="1" x14ac:dyDescent="0.15">
      <c r="A4266" s="66"/>
      <c r="O4266"/>
      <c r="T4266"/>
      <c r="U4266"/>
      <c r="V4266"/>
      <c r="W4266"/>
      <c r="X4266"/>
      <c r="Y4266"/>
      <c r="Z4266"/>
      <c r="AA4266"/>
    </row>
    <row r="4267" spans="1:27" s="44" customFormat="1" x14ac:dyDescent="0.15">
      <c r="A4267" s="66"/>
      <c r="O4267"/>
      <c r="T4267"/>
      <c r="U4267"/>
      <c r="V4267"/>
      <c r="W4267"/>
      <c r="X4267"/>
      <c r="Y4267"/>
      <c r="Z4267"/>
      <c r="AA4267"/>
    </row>
    <row r="4268" spans="1:27" s="44" customFormat="1" x14ac:dyDescent="0.15">
      <c r="A4268" s="66"/>
      <c r="O4268"/>
      <c r="T4268"/>
      <c r="U4268"/>
      <c r="V4268"/>
      <c r="W4268"/>
      <c r="X4268"/>
      <c r="Y4268"/>
      <c r="Z4268"/>
      <c r="AA4268"/>
    </row>
    <row r="4269" spans="1:27" s="44" customFormat="1" x14ac:dyDescent="0.15">
      <c r="A4269" s="66"/>
      <c r="O4269"/>
      <c r="T4269"/>
      <c r="U4269"/>
      <c r="V4269"/>
      <c r="W4269"/>
      <c r="X4269"/>
      <c r="Y4269"/>
      <c r="Z4269"/>
      <c r="AA4269"/>
    </row>
    <row r="4270" spans="1:27" s="44" customFormat="1" x14ac:dyDescent="0.15">
      <c r="A4270" s="66"/>
      <c r="O4270"/>
      <c r="T4270"/>
      <c r="U4270"/>
      <c r="V4270"/>
      <c r="W4270"/>
      <c r="X4270"/>
      <c r="Y4270"/>
      <c r="Z4270"/>
      <c r="AA4270"/>
    </row>
    <row r="4271" spans="1:27" s="44" customFormat="1" x14ac:dyDescent="0.15">
      <c r="A4271" s="66"/>
      <c r="O4271"/>
      <c r="T4271"/>
      <c r="U4271"/>
      <c r="V4271"/>
      <c r="W4271"/>
      <c r="X4271"/>
      <c r="Y4271"/>
      <c r="Z4271"/>
      <c r="AA4271"/>
    </row>
    <row r="4272" spans="1:27" s="44" customFormat="1" x14ac:dyDescent="0.15">
      <c r="A4272" s="66"/>
      <c r="O4272"/>
      <c r="T4272"/>
      <c r="U4272"/>
      <c r="V4272"/>
      <c r="W4272"/>
      <c r="X4272"/>
      <c r="Y4272"/>
      <c r="Z4272"/>
      <c r="AA4272"/>
    </row>
    <row r="4273" spans="1:27" s="44" customFormat="1" x14ac:dyDescent="0.15">
      <c r="A4273" s="66"/>
      <c r="O4273"/>
      <c r="T4273"/>
      <c r="U4273"/>
      <c r="V4273"/>
      <c r="W4273"/>
      <c r="X4273"/>
      <c r="Y4273"/>
      <c r="Z4273"/>
      <c r="AA4273"/>
    </row>
    <row r="4274" spans="1:27" s="44" customFormat="1" x14ac:dyDescent="0.15">
      <c r="A4274" s="66"/>
      <c r="O4274"/>
      <c r="T4274"/>
      <c r="U4274"/>
      <c r="V4274"/>
      <c r="W4274"/>
      <c r="X4274"/>
      <c r="Y4274"/>
      <c r="Z4274"/>
      <c r="AA4274"/>
    </row>
    <row r="4275" spans="1:27" s="44" customFormat="1" x14ac:dyDescent="0.15">
      <c r="A4275" s="66"/>
      <c r="O4275"/>
      <c r="T4275"/>
      <c r="U4275"/>
      <c r="V4275"/>
      <c r="W4275"/>
      <c r="X4275"/>
      <c r="Y4275"/>
      <c r="Z4275"/>
      <c r="AA4275"/>
    </row>
    <row r="4276" spans="1:27" s="44" customFormat="1" x14ac:dyDescent="0.15">
      <c r="A4276" s="66"/>
      <c r="O4276"/>
      <c r="T4276"/>
      <c r="U4276"/>
      <c r="V4276"/>
      <c r="W4276"/>
      <c r="X4276"/>
      <c r="Y4276"/>
      <c r="Z4276"/>
      <c r="AA4276"/>
    </row>
    <row r="4277" spans="1:27" s="44" customFormat="1" x14ac:dyDescent="0.15">
      <c r="A4277" s="66"/>
      <c r="O4277"/>
      <c r="T4277"/>
      <c r="U4277"/>
      <c r="V4277"/>
      <c r="W4277"/>
      <c r="X4277"/>
      <c r="Y4277"/>
      <c r="Z4277"/>
      <c r="AA4277"/>
    </row>
    <row r="4278" spans="1:27" s="44" customFormat="1" x14ac:dyDescent="0.15">
      <c r="A4278" s="66"/>
      <c r="O4278"/>
      <c r="T4278"/>
      <c r="U4278"/>
      <c r="V4278"/>
      <c r="W4278"/>
      <c r="X4278"/>
      <c r="Y4278"/>
      <c r="Z4278"/>
      <c r="AA4278"/>
    </row>
    <row r="4279" spans="1:27" s="44" customFormat="1" x14ac:dyDescent="0.15">
      <c r="A4279" s="66"/>
      <c r="O4279"/>
      <c r="T4279"/>
      <c r="U4279"/>
      <c r="V4279"/>
      <c r="W4279"/>
      <c r="X4279"/>
      <c r="Y4279"/>
      <c r="Z4279"/>
      <c r="AA4279"/>
    </row>
    <row r="4280" spans="1:27" s="44" customFormat="1" x14ac:dyDescent="0.15">
      <c r="A4280" s="66"/>
      <c r="O4280"/>
      <c r="T4280"/>
      <c r="U4280"/>
      <c r="V4280"/>
      <c r="W4280"/>
      <c r="X4280"/>
      <c r="Y4280"/>
      <c r="Z4280"/>
      <c r="AA4280"/>
    </row>
    <row r="4281" spans="1:27" s="44" customFormat="1" x14ac:dyDescent="0.15">
      <c r="A4281" s="66"/>
      <c r="O4281"/>
      <c r="T4281"/>
      <c r="U4281"/>
      <c r="V4281"/>
      <c r="W4281"/>
      <c r="X4281"/>
      <c r="Y4281"/>
      <c r="Z4281"/>
      <c r="AA4281"/>
    </row>
    <row r="4282" spans="1:27" s="44" customFormat="1" x14ac:dyDescent="0.15">
      <c r="A4282" s="66"/>
      <c r="O4282"/>
      <c r="T4282"/>
      <c r="U4282"/>
      <c r="V4282"/>
      <c r="W4282"/>
      <c r="X4282"/>
      <c r="Y4282"/>
      <c r="Z4282"/>
      <c r="AA4282"/>
    </row>
    <row r="4283" spans="1:27" s="44" customFormat="1" x14ac:dyDescent="0.15">
      <c r="A4283" s="66"/>
      <c r="O4283"/>
      <c r="T4283"/>
      <c r="U4283"/>
      <c r="V4283"/>
      <c r="W4283"/>
      <c r="X4283"/>
      <c r="Y4283"/>
      <c r="Z4283"/>
      <c r="AA4283"/>
    </row>
    <row r="4284" spans="1:27" s="44" customFormat="1" x14ac:dyDescent="0.15">
      <c r="A4284" s="66"/>
      <c r="O4284"/>
      <c r="T4284"/>
      <c r="U4284"/>
      <c r="V4284"/>
      <c r="W4284"/>
      <c r="X4284"/>
      <c r="Y4284"/>
      <c r="Z4284"/>
      <c r="AA4284"/>
    </row>
    <row r="4285" spans="1:27" s="44" customFormat="1" x14ac:dyDescent="0.15">
      <c r="A4285" s="66"/>
      <c r="O4285"/>
      <c r="T4285"/>
      <c r="U4285"/>
      <c r="V4285"/>
      <c r="W4285"/>
      <c r="X4285"/>
      <c r="Y4285"/>
      <c r="Z4285"/>
      <c r="AA4285"/>
    </row>
    <row r="4286" spans="1:27" s="44" customFormat="1" x14ac:dyDescent="0.15">
      <c r="A4286" s="66"/>
      <c r="O4286"/>
      <c r="T4286"/>
      <c r="U4286"/>
      <c r="V4286"/>
      <c r="W4286"/>
      <c r="X4286"/>
      <c r="Y4286"/>
      <c r="Z4286"/>
      <c r="AA4286"/>
    </row>
    <row r="4287" spans="1:27" s="44" customFormat="1" x14ac:dyDescent="0.15">
      <c r="A4287" s="66"/>
      <c r="O4287"/>
      <c r="T4287"/>
      <c r="U4287"/>
      <c r="V4287"/>
      <c r="W4287"/>
      <c r="X4287"/>
      <c r="Y4287"/>
      <c r="Z4287"/>
      <c r="AA4287"/>
    </row>
    <row r="4288" spans="1:27" s="44" customFormat="1" x14ac:dyDescent="0.15">
      <c r="A4288" s="66"/>
      <c r="O4288"/>
      <c r="T4288"/>
      <c r="U4288"/>
      <c r="V4288"/>
      <c r="W4288"/>
      <c r="X4288"/>
      <c r="Y4288"/>
      <c r="Z4288"/>
      <c r="AA4288"/>
    </row>
    <row r="4289" spans="1:27" s="44" customFormat="1" x14ac:dyDescent="0.15">
      <c r="A4289" s="66"/>
      <c r="O4289"/>
      <c r="T4289"/>
      <c r="U4289"/>
      <c r="V4289"/>
      <c r="W4289"/>
      <c r="X4289"/>
      <c r="Y4289"/>
      <c r="Z4289"/>
      <c r="AA4289"/>
    </row>
    <row r="4290" spans="1:27" s="44" customFormat="1" x14ac:dyDescent="0.15">
      <c r="A4290" s="66"/>
      <c r="O4290"/>
      <c r="T4290"/>
      <c r="U4290"/>
      <c r="V4290"/>
      <c r="W4290"/>
      <c r="X4290"/>
      <c r="Y4290"/>
      <c r="Z4290"/>
      <c r="AA4290"/>
    </row>
    <row r="4291" spans="1:27" s="44" customFormat="1" x14ac:dyDescent="0.15">
      <c r="A4291" s="66"/>
      <c r="O4291"/>
      <c r="T4291"/>
      <c r="U4291"/>
      <c r="V4291"/>
      <c r="W4291"/>
      <c r="X4291"/>
      <c r="Y4291"/>
      <c r="Z4291"/>
      <c r="AA4291"/>
    </row>
    <row r="4292" spans="1:27" s="44" customFormat="1" x14ac:dyDescent="0.15">
      <c r="A4292" s="66"/>
      <c r="O4292"/>
      <c r="T4292"/>
      <c r="U4292"/>
      <c r="V4292"/>
      <c r="W4292"/>
      <c r="X4292"/>
      <c r="Y4292"/>
      <c r="Z4292"/>
      <c r="AA4292"/>
    </row>
    <row r="4293" spans="1:27" s="44" customFormat="1" x14ac:dyDescent="0.15">
      <c r="A4293" s="66"/>
      <c r="O4293"/>
      <c r="T4293"/>
      <c r="U4293"/>
      <c r="V4293"/>
      <c r="W4293"/>
      <c r="X4293"/>
      <c r="Y4293"/>
      <c r="Z4293"/>
      <c r="AA4293"/>
    </row>
    <row r="4294" spans="1:27" s="44" customFormat="1" x14ac:dyDescent="0.15">
      <c r="A4294" s="66"/>
      <c r="O4294"/>
      <c r="T4294"/>
      <c r="U4294"/>
      <c r="V4294"/>
      <c r="W4294"/>
      <c r="X4294"/>
      <c r="Y4294"/>
      <c r="Z4294"/>
      <c r="AA4294"/>
    </row>
    <row r="4295" spans="1:27" s="44" customFormat="1" x14ac:dyDescent="0.15">
      <c r="A4295" s="66"/>
      <c r="O4295"/>
      <c r="T4295"/>
      <c r="U4295"/>
      <c r="V4295"/>
      <c r="W4295"/>
      <c r="X4295"/>
      <c r="Y4295"/>
      <c r="Z4295"/>
      <c r="AA4295"/>
    </row>
    <row r="4296" spans="1:27" s="44" customFormat="1" x14ac:dyDescent="0.15">
      <c r="A4296" s="66"/>
      <c r="O4296"/>
      <c r="T4296"/>
      <c r="U4296"/>
      <c r="V4296"/>
      <c r="W4296"/>
      <c r="X4296"/>
      <c r="Y4296"/>
      <c r="Z4296"/>
      <c r="AA4296"/>
    </row>
    <row r="4297" spans="1:27" s="44" customFormat="1" x14ac:dyDescent="0.15">
      <c r="A4297" s="66"/>
      <c r="O4297"/>
      <c r="T4297"/>
      <c r="U4297"/>
      <c r="V4297"/>
      <c r="W4297"/>
      <c r="X4297"/>
      <c r="Y4297"/>
      <c r="Z4297"/>
      <c r="AA4297"/>
    </row>
    <row r="4298" spans="1:27" s="44" customFormat="1" x14ac:dyDescent="0.15">
      <c r="A4298" s="66"/>
      <c r="O4298"/>
      <c r="T4298"/>
      <c r="U4298"/>
      <c r="V4298"/>
      <c r="W4298"/>
      <c r="X4298"/>
      <c r="Y4298"/>
      <c r="Z4298"/>
      <c r="AA4298"/>
    </row>
    <row r="4299" spans="1:27" s="44" customFormat="1" x14ac:dyDescent="0.15">
      <c r="A4299" s="66"/>
      <c r="O4299"/>
      <c r="T4299"/>
      <c r="U4299"/>
      <c r="V4299"/>
      <c r="W4299"/>
      <c r="X4299"/>
      <c r="Y4299"/>
      <c r="Z4299"/>
      <c r="AA4299"/>
    </row>
    <row r="4300" spans="1:27" s="44" customFormat="1" x14ac:dyDescent="0.15">
      <c r="A4300" s="66"/>
      <c r="O4300"/>
      <c r="T4300"/>
      <c r="U4300"/>
      <c r="V4300"/>
      <c r="W4300"/>
      <c r="X4300"/>
      <c r="Y4300"/>
      <c r="Z4300"/>
      <c r="AA4300"/>
    </row>
    <row r="4301" spans="1:27" s="44" customFormat="1" x14ac:dyDescent="0.15">
      <c r="A4301" s="66"/>
      <c r="O4301"/>
      <c r="T4301"/>
      <c r="U4301"/>
      <c r="V4301"/>
      <c r="W4301"/>
      <c r="X4301"/>
      <c r="Y4301"/>
      <c r="Z4301"/>
      <c r="AA4301"/>
    </row>
    <row r="4302" spans="1:27" s="44" customFormat="1" x14ac:dyDescent="0.15">
      <c r="A4302" s="66"/>
      <c r="O4302"/>
      <c r="T4302"/>
      <c r="U4302"/>
      <c r="V4302"/>
      <c r="W4302"/>
      <c r="X4302"/>
      <c r="Y4302"/>
      <c r="Z4302"/>
      <c r="AA4302"/>
    </row>
    <row r="4303" spans="1:27" s="44" customFormat="1" x14ac:dyDescent="0.15">
      <c r="A4303" s="66"/>
      <c r="O4303"/>
      <c r="T4303"/>
      <c r="U4303"/>
      <c r="V4303"/>
      <c r="W4303"/>
      <c r="X4303"/>
      <c r="Y4303"/>
      <c r="Z4303"/>
      <c r="AA4303"/>
    </row>
    <row r="4304" spans="1:27" s="44" customFormat="1" x14ac:dyDescent="0.15">
      <c r="A4304" s="66"/>
      <c r="O4304"/>
      <c r="T4304"/>
      <c r="U4304"/>
      <c r="V4304"/>
      <c r="W4304"/>
      <c r="X4304"/>
      <c r="Y4304"/>
      <c r="Z4304"/>
      <c r="AA4304"/>
    </row>
    <row r="4305" spans="1:27" s="44" customFormat="1" x14ac:dyDescent="0.15">
      <c r="A4305" s="66"/>
      <c r="O4305"/>
      <c r="T4305"/>
      <c r="U4305"/>
      <c r="V4305"/>
      <c r="W4305"/>
      <c r="X4305"/>
      <c r="Y4305"/>
      <c r="Z4305"/>
      <c r="AA4305"/>
    </row>
    <row r="4306" spans="1:27" s="44" customFormat="1" x14ac:dyDescent="0.15">
      <c r="A4306" s="66"/>
      <c r="O4306"/>
      <c r="T4306"/>
      <c r="U4306"/>
      <c r="V4306"/>
      <c r="W4306"/>
      <c r="X4306"/>
      <c r="Y4306"/>
      <c r="Z4306"/>
      <c r="AA4306"/>
    </row>
    <row r="4307" spans="1:27" s="44" customFormat="1" x14ac:dyDescent="0.15">
      <c r="A4307" s="66"/>
      <c r="O4307"/>
      <c r="T4307"/>
      <c r="U4307"/>
      <c r="V4307"/>
      <c r="W4307"/>
      <c r="X4307"/>
      <c r="Y4307"/>
      <c r="Z4307"/>
      <c r="AA4307"/>
    </row>
    <row r="4308" spans="1:27" s="44" customFormat="1" x14ac:dyDescent="0.15">
      <c r="A4308" s="66"/>
      <c r="O4308"/>
      <c r="T4308"/>
      <c r="U4308"/>
      <c r="V4308"/>
      <c r="W4308"/>
      <c r="X4308"/>
      <c r="Y4308"/>
      <c r="Z4308"/>
      <c r="AA4308"/>
    </row>
    <row r="4309" spans="1:27" s="44" customFormat="1" x14ac:dyDescent="0.15">
      <c r="A4309" s="66"/>
      <c r="O4309"/>
      <c r="T4309"/>
      <c r="U4309"/>
      <c r="V4309"/>
      <c r="W4309"/>
      <c r="X4309"/>
      <c r="Y4309"/>
      <c r="Z4309"/>
      <c r="AA4309"/>
    </row>
    <row r="4310" spans="1:27" s="44" customFormat="1" x14ac:dyDescent="0.15">
      <c r="A4310" s="66"/>
      <c r="O4310"/>
      <c r="T4310"/>
      <c r="U4310"/>
      <c r="V4310"/>
      <c r="W4310"/>
      <c r="X4310"/>
      <c r="Y4310"/>
      <c r="Z4310"/>
      <c r="AA4310"/>
    </row>
    <row r="4311" spans="1:27" s="44" customFormat="1" x14ac:dyDescent="0.15">
      <c r="A4311" s="66"/>
      <c r="O4311"/>
      <c r="T4311"/>
      <c r="U4311"/>
      <c r="V4311"/>
      <c r="W4311"/>
      <c r="X4311"/>
      <c r="Y4311"/>
      <c r="Z4311"/>
      <c r="AA4311"/>
    </row>
    <row r="4312" spans="1:27" s="44" customFormat="1" x14ac:dyDescent="0.15">
      <c r="A4312" s="66"/>
      <c r="O4312"/>
      <c r="T4312"/>
      <c r="U4312"/>
      <c r="V4312"/>
      <c r="W4312"/>
      <c r="X4312"/>
      <c r="Y4312"/>
      <c r="Z4312"/>
      <c r="AA4312"/>
    </row>
    <row r="4313" spans="1:27" s="44" customFormat="1" x14ac:dyDescent="0.15">
      <c r="A4313" s="66"/>
      <c r="O4313"/>
      <c r="T4313"/>
      <c r="U4313"/>
      <c r="V4313"/>
      <c r="W4313"/>
      <c r="X4313"/>
      <c r="Y4313"/>
      <c r="Z4313"/>
      <c r="AA4313"/>
    </row>
    <row r="4314" spans="1:27" s="44" customFormat="1" x14ac:dyDescent="0.15">
      <c r="A4314" s="66"/>
      <c r="O4314"/>
      <c r="T4314"/>
      <c r="U4314"/>
      <c r="V4314"/>
      <c r="W4314"/>
      <c r="X4314"/>
      <c r="Y4314"/>
      <c r="Z4314"/>
      <c r="AA4314"/>
    </row>
    <row r="4315" spans="1:27" s="44" customFormat="1" x14ac:dyDescent="0.15">
      <c r="A4315" s="66"/>
      <c r="O4315"/>
      <c r="T4315"/>
      <c r="U4315"/>
      <c r="V4315"/>
      <c r="W4315"/>
      <c r="X4315"/>
      <c r="Y4315"/>
      <c r="Z4315"/>
      <c r="AA4315"/>
    </row>
    <row r="4316" spans="1:27" s="44" customFormat="1" x14ac:dyDescent="0.15">
      <c r="A4316" s="66"/>
      <c r="O4316"/>
      <c r="T4316"/>
      <c r="U4316"/>
      <c r="V4316"/>
      <c r="W4316"/>
      <c r="X4316"/>
      <c r="Y4316"/>
      <c r="Z4316"/>
      <c r="AA4316"/>
    </row>
    <row r="4317" spans="1:27" s="44" customFormat="1" x14ac:dyDescent="0.15">
      <c r="A4317" s="66"/>
      <c r="O4317"/>
      <c r="T4317"/>
      <c r="U4317"/>
      <c r="V4317"/>
      <c r="W4317"/>
      <c r="X4317"/>
      <c r="Y4317"/>
      <c r="Z4317"/>
      <c r="AA4317"/>
    </row>
    <row r="4318" spans="1:27" s="44" customFormat="1" x14ac:dyDescent="0.15">
      <c r="A4318" s="66"/>
      <c r="O4318"/>
      <c r="T4318"/>
      <c r="U4318"/>
      <c r="V4318"/>
      <c r="W4318"/>
      <c r="X4318"/>
      <c r="Y4318"/>
      <c r="Z4318"/>
      <c r="AA4318"/>
    </row>
    <row r="4319" spans="1:27" s="44" customFormat="1" x14ac:dyDescent="0.15">
      <c r="A4319" s="66"/>
      <c r="O4319"/>
      <c r="T4319"/>
      <c r="U4319"/>
      <c r="V4319"/>
      <c r="W4319"/>
      <c r="X4319"/>
      <c r="Y4319"/>
      <c r="Z4319"/>
      <c r="AA4319"/>
    </row>
    <row r="4320" spans="1:27" s="44" customFormat="1" x14ac:dyDescent="0.15">
      <c r="A4320" s="66"/>
      <c r="O4320"/>
      <c r="T4320"/>
      <c r="U4320"/>
      <c r="V4320"/>
      <c r="W4320"/>
      <c r="X4320"/>
      <c r="Y4320"/>
      <c r="Z4320"/>
      <c r="AA4320"/>
    </row>
    <row r="4321" spans="1:27" s="44" customFormat="1" x14ac:dyDescent="0.15">
      <c r="A4321" s="66"/>
      <c r="O4321"/>
      <c r="T4321"/>
      <c r="U4321"/>
      <c r="V4321"/>
      <c r="W4321"/>
      <c r="X4321"/>
      <c r="Y4321"/>
      <c r="Z4321"/>
      <c r="AA4321"/>
    </row>
    <row r="4322" spans="1:27" s="44" customFormat="1" x14ac:dyDescent="0.15">
      <c r="A4322" s="66"/>
      <c r="O4322"/>
      <c r="T4322"/>
      <c r="U4322"/>
      <c r="V4322"/>
      <c r="W4322"/>
      <c r="X4322"/>
      <c r="Y4322"/>
      <c r="Z4322"/>
      <c r="AA4322"/>
    </row>
    <row r="4323" spans="1:27" s="44" customFormat="1" x14ac:dyDescent="0.15">
      <c r="A4323" s="66"/>
      <c r="O4323"/>
      <c r="T4323"/>
      <c r="U4323"/>
      <c r="V4323"/>
      <c r="W4323"/>
      <c r="X4323"/>
      <c r="Y4323"/>
      <c r="Z4323"/>
      <c r="AA4323"/>
    </row>
    <row r="4324" spans="1:27" s="44" customFormat="1" x14ac:dyDescent="0.15">
      <c r="A4324" s="66"/>
      <c r="O4324"/>
      <c r="T4324"/>
      <c r="U4324"/>
      <c r="V4324"/>
      <c r="W4324"/>
      <c r="X4324"/>
      <c r="Y4324"/>
      <c r="Z4324"/>
      <c r="AA4324"/>
    </row>
    <row r="4325" spans="1:27" s="44" customFormat="1" x14ac:dyDescent="0.15">
      <c r="A4325" s="66"/>
      <c r="O4325"/>
      <c r="T4325"/>
      <c r="U4325"/>
      <c r="V4325"/>
      <c r="W4325"/>
      <c r="X4325"/>
      <c r="Y4325"/>
      <c r="Z4325"/>
      <c r="AA4325"/>
    </row>
    <row r="4326" spans="1:27" s="44" customFormat="1" x14ac:dyDescent="0.15">
      <c r="A4326" s="66"/>
      <c r="O4326"/>
      <c r="T4326"/>
      <c r="U4326"/>
      <c r="V4326"/>
      <c r="W4326"/>
      <c r="X4326"/>
      <c r="Y4326"/>
      <c r="Z4326"/>
      <c r="AA4326"/>
    </row>
    <row r="4327" spans="1:27" s="44" customFormat="1" x14ac:dyDescent="0.15">
      <c r="A4327" s="66"/>
      <c r="O4327"/>
      <c r="T4327"/>
      <c r="U4327"/>
      <c r="V4327"/>
      <c r="W4327"/>
      <c r="X4327"/>
      <c r="Y4327"/>
      <c r="Z4327"/>
      <c r="AA4327"/>
    </row>
    <row r="4328" spans="1:27" s="44" customFormat="1" x14ac:dyDescent="0.15">
      <c r="A4328" s="66"/>
      <c r="O4328"/>
      <c r="T4328"/>
      <c r="U4328"/>
      <c r="V4328"/>
      <c r="W4328"/>
      <c r="X4328"/>
      <c r="Y4328"/>
      <c r="Z4328"/>
      <c r="AA4328"/>
    </row>
    <row r="4329" spans="1:27" s="44" customFormat="1" x14ac:dyDescent="0.15">
      <c r="A4329" s="66"/>
      <c r="O4329"/>
      <c r="T4329"/>
      <c r="U4329"/>
      <c r="V4329"/>
      <c r="W4329"/>
      <c r="X4329"/>
      <c r="Y4329"/>
      <c r="Z4329"/>
      <c r="AA4329"/>
    </row>
    <row r="4330" spans="1:27" s="44" customFormat="1" x14ac:dyDescent="0.15">
      <c r="A4330" s="66"/>
      <c r="O4330"/>
      <c r="T4330"/>
      <c r="U4330"/>
      <c r="V4330"/>
      <c r="W4330"/>
      <c r="X4330"/>
      <c r="Y4330"/>
      <c r="Z4330"/>
      <c r="AA4330"/>
    </row>
    <row r="4331" spans="1:27" s="44" customFormat="1" x14ac:dyDescent="0.15">
      <c r="A4331" s="66"/>
      <c r="O4331"/>
      <c r="T4331"/>
      <c r="U4331"/>
      <c r="V4331"/>
      <c r="W4331"/>
      <c r="X4331"/>
      <c r="Y4331"/>
      <c r="Z4331"/>
      <c r="AA4331"/>
    </row>
    <row r="4332" spans="1:27" s="44" customFormat="1" x14ac:dyDescent="0.15">
      <c r="A4332" s="66"/>
      <c r="O4332"/>
      <c r="T4332"/>
      <c r="U4332"/>
      <c r="V4332"/>
      <c r="W4332"/>
      <c r="X4332"/>
      <c r="Y4332"/>
      <c r="Z4332"/>
      <c r="AA4332"/>
    </row>
    <row r="4333" spans="1:27" s="44" customFormat="1" x14ac:dyDescent="0.15">
      <c r="A4333" s="66"/>
      <c r="O4333"/>
      <c r="T4333"/>
      <c r="U4333"/>
      <c r="V4333"/>
      <c r="W4333"/>
      <c r="X4333"/>
      <c r="Y4333"/>
      <c r="Z4333"/>
      <c r="AA4333"/>
    </row>
    <row r="4334" spans="1:27" s="44" customFormat="1" x14ac:dyDescent="0.15">
      <c r="A4334" s="66"/>
      <c r="O4334"/>
      <c r="T4334"/>
      <c r="U4334"/>
      <c r="V4334"/>
      <c r="W4334"/>
      <c r="X4334"/>
      <c r="Y4334"/>
      <c r="Z4334"/>
      <c r="AA4334"/>
    </row>
    <row r="4335" spans="1:27" s="44" customFormat="1" x14ac:dyDescent="0.15">
      <c r="A4335" s="66"/>
      <c r="O4335"/>
      <c r="T4335"/>
      <c r="U4335"/>
      <c r="V4335"/>
      <c r="W4335"/>
      <c r="X4335"/>
      <c r="Y4335"/>
      <c r="Z4335"/>
      <c r="AA4335"/>
    </row>
    <row r="4336" spans="1:27" s="44" customFormat="1" x14ac:dyDescent="0.15">
      <c r="A4336" s="66"/>
      <c r="O4336"/>
      <c r="T4336"/>
      <c r="U4336"/>
      <c r="V4336"/>
      <c r="W4336"/>
      <c r="X4336"/>
      <c r="Y4336"/>
      <c r="Z4336"/>
      <c r="AA4336"/>
    </row>
    <row r="4337" spans="1:27" s="44" customFormat="1" x14ac:dyDescent="0.15">
      <c r="A4337" s="66"/>
      <c r="O4337"/>
      <c r="T4337"/>
      <c r="U4337"/>
      <c r="V4337"/>
      <c r="W4337"/>
      <c r="X4337"/>
      <c r="Y4337"/>
      <c r="Z4337"/>
      <c r="AA4337"/>
    </row>
    <row r="4338" spans="1:27" s="44" customFormat="1" x14ac:dyDescent="0.15">
      <c r="A4338" s="66"/>
      <c r="O4338"/>
      <c r="T4338"/>
      <c r="U4338"/>
      <c r="V4338"/>
      <c r="W4338"/>
      <c r="X4338"/>
      <c r="Y4338"/>
      <c r="Z4338"/>
      <c r="AA4338"/>
    </row>
    <row r="4339" spans="1:27" s="44" customFormat="1" x14ac:dyDescent="0.15">
      <c r="A4339" s="66"/>
      <c r="O4339"/>
      <c r="T4339"/>
      <c r="U4339"/>
      <c r="V4339"/>
      <c r="W4339"/>
      <c r="X4339"/>
      <c r="Y4339"/>
      <c r="Z4339"/>
      <c r="AA4339"/>
    </row>
    <row r="4340" spans="1:27" s="44" customFormat="1" x14ac:dyDescent="0.15">
      <c r="A4340" s="66"/>
      <c r="O4340"/>
      <c r="T4340"/>
      <c r="U4340"/>
      <c r="V4340"/>
      <c r="W4340"/>
      <c r="X4340"/>
      <c r="Y4340"/>
      <c r="Z4340"/>
      <c r="AA4340"/>
    </row>
    <row r="4341" spans="1:27" s="44" customFormat="1" x14ac:dyDescent="0.15">
      <c r="A4341" s="66"/>
      <c r="O4341"/>
      <c r="T4341"/>
      <c r="U4341"/>
      <c r="V4341"/>
      <c r="W4341"/>
      <c r="X4341"/>
      <c r="Y4341"/>
      <c r="Z4341"/>
      <c r="AA4341"/>
    </row>
    <row r="4342" spans="1:27" s="44" customFormat="1" x14ac:dyDescent="0.15">
      <c r="A4342" s="66"/>
      <c r="O4342"/>
      <c r="T4342"/>
      <c r="U4342"/>
      <c r="V4342"/>
      <c r="W4342"/>
      <c r="X4342"/>
      <c r="Y4342"/>
      <c r="Z4342"/>
      <c r="AA4342"/>
    </row>
    <row r="4343" spans="1:27" s="44" customFormat="1" x14ac:dyDescent="0.15">
      <c r="A4343" s="66"/>
      <c r="O4343"/>
      <c r="T4343"/>
      <c r="U4343"/>
      <c r="V4343"/>
      <c r="W4343"/>
      <c r="X4343"/>
      <c r="Y4343"/>
      <c r="Z4343"/>
      <c r="AA4343"/>
    </row>
    <row r="4344" spans="1:27" s="44" customFormat="1" x14ac:dyDescent="0.15">
      <c r="A4344" s="66"/>
      <c r="O4344"/>
      <c r="T4344"/>
      <c r="U4344"/>
      <c r="V4344"/>
      <c r="W4344"/>
      <c r="X4344"/>
      <c r="Y4344"/>
      <c r="Z4344"/>
      <c r="AA4344"/>
    </row>
    <row r="4345" spans="1:27" s="44" customFormat="1" x14ac:dyDescent="0.15">
      <c r="A4345" s="66"/>
      <c r="O4345"/>
      <c r="T4345"/>
      <c r="U4345"/>
      <c r="V4345"/>
      <c r="W4345"/>
      <c r="X4345"/>
      <c r="Y4345"/>
      <c r="Z4345"/>
      <c r="AA4345"/>
    </row>
    <row r="4346" spans="1:27" s="44" customFormat="1" x14ac:dyDescent="0.15">
      <c r="A4346" s="66"/>
      <c r="O4346"/>
      <c r="T4346"/>
      <c r="U4346"/>
      <c r="V4346"/>
      <c r="W4346"/>
      <c r="X4346"/>
      <c r="Y4346"/>
      <c r="Z4346"/>
      <c r="AA4346"/>
    </row>
    <row r="4347" spans="1:27" s="44" customFormat="1" x14ac:dyDescent="0.15">
      <c r="A4347" s="66"/>
      <c r="O4347"/>
      <c r="T4347"/>
      <c r="U4347"/>
      <c r="V4347"/>
      <c r="W4347"/>
      <c r="X4347"/>
      <c r="Y4347"/>
      <c r="Z4347"/>
      <c r="AA4347"/>
    </row>
    <row r="4348" spans="1:27" s="44" customFormat="1" x14ac:dyDescent="0.15">
      <c r="A4348" s="66"/>
      <c r="O4348"/>
      <c r="T4348"/>
      <c r="U4348"/>
      <c r="V4348"/>
      <c r="W4348"/>
      <c r="X4348"/>
      <c r="Y4348"/>
      <c r="Z4348"/>
      <c r="AA4348"/>
    </row>
    <row r="4349" spans="1:27" s="44" customFormat="1" x14ac:dyDescent="0.15">
      <c r="A4349" s="66"/>
      <c r="O4349"/>
      <c r="T4349"/>
      <c r="U4349"/>
      <c r="V4349"/>
      <c r="W4349"/>
      <c r="X4349"/>
      <c r="Y4349"/>
      <c r="Z4349"/>
      <c r="AA4349"/>
    </row>
    <row r="4350" spans="1:27" s="44" customFormat="1" x14ac:dyDescent="0.15">
      <c r="A4350" s="66"/>
      <c r="O4350"/>
      <c r="T4350"/>
      <c r="U4350"/>
      <c r="V4350"/>
      <c r="W4350"/>
      <c r="X4350"/>
      <c r="Y4350"/>
      <c r="Z4350"/>
      <c r="AA4350"/>
    </row>
    <row r="4351" spans="1:27" s="44" customFormat="1" x14ac:dyDescent="0.15">
      <c r="A4351" s="66"/>
      <c r="O4351"/>
      <c r="T4351"/>
      <c r="U4351"/>
      <c r="V4351"/>
      <c r="W4351"/>
      <c r="X4351"/>
      <c r="Y4351"/>
      <c r="Z4351"/>
      <c r="AA4351"/>
    </row>
    <row r="4352" spans="1:27" s="44" customFormat="1" x14ac:dyDescent="0.15">
      <c r="A4352" s="66"/>
      <c r="O4352"/>
      <c r="T4352"/>
      <c r="U4352"/>
      <c r="V4352"/>
      <c r="W4352"/>
      <c r="X4352"/>
      <c r="Y4352"/>
      <c r="Z4352"/>
      <c r="AA4352"/>
    </row>
    <row r="4353" spans="1:27" s="44" customFormat="1" x14ac:dyDescent="0.15">
      <c r="A4353" s="66"/>
      <c r="O4353"/>
      <c r="T4353"/>
      <c r="U4353"/>
      <c r="V4353"/>
      <c r="W4353"/>
      <c r="X4353"/>
      <c r="Y4353"/>
      <c r="Z4353"/>
      <c r="AA4353"/>
    </row>
    <row r="4354" spans="1:27" s="44" customFormat="1" x14ac:dyDescent="0.15">
      <c r="A4354" s="66"/>
      <c r="O4354"/>
      <c r="T4354"/>
      <c r="U4354"/>
      <c r="V4354"/>
      <c r="W4354"/>
      <c r="X4354"/>
      <c r="Y4354"/>
      <c r="Z4354"/>
      <c r="AA4354"/>
    </row>
    <row r="4355" spans="1:27" s="44" customFormat="1" x14ac:dyDescent="0.15">
      <c r="A4355" s="66"/>
      <c r="O4355"/>
      <c r="T4355"/>
      <c r="U4355"/>
      <c r="V4355"/>
      <c r="W4355"/>
      <c r="X4355"/>
      <c r="Y4355"/>
      <c r="Z4355"/>
      <c r="AA4355"/>
    </row>
    <row r="4356" spans="1:27" s="44" customFormat="1" x14ac:dyDescent="0.15">
      <c r="A4356" s="66"/>
      <c r="O4356"/>
      <c r="T4356"/>
      <c r="U4356"/>
      <c r="V4356"/>
      <c r="W4356"/>
      <c r="X4356"/>
      <c r="Y4356"/>
      <c r="Z4356"/>
      <c r="AA4356"/>
    </row>
    <row r="4357" spans="1:27" s="44" customFormat="1" x14ac:dyDescent="0.15">
      <c r="A4357" s="66"/>
      <c r="O4357"/>
      <c r="T4357"/>
      <c r="U4357"/>
      <c r="V4357"/>
      <c r="W4357"/>
      <c r="X4357"/>
      <c r="Y4357"/>
      <c r="Z4357"/>
      <c r="AA4357"/>
    </row>
    <row r="4358" spans="1:27" s="44" customFormat="1" x14ac:dyDescent="0.15">
      <c r="A4358" s="66"/>
      <c r="O4358"/>
      <c r="T4358"/>
      <c r="U4358"/>
      <c r="V4358"/>
      <c r="W4358"/>
      <c r="X4358"/>
      <c r="Y4358"/>
      <c r="Z4358"/>
      <c r="AA4358"/>
    </row>
    <row r="4359" spans="1:27" s="44" customFormat="1" x14ac:dyDescent="0.15">
      <c r="A4359" s="66"/>
      <c r="O4359"/>
      <c r="T4359"/>
      <c r="U4359"/>
      <c r="V4359"/>
      <c r="W4359"/>
      <c r="X4359"/>
      <c r="Y4359"/>
      <c r="Z4359"/>
      <c r="AA4359"/>
    </row>
    <row r="4360" spans="1:27" s="44" customFormat="1" x14ac:dyDescent="0.15">
      <c r="A4360" s="66"/>
      <c r="O4360"/>
      <c r="T4360"/>
      <c r="U4360"/>
      <c r="V4360"/>
      <c r="W4360"/>
      <c r="X4360"/>
      <c r="Y4360"/>
      <c r="Z4360"/>
      <c r="AA4360"/>
    </row>
    <row r="4361" spans="1:27" s="44" customFormat="1" x14ac:dyDescent="0.15">
      <c r="A4361" s="66"/>
      <c r="O4361"/>
      <c r="T4361"/>
      <c r="U4361"/>
      <c r="V4361"/>
      <c r="W4361"/>
      <c r="X4361"/>
      <c r="Y4361"/>
      <c r="Z4361"/>
      <c r="AA4361"/>
    </row>
    <row r="4362" spans="1:27" s="44" customFormat="1" x14ac:dyDescent="0.15">
      <c r="A4362" s="66"/>
      <c r="O4362"/>
      <c r="T4362"/>
      <c r="U4362"/>
      <c r="V4362"/>
      <c r="W4362"/>
      <c r="X4362"/>
      <c r="Y4362"/>
      <c r="Z4362"/>
      <c r="AA4362"/>
    </row>
    <row r="4363" spans="1:27" s="44" customFormat="1" x14ac:dyDescent="0.15">
      <c r="A4363" s="66"/>
      <c r="O4363"/>
      <c r="T4363"/>
      <c r="U4363"/>
      <c r="V4363"/>
      <c r="W4363"/>
      <c r="X4363"/>
      <c r="Y4363"/>
      <c r="Z4363"/>
      <c r="AA4363"/>
    </row>
    <row r="4364" spans="1:27" s="44" customFormat="1" x14ac:dyDescent="0.15">
      <c r="A4364" s="66"/>
      <c r="O4364"/>
      <c r="T4364"/>
      <c r="U4364"/>
      <c r="V4364"/>
      <c r="W4364"/>
      <c r="X4364"/>
      <c r="Y4364"/>
      <c r="Z4364"/>
      <c r="AA4364"/>
    </row>
    <row r="4365" spans="1:27" s="44" customFormat="1" x14ac:dyDescent="0.15">
      <c r="A4365" s="66"/>
      <c r="O4365"/>
      <c r="T4365"/>
      <c r="U4365"/>
      <c r="V4365"/>
      <c r="W4365"/>
      <c r="X4365"/>
      <c r="Y4365"/>
      <c r="Z4365"/>
      <c r="AA4365"/>
    </row>
    <row r="4366" spans="1:27" s="44" customFormat="1" x14ac:dyDescent="0.15">
      <c r="A4366" s="66"/>
      <c r="O4366"/>
      <c r="T4366"/>
      <c r="U4366"/>
      <c r="V4366"/>
      <c r="W4366"/>
      <c r="X4366"/>
      <c r="Y4366"/>
      <c r="Z4366"/>
      <c r="AA4366"/>
    </row>
    <row r="4367" spans="1:27" s="44" customFormat="1" x14ac:dyDescent="0.15">
      <c r="A4367" s="66"/>
      <c r="O4367"/>
      <c r="T4367"/>
      <c r="U4367"/>
      <c r="V4367"/>
      <c r="W4367"/>
      <c r="X4367"/>
      <c r="Y4367"/>
      <c r="Z4367"/>
      <c r="AA4367"/>
    </row>
    <row r="4368" spans="1:27" s="44" customFormat="1" x14ac:dyDescent="0.15">
      <c r="A4368" s="66"/>
      <c r="O4368"/>
      <c r="T4368"/>
      <c r="U4368"/>
      <c r="V4368"/>
      <c r="W4368"/>
      <c r="X4368"/>
      <c r="Y4368"/>
      <c r="Z4368"/>
      <c r="AA4368"/>
    </row>
    <row r="4369" spans="1:27" s="44" customFormat="1" x14ac:dyDescent="0.15">
      <c r="A4369" s="66"/>
      <c r="O4369"/>
      <c r="T4369"/>
      <c r="U4369"/>
      <c r="V4369"/>
      <c r="W4369"/>
      <c r="X4369"/>
      <c r="Y4369"/>
      <c r="Z4369"/>
      <c r="AA4369"/>
    </row>
    <row r="4370" spans="1:27" s="44" customFormat="1" x14ac:dyDescent="0.15">
      <c r="A4370" s="66"/>
      <c r="O4370"/>
      <c r="T4370"/>
      <c r="U4370"/>
      <c r="V4370"/>
      <c r="W4370"/>
      <c r="X4370"/>
      <c r="Y4370"/>
      <c r="Z4370"/>
      <c r="AA4370"/>
    </row>
    <row r="4371" spans="1:27" s="44" customFormat="1" x14ac:dyDescent="0.15">
      <c r="A4371" s="66"/>
      <c r="O4371"/>
      <c r="T4371"/>
      <c r="U4371"/>
      <c r="V4371"/>
      <c r="W4371"/>
      <c r="X4371"/>
      <c r="Y4371"/>
      <c r="Z4371"/>
      <c r="AA4371"/>
    </row>
    <row r="4372" spans="1:27" s="44" customFormat="1" x14ac:dyDescent="0.15">
      <c r="A4372" s="66"/>
      <c r="O4372"/>
      <c r="T4372"/>
      <c r="U4372"/>
      <c r="V4372"/>
      <c r="W4372"/>
      <c r="X4372"/>
      <c r="Y4372"/>
      <c r="Z4372"/>
      <c r="AA4372"/>
    </row>
    <row r="4373" spans="1:27" s="44" customFormat="1" x14ac:dyDescent="0.15">
      <c r="A4373" s="66"/>
      <c r="O4373"/>
      <c r="T4373"/>
      <c r="U4373"/>
      <c r="V4373"/>
      <c r="W4373"/>
      <c r="X4373"/>
      <c r="Y4373"/>
      <c r="Z4373"/>
      <c r="AA4373"/>
    </row>
    <row r="4374" spans="1:27" s="44" customFormat="1" x14ac:dyDescent="0.15">
      <c r="A4374" s="66"/>
      <c r="O4374"/>
      <c r="T4374"/>
      <c r="U4374"/>
      <c r="V4374"/>
      <c r="W4374"/>
      <c r="X4374"/>
      <c r="Y4374"/>
      <c r="Z4374"/>
      <c r="AA4374"/>
    </row>
    <row r="4375" spans="1:27" s="44" customFormat="1" x14ac:dyDescent="0.15">
      <c r="A4375" s="66"/>
      <c r="O4375"/>
      <c r="T4375"/>
      <c r="U4375"/>
      <c r="V4375"/>
      <c r="W4375"/>
      <c r="X4375"/>
      <c r="Y4375"/>
      <c r="Z4375"/>
      <c r="AA4375"/>
    </row>
    <row r="4376" spans="1:27" s="44" customFormat="1" x14ac:dyDescent="0.15">
      <c r="A4376" s="66"/>
      <c r="O4376"/>
      <c r="T4376"/>
      <c r="U4376"/>
      <c r="V4376"/>
      <c r="W4376"/>
      <c r="X4376"/>
      <c r="Y4376"/>
      <c r="Z4376"/>
      <c r="AA4376"/>
    </row>
    <row r="4377" spans="1:27" s="44" customFormat="1" x14ac:dyDescent="0.15">
      <c r="A4377" s="66"/>
      <c r="O4377"/>
      <c r="T4377"/>
      <c r="U4377"/>
      <c r="V4377"/>
      <c r="W4377"/>
      <c r="X4377"/>
      <c r="Y4377"/>
      <c r="Z4377"/>
      <c r="AA4377"/>
    </row>
    <row r="4378" spans="1:27" s="44" customFormat="1" x14ac:dyDescent="0.15">
      <c r="A4378" s="66"/>
      <c r="O4378"/>
      <c r="T4378"/>
      <c r="U4378"/>
      <c r="V4378"/>
      <c r="W4378"/>
      <c r="X4378"/>
      <c r="Y4378"/>
      <c r="Z4378"/>
      <c r="AA4378"/>
    </row>
    <row r="4379" spans="1:27" s="44" customFormat="1" x14ac:dyDescent="0.15">
      <c r="A4379" s="66"/>
      <c r="O4379"/>
      <c r="T4379"/>
      <c r="U4379"/>
      <c r="V4379"/>
      <c r="W4379"/>
      <c r="X4379"/>
      <c r="Y4379"/>
      <c r="Z4379"/>
      <c r="AA4379"/>
    </row>
    <row r="4380" spans="1:27" s="44" customFormat="1" x14ac:dyDescent="0.15">
      <c r="A4380" s="66"/>
      <c r="O4380"/>
      <c r="T4380"/>
      <c r="U4380"/>
      <c r="V4380"/>
      <c r="W4380"/>
      <c r="X4380"/>
      <c r="Y4380"/>
      <c r="Z4380"/>
      <c r="AA4380"/>
    </row>
    <row r="4381" spans="1:27" s="44" customFormat="1" x14ac:dyDescent="0.15">
      <c r="A4381" s="66"/>
      <c r="O4381"/>
      <c r="T4381"/>
      <c r="U4381"/>
      <c r="V4381"/>
      <c r="W4381"/>
      <c r="X4381"/>
      <c r="Y4381"/>
      <c r="Z4381"/>
      <c r="AA4381"/>
    </row>
    <row r="4382" spans="1:27" s="44" customFormat="1" x14ac:dyDescent="0.15">
      <c r="A4382" s="66"/>
      <c r="O4382"/>
      <c r="T4382"/>
      <c r="U4382"/>
      <c r="V4382"/>
      <c r="W4382"/>
      <c r="X4382"/>
      <c r="Y4382"/>
      <c r="Z4382"/>
      <c r="AA4382"/>
    </row>
    <row r="4383" spans="1:27" s="44" customFormat="1" x14ac:dyDescent="0.15">
      <c r="A4383" s="66"/>
      <c r="O4383"/>
      <c r="T4383"/>
      <c r="U4383"/>
      <c r="V4383"/>
      <c r="W4383"/>
      <c r="X4383"/>
      <c r="Y4383"/>
      <c r="Z4383"/>
      <c r="AA4383"/>
    </row>
    <row r="4384" spans="1:27" s="44" customFormat="1" x14ac:dyDescent="0.15">
      <c r="A4384" s="66"/>
      <c r="O4384"/>
      <c r="T4384"/>
      <c r="U4384"/>
      <c r="V4384"/>
      <c r="W4384"/>
      <c r="X4384"/>
      <c r="Y4384"/>
      <c r="Z4384"/>
      <c r="AA4384"/>
    </row>
    <row r="4385" spans="1:27" s="44" customFormat="1" x14ac:dyDescent="0.15">
      <c r="A4385" s="66"/>
      <c r="O4385"/>
      <c r="T4385"/>
      <c r="U4385"/>
      <c r="V4385"/>
      <c r="W4385"/>
      <c r="X4385"/>
      <c r="Y4385"/>
      <c r="Z4385"/>
      <c r="AA4385"/>
    </row>
    <row r="4386" spans="1:27" s="44" customFormat="1" x14ac:dyDescent="0.15">
      <c r="A4386" s="66"/>
      <c r="O4386"/>
      <c r="T4386"/>
      <c r="U4386"/>
      <c r="V4386"/>
      <c r="W4386"/>
      <c r="X4386"/>
      <c r="Y4386"/>
      <c r="Z4386"/>
      <c r="AA4386"/>
    </row>
    <row r="4387" spans="1:27" s="44" customFormat="1" x14ac:dyDescent="0.15">
      <c r="A4387" s="66"/>
      <c r="O4387"/>
      <c r="T4387"/>
      <c r="U4387"/>
      <c r="V4387"/>
      <c r="W4387"/>
      <c r="X4387"/>
      <c r="Y4387"/>
      <c r="Z4387"/>
      <c r="AA4387"/>
    </row>
    <row r="4388" spans="1:27" s="44" customFormat="1" x14ac:dyDescent="0.15">
      <c r="A4388" s="66"/>
      <c r="O4388"/>
      <c r="T4388"/>
      <c r="U4388"/>
      <c r="V4388"/>
      <c r="W4388"/>
      <c r="X4388"/>
      <c r="Y4388"/>
      <c r="Z4388"/>
      <c r="AA4388"/>
    </row>
    <row r="4389" spans="1:27" s="44" customFormat="1" x14ac:dyDescent="0.15">
      <c r="A4389" s="66"/>
      <c r="O4389"/>
      <c r="T4389"/>
      <c r="U4389"/>
      <c r="V4389"/>
      <c r="W4389"/>
      <c r="X4389"/>
      <c r="Y4389"/>
      <c r="Z4389"/>
      <c r="AA4389"/>
    </row>
    <row r="4390" spans="1:27" s="44" customFormat="1" x14ac:dyDescent="0.15">
      <c r="A4390" s="66"/>
      <c r="O4390"/>
      <c r="T4390"/>
      <c r="U4390"/>
      <c r="V4390"/>
      <c r="W4390"/>
      <c r="X4390"/>
      <c r="Y4390"/>
      <c r="Z4390"/>
      <c r="AA4390"/>
    </row>
    <row r="4391" spans="1:27" s="44" customFormat="1" x14ac:dyDescent="0.15">
      <c r="A4391" s="66"/>
      <c r="O4391"/>
      <c r="T4391"/>
      <c r="U4391"/>
      <c r="V4391"/>
      <c r="W4391"/>
      <c r="X4391"/>
      <c r="Y4391"/>
      <c r="Z4391"/>
      <c r="AA4391"/>
    </row>
    <row r="4392" spans="1:27" s="44" customFormat="1" x14ac:dyDescent="0.15">
      <c r="A4392" s="66"/>
      <c r="O4392"/>
      <c r="T4392"/>
      <c r="U4392"/>
      <c r="V4392"/>
      <c r="W4392"/>
      <c r="X4392"/>
      <c r="Y4392"/>
      <c r="Z4392"/>
      <c r="AA4392"/>
    </row>
    <row r="4393" spans="1:27" s="44" customFormat="1" x14ac:dyDescent="0.15">
      <c r="A4393" s="66"/>
      <c r="O4393"/>
      <c r="T4393"/>
      <c r="U4393"/>
      <c r="V4393"/>
      <c r="W4393"/>
      <c r="X4393"/>
      <c r="Y4393"/>
      <c r="Z4393"/>
      <c r="AA4393"/>
    </row>
    <row r="4394" spans="1:27" s="44" customFormat="1" x14ac:dyDescent="0.15">
      <c r="A4394" s="66"/>
      <c r="O4394"/>
      <c r="T4394"/>
      <c r="U4394"/>
      <c r="V4394"/>
      <c r="W4394"/>
      <c r="X4394"/>
      <c r="Y4394"/>
      <c r="Z4394"/>
      <c r="AA4394"/>
    </row>
    <row r="4395" spans="1:27" s="44" customFormat="1" x14ac:dyDescent="0.15">
      <c r="A4395" s="66"/>
      <c r="O4395"/>
      <c r="T4395"/>
      <c r="U4395"/>
      <c r="V4395"/>
      <c r="W4395"/>
      <c r="X4395"/>
      <c r="Y4395"/>
      <c r="Z4395"/>
      <c r="AA4395"/>
    </row>
    <row r="4396" spans="1:27" s="44" customFormat="1" x14ac:dyDescent="0.15">
      <c r="A4396" s="66"/>
      <c r="O4396"/>
      <c r="T4396"/>
      <c r="U4396"/>
      <c r="V4396"/>
      <c r="W4396"/>
      <c r="X4396"/>
      <c r="Y4396"/>
      <c r="Z4396"/>
      <c r="AA4396"/>
    </row>
    <row r="4397" spans="1:27" s="44" customFormat="1" x14ac:dyDescent="0.15">
      <c r="A4397" s="66"/>
      <c r="O4397"/>
      <c r="T4397"/>
      <c r="U4397"/>
      <c r="V4397"/>
      <c r="W4397"/>
      <c r="X4397"/>
      <c r="Y4397"/>
      <c r="Z4397"/>
      <c r="AA4397"/>
    </row>
    <row r="4398" spans="1:27" s="44" customFormat="1" x14ac:dyDescent="0.15">
      <c r="A4398" s="66"/>
      <c r="O4398"/>
      <c r="T4398"/>
      <c r="U4398"/>
      <c r="V4398"/>
      <c r="W4398"/>
      <c r="X4398"/>
      <c r="Y4398"/>
      <c r="Z4398"/>
      <c r="AA4398"/>
    </row>
    <row r="4399" spans="1:27" s="44" customFormat="1" x14ac:dyDescent="0.15">
      <c r="A4399" s="66"/>
      <c r="O4399"/>
      <c r="T4399"/>
      <c r="U4399"/>
      <c r="V4399"/>
      <c r="W4399"/>
      <c r="X4399"/>
      <c r="Y4399"/>
      <c r="Z4399"/>
      <c r="AA4399"/>
    </row>
    <row r="4400" spans="1:27" s="44" customFormat="1" x14ac:dyDescent="0.15">
      <c r="A4400" s="66"/>
      <c r="O4400"/>
      <c r="T4400"/>
      <c r="U4400"/>
      <c r="V4400"/>
      <c r="W4400"/>
      <c r="X4400"/>
      <c r="Y4400"/>
      <c r="Z4400"/>
      <c r="AA4400"/>
    </row>
    <row r="4401" spans="1:27" s="44" customFormat="1" x14ac:dyDescent="0.15">
      <c r="A4401" s="66"/>
      <c r="O4401"/>
      <c r="T4401"/>
      <c r="U4401"/>
      <c r="V4401"/>
      <c r="W4401"/>
      <c r="X4401"/>
      <c r="Y4401"/>
      <c r="Z4401"/>
      <c r="AA4401"/>
    </row>
    <row r="4402" spans="1:27" s="44" customFormat="1" x14ac:dyDescent="0.15">
      <c r="A4402" s="66"/>
      <c r="O4402"/>
      <c r="T4402"/>
      <c r="U4402"/>
      <c r="V4402"/>
      <c r="W4402"/>
      <c r="X4402"/>
      <c r="Y4402"/>
      <c r="Z4402"/>
      <c r="AA4402"/>
    </row>
    <row r="4403" spans="1:27" s="44" customFormat="1" x14ac:dyDescent="0.15">
      <c r="A4403" s="66"/>
      <c r="O4403"/>
      <c r="T4403"/>
      <c r="U4403"/>
      <c r="V4403"/>
      <c r="W4403"/>
      <c r="X4403"/>
      <c r="Y4403"/>
      <c r="Z4403"/>
      <c r="AA4403"/>
    </row>
    <row r="4404" spans="1:27" s="44" customFormat="1" x14ac:dyDescent="0.15">
      <c r="A4404" s="66"/>
      <c r="O4404"/>
      <c r="T4404"/>
      <c r="U4404"/>
      <c r="V4404"/>
      <c r="W4404"/>
      <c r="X4404"/>
      <c r="Y4404"/>
      <c r="Z4404"/>
      <c r="AA4404"/>
    </row>
    <row r="4405" spans="1:27" s="44" customFormat="1" x14ac:dyDescent="0.15">
      <c r="A4405" s="66"/>
      <c r="O4405"/>
      <c r="T4405"/>
      <c r="U4405"/>
      <c r="V4405"/>
      <c r="W4405"/>
      <c r="X4405"/>
      <c r="Y4405"/>
      <c r="Z4405"/>
      <c r="AA4405"/>
    </row>
    <row r="4406" spans="1:27" s="44" customFormat="1" x14ac:dyDescent="0.15">
      <c r="A4406" s="66"/>
      <c r="O4406"/>
      <c r="T4406"/>
      <c r="U4406"/>
      <c r="V4406"/>
      <c r="W4406"/>
      <c r="X4406"/>
      <c r="Y4406"/>
      <c r="Z4406"/>
      <c r="AA4406"/>
    </row>
    <row r="4407" spans="1:27" s="44" customFormat="1" x14ac:dyDescent="0.15">
      <c r="A4407" s="66"/>
      <c r="O4407"/>
      <c r="T4407"/>
      <c r="U4407"/>
      <c r="V4407"/>
      <c r="W4407"/>
      <c r="X4407"/>
      <c r="Y4407"/>
      <c r="Z4407"/>
      <c r="AA4407"/>
    </row>
    <row r="4408" spans="1:27" s="44" customFormat="1" x14ac:dyDescent="0.15">
      <c r="A4408" s="66"/>
      <c r="O4408"/>
      <c r="T4408"/>
      <c r="U4408"/>
      <c r="V4408"/>
      <c r="W4408"/>
      <c r="X4408"/>
      <c r="Y4408"/>
      <c r="Z4408"/>
      <c r="AA4408"/>
    </row>
    <row r="4409" spans="1:27" s="44" customFormat="1" x14ac:dyDescent="0.15">
      <c r="A4409" s="66"/>
      <c r="O4409"/>
      <c r="T4409"/>
      <c r="U4409"/>
      <c r="V4409"/>
      <c r="W4409"/>
      <c r="X4409"/>
      <c r="Y4409"/>
      <c r="Z4409"/>
      <c r="AA4409"/>
    </row>
    <row r="4410" spans="1:27" s="44" customFormat="1" x14ac:dyDescent="0.15">
      <c r="A4410" s="66"/>
      <c r="O4410"/>
      <c r="T4410"/>
      <c r="U4410"/>
      <c r="V4410"/>
      <c r="W4410"/>
      <c r="X4410"/>
      <c r="Y4410"/>
      <c r="Z4410"/>
      <c r="AA4410"/>
    </row>
    <row r="4411" spans="1:27" s="44" customFormat="1" x14ac:dyDescent="0.15">
      <c r="A4411" s="66"/>
      <c r="O4411"/>
      <c r="T4411"/>
      <c r="U4411"/>
      <c r="V4411"/>
      <c r="W4411"/>
      <c r="X4411"/>
      <c r="Y4411"/>
      <c r="Z4411"/>
      <c r="AA4411"/>
    </row>
    <row r="4412" spans="1:27" s="44" customFormat="1" x14ac:dyDescent="0.15">
      <c r="A4412" s="66"/>
      <c r="O4412"/>
      <c r="T4412"/>
      <c r="U4412"/>
      <c r="V4412"/>
      <c r="W4412"/>
      <c r="X4412"/>
      <c r="Y4412"/>
      <c r="Z4412"/>
      <c r="AA4412"/>
    </row>
    <row r="4413" spans="1:27" s="44" customFormat="1" x14ac:dyDescent="0.15">
      <c r="A4413" s="66"/>
      <c r="O4413"/>
      <c r="T4413"/>
      <c r="U4413"/>
      <c r="V4413"/>
      <c r="W4413"/>
      <c r="X4413"/>
      <c r="Y4413"/>
      <c r="Z4413"/>
      <c r="AA4413"/>
    </row>
    <row r="4414" spans="1:27" s="44" customFormat="1" x14ac:dyDescent="0.15">
      <c r="A4414" s="66"/>
      <c r="O4414"/>
      <c r="T4414"/>
      <c r="U4414"/>
      <c r="V4414"/>
      <c r="W4414"/>
      <c r="X4414"/>
      <c r="Y4414"/>
      <c r="Z4414"/>
      <c r="AA4414"/>
    </row>
    <row r="4415" spans="1:27" s="44" customFormat="1" x14ac:dyDescent="0.15">
      <c r="A4415" s="66"/>
      <c r="O4415"/>
      <c r="T4415"/>
      <c r="U4415"/>
      <c r="V4415"/>
      <c r="W4415"/>
      <c r="X4415"/>
      <c r="Y4415"/>
      <c r="Z4415"/>
      <c r="AA4415"/>
    </row>
    <row r="4416" spans="1:27" s="44" customFormat="1" x14ac:dyDescent="0.15">
      <c r="A4416" s="66"/>
      <c r="O4416"/>
      <c r="T4416"/>
      <c r="U4416"/>
      <c r="V4416"/>
      <c r="W4416"/>
      <c r="X4416"/>
      <c r="Y4416"/>
      <c r="Z4416"/>
      <c r="AA4416"/>
    </row>
    <row r="4417" spans="1:27" s="44" customFormat="1" x14ac:dyDescent="0.15">
      <c r="A4417" s="66"/>
      <c r="O4417"/>
      <c r="T4417"/>
      <c r="U4417"/>
      <c r="V4417"/>
      <c r="W4417"/>
      <c r="X4417"/>
      <c r="Y4417"/>
      <c r="Z4417"/>
      <c r="AA4417"/>
    </row>
    <row r="4418" spans="1:27" s="44" customFormat="1" x14ac:dyDescent="0.15">
      <c r="A4418" s="66"/>
      <c r="O4418"/>
      <c r="T4418"/>
      <c r="U4418"/>
      <c r="V4418"/>
      <c r="W4418"/>
      <c r="X4418"/>
      <c r="Y4418"/>
      <c r="Z4418"/>
      <c r="AA4418"/>
    </row>
    <row r="4419" spans="1:27" s="44" customFormat="1" x14ac:dyDescent="0.15">
      <c r="A4419" s="66"/>
      <c r="O4419"/>
      <c r="T4419"/>
      <c r="U4419"/>
      <c r="V4419"/>
      <c r="W4419"/>
      <c r="X4419"/>
      <c r="Y4419"/>
      <c r="Z4419"/>
      <c r="AA4419"/>
    </row>
    <row r="4420" spans="1:27" s="44" customFormat="1" x14ac:dyDescent="0.15">
      <c r="A4420" s="66"/>
      <c r="O4420"/>
      <c r="T4420"/>
      <c r="U4420"/>
      <c r="V4420"/>
      <c r="W4420"/>
      <c r="X4420"/>
      <c r="Y4420"/>
      <c r="Z4420"/>
      <c r="AA4420"/>
    </row>
    <row r="4421" spans="1:27" s="44" customFormat="1" x14ac:dyDescent="0.15">
      <c r="A4421" s="66"/>
      <c r="O4421"/>
      <c r="T4421"/>
      <c r="U4421"/>
      <c r="V4421"/>
      <c r="W4421"/>
      <c r="X4421"/>
      <c r="Y4421"/>
      <c r="Z4421"/>
      <c r="AA4421"/>
    </row>
    <row r="4422" spans="1:27" s="44" customFormat="1" x14ac:dyDescent="0.15">
      <c r="A4422" s="66"/>
      <c r="O4422"/>
      <c r="T4422"/>
      <c r="U4422"/>
      <c r="V4422"/>
      <c r="W4422"/>
      <c r="X4422"/>
      <c r="Y4422"/>
      <c r="Z4422"/>
      <c r="AA4422"/>
    </row>
    <row r="4423" spans="1:27" s="44" customFormat="1" x14ac:dyDescent="0.15">
      <c r="A4423" s="66"/>
      <c r="O4423"/>
      <c r="T4423"/>
      <c r="U4423"/>
      <c r="V4423"/>
      <c r="W4423"/>
      <c r="X4423"/>
      <c r="Y4423"/>
      <c r="Z4423"/>
      <c r="AA4423"/>
    </row>
    <row r="4424" spans="1:27" s="44" customFormat="1" x14ac:dyDescent="0.15">
      <c r="A4424" s="66"/>
      <c r="O4424"/>
      <c r="T4424"/>
      <c r="U4424"/>
      <c r="V4424"/>
      <c r="W4424"/>
      <c r="X4424"/>
      <c r="Y4424"/>
      <c r="Z4424"/>
      <c r="AA4424"/>
    </row>
    <row r="4425" spans="1:27" s="44" customFormat="1" x14ac:dyDescent="0.15">
      <c r="A4425" s="66"/>
      <c r="O4425"/>
      <c r="T4425"/>
      <c r="U4425"/>
      <c r="V4425"/>
      <c r="W4425"/>
      <c r="X4425"/>
      <c r="Y4425"/>
      <c r="Z4425"/>
      <c r="AA4425"/>
    </row>
    <row r="4426" spans="1:27" s="44" customFormat="1" x14ac:dyDescent="0.15">
      <c r="A4426" s="66"/>
      <c r="O4426"/>
      <c r="T4426"/>
      <c r="U4426"/>
      <c r="V4426"/>
      <c r="W4426"/>
      <c r="X4426"/>
      <c r="Y4426"/>
      <c r="Z4426"/>
      <c r="AA4426"/>
    </row>
    <row r="4427" spans="1:27" s="44" customFormat="1" x14ac:dyDescent="0.15">
      <c r="A4427" s="66"/>
      <c r="O4427"/>
      <c r="T4427"/>
      <c r="U4427"/>
      <c r="V4427"/>
      <c r="W4427"/>
      <c r="X4427"/>
      <c r="Y4427"/>
      <c r="Z4427"/>
      <c r="AA4427"/>
    </row>
    <row r="4428" spans="1:27" s="44" customFormat="1" x14ac:dyDescent="0.15">
      <c r="A4428" s="66"/>
      <c r="O4428"/>
      <c r="T4428"/>
      <c r="U4428"/>
      <c r="V4428"/>
      <c r="W4428"/>
      <c r="X4428"/>
      <c r="Y4428"/>
      <c r="Z4428"/>
      <c r="AA4428"/>
    </row>
    <row r="4429" spans="1:27" s="44" customFormat="1" x14ac:dyDescent="0.15">
      <c r="A4429" s="66"/>
      <c r="O4429"/>
      <c r="T4429"/>
      <c r="U4429"/>
      <c r="V4429"/>
      <c r="W4429"/>
      <c r="X4429"/>
      <c r="Y4429"/>
      <c r="Z4429"/>
      <c r="AA4429"/>
    </row>
    <row r="4430" spans="1:27" s="44" customFormat="1" x14ac:dyDescent="0.15">
      <c r="A4430" s="66"/>
      <c r="O4430"/>
      <c r="T4430"/>
      <c r="U4430"/>
      <c r="V4430"/>
      <c r="W4430"/>
      <c r="X4430"/>
      <c r="Y4430"/>
      <c r="Z4430"/>
      <c r="AA4430"/>
    </row>
    <row r="4431" spans="1:27" s="44" customFormat="1" x14ac:dyDescent="0.15">
      <c r="A4431" s="66"/>
      <c r="O4431"/>
      <c r="T4431"/>
      <c r="U4431"/>
      <c r="V4431"/>
      <c r="W4431"/>
      <c r="X4431"/>
      <c r="Y4431"/>
      <c r="Z4431"/>
      <c r="AA4431"/>
    </row>
    <row r="4432" spans="1:27" s="44" customFormat="1" x14ac:dyDescent="0.15">
      <c r="A4432" s="66"/>
      <c r="O4432"/>
      <c r="T4432"/>
      <c r="U4432"/>
      <c r="V4432"/>
      <c r="W4432"/>
      <c r="X4432"/>
      <c r="Y4432"/>
      <c r="Z4432"/>
      <c r="AA4432"/>
    </row>
    <row r="4433" spans="1:27" s="44" customFormat="1" x14ac:dyDescent="0.15">
      <c r="A4433" s="66"/>
      <c r="O4433"/>
      <c r="T4433"/>
      <c r="U4433"/>
      <c r="V4433"/>
      <c r="W4433"/>
      <c r="X4433"/>
      <c r="Y4433"/>
      <c r="Z4433"/>
      <c r="AA4433"/>
    </row>
    <row r="4434" spans="1:27" s="44" customFormat="1" x14ac:dyDescent="0.15">
      <c r="A4434" s="66"/>
      <c r="O4434"/>
      <c r="T4434"/>
      <c r="U4434"/>
      <c r="V4434"/>
      <c r="W4434"/>
      <c r="X4434"/>
      <c r="Y4434"/>
      <c r="Z4434"/>
      <c r="AA4434"/>
    </row>
    <row r="4435" spans="1:27" s="44" customFormat="1" x14ac:dyDescent="0.15">
      <c r="A4435" s="66"/>
      <c r="O4435"/>
      <c r="T4435"/>
      <c r="U4435"/>
      <c r="V4435"/>
      <c r="W4435"/>
      <c r="X4435"/>
      <c r="Y4435"/>
      <c r="Z4435"/>
      <c r="AA4435"/>
    </row>
    <row r="4436" spans="1:27" s="44" customFormat="1" x14ac:dyDescent="0.15">
      <c r="A4436" s="66"/>
      <c r="O4436"/>
      <c r="T4436"/>
      <c r="U4436"/>
      <c r="V4436"/>
      <c r="W4436"/>
      <c r="X4436"/>
      <c r="Y4436"/>
      <c r="Z4436"/>
      <c r="AA4436"/>
    </row>
    <row r="4437" spans="1:27" s="44" customFormat="1" x14ac:dyDescent="0.15">
      <c r="A4437" s="66"/>
      <c r="O4437"/>
      <c r="T4437"/>
      <c r="U4437"/>
      <c r="V4437"/>
      <c r="W4437"/>
      <c r="X4437"/>
      <c r="Y4437"/>
      <c r="Z4437"/>
      <c r="AA4437"/>
    </row>
    <row r="4438" spans="1:27" s="44" customFormat="1" x14ac:dyDescent="0.15">
      <c r="A4438" s="66"/>
      <c r="O4438"/>
      <c r="T4438"/>
      <c r="U4438"/>
      <c r="V4438"/>
      <c r="W4438"/>
      <c r="X4438"/>
      <c r="Y4438"/>
      <c r="Z4438"/>
      <c r="AA4438"/>
    </row>
    <row r="4439" spans="1:27" s="44" customFormat="1" x14ac:dyDescent="0.15">
      <c r="A4439" s="66"/>
      <c r="O4439"/>
      <c r="T4439"/>
      <c r="U4439"/>
      <c r="V4439"/>
      <c r="W4439"/>
      <c r="X4439"/>
      <c r="Y4439"/>
      <c r="Z4439"/>
      <c r="AA4439"/>
    </row>
    <row r="4440" spans="1:27" s="44" customFormat="1" x14ac:dyDescent="0.15">
      <c r="A4440" s="66"/>
      <c r="O4440"/>
      <c r="T4440"/>
      <c r="U4440"/>
      <c r="V4440"/>
      <c r="W4440"/>
      <c r="X4440"/>
      <c r="Y4440"/>
      <c r="Z4440"/>
      <c r="AA4440"/>
    </row>
    <row r="4441" spans="1:27" s="44" customFormat="1" x14ac:dyDescent="0.15">
      <c r="A4441" s="66"/>
      <c r="O4441"/>
      <c r="T4441"/>
      <c r="U4441"/>
      <c r="V4441"/>
      <c r="W4441"/>
      <c r="X4441"/>
      <c r="Y4441"/>
      <c r="Z4441"/>
      <c r="AA4441"/>
    </row>
    <row r="4442" spans="1:27" s="44" customFormat="1" x14ac:dyDescent="0.15">
      <c r="A4442" s="66"/>
      <c r="O4442"/>
      <c r="T4442"/>
      <c r="U4442"/>
      <c r="V4442"/>
      <c r="W4442"/>
      <c r="X4442"/>
      <c r="Y4442"/>
      <c r="Z4442"/>
      <c r="AA4442"/>
    </row>
    <row r="4443" spans="1:27" s="44" customFormat="1" x14ac:dyDescent="0.15">
      <c r="A4443" s="66"/>
      <c r="O4443"/>
      <c r="T4443"/>
      <c r="U4443"/>
      <c r="V4443"/>
      <c r="W4443"/>
      <c r="X4443"/>
      <c r="Y4443"/>
      <c r="Z4443"/>
      <c r="AA4443"/>
    </row>
    <row r="4444" spans="1:27" s="44" customFormat="1" x14ac:dyDescent="0.15">
      <c r="A4444" s="66"/>
      <c r="O4444"/>
      <c r="T4444"/>
      <c r="U4444"/>
      <c r="V4444"/>
      <c r="W4444"/>
      <c r="X4444"/>
      <c r="Y4444"/>
      <c r="Z4444"/>
      <c r="AA4444"/>
    </row>
    <row r="4445" spans="1:27" s="44" customFormat="1" x14ac:dyDescent="0.15">
      <c r="A4445" s="66"/>
      <c r="O4445"/>
      <c r="T4445"/>
      <c r="U4445"/>
      <c r="V4445"/>
      <c r="W4445"/>
      <c r="X4445"/>
      <c r="Y4445"/>
      <c r="Z4445"/>
      <c r="AA4445"/>
    </row>
    <row r="4446" spans="1:27" s="44" customFormat="1" x14ac:dyDescent="0.15">
      <c r="A4446" s="66"/>
      <c r="O4446"/>
      <c r="T4446"/>
      <c r="U4446"/>
      <c r="V4446"/>
      <c r="W4446"/>
      <c r="X4446"/>
      <c r="Y4446"/>
      <c r="Z4446"/>
      <c r="AA4446"/>
    </row>
    <row r="4447" spans="1:27" s="44" customFormat="1" x14ac:dyDescent="0.15">
      <c r="A4447" s="66"/>
      <c r="O4447"/>
      <c r="T4447"/>
      <c r="U4447"/>
      <c r="V4447"/>
      <c r="W4447"/>
      <c r="X4447"/>
      <c r="Y4447"/>
      <c r="Z4447"/>
      <c r="AA4447"/>
    </row>
    <row r="4448" spans="1:27" s="44" customFormat="1" x14ac:dyDescent="0.15">
      <c r="A4448" s="66"/>
      <c r="O4448"/>
      <c r="T4448"/>
      <c r="U4448"/>
      <c r="V4448"/>
      <c r="W4448"/>
      <c r="X4448"/>
      <c r="Y4448"/>
      <c r="Z4448"/>
      <c r="AA4448"/>
    </row>
    <row r="4449" spans="1:27" s="44" customFormat="1" x14ac:dyDescent="0.15">
      <c r="A4449" s="66"/>
      <c r="O4449"/>
      <c r="T4449"/>
      <c r="U4449"/>
      <c r="V4449"/>
      <c r="W4449"/>
      <c r="X4449"/>
      <c r="Y4449"/>
      <c r="Z4449"/>
      <c r="AA4449"/>
    </row>
    <row r="4450" spans="1:27" s="44" customFormat="1" x14ac:dyDescent="0.15">
      <c r="A4450" s="66"/>
      <c r="O4450"/>
      <c r="T4450"/>
      <c r="U4450"/>
      <c r="V4450"/>
      <c r="W4450"/>
      <c r="X4450"/>
      <c r="Y4450"/>
      <c r="Z4450"/>
      <c r="AA4450"/>
    </row>
    <row r="4451" spans="1:27" s="44" customFormat="1" x14ac:dyDescent="0.15">
      <c r="A4451" s="66"/>
      <c r="O4451"/>
      <c r="T4451"/>
      <c r="U4451"/>
      <c r="V4451"/>
      <c r="W4451"/>
      <c r="X4451"/>
      <c r="Y4451"/>
      <c r="Z4451"/>
      <c r="AA4451"/>
    </row>
    <row r="4452" spans="1:27" s="44" customFormat="1" x14ac:dyDescent="0.15">
      <c r="A4452" s="66"/>
      <c r="O4452"/>
      <c r="T4452"/>
      <c r="U4452"/>
      <c r="V4452"/>
      <c r="W4452"/>
      <c r="X4452"/>
      <c r="Y4452"/>
      <c r="Z4452"/>
      <c r="AA4452"/>
    </row>
    <row r="4453" spans="1:27" s="44" customFormat="1" x14ac:dyDescent="0.15">
      <c r="A4453" s="66"/>
      <c r="O4453"/>
      <c r="T4453"/>
      <c r="U4453"/>
      <c r="V4453"/>
      <c r="W4453"/>
      <c r="X4453"/>
      <c r="Y4453"/>
      <c r="Z4453"/>
      <c r="AA4453"/>
    </row>
    <row r="4454" spans="1:27" s="44" customFormat="1" x14ac:dyDescent="0.15">
      <c r="A4454" s="66"/>
      <c r="O4454"/>
      <c r="T4454"/>
      <c r="U4454"/>
      <c r="V4454"/>
      <c r="W4454"/>
      <c r="X4454"/>
      <c r="Y4454"/>
      <c r="Z4454"/>
      <c r="AA4454"/>
    </row>
    <row r="4455" spans="1:27" s="44" customFormat="1" x14ac:dyDescent="0.15">
      <c r="A4455" s="66"/>
      <c r="O4455"/>
      <c r="T4455"/>
      <c r="U4455"/>
      <c r="V4455"/>
      <c r="W4455"/>
      <c r="X4455"/>
      <c r="Y4455"/>
      <c r="Z4455"/>
      <c r="AA4455"/>
    </row>
    <row r="4456" spans="1:27" s="44" customFormat="1" x14ac:dyDescent="0.15">
      <c r="A4456" s="66"/>
      <c r="O4456"/>
      <c r="T4456"/>
      <c r="U4456"/>
      <c r="V4456"/>
      <c r="W4456"/>
      <c r="X4456"/>
      <c r="Y4456"/>
      <c r="Z4456"/>
      <c r="AA4456"/>
    </row>
    <row r="4457" spans="1:27" s="44" customFormat="1" x14ac:dyDescent="0.15">
      <c r="A4457" s="66"/>
      <c r="O4457"/>
      <c r="T4457"/>
      <c r="U4457"/>
      <c r="V4457"/>
      <c r="W4457"/>
      <c r="X4457"/>
      <c r="Y4457"/>
      <c r="Z4457"/>
      <c r="AA4457"/>
    </row>
    <row r="4458" spans="1:27" s="44" customFormat="1" x14ac:dyDescent="0.15">
      <c r="A4458" s="66"/>
      <c r="O4458"/>
      <c r="T4458"/>
      <c r="U4458"/>
      <c r="V4458"/>
      <c r="W4458"/>
      <c r="X4458"/>
      <c r="Y4458"/>
      <c r="Z4458"/>
      <c r="AA4458"/>
    </row>
    <row r="4459" spans="1:27" s="44" customFormat="1" x14ac:dyDescent="0.15">
      <c r="A4459" s="66"/>
      <c r="O4459"/>
      <c r="T4459"/>
      <c r="U4459"/>
      <c r="V4459"/>
      <c r="W4459"/>
      <c r="X4459"/>
      <c r="Y4459"/>
      <c r="Z4459"/>
      <c r="AA4459"/>
    </row>
    <row r="4460" spans="1:27" s="44" customFormat="1" x14ac:dyDescent="0.15">
      <c r="A4460" s="66"/>
      <c r="O4460"/>
      <c r="T4460"/>
      <c r="U4460"/>
      <c r="V4460"/>
      <c r="W4460"/>
      <c r="X4460"/>
      <c r="Y4460"/>
      <c r="Z4460"/>
      <c r="AA4460"/>
    </row>
    <row r="4461" spans="1:27" s="44" customFormat="1" x14ac:dyDescent="0.15">
      <c r="A4461" s="66"/>
      <c r="O4461"/>
      <c r="T4461"/>
      <c r="U4461"/>
      <c r="V4461"/>
      <c r="W4461"/>
      <c r="X4461"/>
      <c r="Y4461"/>
      <c r="Z4461"/>
      <c r="AA4461"/>
    </row>
    <row r="4462" spans="1:27" s="44" customFormat="1" x14ac:dyDescent="0.15">
      <c r="A4462" s="66"/>
      <c r="O4462"/>
      <c r="T4462"/>
      <c r="U4462"/>
      <c r="V4462"/>
      <c r="W4462"/>
      <c r="X4462"/>
      <c r="Y4462"/>
      <c r="Z4462"/>
      <c r="AA4462"/>
    </row>
    <row r="4463" spans="1:27" s="44" customFormat="1" x14ac:dyDescent="0.15">
      <c r="A4463" s="66"/>
      <c r="O4463"/>
      <c r="T4463"/>
      <c r="U4463"/>
      <c r="V4463"/>
      <c r="W4463"/>
      <c r="X4463"/>
      <c r="Y4463"/>
      <c r="Z4463"/>
      <c r="AA4463"/>
    </row>
    <row r="4464" spans="1:27" s="44" customFormat="1" x14ac:dyDescent="0.15">
      <c r="A4464" s="66"/>
      <c r="O4464"/>
      <c r="T4464"/>
      <c r="U4464"/>
      <c r="V4464"/>
      <c r="W4464"/>
      <c r="X4464"/>
      <c r="Y4464"/>
      <c r="Z4464"/>
      <c r="AA4464"/>
    </row>
    <row r="4465" spans="1:27" s="44" customFormat="1" x14ac:dyDescent="0.15">
      <c r="A4465" s="66"/>
      <c r="O4465"/>
      <c r="T4465"/>
      <c r="U4465"/>
      <c r="V4465"/>
      <c r="W4465"/>
      <c r="X4465"/>
      <c r="Y4465"/>
      <c r="Z4465"/>
      <c r="AA4465"/>
    </row>
    <row r="4466" spans="1:27" s="44" customFormat="1" x14ac:dyDescent="0.15">
      <c r="A4466" s="66"/>
      <c r="O4466"/>
      <c r="T4466"/>
      <c r="U4466"/>
      <c r="V4466"/>
      <c r="W4466"/>
      <c r="X4466"/>
      <c r="Y4466"/>
      <c r="Z4466"/>
      <c r="AA4466"/>
    </row>
    <row r="4467" spans="1:27" s="44" customFormat="1" x14ac:dyDescent="0.15">
      <c r="A4467" s="66"/>
      <c r="O4467"/>
      <c r="T4467"/>
      <c r="U4467"/>
      <c r="V4467"/>
      <c r="W4467"/>
      <c r="X4467"/>
      <c r="Y4467"/>
      <c r="Z4467"/>
      <c r="AA4467"/>
    </row>
    <row r="4468" spans="1:27" s="44" customFormat="1" x14ac:dyDescent="0.15">
      <c r="A4468" s="66"/>
      <c r="O4468"/>
      <c r="T4468"/>
      <c r="U4468"/>
      <c r="V4468"/>
      <c r="W4468"/>
      <c r="X4468"/>
      <c r="Y4468"/>
      <c r="Z4468"/>
      <c r="AA4468"/>
    </row>
    <row r="4469" spans="1:27" s="44" customFormat="1" x14ac:dyDescent="0.15">
      <c r="A4469" s="66"/>
      <c r="O4469"/>
      <c r="T4469"/>
      <c r="U4469"/>
      <c r="V4469"/>
      <c r="W4469"/>
      <c r="X4469"/>
      <c r="Y4469"/>
      <c r="Z4469"/>
      <c r="AA4469"/>
    </row>
    <row r="4470" spans="1:27" s="44" customFormat="1" x14ac:dyDescent="0.15">
      <c r="A4470" s="66"/>
      <c r="O4470"/>
      <c r="T4470"/>
      <c r="U4470"/>
      <c r="V4470"/>
      <c r="W4470"/>
      <c r="X4470"/>
      <c r="Y4470"/>
      <c r="Z4470"/>
      <c r="AA4470"/>
    </row>
    <row r="4471" spans="1:27" s="44" customFormat="1" x14ac:dyDescent="0.15">
      <c r="A4471" s="66"/>
      <c r="O4471"/>
      <c r="T4471"/>
      <c r="U4471"/>
      <c r="V4471"/>
      <c r="W4471"/>
      <c r="X4471"/>
      <c r="Y4471"/>
      <c r="Z4471"/>
      <c r="AA4471"/>
    </row>
    <row r="4472" spans="1:27" s="44" customFormat="1" x14ac:dyDescent="0.15">
      <c r="A4472" s="66"/>
      <c r="O4472"/>
      <c r="T4472"/>
      <c r="U4472"/>
      <c r="V4472"/>
      <c r="W4472"/>
      <c r="X4472"/>
      <c r="Y4472"/>
      <c r="Z4472"/>
      <c r="AA4472"/>
    </row>
    <row r="4473" spans="1:27" s="44" customFormat="1" x14ac:dyDescent="0.15">
      <c r="A4473" s="66"/>
      <c r="O4473"/>
      <c r="T4473"/>
      <c r="U4473"/>
      <c r="V4473"/>
      <c r="W4473"/>
      <c r="X4473"/>
      <c r="Y4473"/>
      <c r="Z4473"/>
      <c r="AA4473"/>
    </row>
    <row r="4474" spans="1:27" s="44" customFormat="1" x14ac:dyDescent="0.15">
      <c r="A4474" s="66"/>
      <c r="O4474"/>
      <c r="T4474"/>
      <c r="U4474"/>
      <c r="V4474"/>
      <c r="W4474"/>
      <c r="X4474"/>
      <c r="Y4474"/>
      <c r="Z4474"/>
      <c r="AA4474"/>
    </row>
    <row r="4475" spans="1:27" s="44" customFormat="1" x14ac:dyDescent="0.15">
      <c r="A4475" s="66"/>
      <c r="O4475"/>
      <c r="T4475"/>
      <c r="U4475"/>
      <c r="V4475"/>
      <c r="W4475"/>
      <c r="X4475"/>
      <c r="Y4475"/>
      <c r="Z4475"/>
      <c r="AA4475"/>
    </row>
    <row r="4476" spans="1:27" s="44" customFormat="1" x14ac:dyDescent="0.15">
      <c r="A4476" s="66"/>
      <c r="O4476"/>
      <c r="T4476"/>
      <c r="U4476"/>
      <c r="V4476"/>
      <c r="W4476"/>
      <c r="X4476"/>
      <c r="Y4476"/>
      <c r="Z4476"/>
      <c r="AA4476"/>
    </row>
    <row r="4477" spans="1:27" s="44" customFormat="1" x14ac:dyDescent="0.15">
      <c r="A4477" s="66"/>
      <c r="O4477"/>
      <c r="T4477"/>
      <c r="U4477"/>
      <c r="V4477"/>
      <c r="W4477"/>
      <c r="X4477"/>
      <c r="Y4477"/>
      <c r="Z4477"/>
      <c r="AA4477"/>
    </row>
    <row r="4478" spans="1:27" s="44" customFormat="1" x14ac:dyDescent="0.15">
      <c r="A4478" s="66"/>
      <c r="O4478"/>
      <c r="T4478"/>
      <c r="U4478"/>
      <c r="V4478"/>
      <c r="W4478"/>
      <c r="X4478"/>
      <c r="Y4478"/>
      <c r="Z4478"/>
      <c r="AA4478"/>
    </row>
    <row r="4479" spans="1:27" s="44" customFormat="1" x14ac:dyDescent="0.15">
      <c r="A4479" s="66"/>
      <c r="O4479"/>
      <c r="T4479"/>
      <c r="U4479"/>
      <c r="V4479"/>
      <c r="W4479"/>
      <c r="X4479"/>
      <c r="Y4479"/>
      <c r="Z4479"/>
      <c r="AA4479"/>
    </row>
    <row r="4480" spans="1:27" s="44" customFormat="1" x14ac:dyDescent="0.15">
      <c r="A4480" s="66"/>
      <c r="O4480"/>
      <c r="T4480"/>
      <c r="U4480"/>
      <c r="V4480"/>
      <c r="W4480"/>
      <c r="X4480"/>
      <c r="Y4480"/>
      <c r="Z4480"/>
      <c r="AA4480"/>
    </row>
    <row r="4481" spans="1:27" s="44" customFormat="1" x14ac:dyDescent="0.15">
      <c r="A4481" s="66"/>
      <c r="O4481"/>
      <c r="T4481"/>
      <c r="U4481"/>
      <c r="V4481"/>
      <c r="W4481"/>
      <c r="X4481"/>
      <c r="Y4481"/>
      <c r="Z4481"/>
      <c r="AA4481"/>
    </row>
    <row r="4482" spans="1:27" s="44" customFormat="1" x14ac:dyDescent="0.15">
      <c r="A4482" s="66"/>
      <c r="O4482"/>
      <c r="T4482"/>
      <c r="U4482"/>
      <c r="V4482"/>
      <c r="W4482"/>
      <c r="X4482"/>
      <c r="Y4482"/>
      <c r="Z4482"/>
      <c r="AA4482"/>
    </row>
    <row r="4483" spans="1:27" s="44" customFormat="1" x14ac:dyDescent="0.15">
      <c r="A4483" s="66"/>
      <c r="O4483"/>
      <c r="T4483"/>
      <c r="U4483"/>
      <c r="V4483"/>
      <c r="W4483"/>
      <c r="X4483"/>
      <c r="Y4483"/>
      <c r="Z4483"/>
      <c r="AA4483"/>
    </row>
    <row r="4484" spans="1:27" s="44" customFormat="1" x14ac:dyDescent="0.15">
      <c r="A4484" s="66"/>
      <c r="O4484"/>
      <c r="T4484"/>
      <c r="U4484"/>
      <c r="V4484"/>
      <c r="W4484"/>
      <c r="X4484"/>
      <c r="Y4484"/>
      <c r="Z4484"/>
      <c r="AA4484"/>
    </row>
    <row r="4485" spans="1:27" s="44" customFormat="1" x14ac:dyDescent="0.15">
      <c r="A4485" s="66"/>
      <c r="O4485"/>
      <c r="T4485"/>
      <c r="U4485"/>
      <c r="V4485"/>
      <c r="W4485"/>
      <c r="X4485"/>
      <c r="Y4485"/>
      <c r="Z4485"/>
      <c r="AA4485"/>
    </row>
    <row r="4486" spans="1:27" s="44" customFormat="1" x14ac:dyDescent="0.15">
      <c r="A4486" s="66"/>
      <c r="O4486"/>
      <c r="T4486"/>
      <c r="U4486"/>
      <c r="V4486"/>
      <c r="W4486"/>
      <c r="X4486"/>
      <c r="Y4486"/>
      <c r="Z4486"/>
      <c r="AA4486"/>
    </row>
    <row r="4487" spans="1:27" s="44" customFormat="1" x14ac:dyDescent="0.15">
      <c r="A4487" s="66"/>
      <c r="O4487"/>
      <c r="T4487"/>
      <c r="U4487"/>
      <c r="V4487"/>
      <c r="W4487"/>
      <c r="X4487"/>
      <c r="Y4487"/>
      <c r="Z4487"/>
      <c r="AA4487"/>
    </row>
    <row r="4488" spans="1:27" s="44" customFormat="1" x14ac:dyDescent="0.15">
      <c r="A4488" s="66"/>
      <c r="O4488"/>
      <c r="T4488"/>
      <c r="U4488"/>
      <c r="V4488"/>
      <c r="W4488"/>
      <c r="X4488"/>
      <c r="Y4488"/>
      <c r="Z4488"/>
      <c r="AA4488"/>
    </row>
    <row r="4489" spans="1:27" s="44" customFormat="1" x14ac:dyDescent="0.15">
      <c r="A4489" s="66"/>
      <c r="O4489"/>
      <c r="T4489"/>
      <c r="U4489"/>
      <c r="V4489"/>
      <c r="W4489"/>
      <c r="X4489"/>
      <c r="Y4489"/>
      <c r="Z4489"/>
      <c r="AA4489"/>
    </row>
    <row r="4490" spans="1:27" s="44" customFormat="1" x14ac:dyDescent="0.15">
      <c r="A4490" s="66"/>
      <c r="O4490"/>
      <c r="T4490"/>
      <c r="U4490"/>
      <c r="V4490"/>
      <c r="W4490"/>
      <c r="X4490"/>
      <c r="Y4490"/>
      <c r="Z4490"/>
      <c r="AA4490"/>
    </row>
    <row r="4491" spans="1:27" s="44" customFormat="1" x14ac:dyDescent="0.15">
      <c r="A4491" s="66"/>
      <c r="O4491"/>
      <c r="T4491"/>
      <c r="U4491"/>
      <c r="V4491"/>
      <c r="W4491"/>
      <c r="X4491"/>
      <c r="Y4491"/>
      <c r="Z4491"/>
      <c r="AA4491"/>
    </row>
    <row r="4492" spans="1:27" s="44" customFormat="1" x14ac:dyDescent="0.15">
      <c r="A4492" s="66"/>
      <c r="O4492"/>
      <c r="T4492"/>
      <c r="U4492"/>
      <c r="V4492"/>
      <c r="W4492"/>
      <c r="X4492"/>
      <c r="Y4492"/>
      <c r="Z4492"/>
      <c r="AA4492"/>
    </row>
    <row r="4493" spans="1:27" s="44" customFormat="1" x14ac:dyDescent="0.15">
      <c r="A4493" s="66"/>
      <c r="O4493"/>
      <c r="T4493"/>
      <c r="U4493"/>
      <c r="V4493"/>
      <c r="W4493"/>
      <c r="X4493"/>
      <c r="Y4493"/>
      <c r="Z4493"/>
      <c r="AA4493"/>
    </row>
    <row r="4494" spans="1:27" s="44" customFormat="1" x14ac:dyDescent="0.15">
      <c r="A4494" s="66"/>
      <c r="O4494"/>
      <c r="T4494"/>
      <c r="U4494"/>
      <c r="V4494"/>
      <c r="W4494"/>
      <c r="X4494"/>
      <c r="Y4494"/>
      <c r="Z4494"/>
      <c r="AA4494"/>
    </row>
    <row r="4495" spans="1:27" s="44" customFormat="1" x14ac:dyDescent="0.15">
      <c r="A4495" s="66"/>
      <c r="O4495"/>
      <c r="T4495"/>
      <c r="U4495"/>
      <c r="V4495"/>
      <c r="W4495"/>
      <c r="X4495"/>
      <c r="Y4495"/>
      <c r="Z4495"/>
      <c r="AA4495"/>
    </row>
    <row r="4496" spans="1:27" s="44" customFormat="1" x14ac:dyDescent="0.15">
      <c r="A4496" s="66"/>
      <c r="O4496"/>
      <c r="T4496"/>
      <c r="U4496"/>
      <c r="V4496"/>
      <c r="W4496"/>
      <c r="X4496"/>
      <c r="Y4496"/>
      <c r="Z4496"/>
      <c r="AA4496"/>
    </row>
    <row r="4497" spans="1:27" s="44" customFormat="1" x14ac:dyDescent="0.15">
      <c r="A4497" s="66"/>
      <c r="O4497"/>
      <c r="T4497"/>
      <c r="U4497"/>
      <c r="V4497"/>
      <c r="W4497"/>
      <c r="X4497"/>
      <c r="Y4497"/>
      <c r="Z4497"/>
      <c r="AA4497"/>
    </row>
    <row r="4498" spans="1:27" s="44" customFormat="1" x14ac:dyDescent="0.15">
      <c r="A4498" s="66"/>
      <c r="O4498"/>
      <c r="T4498"/>
      <c r="U4498"/>
      <c r="V4498"/>
      <c r="W4498"/>
      <c r="X4498"/>
      <c r="Y4498"/>
      <c r="Z4498"/>
      <c r="AA4498"/>
    </row>
    <row r="4499" spans="1:27" s="44" customFormat="1" x14ac:dyDescent="0.15">
      <c r="A4499" s="66"/>
      <c r="O4499"/>
      <c r="T4499"/>
      <c r="U4499"/>
      <c r="V4499"/>
      <c r="W4499"/>
      <c r="X4499"/>
      <c r="Y4499"/>
      <c r="Z4499"/>
      <c r="AA4499"/>
    </row>
    <row r="4500" spans="1:27" s="44" customFormat="1" x14ac:dyDescent="0.15">
      <c r="A4500" s="66"/>
      <c r="O4500"/>
      <c r="T4500"/>
      <c r="U4500"/>
      <c r="V4500"/>
      <c r="W4500"/>
      <c r="X4500"/>
      <c r="Y4500"/>
      <c r="Z4500"/>
      <c r="AA4500"/>
    </row>
    <row r="4501" spans="1:27" s="44" customFormat="1" x14ac:dyDescent="0.15">
      <c r="A4501" s="66"/>
      <c r="O4501"/>
      <c r="T4501"/>
      <c r="U4501"/>
      <c r="V4501"/>
      <c r="W4501"/>
      <c r="X4501"/>
      <c r="Y4501"/>
      <c r="Z4501"/>
      <c r="AA4501"/>
    </row>
    <row r="4502" spans="1:27" s="44" customFormat="1" x14ac:dyDescent="0.15">
      <c r="A4502" s="66"/>
      <c r="O4502"/>
      <c r="T4502"/>
      <c r="U4502"/>
      <c r="V4502"/>
      <c r="W4502"/>
      <c r="X4502"/>
      <c r="Y4502"/>
      <c r="Z4502"/>
      <c r="AA4502"/>
    </row>
    <row r="4503" spans="1:27" s="44" customFormat="1" x14ac:dyDescent="0.15">
      <c r="A4503" s="66"/>
      <c r="O4503"/>
      <c r="T4503"/>
      <c r="U4503"/>
      <c r="V4503"/>
      <c r="W4503"/>
      <c r="X4503"/>
      <c r="Y4503"/>
      <c r="Z4503"/>
      <c r="AA4503"/>
    </row>
    <row r="4504" spans="1:27" s="44" customFormat="1" x14ac:dyDescent="0.15">
      <c r="A4504" s="66"/>
      <c r="O4504"/>
      <c r="T4504"/>
      <c r="U4504"/>
      <c r="V4504"/>
      <c r="W4504"/>
      <c r="X4504"/>
      <c r="Y4504"/>
      <c r="Z4504"/>
      <c r="AA4504"/>
    </row>
    <row r="4505" spans="1:27" s="44" customFormat="1" x14ac:dyDescent="0.15">
      <c r="A4505" s="66"/>
      <c r="O4505"/>
      <c r="T4505"/>
      <c r="U4505"/>
      <c r="V4505"/>
      <c r="W4505"/>
      <c r="X4505"/>
      <c r="Y4505"/>
      <c r="Z4505"/>
      <c r="AA4505"/>
    </row>
    <row r="4506" spans="1:27" s="44" customFormat="1" x14ac:dyDescent="0.15">
      <c r="A4506" s="66"/>
      <c r="O4506"/>
      <c r="T4506"/>
      <c r="U4506"/>
      <c r="V4506"/>
      <c r="W4506"/>
      <c r="X4506"/>
      <c r="Y4506"/>
      <c r="Z4506"/>
      <c r="AA4506"/>
    </row>
    <row r="4507" spans="1:27" s="44" customFormat="1" x14ac:dyDescent="0.15">
      <c r="A4507" s="66"/>
      <c r="O4507"/>
      <c r="T4507"/>
      <c r="U4507"/>
      <c r="V4507"/>
      <c r="W4507"/>
      <c r="X4507"/>
      <c r="Y4507"/>
      <c r="Z4507"/>
      <c r="AA4507"/>
    </row>
    <row r="4508" spans="1:27" s="44" customFormat="1" x14ac:dyDescent="0.15">
      <c r="A4508" s="66"/>
      <c r="O4508"/>
      <c r="T4508"/>
      <c r="U4508"/>
      <c r="V4508"/>
      <c r="W4508"/>
      <c r="X4508"/>
      <c r="Y4508"/>
      <c r="Z4508"/>
      <c r="AA4508"/>
    </row>
    <row r="4509" spans="1:27" s="44" customFormat="1" x14ac:dyDescent="0.15">
      <c r="A4509" s="66"/>
      <c r="O4509"/>
      <c r="T4509"/>
      <c r="U4509"/>
      <c r="V4509"/>
      <c r="W4509"/>
      <c r="X4509"/>
      <c r="Y4509"/>
      <c r="Z4509"/>
      <c r="AA4509"/>
    </row>
    <row r="4510" spans="1:27" s="44" customFormat="1" x14ac:dyDescent="0.15">
      <c r="A4510" s="66"/>
      <c r="O4510"/>
      <c r="T4510"/>
      <c r="U4510"/>
      <c r="V4510"/>
      <c r="W4510"/>
      <c r="X4510"/>
      <c r="Y4510"/>
      <c r="Z4510"/>
      <c r="AA4510"/>
    </row>
    <row r="4511" spans="1:27" s="44" customFormat="1" x14ac:dyDescent="0.15">
      <c r="A4511" s="66"/>
      <c r="O4511"/>
      <c r="T4511"/>
      <c r="U4511"/>
      <c r="V4511"/>
      <c r="W4511"/>
      <c r="X4511"/>
      <c r="Y4511"/>
      <c r="Z4511"/>
      <c r="AA4511"/>
    </row>
    <row r="4512" spans="1:27" s="44" customFormat="1" x14ac:dyDescent="0.15">
      <c r="A4512" s="66"/>
      <c r="O4512"/>
      <c r="T4512"/>
      <c r="U4512"/>
      <c r="V4512"/>
      <c r="W4512"/>
      <c r="X4512"/>
      <c r="Y4512"/>
      <c r="Z4512"/>
      <c r="AA4512"/>
    </row>
    <row r="4513" spans="1:27" s="44" customFormat="1" x14ac:dyDescent="0.15">
      <c r="A4513" s="66"/>
      <c r="O4513"/>
      <c r="T4513"/>
      <c r="U4513"/>
      <c r="V4513"/>
      <c r="W4513"/>
      <c r="X4513"/>
      <c r="Y4513"/>
      <c r="Z4513"/>
      <c r="AA4513"/>
    </row>
    <row r="4514" spans="1:27" s="44" customFormat="1" x14ac:dyDescent="0.15">
      <c r="A4514" s="66"/>
      <c r="O4514"/>
      <c r="T4514"/>
      <c r="U4514"/>
      <c r="V4514"/>
      <c r="W4514"/>
      <c r="X4514"/>
      <c r="Y4514"/>
      <c r="Z4514"/>
      <c r="AA4514"/>
    </row>
    <row r="4515" spans="1:27" s="44" customFormat="1" x14ac:dyDescent="0.15">
      <c r="A4515" s="66"/>
      <c r="O4515"/>
      <c r="T4515"/>
      <c r="U4515"/>
      <c r="V4515"/>
      <c r="W4515"/>
      <c r="X4515"/>
      <c r="Y4515"/>
      <c r="Z4515"/>
      <c r="AA4515"/>
    </row>
    <row r="4516" spans="1:27" s="44" customFormat="1" x14ac:dyDescent="0.15">
      <c r="A4516" s="66"/>
      <c r="O4516"/>
      <c r="T4516"/>
      <c r="U4516"/>
      <c r="V4516"/>
      <c r="W4516"/>
      <c r="X4516"/>
      <c r="Y4516"/>
      <c r="Z4516"/>
      <c r="AA4516"/>
    </row>
    <row r="4517" spans="1:27" s="44" customFormat="1" x14ac:dyDescent="0.15">
      <c r="A4517" s="66"/>
      <c r="O4517"/>
      <c r="T4517"/>
      <c r="U4517"/>
      <c r="V4517"/>
      <c r="W4517"/>
      <c r="X4517"/>
      <c r="Y4517"/>
      <c r="Z4517"/>
      <c r="AA4517"/>
    </row>
    <row r="4518" spans="1:27" s="44" customFormat="1" x14ac:dyDescent="0.15">
      <c r="A4518" s="66"/>
      <c r="O4518"/>
      <c r="T4518"/>
      <c r="U4518"/>
      <c r="V4518"/>
      <c r="W4518"/>
      <c r="X4518"/>
      <c r="Y4518"/>
      <c r="Z4518"/>
      <c r="AA4518"/>
    </row>
    <row r="4519" spans="1:27" s="44" customFormat="1" x14ac:dyDescent="0.15">
      <c r="A4519" s="66"/>
      <c r="O4519"/>
      <c r="T4519"/>
      <c r="U4519"/>
      <c r="V4519"/>
      <c r="W4519"/>
      <c r="X4519"/>
      <c r="Y4519"/>
      <c r="Z4519"/>
      <c r="AA4519"/>
    </row>
    <row r="4520" spans="1:27" s="44" customFormat="1" x14ac:dyDescent="0.15">
      <c r="A4520" s="66"/>
      <c r="O4520"/>
      <c r="T4520"/>
      <c r="U4520"/>
      <c r="V4520"/>
      <c r="W4520"/>
      <c r="X4520"/>
      <c r="Y4520"/>
      <c r="Z4520"/>
      <c r="AA4520"/>
    </row>
    <row r="4521" spans="1:27" s="44" customFormat="1" x14ac:dyDescent="0.15">
      <c r="A4521" s="66"/>
      <c r="O4521"/>
      <c r="T4521"/>
      <c r="U4521"/>
      <c r="V4521"/>
      <c r="W4521"/>
      <c r="X4521"/>
      <c r="Y4521"/>
      <c r="Z4521"/>
      <c r="AA4521"/>
    </row>
    <row r="4522" spans="1:27" s="44" customFormat="1" x14ac:dyDescent="0.15">
      <c r="A4522" s="66"/>
      <c r="O4522"/>
      <c r="T4522"/>
      <c r="U4522"/>
      <c r="V4522"/>
      <c r="W4522"/>
      <c r="X4522"/>
      <c r="Y4522"/>
      <c r="Z4522"/>
      <c r="AA4522"/>
    </row>
    <row r="4523" spans="1:27" s="44" customFormat="1" x14ac:dyDescent="0.15">
      <c r="A4523" s="66"/>
      <c r="O4523"/>
      <c r="T4523"/>
      <c r="U4523"/>
      <c r="V4523"/>
      <c r="W4523"/>
      <c r="X4523"/>
      <c r="Y4523"/>
      <c r="Z4523"/>
      <c r="AA4523"/>
    </row>
    <row r="4524" spans="1:27" s="44" customFormat="1" x14ac:dyDescent="0.15">
      <c r="A4524" s="66"/>
      <c r="O4524"/>
      <c r="T4524"/>
      <c r="U4524"/>
      <c r="V4524"/>
      <c r="W4524"/>
      <c r="X4524"/>
      <c r="Y4524"/>
      <c r="Z4524"/>
      <c r="AA4524"/>
    </row>
    <row r="4525" spans="1:27" s="44" customFormat="1" x14ac:dyDescent="0.15">
      <c r="A4525" s="66"/>
      <c r="O4525"/>
      <c r="T4525"/>
      <c r="U4525"/>
      <c r="V4525"/>
      <c r="W4525"/>
      <c r="X4525"/>
      <c r="Y4525"/>
      <c r="Z4525"/>
      <c r="AA4525"/>
    </row>
    <row r="4526" spans="1:27" s="44" customFormat="1" x14ac:dyDescent="0.15">
      <c r="A4526" s="66"/>
      <c r="O4526"/>
      <c r="T4526"/>
      <c r="U4526"/>
      <c r="V4526"/>
      <c r="W4526"/>
      <c r="X4526"/>
      <c r="Y4526"/>
      <c r="Z4526"/>
      <c r="AA4526"/>
    </row>
    <row r="4527" spans="1:27" s="44" customFormat="1" x14ac:dyDescent="0.15">
      <c r="A4527" s="66"/>
      <c r="O4527"/>
      <c r="T4527"/>
      <c r="U4527"/>
      <c r="V4527"/>
      <c r="W4527"/>
      <c r="X4527"/>
      <c r="Y4527"/>
      <c r="Z4527"/>
      <c r="AA4527"/>
    </row>
    <row r="4528" spans="1:27" s="44" customFormat="1" x14ac:dyDescent="0.15">
      <c r="A4528" s="66"/>
      <c r="O4528"/>
      <c r="T4528"/>
      <c r="U4528"/>
      <c r="V4528"/>
      <c r="W4528"/>
      <c r="X4528"/>
      <c r="Y4528"/>
      <c r="Z4528"/>
      <c r="AA4528"/>
    </row>
    <row r="4529" spans="1:27" s="44" customFormat="1" x14ac:dyDescent="0.15">
      <c r="A4529" s="66"/>
      <c r="O4529"/>
      <c r="T4529"/>
      <c r="U4529"/>
      <c r="V4529"/>
      <c r="W4529"/>
      <c r="X4529"/>
      <c r="Y4529"/>
      <c r="Z4529"/>
      <c r="AA4529"/>
    </row>
    <row r="4530" spans="1:27" s="44" customFormat="1" x14ac:dyDescent="0.15">
      <c r="A4530" s="66"/>
      <c r="O4530"/>
      <c r="T4530"/>
      <c r="U4530"/>
      <c r="V4530"/>
      <c r="W4530"/>
      <c r="X4530"/>
      <c r="Y4530"/>
      <c r="Z4530"/>
      <c r="AA4530"/>
    </row>
    <row r="4531" spans="1:27" s="44" customFormat="1" x14ac:dyDescent="0.15">
      <c r="A4531" s="66"/>
      <c r="O4531"/>
      <c r="T4531"/>
      <c r="U4531"/>
      <c r="V4531"/>
      <c r="W4531"/>
      <c r="X4531"/>
      <c r="Y4531"/>
      <c r="Z4531"/>
      <c r="AA4531"/>
    </row>
    <row r="4532" spans="1:27" s="44" customFormat="1" x14ac:dyDescent="0.15">
      <c r="A4532" s="66"/>
      <c r="O4532"/>
      <c r="T4532"/>
      <c r="U4532"/>
      <c r="V4532"/>
      <c r="W4532"/>
      <c r="X4532"/>
      <c r="Y4532"/>
      <c r="Z4532"/>
      <c r="AA4532"/>
    </row>
    <row r="4533" spans="1:27" s="44" customFormat="1" x14ac:dyDescent="0.15">
      <c r="A4533" s="66"/>
      <c r="O4533"/>
      <c r="T4533"/>
      <c r="U4533"/>
      <c r="V4533"/>
      <c r="W4533"/>
      <c r="X4533"/>
      <c r="Y4533"/>
      <c r="Z4533"/>
      <c r="AA4533"/>
    </row>
    <row r="4534" spans="1:27" s="44" customFormat="1" x14ac:dyDescent="0.15">
      <c r="A4534" s="66"/>
      <c r="O4534"/>
      <c r="T4534"/>
      <c r="U4534"/>
      <c r="V4534"/>
      <c r="W4534"/>
      <c r="X4534"/>
      <c r="Y4534"/>
      <c r="Z4534"/>
      <c r="AA4534"/>
    </row>
    <row r="4535" spans="1:27" s="44" customFormat="1" x14ac:dyDescent="0.15">
      <c r="A4535" s="66"/>
      <c r="O4535"/>
      <c r="T4535"/>
      <c r="U4535"/>
      <c r="V4535"/>
      <c r="W4535"/>
      <c r="X4535"/>
      <c r="Y4535"/>
      <c r="Z4535"/>
      <c r="AA4535"/>
    </row>
    <row r="4536" spans="1:27" s="44" customFormat="1" x14ac:dyDescent="0.15">
      <c r="A4536" s="66"/>
      <c r="O4536"/>
      <c r="T4536"/>
      <c r="U4536"/>
      <c r="V4536"/>
      <c r="W4536"/>
      <c r="X4536"/>
      <c r="Y4536"/>
      <c r="Z4536"/>
      <c r="AA4536"/>
    </row>
    <row r="4537" spans="1:27" s="44" customFormat="1" x14ac:dyDescent="0.15">
      <c r="A4537" s="66"/>
      <c r="O4537"/>
      <c r="T4537"/>
      <c r="U4537"/>
      <c r="V4537"/>
      <c r="W4537"/>
      <c r="X4537"/>
      <c r="Y4537"/>
      <c r="Z4537"/>
      <c r="AA4537"/>
    </row>
    <row r="4538" spans="1:27" s="44" customFormat="1" x14ac:dyDescent="0.15">
      <c r="A4538" s="66"/>
      <c r="O4538"/>
      <c r="T4538"/>
      <c r="U4538"/>
      <c r="V4538"/>
      <c r="W4538"/>
      <c r="X4538"/>
      <c r="Y4538"/>
      <c r="Z4538"/>
      <c r="AA4538"/>
    </row>
    <row r="4539" spans="1:27" s="44" customFormat="1" x14ac:dyDescent="0.15">
      <c r="A4539" s="66"/>
      <c r="O4539"/>
      <c r="T4539"/>
      <c r="U4539"/>
      <c r="V4539"/>
      <c r="W4539"/>
      <c r="X4539"/>
      <c r="Y4539"/>
      <c r="Z4539"/>
      <c r="AA4539"/>
    </row>
    <row r="4540" spans="1:27" s="44" customFormat="1" x14ac:dyDescent="0.15">
      <c r="A4540" s="66"/>
      <c r="O4540"/>
      <c r="T4540"/>
      <c r="U4540"/>
      <c r="V4540"/>
      <c r="W4540"/>
      <c r="X4540"/>
      <c r="Y4540"/>
      <c r="Z4540"/>
      <c r="AA4540"/>
    </row>
    <row r="4541" spans="1:27" s="44" customFormat="1" x14ac:dyDescent="0.15">
      <c r="A4541" s="66"/>
      <c r="O4541"/>
      <c r="T4541"/>
      <c r="U4541"/>
      <c r="V4541"/>
      <c r="W4541"/>
      <c r="X4541"/>
      <c r="Y4541"/>
      <c r="Z4541"/>
      <c r="AA4541"/>
    </row>
    <row r="4542" spans="1:27" s="44" customFormat="1" x14ac:dyDescent="0.15">
      <c r="A4542" s="66"/>
      <c r="O4542"/>
      <c r="T4542"/>
      <c r="U4542"/>
      <c r="V4542"/>
      <c r="W4542"/>
      <c r="X4542"/>
      <c r="Y4542"/>
      <c r="Z4542"/>
      <c r="AA4542"/>
    </row>
    <row r="4543" spans="1:27" s="44" customFormat="1" x14ac:dyDescent="0.15">
      <c r="A4543" s="66"/>
      <c r="O4543"/>
      <c r="T4543"/>
      <c r="U4543"/>
      <c r="V4543"/>
      <c r="W4543"/>
      <c r="X4543"/>
      <c r="Y4543"/>
      <c r="Z4543"/>
      <c r="AA4543"/>
    </row>
    <row r="4544" spans="1:27" s="44" customFormat="1" x14ac:dyDescent="0.15">
      <c r="A4544" s="66"/>
      <c r="O4544"/>
      <c r="T4544"/>
      <c r="U4544"/>
      <c r="V4544"/>
      <c r="W4544"/>
      <c r="X4544"/>
      <c r="Y4544"/>
      <c r="Z4544"/>
      <c r="AA4544"/>
    </row>
    <row r="4545" spans="1:27" s="44" customFormat="1" x14ac:dyDescent="0.15">
      <c r="A4545" s="66"/>
      <c r="O4545"/>
      <c r="T4545"/>
      <c r="U4545"/>
      <c r="V4545"/>
      <c r="W4545"/>
      <c r="X4545"/>
      <c r="Y4545"/>
      <c r="Z4545"/>
      <c r="AA4545"/>
    </row>
    <row r="4546" spans="1:27" s="44" customFormat="1" x14ac:dyDescent="0.15">
      <c r="A4546" s="66"/>
      <c r="O4546"/>
      <c r="T4546"/>
      <c r="U4546"/>
      <c r="V4546"/>
      <c r="W4546"/>
      <c r="X4546"/>
      <c r="Y4546"/>
      <c r="Z4546"/>
      <c r="AA4546"/>
    </row>
    <row r="4547" spans="1:27" s="44" customFormat="1" x14ac:dyDescent="0.15">
      <c r="A4547" s="66"/>
      <c r="O4547"/>
      <c r="T4547"/>
      <c r="U4547"/>
      <c r="V4547"/>
      <c r="W4547"/>
      <c r="X4547"/>
      <c r="Y4547"/>
      <c r="Z4547"/>
      <c r="AA4547"/>
    </row>
    <row r="4548" spans="1:27" s="44" customFormat="1" x14ac:dyDescent="0.15">
      <c r="A4548" s="66"/>
      <c r="O4548"/>
      <c r="T4548"/>
      <c r="U4548"/>
      <c r="V4548"/>
      <c r="W4548"/>
      <c r="X4548"/>
      <c r="Y4548"/>
      <c r="Z4548"/>
      <c r="AA4548"/>
    </row>
    <row r="4549" spans="1:27" s="44" customFormat="1" x14ac:dyDescent="0.15">
      <c r="A4549" s="66"/>
      <c r="O4549"/>
      <c r="T4549"/>
      <c r="U4549"/>
      <c r="V4549"/>
      <c r="W4549"/>
      <c r="X4549"/>
      <c r="Y4549"/>
      <c r="Z4549"/>
      <c r="AA4549"/>
    </row>
    <row r="4550" spans="1:27" s="44" customFormat="1" x14ac:dyDescent="0.15">
      <c r="A4550" s="66"/>
      <c r="O4550"/>
      <c r="T4550"/>
      <c r="U4550"/>
      <c r="V4550"/>
      <c r="W4550"/>
      <c r="X4550"/>
      <c r="Y4550"/>
      <c r="Z4550"/>
      <c r="AA4550"/>
    </row>
    <row r="4551" spans="1:27" s="44" customFormat="1" x14ac:dyDescent="0.15">
      <c r="A4551" s="66"/>
      <c r="O4551"/>
      <c r="T4551"/>
      <c r="U4551"/>
      <c r="V4551"/>
      <c r="W4551"/>
      <c r="X4551"/>
      <c r="Y4551"/>
      <c r="Z4551"/>
      <c r="AA4551"/>
    </row>
    <row r="4552" spans="1:27" s="44" customFormat="1" x14ac:dyDescent="0.15">
      <c r="A4552" s="66"/>
      <c r="O4552"/>
      <c r="T4552"/>
      <c r="U4552"/>
      <c r="V4552"/>
      <c r="W4552"/>
      <c r="X4552"/>
      <c r="Y4552"/>
      <c r="Z4552"/>
      <c r="AA4552"/>
    </row>
    <row r="4553" spans="1:27" s="44" customFormat="1" x14ac:dyDescent="0.15">
      <c r="A4553" s="66"/>
      <c r="O4553"/>
      <c r="T4553"/>
      <c r="U4553"/>
      <c r="V4553"/>
      <c r="W4553"/>
      <c r="X4553"/>
      <c r="Y4553"/>
      <c r="Z4553"/>
      <c r="AA4553"/>
    </row>
    <row r="4554" spans="1:27" s="44" customFormat="1" x14ac:dyDescent="0.15">
      <c r="A4554" s="66"/>
      <c r="O4554"/>
      <c r="T4554"/>
      <c r="U4554"/>
      <c r="V4554"/>
      <c r="W4554"/>
      <c r="X4554"/>
      <c r="Y4554"/>
      <c r="Z4554"/>
      <c r="AA4554"/>
    </row>
    <row r="4555" spans="1:27" s="44" customFormat="1" x14ac:dyDescent="0.15">
      <c r="A4555" s="66"/>
      <c r="O4555"/>
      <c r="T4555"/>
      <c r="U4555"/>
      <c r="V4555"/>
      <c r="W4555"/>
      <c r="X4555"/>
      <c r="Y4555"/>
      <c r="Z4555"/>
      <c r="AA4555"/>
    </row>
    <row r="4556" spans="1:27" s="44" customFormat="1" x14ac:dyDescent="0.15">
      <c r="A4556" s="66"/>
      <c r="O4556"/>
      <c r="T4556"/>
      <c r="U4556"/>
      <c r="V4556"/>
      <c r="W4556"/>
      <c r="X4556"/>
      <c r="Y4556"/>
      <c r="Z4556"/>
      <c r="AA4556"/>
    </row>
    <row r="4557" spans="1:27" s="44" customFormat="1" x14ac:dyDescent="0.15">
      <c r="A4557" s="66"/>
      <c r="O4557"/>
      <c r="T4557"/>
      <c r="U4557"/>
      <c r="V4557"/>
      <c r="W4557"/>
      <c r="X4557"/>
      <c r="Y4557"/>
      <c r="Z4557"/>
      <c r="AA4557"/>
    </row>
    <row r="4558" spans="1:27" s="44" customFormat="1" x14ac:dyDescent="0.15">
      <c r="A4558" s="66"/>
      <c r="O4558"/>
      <c r="T4558"/>
      <c r="U4558"/>
      <c r="V4558"/>
      <c r="W4558"/>
      <c r="X4558"/>
      <c r="Y4558"/>
      <c r="Z4558"/>
      <c r="AA4558"/>
    </row>
    <row r="4559" spans="1:27" s="44" customFormat="1" x14ac:dyDescent="0.15">
      <c r="A4559" s="66"/>
      <c r="O4559"/>
      <c r="T4559"/>
      <c r="U4559"/>
      <c r="V4559"/>
      <c r="W4559"/>
      <c r="X4559"/>
      <c r="Y4559"/>
      <c r="Z4559"/>
      <c r="AA4559"/>
    </row>
    <row r="4560" spans="1:27" s="44" customFormat="1" x14ac:dyDescent="0.15">
      <c r="A4560" s="66"/>
      <c r="O4560"/>
      <c r="T4560"/>
      <c r="U4560"/>
      <c r="V4560"/>
      <c r="W4560"/>
      <c r="X4560"/>
      <c r="Y4560"/>
      <c r="Z4560"/>
      <c r="AA4560"/>
    </row>
    <row r="4561" spans="1:27" s="44" customFormat="1" x14ac:dyDescent="0.15">
      <c r="A4561" s="66"/>
      <c r="O4561"/>
      <c r="T4561"/>
      <c r="U4561"/>
      <c r="V4561"/>
      <c r="W4561"/>
      <c r="X4561"/>
      <c r="Y4561"/>
      <c r="Z4561"/>
      <c r="AA4561"/>
    </row>
    <row r="4562" spans="1:27" s="44" customFormat="1" x14ac:dyDescent="0.15">
      <c r="A4562" s="66"/>
      <c r="O4562"/>
      <c r="T4562"/>
      <c r="U4562"/>
      <c r="V4562"/>
      <c r="W4562"/>
      <c r="X4562"/>
      <c r="Y4562"/>
      <c r="Z4562"/>
      <c r="AA4562"/>
    </row>
    <row r="4563" spans="1:27" s="44" customFormat="1" x14ac:dyDescent="0.15">
      <c r="A4563" s="66"/>
      <c r="O4563"/>
      <c r="T4563"/>
      <c r="U4563"/>
      <c r="V4563"/>
      <c r="W4563"/>
      <c r="X4563"/>
      <c r="Y4563"/>
      <c r="Z4563"/>
      <c r="AA4563"/>
    </row>
    <row r="4564" spans="1:27" s="44" customFormat="1" x14ac:dyDescent="0.15">
      <c r="A4564" s="66"/>
      <c r="O4564"/>
      <c r="T4564"/>
      <c r="U4564"/>
      <c r="V4564"/>
      <c r="W4564"/>
      <c r="X4564"/>
      <c r="Y4564"/>
      <c r="Z4564"/>
      <c r="AA4564"/>
    </row>
    <row r="4565" spans="1:27" s="44" customFormat="1" x14ac:dyDescent="0.15">
      <c r="A4565" s="66"/>
      <c r="O4565"/>
      <c r="T4565"/>
      <c r="U4565"/>
      <c r="V4565"/>
      <c r="W4565"/>
      <c r="X4565"/>
      <c r="Y4565"/>
      <c r="Z4565"/>
      <c r="AA4565"/>
    </row>
    <row r="4566" spans="1:27" s="44" customFormat="1" x14ac:dyDescent="0.15">
      <c r="A4566" s="66"/>
      <c r="O4566"/>
      <c r="T4566"/>
      <c r="U4566"/>
      <c r="V4566"/>
      <c r="W4566"/>
      <c r="X4566"/>
      <c r="Y4566"/>
      <c r="Z4566"/>
      <c r="AA4566"/>
    </row>
    <row r="4567" spans="1:27" s="44" customFormat="1" x14ac:dyDescent="0.15">
      <c r="A4567" s="66"/>
      <c r="O4567"/>
      <c r="T4567"/>
      <c r="U4567"/>
      <c r="V4567"/>
      <c r="W4567"/>
      <c r="X4567"/>
      <c r="Y4567"/>
      <c r="Z4567"/>
      <c r="AA4567"/>
    </row>
    <row r="4568" spans="1:27" s="44" customFormat="1" x14ac:dyDescent="0.15">
      <c r="A4568" s="66"/>
      <c r="O4568"/>
      <c r="T4568"/>
      <c r="U4568"/>
      <c r="V4568"/>
      <c r="W4568"/>
      <c r="X4568"/>
      <c r="Y4568"/>
      <c r="Z4568"/>
      <c r="AA4568"/>
    </row>
    <row r="4569" spans="1:27" s="44" customFormat="1" x14ac:dyDescent="0.15">
      <c r="A4569" s="66"/>
      <c r="O4569"/>
      <c r="T4569"/>
      <c r="U4569"/>
      <c r="V4569"/>
      <c r="W4569"/>
      <c r="X4569"/>
      <c r="Y4569"/>
      <c r="Z4569"/>
      <c r="AA4569"/>
    </row>
    <row r="4570" spans="1:27" s="44" customFormat="1" x14ac:dyDescent="0.15">
      <c r="A4570" s="66"/>
      <c r="O4570"/>
      <c r="T4570"/>
      <c r="U4570"/>
      <c r="V4570"/>
      <c r="W4570"/>
      <c r="X4570"/>
      <c r="Y4570"/>
      <c r="Z4570"/>
      <c r="AA4570"/>
    </row>
    <row r="4571" spans="1:27" s="44" customFormat="1" x14ac:dyDescent="0.15">
      <c r="A4571" s="66"/>
      <c r="O4571"/>
      <c r="T4571"/>
      <c r="U4571"/>
      <c r="V4571"/>
      <c r="W4571"/>
      <c r="X4571"/>
      <c r="Y4571"/>
      <c r="Z4571"/>
      <c r="AA4571"/>
    </row>
    <row r="4572" spans="1:27" s="44" customFormat="1" x14ac:dyDescent="0.15">
      <c r="A4572" s="66"/>
      <c r="O4572"/>
      <c r="T4572"/>
      <c r="U4572"/>
      <c r="V4572"/>
      <c r="W4572"/>
      <c r="X4572"/>
      <c r="Y4572"/>
      <c r="Z4572"/>
      <c r="AA4572"/>
    </row>
    <row r="4573" spans="1:27" s="44" customFormat="1" x14ac:dyDescent="0.15">
      <c r="A4573" s="66"/>
      <c r="O4573"/>
      <c r="T4573"/>
      <c r="U4573"/>
      <c r="V4573"/>
      <c r="W4573"/>
      <c r="X4573"/>
      <c r="Y4573"/>
      <c r="Z4573"/>
      <c r="AA4573"/>
    </row>
    <row r="4574" spans="1:27" s="44" customFormat="1" x14ac:dyDescent="0.15">
      <c r="A4574" s="66"/>
      <c r="O4574"/>
      <c r="T4574"/>
      <c r="U4574"/>
      <c r="V4574"/>
      <c r="W4574"/>
      <c r="X4574"/>
      <c r="Y4574"/>
      <c r="Z4574"/>
      <c r="AA4574"/>
    </row>
    <row r="4575" spans="1:27" s="44" customFormat="1" x14ac:dyDescent="0.15">
      <c r="A4575" s="66"/>
      <c r="O4575"/>
      <c r="T4575"/>
      <c r="U4575"/>
      <c r="V4575"/>
      <c r="W4575"/>
      <c r="X4575"/>
      <c r="Y4575"/>
      <c r="Z4575"/>
      <c r="AA4575"/>
    </row>
    <row r="4576" spans="1:27" s="44" customFormat="1" x14ac:dyDescent="0.15">
      <c r="A4576" s="66"/>
      <c r="O4576"/>
      <c r="T4576"/>
      <c r="U4576"/>
      <c r="V4576"/>
      <c r="W4576"/>
      <c r="X4576"/>
      <c r="Y4576"/>
      <c r="Z4576"/>
      <c r="AA4576"/>
    </row>
    <row r="4577" spans="1:27" s="44" customFormat="1" x14ac:dyDescent="0.15">
      <c r="A4577" s="66"/>
      <c r="O4577"/>
      <c r="T4577"/>
      <c r="U4577"/>
      <c r="V4577"/>
      <c r="W4577"/>
      <c r="X4577"/>
      <c r="Y4577"/>
      <c r="Z4577"/>
      <c r="AA4577"/>
    </row>
    <row r="4578" spans="1:27" s="44" customFormat="1" x14ac:dyDescent="0.15">
      <c r="A4578" s="66"/>
      <c r="O4578"/>
      <c r="T4578"/>
      <c r="U4578"/>
      <c r="V4578"/>
      <c r="W4578"/>
      <c r="X4578"/>
      <c r="Y4578"/>
      <c r="Z4578"/>
      <c r="AA4578"/>
    </row>
    <row r="4579" spans="1:27" s="44" customFormat="1" x14ac:dyDescent="0.15">
      <c r="A4579" s="66"/>
      <c r="O4579"/>
      <c r="T4579"/>
      <c r="U4579"/>
      <c r="V4579"/>
      <c r="W4579"/>
      <c r="X4579"/>
      <c r="Y4579"/>
      <c r="Z4579"/>
      <c r="AA4579"/>
    </row>
    <row r="4580" spans="1:27" s="44" customFormat="1" x14ac:dyDescent="0.15">
      <c r="A4580" s="66"/>
      <c r="O4580"/>
      <c r="T4580"/>
      <c r="U4580"/>
      <c r="V4580"/>
      <c r="W4580"/>
      <c r="X4580"/>
      <c r="Y4580"/>
      <c r="Z4580"/>
      <c r="AA4580"/>
    </row>
    <row r="4581" spans="1:27" s="44" customFormat="1" x14ac:dyDescent="0.15">
      <c r="A4581" s="66"/>
      <c r="O4581"/>
      <c r="T4581"/>
      <c r="U4581"/>
      <c r="V4581"/>
      <c r="W4581"/>
      <c r="X4581"/>
      <c r="Y4581"/>
      <c r="Z4581"/>
      <c r="AA4581"/>
    </row>
    <row r="4582" spans="1:27" s="44" customFormat="1" x14ac:dyDescent="0.15">
      <c r="A4582" s="66"/>
      <c r="O4582"/>
      <c r="T4582"/>
      <c r="U4582"/>
      <c r="V4582"/>
      <c r="W4582"/>
      <c r="X4582"/>
      <c r="Y4582"/>
      <c r="Z4582"/>
      <c r="AA4582"/>
    </row>
    <row r="4583" spans="1:27" s="44" customFormat="1" x14ac:dyDescent="0.15">
      <c r="A4583" s="66"/>
      <c r="O4583"/>
      <c r="T4583"/>
      <c r="U4583"/>
      <c r="V4583"/>
      <c r="W4583"/>
      <c r="X4583"/>
      <c r="Y4583"/>
      <c r="Z4583"/>
      <c r="AA4583"/>
    </row>
    <row r="4584" spans="1:27" s="44" customFormat="1" x14ac:dyDescent="0.15">
      <c r="A4584" s="66"/>
      <c r="O4584"/>
      <c r="T4584"/>
      <c r="U4584"/>
      <c r="V4584"/>
      <c r="W4584"/>
      <c r="X4584"/>
      <c r="Y4584"/>
      <c r="Z4584"/>
      <c r="AA4584"/>
    </row>
    <row r="4585" spans="1:27" s="44" customFormat="1" x14ac:dyDescent="0.15">
      <c r="A4585" s="66"/>
      <c r="O4585"/>
      <c r="T4585"/>
      <c r="U4585"/>
      <c r="V4585"/>
      <c r="W4585"/>
      <c r="X4585"/>
      <c r="Y4585"/>
      <c r="Z4585"/>
      <c r="AA4585"/>
    </row>
    <row r="4586" spans="1:27" s="44" customFormat="1" x14ac:dyDescent="0.15">
      <c r="A4586" s="66"/>
      <c r="O4586"/>
      <c r="T4586"/>
      <c r="U4586"/>
      <c r="V4586"/>
      <c r="W4586"/>
      <c r="X4586"/>
      <c r="Y4586"/>
      <c r="Z4586"/>
      <c r="AA4586"/>
    </row>
    <row r="4587" spans="1:27" s="44" customFormat="1" x14ac:dyDescent="0.15">
      <c r="A4587" s="66"/>
      <c r="O4587"/>
      <c r="T4587"/>
      <c r="U4587"/>
      <c r="V4587"/>
      <c r="W4587"/>
      <c r="X4587"/>
      <c r="Y4587"/>
      <c r="Z4587"/>
      <c r="AA4587"/>
    </row>
    <row r="4588" spans="1:27" s="44" customFormat="1" x14ac:dyDescent="0.15">
      <c r="A4588" s="66"/>
      <c r="O4588"/>
      <c r="T4588"/>
      <c r="U4588"/>
      <c r="V4588"/>
      <c r="W4588"/>
      <c r="X4588"/>
      <c r="Y4588"/>
      <c r="Z4588"/>
      <c r="AA4588"/>
    </row>
    <row r="4589" spans="1:27" s="44" customFormat="1" x14ac:dyDescent="0.15">
      <c r="A4589" s="66"/>
      <c r="O4589"/>
      <c r="T4589"/>
      <c r="U4589"/>
      <c r="V4589"/>
      <c r="W4589"/>
      <c r="X4589"/>
      <c r="Y4589"/>
      <c r="Z4589"/>
      <c r="AA4589"/>
    </row>
    <row r="4590" spans="1:27" s="44" customFormat="1" x14ac:dyDescent="0.15">
      <c r="A4590" s="66"/>
      <c r="O4590"/>
      <c r="T4590"/>
      <c r="U4590"/>
      <c r="V4590"/>
      <c r="W4590"/>
      <c r="X4590"/>
      <c r="Y4590"/>
      <c r="Z4590"/>
      <c r="AA4590"/>
    </row>
    <row r="4591" spans="1:27" s="44" customFormat="1" x14ac:dyDescent="0.15">
      <c r="A4591" s="66"/>
      <c r="O4591"/>
      <c r="T4591"/>
      <c r="U4591"/>
      <c r="V4591"/>
      <c r="W4591"/>
      <c r="X4591"/>
      <c r="Y4591"/>
      <c r="Z4591"/>
      <c r="AA4591"/>
    </row>
    <row r="4592" spans="1:27" s="44" customFormat="1" x14ac:dyDescent="0.15">
      <c r="A4592" s="66"/>
      <c r="O4592"/>
      <c r="T4592"/>
      <c r="U4592"/>
      <c r="V4592"/>
      <c r="W4592"/>
      <c r="X4592"/>
      <c r="Y4592"/>
      <c r="Z4592"/>
      <c r="AA4592"/>
    </row>
    <row r="4593" spans="1:27" s="44" customFormat="1" x14ac:dyDescent="0.15">
      <c r="A4593" s="66"/>
      <c r="O4593"/>
      <c r="T4593"/>
      <c r="U4593"/>
      <c r="V4593"/>
      <c r="W4593"/>
      <c r="X4593"/>
      <c r="Y4593"/>
      <c r="Z4593"/>
      <c r="AA4593"/>
    </row>
    <row r="4594" spans="1:27" s="44" customFormat="1" x14ac:dyDescent="0.15">
      <c r="A4594" s="66"/>
      <c r="O4594"/>
      <c r="T4594"/>
      <c r="U4594"/>
      <c r="V4594"/>
      <c r="W4594"/>
      <c r="X4594"/>
      <c r="Y4594"/>
      <c r="Z4594"/>
      <c r="AA4594"/>
    </row>
    <row r="4595" spans="1:27" s="44" customFormat="1" x14ac:dyDescent="0.15">
      <c r="A4595" s="66"/>
      <c r="O4595"/>
      <c r="T4595"/>
      <c r="U4595"/>
      <c r="V4595"/>
      <c r="W4595"/>
      <c r="X4595"/>
      <c r="Y4595"/>
      <c r="Z4595"/>
      <c r="AA4595"/>
    </row>
    <row r="4596" spans="1:27" s="44" customFormat="1" x14ac:dyDescent="0.15">
      <c r="A4596" s="66"/>
      <c r="O4596"/>
      <c r="T4596"/>
      <c r="U4596"/>
      <c r="V4596"/>
      <c r="W4596"/>
      <c r="X4596"/>
      <c r="Y4596"/>
      <c r="Z4596"/>
      <c r="AA4596"/>
    </row>
    <row r="4597" spans="1:27" s="44" customFormat="1" x14ac:dyDescent="0.15">
      <c r="A4597" s="66"/>
      <c r="O4597"/>
      <c r="T4597"/>
      <c r="U4597"/>
      <c r="V4597"/>
      <c r="W4597"/>
      <c r="X4597"/>
      <c r="Y4597"/>
      <c r="Z4597"/>
      <c r="AA4597"/>
    </row>
    <row r="4598" spans="1:27" s="44" customFormat="1" x14ac:dyDescent="0.15">
      <c r="A4598" s="66"/>
      <c r="O4598"/>
      <c r="T4598"/>
      <c r="U4598"/>
      <c r="V4598"/>
      <c r="W4598"/>
      <c r="X4598"/>
      <c r="Y4598"/>
      <c r="Z4598"/>
      <c r="AA4598"/>
    </row>
    <row r="4599" spans="1:27" s="44" customFormat="1" x14ac:dyDescent="0.15">
      <c r="A4599" s="66"/>
      <c r="O4599"/>
      <c r="T4599"/>
      <c r="U4599"/>
      <c r="V4599"/>
      <c r="W4599"/>
      <c r="X4599"/>
      <c r="Y4599"/>
      <c r="Z4599"/>
      <c r="AA4599"/>
    </row>
    <row r="4600" spans="1:27" s="44" customFormat="1" x14ac:dyDescent="0.15">
      <c r="A4600" s="66"/>
      <c r="O4600"/>
      <c r="T4600"/>
      <c r="U4600"/>
      <c r="V4600"/>
      <c r="W4600"/>
      <c r="X4600"/>
      <c r="Y4600"/>
      <c r="Z4600"/>
      <c r="AA4600"/>
    </row>
    <row r="4601" spans="1:27" s="44" customFormat="1" x14ac:dyDescent="0.15">
      <c r="A4601" s="66"/>
      <c r="O4601"/>
      <c r="T4601"/>
      <c r="U4601"/>
      <c r="V4601"/>
      <c r="W4601"/>
      <c r="X4601"/>
      <c r="Y4601"/>
      <c r="Z4601"/>
      <c r="AA4601"/>
    </row>
    <row r="4602" spans="1:27" s="44" customFormat="1" x14ac:dyDescent="0.15">
      <c r="A4602" s="66"/>
      <c r="O4602"/>
      <c r="T4602"/>
      <c r="U4602"/>
      <c r="V4602"/>
      <c r="W4602"/>
      <c r="X4602"/>
      <c r="Y4602"/>
      <c r="Z4602"/>
      <c r="AA4602"/>
    </row>
    <row r="4603" spans="1:27" s="44" customFormat="1" x14ac:dyDescent="0.15">
      <c r="A4603" s="66"/>
      <c r="O4603"/>
      <c r="T4603"/>
      <c r="U4603"/>
      <c r="V4603"/>
      <c r="W4603"/>
      <c r="X4603"/>
      <c r="Y4603"/>
      <c r="Z4603"/>
      <c r="AA4603"/>
    </row>
    <row r="4604" spans="1:27" s="44" customFormat="1" x14ac:dyDescent="0.15">
      <c r="A4604" s="66"/>
      <c r="O4604"/>
      <c r="T4604"/>
      <c r="U4604"/>
      <c r="V4604"/>
      <c r="W4604"/>
      <c r="X4604"/>
      <c r="Y4604"/>
      <c r="Z4604"/>
      <c r="AA4604"/>
    </row>
    <row r="4605" spans="1:27" s="44" customFormat="1" x14ac:dyDescent="0.15">
      <c r="A4605" s="66"/>
      <c r="O4605"/>
      <c r="T4605"/>
      <c r="U4605"/>
      <c r="V4605"/>
      <c r="W4605"/>
      <c r="X4605"/>
      <c r="Y4605"/>
      <c r="Z4605"/>
      <c r="AA4605"/>
    </row>
    <row r="4606" spans="1:27" s="44" customFormat="1" x14ac:dyDescent="0.15">
      <c r="A4606" s="66"/>
      <c r="O4606"/>
      <c r="T4606"/>
      <c r="U4606"/>
      <c r="V4606"/>
      <c r="W4606"/>
      <c r="X4606"/>
      <c r="Y4606"/>
      <c r="Z4606"/>
      <c r="AA4606"/>
    </row>
    <row r="4607" spans="1:27" s="44" customFormat="1" x14ac:dyDescent="0.15">
      <c r="A4607" s="66"/>
      <c r="O4607"/>
      <c r="T4607"/>
      <c r="U4607"/>
      <c r="V4607"/>
      <c r="W4607"/>
      <c r="X4607"/>
      <c r="Y4607"/>
      <c r="Z4607"/>
      <c r="AA4607"/>
    </row>
    <row r="4608" spans="1:27" s="44" customFormat="1" x14ac:dyDescent="0.15">
      <c r="A4608" s="66"/>
      <c r="O4608"/>
      <c r="T4608"/>
      <c r="U4608"/>
      <c r="V4608"/>
      <c r="W4608"/>
      <c r="X4608"/>
      <c r="Y4608"/>
      <c r="Z4608"/>
      <c r="AA4608"/>
    </row>
    <row r="4609" spans="1:27" s="44" customFormat="1" x14ac:dyDescent="0.15">
      <c r="A4609" s="66"/>
      <c r="O4609"/>
      <c r="T4609"/>
      <c r="U4609"/>
      <c r="V4609"/>
      <c r="W4609"/>
      <c r="X4609"/>
      <c r="Y4609"/>
      <c r="Z4609"/>
      <c r="AA4609"/>
    </row>
    <row r="4610" spans="1:27" s="44" customFormat="1" x14ac:dyDescent="0.15">
      <c r="A4610" s="66"/>
      <c r="O4610"/>
      <c r="T4610"/>
      <c r="U4610"/>
      <c r="V4610"/>
      <c r="W4610"/>
      <c r="X4610"/>
      <c r="Y4610"/>
      <c r="Z4610"/>
      <c r="AA4610"/>
    </row>
    <row r="4611" spans="1:27" s="44" customFormat="1" x14ac:dyDescent="0.15">
      <c r="A4611" s="66"/>
      <c r="O4611"/>
      <c r="T4611"/>
      <c r="U4611"/>
      <c r="V4611"/>
      <c r="W4611"/>
      <c r="X4611"/>
      <c r="Y4611"/>
      <c r="Z4611"/>
      <c r="AA4611"/>
    </row>
    <row r="4612" spans="1:27" s="44" customFormat="1" x14ac:dyDescent="0.15">
      <c r="A4612" s="66"/>
      <c r="O4612"/>
      <c r="T4612"/>
      <c r="U4612"/>
      <c r="V4612"/>
      <c r="W4612"/>
      <c r="X4612"/>
      <c r="Y4612"/>
      <c r="Z4612"/>
      <c r="AA4612"/>
    </row>
    <row r="4613" spans="1:27" s="44" customFormat="1" x14ac:dyDescent="0.15">
      <c r="A4613" s="66"/>
      <c r="O4613"/>
      <c r="T4613"/>
      <c r="U4613"/>
      <c r="V4613"/>
      <c r="W4613"/>
      <c r="X4613"/>
      <c r="Y4613"/>
      <c r="Z4613"/>
      <c r="AA4613"/>
    </row>
    <row r="4614" spans="1:27" s="44" customFormat="1" x14ac:dyDescent="0.15">
      <c r="A4614" s="66"/>
      <c r="O4614"/>
      <c r="T4614"/>
      <c r="U4614"/>
      <c r="V4614"/>
      <c r="W4614"/>
      <c r="X4614"/>
      <c r="Y4614"/>
      <c r="Z4614"/>
      <c r="AA4614"/>
    </row>
    <row r="4615" spans="1:27" s="44" customFormat="1" x14ac:dyDescent="0.15">
      <c r="A4615" s="66"/>
      <c r="O4615"/>
      <c r="T4615"/>
      <c r="U4615"/>
      <c r="V4615"/>
      <c r="W4615"/>
      <c r="X4615"/>
      <c r="Y4615"/>
      <c r="Z4615"/>
      <c r="AA4615"/>
    </row>
    <row r="4616" spans="1:27" s="44" customFormat="1" x14ac:dyDescent="0.15">
      <c r="A4616" s="66"/>
      <c r="O4616"/>
      <c r="T4616"/>
      <c r="U4616"/>
      <c r="V4616"/>
      <c r="W4616"/>
      <c r="X4616"/>
      <c r="Y4616"/>
      <c r="Z4616"/>
      <c r="AA4616"/>
    </row>
    <row r="4617" spans="1:27" s="44" customFormat="1" x14ac:dyDescent="0.15">
      <c r="A4617" s="66"/>
      <c r="O4617"/>
      <c r="T4617"/>
      <c r="U4617"/>
      <c r="V4617"/>
      <c r="W4617"/>
      <c r="X4617"/>
      <c r="Y4617"/>
      <c r="Z4617"/>
      <c r="AA4617"/>
    </row>
    <row r="4618" spans="1:27" s="44" customFormat="1" x14ac:dyDescent="0.15">
      <c r="A4618" s="66"/>
      <c r="O4618"/>
      <c r="T4618"/>
      <c r="U4618"/>
      <c r="V4618"/>
      <c r="W4618"/>
      <c r="X4618"/>
      <c r="Y4618"/>
      <c r="Z4618"/>
      <c r="AA4618"/>
    </row>
    <row r="4619" spans="1:27" s="44" customFormat="1" x14ac:dyDescent="0.15">
      <c r="A4619" s="66"/>
      <c r="O4619"/>
      <c r="T4619"/>
      <c r="U4619"/>
      <c r="V4619"/>
      <c r="W4619"/>
      <c r="X4619"/>
      <c r="Y4619"/>
      <c r="Z4619"/>
      <c r="AA4619"/>
    </row>
    <row r="4620" spans="1:27" s="44" customFormat="1" x14ac:dyDescent="0.15">
      <c r="A4620" s="66"/>
      <c r="O4620"/>
      <c r="T4620"/>
      <c r="U4620"/>
      <c r="V4620"/>
      <c r="W4620"/>
      <c r="X4620"/>
      <c r="Y4620"/>
      <c r="Z4620"/>
      <c r="AA4620"/>
    </row>
    <row r="4621" spans="1:27" s="44" customFormat="1" x14ac:dyDescent="0.15">
      <c r="A4621" s="66"/>
      <c r="O4621"/>
      <c r="T4621"/>
      <c r="U4621"/>
      <c r="V4621"/>
      <c r="W4621"/>
      <c r="X4621"/>
      <c r="Y4621"/>
      <c r="Z4621"/>
      <c r="AA4621"/>
    </row>
    <row r="4622" spans="1:27" s="44" customFormat="1" x14ac:dyDescent="0.15">
      <c r="A4622" s="66"/>
      <c r="O4622"/>
      <c r="T4622"/>
      <c r="U4622"/>
      <c r="V4622"/>
      <c r="W4622"/>
      <c r="X4622"/>
      <c r="Y4622"/>
      <c r="Z4622"/>
      <c r="AA4622"/>
    </row>
    <row r="4623" spans="1:27" s="44" customFormat="1" x14ac:dyDescent="0.15">
      <c r="A4623" s="66"/>
      <c r="O4623"/>
      <c r="T4623"/>
      <c r="U4623"/>
      <c r="V4623"/>
      <c r="W4623"/>
      <c r="X4623"/>
      <c r="Y4623"/>
      <c r="Z4623"/>
      <c r="AA4623"/>
    </row>
    <row r="4624" spans="1:27" s="44" customFormat="1" x14ac:dyDescent="0.15">
      <c r="A4624" s="66"/>
      <c r="O4624"/>
      <c r="T4624"/>
      <c r="U4624"/>
      <c r="V4624"/>
      <c r="W4624"/>
      <c r="X4624"/>
      <c r="Y4624"/>
      <c r="Z4624"/>
      <c r="AA4624"/>
    </row>
    <row r="4625" spans="1:27" s="44" customFormat="1" x14ac:dyDescent="0.15">
      <c r="A4625" s="66"/>
      <c r="O4625"/>
      <c r="T4625"/>
      <c r="U4625"/>
      <c r="V4625"/>
      <c r="W4625"/>
      <c r="X4625"/>
      <c r="Y4625"/>
      <c r="Z4625"/>
      <c r="AA4625"/>
    </row>
    <row r="4626" spans="1:27" s="44" customFormat="1" x14ac:dyDescent="0.15">
      <c r="A4626" s="66"/>
      <c r="O4626"/>
      <c r="T4626"/>
      <c r="U4626"/>
      <c r="V4626"/>
      <c r="W4626"/>
      <c r="X4626"/>
      <c r="Y4626"/>
      <c r="Z4626"/>
      <c r="AA4626"/>
    </row>
    <row r="4627" spans="1:27" s="44" customFormat="1" x14ac:dyDescent="0.15">
      <c r="A4627" s="66"/>
      <c r="O4627"/>
      <c r="T4627"/>
      <c r="U4627"/>
      <c r="V4627"/>
      <c r="W4627"/>
      <c r="X4627"/>
      <c r="Y4627"/>
      <c r="Z4627"/>
      <c r="AA4627"/>
    </row>
    <row r="4628" spans="1:27" s="44" customFormat="1" x14ac:dyDescent="0.15">
      <c r="A4628" s="66"/>
      <c r="O4628"/>
      <c r="T4628"/>
      <c r="U4628"/>
      <c r="V4628"/>
      <c r="W4628"/>
      <c r="X4628"/>
      <c r="Y4628"/>
      <c r="Z4628"/>
      <c r="AA4628"/>
    </row>
    <row r="4629" spans="1:27" s="44" customFormat="1" x14ac:dyDescent="0.15">
      <c r="A4629" s="66"/>
      <c r="O4629"/>
      <c r="T4629"/>
      <c r="U4629"/>
      <c r="V4629"/>
      <c r="W4629"/>
      <c r="X4629"/>
      <c r="Y4629"/>
      <c r="Z4629"/>
      <c r="AA4629"/>
    </row>
    <row r="4630" spans="1:27" s="44" customFormat="1" x14ac:dyDescent="0.15">
      <c r="A4630" s="66"/>
      <c r="O4630"/>
      <c r="T4630"/>
      <c r="U4630"/>
      <c r="V4630"/>
      <c r="W4630"/>
      <c r="X4630"/>
      <c r="Y4630"/>
      <c r="Z4630"/>
      <c r="AA4630"/>
    </row>
    <row r="4631" spans="1:27" s="44" customFormat="1" x14ac:dyDescent="0.15">
      <c r="A4631" s="66"/>
      <c r="O4631"/>
      <c r="T4631"/>
      <c r="U4631"/>
      <c r="V4631"/>
      <c r="W4631"/>
      <c r="X4631"/>
      <c r="Y4631"/>
      <c r="Z4631"/>
      <c r="AA4631"/>
    </row>
    <row r="4632" spans="1:27" s="44" customFormat="1" x14ac:dyDescent="0.15">
      <c r="A4632" s="66"/>
      <c r="O4632"/>
      <c r="T4632"/>
      <c r="U4632"/>
      <c r="V4632"/>
      <c r="W4632"/>
      <c r="X4632"/>
      <c r="Y4632"/>
      <c r="Z4632"/>
      <c r="AA4632"/>
    </row>
    <row r="4633" spans="1:27" s="44" customFormat="1" x14ac:dyDescent="0.15">
      <c r="A4633" s="66"/>
      <c r="O4633"/>
      <c r="T4633"/>
      <c r="U4633"/>
      <c r="V4633"/>
      <c r="W4633"/>
      <c r="X4633"/>
      <c r="Y4633"/>
      <c r="Z4633"/>
      <c r="AA4633"/>
    </row>
    <row r="4634" spans="1:27" s="44" customFormat="1" x14ac:dyDescent="0.15">
      <c r="A4634" s="66"/>
      <c r="O4634"/>
      <c r="T4634"/>
      <c r="U4634"/>
      <c r="V4634"/>
      <c r="W4634"/>
      <c r="X4634"/>
      <c r="Y4634"/>
      <c r="Z4634"/>
      <c r="AA4634"/>
    </row>
    <row r="4635" spans="1:27" s="44" customFormat="1" x14ac:dyDescent="0.15">
      <c r="A4635" s="66"/>
      <c r="O4635"/>
      <c r="T4635"/>
      <c r="U4635"/>
      <c r="V4635"/>
      <c r="W4635"/>
      <c r="X4635"/>
      <c r="Y4635"/>
      <c r="Z4635"/>
      <c r="AA4635"/>
    </row>
    <row r="4636" spans="1:27" s="44" customFormat="1" x14ac:dyDescent="0.15">
      <c r="A4636" s="66"/>
      <c r="O4636"/>
      <c r="T4636"/>
      <c r="U4636"/>
      <c r="V4636"/>
      <c r="W4636"/>
      <c r="X4636"/>
      <c r="Y4636"/>
      <c r="Z4636"/>
      <c r="AA4636"/>
    </row>
    <row r="4637" spans="1:27" s="44" customFormat="1" x14ac:dyDescent="0.15">
      <c r="A4637" s="66"/>
      <c r="O4637"/>
      <c r="T4637"/>
      <c r="U4637"/>
      <c r="V4637"/>
      <c r="W4637"/>
      <c r="X4637"/>
      <c r="Y4637"/>
      <c r="Z4637"/>
      <c r="AA4637"/>
    </row>
    <row r="4638" spans="1:27" s="44" customFormat="1" x14ac:dyDescent="0.15">
      <c r="A4638" s="66"/>
      <c r="O4638"/>
      <c r="T4638"/>
      <c r="U4638"/>
      <c r="V4638"/>
      <c r="W4638"/>
      <c r="X4638"/>
      <c r="Y4638"/>
      <c r="Z4638"/>
      <c r="AA4638"/>
    </row>
    <row r="4639" spans="1:27" s="44" customFormat="1" x14ac:dyDescent="0.15">
      <c r="A4639" s="66"/>
      <c r="O4639"/>
      <c r="T4639"/>
      <c r="U4639"/>
      <c r="V4639"/>
      <c r="W4639"/>
      <c r="X4639"/>
      <c r="Y4639"/>
      <c r="Z4639"/>
      <c r="AA4639"/>
    </row>
    <row r="4640" spans="1:27" s="44" customFormat="1" x14ac:dyDescent="0.15">
      <c r="A4640" s="66"/>
      <c r="O4640"/>
      <c r="T4640"/>
      <c r="U4640"/>
      <c r="V4640"/>
      <c r="W4640"/>
      <c r="X4640"/>
      <c r="Y4640"/>
      <c r="Z4640"/>
      <c r="AA4640"/>
    </row>
    <row r="4641" spans="1:27" s="44" customFormat="1" x14ac:dyDescent="0.15">
      <c r="A4641" s="66"/>
      <c r="O4641"/>
      <c r="T4641"/>
      <c r="U4641"/>
      <c r="V4641"/>
      <c r="W4641"/>
      <c r="X4641"/>
      <c r="Y4641"/>
      <c r="Z4641"/>
      <c r="AA4641"/>
    </row>
    <row r="4642" spans="1:27" s="44" customFormat="1" x14ac:dyDescent="0.15">
      <c r="A4642" s="66"/>
      <c r="O4642"/>
      <c r="T4642"/>
      <c r="U4642"/>
      <c r="V4642"/>
      <c r="W4642"/>
      <c r="X4642"/>
      <c r="Y4642"/>
      <c r="Z4642"/>
      <c r="AA4642"/>
    </row>
    <row r="4643" spans="1:27" s="44" customFormat="1" x14ac:dyDescent="0.15">
      <c r="A4643" s="66"/>
      <c r="O4643"/>
      <c r="T4643"/>
      <c r="U4643"/>
      <c r="V4643"/>
      <c r="W4643"/>
      <c r="X4643"/>
      <c r="Y4643"/>
      <c r="Z4643"/>
      <c r="AA4643"/>
    </row>
    <row r="4644" spans="1:27" s="44" customFormat="1" x14ac:dyDescent="0.15">
      <c r="A4644" s="66"/>
      <c r="O4644"/>
      <c r="T4644"/>
      <c r="U4644"/>
      <c r="V4644"/>
      <c r="W4644"/>
      <c r="X4644"/>
      <c r="Y4644"/>
      <c r="Z4644"/>
      <c r="AA4644"/>
    </row>
    <row r="4645" spans="1:27" s="44" customFormat="1" x14ac:dyDescent="0.15">
      <c r="A4645" s="66"/>
      <c r="O4645"/>
      <c r="T4645"/>
      <c r="U4645"/>
      <c r="V4645"/>
      <c r="W4645"/>
      <c r="X4645"/>
      <c r="Y4645"/>
      <c r="Z4645"/>
      <c r="AA4645"/>
    </row>
    <row r="4646" spans="1:27" s="44" customFormat="1" x14ac:dyDescent="0.15">
      <c r="A4646" s="66"/>
      <c r="O4646"/>
      <c r="T4646"/>
      <c r="U4646"/>
      <c r="V4646"/>
      <c r="W4646"/>
      <c r="X4646"/>
      <c r="Y4646"/>
      <c r="Z4646"/>
      <c r="AA4646"/>
    </row>
    <row r="4647" spans="1:27" s="44" customFormat="1" x14ac:dyDescent="0.15">
      <c r="A4647" s="66"/>
      <c r="O4647"/>
      <c r="T4647"/>
      <c r="U4647"/>
      <c r="V4647"/>
      <c r="W4647"/>
      <c r="X4647"/>
      <c r="Y4647"/>
      <c r="Z4647"/>
      <c r="AA4647"/>
    </row>
    <row r="4648" spans="1:27" s="44" customFormat="1" x14ac:dyDescent="0.15">
      <c r="A4648" s="66"/>
      <c r="O4648"/>
      <c r="T4648"/>
      <c r="U4648"/>
      <c r="V4648"/>
      <c r="W4648"/>
      <c r="X4648"/>
      <c r="Y4648"/>
      <c r="Z4648"/>
      <c r="AA4648"/>
    </row>
    <row r="4649" spans="1:27" s="44" customFormat="1" x14ac:dyDescent="0.15">
      <c r="A4649" s="66"/>
      <c r="O4649"/>
      <c r="T4649"/>
      <c r="U4649"/>
      <c r="V4649"/>
      <c r="W4649"/>
      <c r="X4649"/>
      <c r="Y4649"/>
      <c r="Z4649"/>
      <c r="AA4649"/>
    </row>
    <row r="4650" spans="1:27" s="44" customFormat="1" x14ac:dyDescent="0.15">
      <c r="A4650" s="66"/>
      <c r="O4650"/>
      <c r="T4650"/>
      <c r="U4650"/>
      <c r="V4650"/>
      <c r="W4650"/>
      <c r="X4650"/>
      <c r="Y4650"/>
      <c r="Z4650"/>
      <c r="AA4650"/>
    </row>
    <row r="4651" spans="1:27" s="44" customFormat="1" x14ac:dyDescent="0.15">
      <c r="A4651" s="66"/>
      <c r="O4651"/>
      <c r="T4651"/>
      <c r="U4651"/>
      <c r="V4651"/>
      <c r="W4651"/>
      <c r="X4651"/>
      <c r="Y4651"/>
      <c r="Z4651"/>
      <c r="AA4651"/>
    </row>
    <row r="4652" spans="1:27" s="44" customFormat="1" x14ac:dyDescent="0.15">
      <c r="A4652" s="66"/>
      <c r="O4652"/>
      <c r="T4652"/>
      <c r="U4652"/>
      <c r="V4652"/>
      <c r="W4652"/>
      <c r="X4652"/>
      <c r="Y4652"/>
      <c r="Z4652"/>
      <c r="AA4652"/>
    </row>
    <row r="4653" spans="1:27" s="44" customFormat="1" x14ac:dyDescent="0.15">
      <c r="A4653" s="66"/>
      <c r="O4653"/>
      <c r="T4653"/>
      <c r="U4653"/>
      <c r="V4653"/>
      <c r="W4653"/>
      <c r="X4653"/>
      <c r="Y4653"/>
      <c r="Z4653"/>
      <c r="AA4653"/>
    </row>
    <row r="4654" spans="1:27" s="44" customFormat="1" x14ac:dyDescent="0.15">
      <c r="A4654" s="66"/>
      <c r="O4654"/>
      <c r="T4654"/>
      <c r="U4654"/>
      <c r="V4654"/>
      <c r="W4654"/>
      <c r="X4654"/>
      <c r="Y4654"/>
      <c r="Z4654"/>
      <c r="AA4654"/>
    </row>
    <row r="4655" spans="1:27" s="44" customFormat="1" x14ac:dyDescent="0.15">
      <c r="A4655" s="66"/>
      <c r="O4655"/>
      <c r="T4655"/>
      <c r="U4655"/>
      <c r="V4655"/>
      <c r="W4655"/>
      <c r="X4655"/>
      <c r="Y4655"/>
      <c r="Z4655"/>
      <c r="AA4655"/>
    </row>
    <row r="4656" spans="1:27" s="44" customFormat="1" x14ac:dyDescent="0.15">
      <c r="A4656" s="66"/>
      <c r="O4656"/>
      <c r="T4656"/>
      <c r="U4656"/>
      <c r="V4656"/>
      <c r="W4656"/>
      <c r="X4656"/>
      <c r="Y4656"/>
      <c r="Z4656"/>
      <c r="AA4656"/>
    </row>
    <row r="4657" spans="1:27" s="44" customFormat="1" x14ac:dyDescent="0.15">
      <c r="A4657" s="66"/>
      <c r="O4657"/>
      <c r="T4657"/>
      <c r="U4657"/>
      <c r="V4657"/>
      <c r="W4657"/>
      <c r="X4657"/>
      <c r="Y4657"/>
      <c r="Z4657"/>
      <c r="AA4657"/>
    </row>
    <row r="4658" spans="1:27" s="44" customFormat="1" x14ac:dyDescent="0.15">
      <c r="A4658" s="66"/>
      <c r="O4658"/>
      <c r="T4658"/>
      <c r="U4658"/>
      <c r="V4658"/>
      <c r="W4658"/>
      <c r="X4658"/>
      <c r="Y4658"/>
      <c r="Z4658"/>
      <c r="AA4658"/>
    </row>
    <row r="4659" spans="1:27" s="44" customFormat="1" x14ac:dyDescent="0.15">
      <c r="A4659" s="66"/>
      <c r="O4659"/>
      <c r="T4659"/>
      <c r="U4659"/>
      <c r="V4659"/>
      <c r="W4659"/>
      <c r="X4659"/>
      <c r="Y4659"/>
      <c r="Z4659"/>
      <c r="AA4659"/>
    </row>
    <row r="4660" spans="1:27" s="44" customFormat="1" x14ac:dyDescent="0.15">
      <c r="A4660" s="66"/>
      <c r="O4660"/>
      <c r="T4660"/>
      <c r="U4660"/>
      <c r="V4660"/>
      <c r="W4660"/>
      <c r="X4660"/>
      <c r="Y4660"/>
      <c r="Z4660"/>
      <c r="AA4660"/>
    </row>
    <row r="4661" spans="1:27" s="44" customFormat="1" x14ac:dyDescent="0.15">
      <c r="A4661" s="66"/>
      <c r="O4661"/>
      <c r="T4661"/>
      <c r="U4661"/>
      <c r="V4661"/>
      <c r="W4661"/>
      <c r="X4661"/>
      <c r="Y4661"/>
      <c r="Z4661"/>
      <c r="AA4661"/>
    </row>
    <row r="4662" spans="1:27" s="44" customFormat="1" x14ac:dyDescent="0.15">
      <c r="A4662" s="66"/>
      <c r="O4662"/>
      <c r="T4662"/>
      <c r="U4662"/>
      <c r="V4662"/>
      <c r="W4662"/>
      <c r="X4662"/>
      <c r="Y4662"/>
      <c r="Z4662"/>
      <c r="AA4662"/>
    </row>
    <row r="4663" spans="1:27" s="44" customFormat="1" x14ac:dyDescent="0.15">
      <c r="A4663" s="66"/>
      <c r="O4663"/>
      <c r="T4663"/>
      <c r="U4663"/>
      <c r="V4663"/>
      <c r="W4663"/>
      <c r="X4663"/>
      <c r="Y4663"/>
      <c r="Z4663"/>
      <c r="AA4663"/>
    </row>
    <row r="4664" spans="1:27" s="44" customFormat="1" x14ac:dyDescent="0.15">
      <c r="A4664" s="66"/>
      <c r="O4664"/>
      <c r="T4664"/>
      <c r="U4664"/>
      <c r="V4664"/>
      <c r="W4664"/>
      <c r="X4664"/>
      <c r="Y4664"/>
      <c r="Z4664"/>
      <c r="AA4664"/>
    </row>
    <row r="4665" spans="1:27" s="44" customFormat="1" x14ac:dyDescent="0.15">
      <c r="A4665" s="66"/>
      <c r="O4665"/>
      <c r="T4665"/>
      <c r="U4665"/>
      <c r="V4665"/>
      <c r="W4665"/>
      <c r="X4665"/>
      <c r="Y4665"/>
      <c r="Z4665"/>
      <c r="AA4665"/>
    </row>
    <row r="4666" spans="1:27" s="44" customFormat="1" x14ac:dyDescent="0.15">
      <c r="A4666" s="66"/>
      <c r="O4666"/>
      <c r="T4666"/>
      <c r="U4666"/>
      <c r="V4666"/>
      <c r="W4666"/>
      <c r="X4666"/>
      <c r="Y4666"/>
      <c r="Z4666"/>
      <c r="AA4666"/>
    </row>
    <row r="4667" spans="1:27" s="44" customFormat="1" x14ac:dyDescent="0.15">
      <c r="A4667" s="66"/>
      <c r="O4667"/>
      <c r="T4667"/>
      <c r="U4667"/>
      <c r="V4667"/>
      <c r="W4667"/>
      <c r="X4667"/>
      <c r="Y4667"/>
      <c r="Z4667"/>
      <c r="AA4667"/>
    </row>
    <row r="4668" spans="1:27" s="44" customFormat="1" x14ac:dyDescent="0.15">
      <c r="A4668" s="66"/>
      <c r="O4668"/>
      <c r="T4668"/>
      <c r="U4668"/>
      <c r="V4668"/>
      <c r="W4668"/>
      <c r="X4668"/>
      <c r="Y4668"/>
      <c r="Z4668"/>
      <c r="AA4668"/>
    </row>
    <row r="4669" spans="1:27" s="44" customFormat="1" x14ac:dyDescent="0.15">
      <c r="A4669" s="66"/>
      <c r="O4669"/>
      <c r="T4669"/>
      <c r="U4669"/>
      <c r="V4669"/>
      <c r="W4669"/>
      <c r="X4669"/>
      <c r="Y4669"/>
      <c r="Z4669"/>
      <c r="AA4669"/>
    </row>
    <row r="4670" spans="1:27" s="44" customFormat="1" x14ac:dyDescent="0.15">
      <c r="A4670" s="66"/>
      <c r="O4670"/>
      <c r="T4670"/>
      <c r="U4670"/>
      <c r="V4670"/>
      <c r="W4670"/>
      <c r="X4670"/>
      <c r="Y4670"/>
      <c r="Z4670"/>
      <c r="AA4670"/>
    </row>
    <row r="4671" spans="1:27" s="44" customFormat="1" x14ac:dyDescent="0.15">
      <c r="A4671" s="66"/>
      <c r="O4671"/>
      <c r="T4671"/>
      <c r="U4671"/>
      <c r="V4671"/>
      <c r="W4671"/>
      <c r="X4671"/>
      <c r="Y4671"/>
      <c r="Z4671"/>
      <c r="AA4671"/>
    </row>
    <row r="4672" spans="1:27" s="44" customFormat="1" x14ac:dyDescent="0.15">
      <c r="A4672" s="66"/>
      <c r="O4672"/>
      <c r="T4672"/>
      <c r="U4672"/>
      <c r="V4672"/>
      <c r="W4672"/>
      <c r="X4672"/>
      <c r="Y4672"/>
      <c r="Z4672"/>
      <c r="AA4672"/>
    </row>
    <row r="4673" spans="1:27" s="44" customFormat="1" x14ac:dyDescent="0.15">
      <c r="A4673" s="66"/>
      <c r="O4673"/>
      <c r="T4673"/>
      <c r="U4673"/>
      <c r="V4673"/>
      <c r="W4673"/>
      <c r="X4673"/>
      <c r="Y4673"/>
      <c r="Z4673"/>
      <c r="AA4673"/>
    </row>
    <row r="4674" spans="1:27" s="44" customFormat="1" x14ac:dyDescent="0.15">
      <c r="A4674" s="66"/>
      <c r="O4674"/>
      <c r="T4674"/>
      <c r="U4674"/>
      <c r="V4674"/>
      <c r="W4674"/>
      <c r="X4674"/>
      <c r="Y4674"/>
      <c r="Z4674"/>
      <c r="AA4674"/>
    </row>
    <row r="4675" spans="1:27" s="44" customFormat="1" x14ac:dyDescent="0.15">
      <c r="A4675" s="66"/>
      <c r="O4675"/>
      <c r="T4675"/>
      <c r="U4675"/>
      <c r="V4675"/>
      <c r="W4675"/>
      <c r="X4675"/>
      <c r="Y4675"/>
      <c r="Z4675"/>
      <c r="AA4675"/>
    </row>
    <row r="4676" spans="1:27" s="44" customFormat="1" x14ac:dyDescent="0.15">
      <c r="A4676" s="66"/>
      <c r="O4676"/>
      <c r="T4676"/>
      <c r="U4676"/>
      <c r="V4676"/>
      <c r="W4676"/>
      <c r="X4676"/>
      <c r="Y4676"/>
      <c r="Z4676"/>
      <c r="AA4676"/>
    </row>
    <row r="4677" spans="1:27" s="44" customFormat="1" x14ac:dyDescent="0.15">
      <c r="A4677" s="66"/>
      <c r="O4677"/>
      <c r="T4677"/>
      <c r="U4677"/>
      <c r="V4677"/>
      <c r="W4677"/>
      <c r="X4677"/>
      <c r="Y4677"/>
      <c r="Z4677"/>
      <c r="AA4677"/>
    </row>
    <row r="4678" spans="1:27" s="44" customFormat="1" x14ac:dyDescent="0.15">
      <c r="A4678" s="66"/>
      <c r="O4678"/>
      <c r="T4678"/>
      <c r="U4678"/>
      <c r="V4678"/>
      <c r="W4678"/>
      <c r="X4678"/>
      <c r="Y4678"/>
      <c r="Z4678"/>
      <c r="AA4678"/>
    </row>
    <row r="4679" spans="1:27" s="44" customFormat="1" x14ac:dyDescent="0.15">
      <c r="A4679" s="66"/>
      <c r="O4679"/>
      <c r="T4679"/>
      <c r="U4679"/>
      <c r="V4679"/>
      <c r="W4679"/>
      <c r="X4679"/>
      <c r="Y4679"/>
      <c r="Z4679"/>
      <c r="AA4679"/>
    </row>
    <row r="4680" spans="1:27" s="44" customFormat="1" x14ac:dyDescent="0.15">
      <c r="A4680" s="66"/>
      <c r="O4680"/>
      <c r="T4680"/>
      <c r="U4680"/>
      <c r="V4680"/>
      <c r="W4680"/>
      <c r="X4680"/>
      <c r="Y4680"/>
      <c r="Z4680"/>
      <c r="AA4680"/>
    </row>
    <row r="4681" spans="1:27" s="44" customFormat="1" x14ac:dyDescent="0.15">
      <c r="A4681" s="66"/>
      <c r="O4681"/>
      <c r="T4681"/>
      <c r="U4681"/>
      <c r="V4681"/>
      <c r="W4681"/>
      <c r="X4681"/>
      <c r="Y4681"/>
      <c r="Z4681"/>
      <c r="AA4681"/>
    </row>
    <row r="4682" spans="1:27" s="44" customFormat="1" x14ac:dyDescent="0.15">
      <c r="A4682" s="66"/>
      <c r="O4682"/>
      <c r="T4682"/>
      <c r="U4682"/>
      <c r="V4682"/>
      <c r="W4682"/>
      <c r="X4682"/>
      <c r="Y4682"/>
      <c r="Z4682"/>
      <c r="AA4682"/>
    </row>
    <row r="4683" spans="1:27" s="44" customFormat="1" x14ac:dyDescent="0.15">
      <c r="A4683" s="66"/>
      <c r="O4683"/>
      <c r="T4683"/>
      <c r="U4683"/>
      <c r="V4683"/>
      <c r="W4683"/>
      <c r="X4683"/>
      <c r="Y4683"/>
      <c r="Z4683"/>
      <c r="AA4683"/>
    </row>
    <row r="4684" spans="1:27" s="44" customFormat="1" x14ac:dyDescent="0.15">
      <c r="A4684" s="66"/>
      <c r="O4684"/>
      <c r="T4684"/>
      <c r="U4684"/>
      <c r="V4684"/>
      <c r="W4684"/>
      <c r="X4684"/>
      <c r="Y4684"/>
      <c r="Z4684"/>
      <c r="AA4684"/>
    </row>
    <row r="4685" spans="1:27" s="44" customFormat="1" x14ac:dyDescent="0.15">
      <c r="A4685" s="66"/>
      <c r="O4685"/>
      <c r="T4685"/>
      <c r="U4685"/>
      <c r="V4685"/>
      <c r="W4685"/>
      <c r="X4685"/>
      <c r="Y4685"/>
      <c r="Z4685"/>
      <c r="AA4685"/>
    </row>
    <row r="4686" spans="1:27" s="44" customFormat="1" x14ac:dyDescent="0.15">
      <c r="A4686" s="66"/>
      <c r="O4686"/>
      <c r="T4686"/>
      <c r="U4686"/>
      <c r="V4686"/>
      <c r="W4686"/>
      <c r="X4686"/>
      <c r="Y4686"/>
      <c r="Z4686"/>
      <c r="AA4686"/>
    </row>
    <row r="4687" spans="1:27" s="44" customFormat="1" x14ac:dyDescent="0.15">
      <c r="A4687" s="66"/>
      <c r="O4687"/>
      <c r="T4687"/>
      <c r="U4687"/>
      <c r="V4687"/>
      <c r="W4687"/>
      <c r="X4687"/>
      <c r="Y4687"/>
      <c r="Z4687"/>
      <c r="AA4687"/>
    </row>
    <row r="4688" spans="1:27" s="44" customFormat="1" x14ac:dyDescent="0.15">
      <c r="A4688" s="66"/>
      <c r="O4688"/>
      <c r="T4688"/>
      <c r="U4688"/>
      <c r="V4688"/>
      <c r="W4688"/>
      <c r="X4688"/>
      <c r="Y4688"/>
      <c r="Z4688"/>
      <c r="AA4688"/>
    </row>
    <row r="4689" spans="1:27" s="44" customFormat="1" x14ac:dyDescent="0.15">
      <c r="A4689" s="66"/>
      <c r="O4689"/>
      <c r="T4689"/>
      <c r="U4689"/>
      <c r="V4689"/>
      <c r="W4689"/>
      <c r="X4689"/>
      <c r="Y4689"/>
      <c r="Z4689"/>
      <c r="AA4689"/>
    </row>
    <row r="4690" spans="1:27" s="44" customFormat="1" x14ac:dyDescent="0.15">
      <c r="A4690" s="66"/>
      <c r="O4690"/>
      <c r="T4690"/>
      <c r="U4690"/>
      <c r="V4690"/>
      <c r="W4690"/>
      <c r="X4690"/>
      <c r="Y4690"/>
      <c r="Z4690"/>
      <c r="AA4690"/>
    </row>
    <row r="4691" spans="1:27" s="44" customFormat="1" x14ac:dyDescent="0.15">
      <c r="A4691" s="66"/>
      <c r="O4691"/>
      <c r="T4691"/>
      <c r="U4691"/>
      <c r="V4691"/>
      <c r="W4691"/>
      <c r="X4691"/>
      <c r="Y4691"/>
      <c r="Z4691"/>
      <c r="AA4691"/>
    </row>
    <row r="4692" spans="1:27" s="44" customFormat="1" x14ac:dyDescent="0.15">
      <c r="A4692" s="66"/>
      <c r="O4692"/>
      <c r="T4692"/>
      <c r="U4692"/>
      <c r="V4692"/>
      <c r="W4692"/>
      <c r="X4692"/>
      <c r="Y4692"/>
      <c r="Z4692"/>
      <c r="AA4692"/>
    </row>
    <row r="4693" spans="1:27" s="44" customFormat="1" x14ac:dyDescent="0.15">
      <c r="A4693" s="66"/>
      <c r="O4693"/>
      <c r="T4693"/>
      <c r="U4693"/>
      <c r="V4693"/>
      <c r="W4693"/>
      <c r="X4693"/>
      <c r="Y4693"/>
      <c r="Z4693"/>
      <c r="AA4693"/>
    </row>
    <row r="4694" spans="1:27" s="44" customFormat="1" x14ac:dyDescent="0.15">
      <c r="A4694" s="66"/>
      <c r="O4694"/>
      <c r="T4694"/>
      <c r="U4694"/>
      <c r="V4694"/>
      <c r="W4694"/>
      <c r="X4694"/>
      <c r="Y4694"/>
      <c r="Z4694"/>
      <c r="AA4694"/>
    </row>
    <row r="4695" spans="1:27" s="44" customFormat="1" x14ac:dyDescent="0.15">
      <c r="A4695" s="66"/>
      <c r="O4695"/>
      <c r="T4695"/>
      <c r="U4695"/>
      <c r="V4695"/>
      <c r="W4695"/>
      <c r="X4695"/>
      <c r="Y4695"/>
      <c r="Z4695"/>
      <c r="AA4695"/>
    </row>
    <row r="4696" spans="1:27" s="44" customFormat="1" x14ac:dyDescent="0.15">
      <c r="A4696" s="66"/>
      <c r="O4696"/>
      <c r="T4696"/>
      <c r="U4696"/>
      <c r="V4696"/>
      <c r="W4696"/>
      <c r="X4696"/>
      <c r="Y4696"/>
      <c r="Z4696"/>
      <c r="AA4696"/>
    </row>
    <row r="4697" spans="1:27" s="44" customFormat="1" x14ac:dyDescent="0.15">
      <c r="A4697" s="66"/>
      <c r="O4697"/>
      <c r="T4697"/>
      <c r="U4697"/>
      <c r="V4697"/>
      <c r="W4697"/>
      <c r="X4697"/>
      <c r="Y4697"/>
      <c r="Z4697"/>
      <c r="AA4697"/>
    </row>
    <row r="4698" spans="1:27" s="44" customFormat="1" x14ac:dyDescent="0.15">
      <c r="A4698" s="66"/>
      <c r="O4698"/>
      <c r="T4698"/>
      <c r="U4698"/>
      <c r="V4698"/>
      <c r="W4698"/>
      <c r="X4698"/>
      <c r="Y4698"/>
      <c r="Z4698"/>
      <c r="AA4698"/>
    </row>
    <row r="4699" spans="1:27" s="44" customFormat="1" x14ac:dyDescent="0.15">
      <c r="A4699" s="66"/>
      <c r="O4699"/>
      <c r="T4699"/>
      <c r="U4699"/>
      <c r="V4699"/>
      <c r="W4699"/>
      <c r="X4699"/>
      <c r="Y4699"/>
      <c r="Z4699"/>
      <c r="AA4699"/>
    </row>
    <row r="4700" spans="1:27" s="44" customFormat="1" x14ac:dyDescent="0.15">
      <c r="A4700" s="66"/>
      <c r="O4700"/>
      <c r="T4700"/>
      <c r="U4700"/>
      <c r="V4700"/>
      <c r="W4700"/>
      <c r="X4700"/>
      <c r="Y4700"/>
      <c r="Z4700"/>
      <c r="AA4700"/>
    </row>
    <row r="4701" spans="1:27" s="44" customFormat="1" x14ac:dyDescent="0.15">
      <c r="A4701" s="66"/>
      <c r="O4701"/>
      <c r="T4701"/>
      <c r="U4701"/>
      <c r="V4701"/>
      <c r="W4701"/>
      <c r="X4701"/>
      <c r="Y4701"/>
      <c r="Z4701"/>
      <c r="AA4701"/>
    </row>
    <row r="4702" spans="1:27" s="44" customFormat="1" x14ac:dyDescent="0.15">
      <c r="A4702" s="66"/>
      <c r="O4702"/>
      <c r="T4702"/>
      <c r="U4702"/>
      <c r="V4702"/>
      <c r="W4702"/>
      <c r="X4702"/>
      <c r="Y4702"/>
      <c r="Z4702"/>
      <c r="AA4702"/>
    </row>
    <row r="4703" spans="1:27" s="44" customFormat="1" x14ac:dyDescent="0.15">
      <c r="A4703" s="66"/>
      <c r="O4703"/>
      <c r="T4703"/>
      <c r="U4703"/>
      <c r="V4703"/>
      <c r="W4703"/>
      <c r="X4703"/>
      <c r="Y4703"/>
      <c r="Z4703"/>
      <c r="AA4703"/>
    </row>
    <row r="4704" spans="1:27" s="44" customFormat="1" x14ac:dyDescent="0.15">
      <c r="A4704" s="66"/>
      <c r="O4704"/>
      <c r="T4704"/>
      <c r="U4704"/>
      <c r="V4704"/>
      <c r="W4704"/>
      <c r="X4704"/>
      <c r="Y4704"/>
      <c r="Z4704"/>
      <c r="AA4704"/>
    </row>
    <row r="4705" spans="1:27" s="44" customFormat="1" x14ac:dyDescent="0.15">
      <c r="A4705" s="66"/>
      <c r="O4705"/>
      <c r="T4705"/>
      <c r="U4705"/>
      <c r="V4705"/>
      <c r="W4705"/>
      <c r="X4705"/>
      <c r="Y4705"/>
      <c r="Z4705"/>
      <c r="AA4705"/>
    </row>
    <row r="4706" spans="1:27" s="44" customFormat="1" x14ac:dyDescent="0.15">
      <c r="A4706" s="66"/>
      <c r="O4706"/>
      <c r="T4706"/>
      <c r="U4706"/>
      <c r="V4706"/>
      <c r="W4706"/>
      <c r="X4706"/>
      <c r="Y4706"/>
      <c r="Z4706"/>
      <c r="AA4706"/>
    </row>
    <row r="4707" spans="1:27" s="44" customFormat="1" x14ac:dyDescent="0.15">
      <c r="A4707" s="66"/>
      <c r="O4707"/>
      <c r="T4707"/>
      <c r="U4707"/>
      <c r="V4707"/>
      <c r="W4707"/>
      <c r="X4707"/>
      <c r="Y4707"/>
      <c r="Z4707"/>
      <c r="AA4707"/>
    </row>
    <row r="4708" spans="1:27" s="44" customFormat="1" x14ac:dyDescent="0.15">
      <c r="A4708" s="66"/>
      <c r="O4708"/>
      <c r="T4708"/>
      <c r="U4708"/>
      <c r="V4708"/>
      <c r="W4708"/>
      <c r="X4708"/>
      <c r="Y4708"/>
      <c r="Z4708"/>
      <c r="AA4708"/>
    </row>
    <row r="4709" spans="1:27" s="44" customFormat="1" x14ac:dyDescent="0.15">
      <c r="A4709" s="66"/>
      <c r="O4709"/>
      <c r="T4709"/>
      <c r="U4709"/>
      <c r="V4709"/>
      <c r="W4709"/>
      <c r="X4709"/>
      <c r="Y4709"/>
      <c r="Z4709"/>
      <c r="AA4709"/>
    </row>
    <row r="4710" spans="1:27" s="44" customFormat="1" x14ac:dyDescent="0.15">
      <c r="A4710" s="66"/>
      <c r="O4710"/>
      <c r="T4710"/>
      <c r="U4710"/>
      <c r="V4710"/>
      <c r="W4710"/>
      <c r="X4710"/>
      <c r="Y4710"/>
      <c r="Z4710"/>
      <c r="AA4710"/>
    </row>
    <row r="4711" spans="1:27" s="44" customFormat="1" x14ac:dyDescent="0.15">
      <c r="A4711" s="66"/>
      <c r="O4711"/>
      <c r="T4711"/>
      <c r="U4711"/>
      <c r="V4711"/>
      <c r="W4711"/>
      <c r="X4711"/>
      <c r="Y4711"/>
      <c r="Z4711"/>
      <c r="AA4711"/>
    </row>
    <row r="4712" spans="1:27" s="44" customFormat="1" x14ac:dyDescent="0.15">
      <c r="A4712" s="66"/>
      <c r="O4712"/>
      <c r="T4712"/>
      <c r="U4712"/>
      <c r="V4712"/>
      <c r="W4712"/>
      <c r="X4712"/>
      <c r="Y4712"/>
      <c r="Z4712"/>
      <c r="AA4712"/>
    </row>
    <row r="4713" spans="1:27" s="44" customFormat="1" x14ac:dyDescent="0.15">
      <c r="A4713" s="66"/>
      <c r="O4713"/>
      <c r="T4713"/>
      <c r="U4713"/>
      <c r="V4713"/>
      <c r="W4713"/>
      <c r="X4713"/>
      <c r="Y4713"/>
      <c r="Z4713"/>
      <c r="AA4713"/>
    </row>
    <row r="4714" spans="1:27" s="44" customFormat="1" x14ac:dyDescent="0.15">
      <c r="A4714" s="66"/>
      <c r="O4714"/>
      <c r="T4714"/>
      <c r="U4714"/>
      <c r="V4714"/>
      <c r="W4714"/>
      <c r="X4714"/>
      <c r="Y4714"/>
      <c r="Z4714"/>
      <c r="AA4714"/>
    </row>
    <row r="4715" spans="1:27" s="44" customFormat="1" x14ac:dyDescent="0.15">
      <c r="A4715" s="66"/>
      <c r="O4715"/>
      <c r="T4715"/>
      <c r="U4715"/>
      <c r="V4715"/>
      <c r="W4715"/>
      <c r="X4715"/>
      <c r="Y4715"/>
      <c r="Z4715"/>
      <c r="AA4715"/>
    </row>
    <row r="4716" spans="1:27" s="44" customFormat="1" x14ac:dyDescent="0.15">
      <c r="A4716" s="66"/>
      <c r="O4716"/>
      <c r="T4716"/>
      <c r="U4716"/>
      <c r="V4716"/>
      <c r="W4716"/>
      <c r="X4716"/>
      <c r="Y4716"/>
      <c r="Z4716"/>
      <c r="AA4716"/>
    </row>
    <row r="4717" spans="1:27" s="44" customFormat="1" x14ac:dyDescent="0.15">
      <c r="A4717" s="66"/>
      <c r="O4717"/>
      <c r="T4717"/>
      <c r="U4717"/>
      <c r="V4717"/>
      <c r="W4717"/>
      <c r="X4717"/>
      <c r="Y4717"/>
      <c r="Z4717"/>
      <c r="AA4717"/>
    </row>
    <row r="4718" spans="1:27" s="44" customFormat="1" x14ac:dyDescent="0.15">
      <c r="A4718" s="66"/>
      <c r="O4718"/>
      <c r="T4718"/>
      <c r="U4718"/>
      <c r="V4718"/>
      <c r="W4718"/>
      <c r="X4718"/>
      <c r="Y4718"/>
      <c r="Z4718"/>
      <c r="AA4718"/>
    </row>
    <row r="4719" spans="1:27" s="44" customFormat="1" x14ac:dyDescent="0.15">
      <c r="A4719" s="66"/>
      <c r="O4719"/>
      <c r="T4719"/>
      <c r="U4719"/>
      <c r="V4719"/>
      <c r="W4719"/>
      <c r="X4719"/>
      <c r="Y4719"/>
      <c r="Z4719"/>
      <c r="AA4719"/>
    </row>
    <row r="4720" spans="1:27" s="44" customFormat="1" x14ac:dyDescent="0.15">
      <c r="A4720" s="66"/>
      <c r="O4720"/>
      <c r="T4720"/>
      <c r="U4720"/>
      <c r="V4720"/>
      <c r="W4720"/>
      <c r="X4720"/>
      <c r="Y4720"/>
      <c r="Z4720"/>
      <c r="AA4720"/>
    </row>
    <row r="4721" spans="1:27" s="44" customFormat="1" x14ac:dyDescent="0.15">
      <c r="A4721" s="66"/>
      <c r="O4721"/>
      <c r="T4721"/>
      <c r="U4721"/>
      <c r="V4721"/>
      <c r="W4721"/>
      <c r="X4721"/>
      <c r="Y4721"/>
      <c r="Z4721"/>
      <c r="AA4721"/>
    </row>
    <row r="4722" spans="1:27" s="44" customFormat="1" x14ac:dyDescent="0.15">
      <c r="A4722" s="66"/>
      <c r="O4722"/>
      <c r="T4722"/>
      <c r="U4722"/>
      <c r="V4722"/>
      <c r="W4722"/>
      <c r="X4722"/>
      <c r="Y4722"/>
      <c r="Z4722"/>
      <c r="AA4722"/>
    </row>
    <row r="4723" spans="1:27" s="44" customFormat="1" x14ac:dyDescent="0.15">
      <c r="A4723" s="66"/>
      <c r="O4723"/>
      <c r="T4723"/>
      <c r="U4723"/>
      <c r="V4723"/>
      <c r="W4723"/>
      <c r="X4723"/>
      <c r="Y4723"/>
      <c r="Z4723"/>
      <c r="AA4723"/>
    </row>
    <row r="4724" spans="1:27" s="44" customFormat="1" x14ac:dyDescent="0.15">
      <c r="A4724" s="66"/>
      <c r="O4724"/>
      <c r="T4724"/>
      <c r="U4724"/>
      <c r="V4724"/>
      <c r="W4724"/>
      <c r="X4724"/>
      <c r="Y4724"/>
      <c r="Z4724"/>
      <c r="AA4724"/>
    </row>
    <row r="4725" spans="1:27" s="44" customFormat="1" x14ac:dyDescent="0.15">
      <c r="A4725" s="66"/>
      <c r="O4725"/>
      <c r="T4725"/>
      <c r="U4725"/>
      <c r="V4725"/>
      <c r="W4725"/>
      <c r="X4725"/>
      <c r="Y4725"/>
      <c r="Z4725"/>
      <c r="AA4725"/>
    </row>
    <row r="4726" spans="1:27" s="44" customFormat="1" x14ac:dyDescent="0.15">
      <c r="A4726" s="66"/>
      <c r="O4726"/>
      <c r="T4726"/>
      <c r="U4726"/>
      <c r="V4726"/>
      <c r="W4726"/>
      <c r="X4726"/>
      <c r="Y4726"/>
      <c r="Z4726"/>
      <c r="AA4726"/>
    </row>
    <row r="4727" spans="1:27" s="44" customFormat="1" x14ac:dyDescent="0.15">
      <c r="A4727" s="66"/>
      <c r="O4727"/>
      <c r="T4727"/>
      <c r="U4727"/>
      <c r="V4727"/>
      <c r="W4727"/>
      <c r="X4727"/>
      <c r="Y4727"/>
      <c r="Z4727"/>
      <c r="AA4727"/>
    </row>
    <row r="4728" spans="1:27" s="44" customFormat="1" x14ac:dyDescent="0.15">
      <c r="A4728" s="66"/>
      <c r="O4728"/>
      <c r="T4728"/>
      <c r="U4728"/>
      <c r="V4728"/>
      <c r="W4728"/>
      <c r="X4728"/>
      <c r="Y4728"/>
      <c r="Z4728"/>
      <c r="AA4728"/>
    </row>
    <row r="4729" spans="1:27" s="44" customFormat="1" x14ac:dyDescent="0.15">
      <c r="A4729" s="66"/>
      <c r="O4729"/>
      <c r="T4729"/>
      <c r="U4729"/>
      <c r="V4729"/>
      <c r="W4729"/>
      <c r="X4729"/>
      <c r="Y4729"/>
      <c r="Z4729"/>
      <c r="AA4729"/>
    </row>
    <row r="4730" spans="1:27" s="44" customFormat="1" x14ac:dyDescent="0.15">
      <c r="A4730" s="66"/>
      <c r="O4730"/>
      <c r="T4730"/>
      <c r="U4730"/>
      <c r="V4730"/>
      <c r="W4730"/>
      <c r="X4730"/>
      <c r="Y4730"/>
      <c r="Z4730"/>
      <c r="AA4730"/>
    </row>
    <row r="4731" spans="1:27" s="44" customFormat="1" x14ac:dyDescent="0.15">
      <c r="A4731" s="66"/>
      <c r="O4731"/>
      <c r="T4731"/>
      <c r="U4731"/>
      <c r="V4731"/>
      <c r="W4731"/>
      <c r="X4731"/>
      <c r="Y4731"/>
      <c r="Z4731"/>
      <c r="AA4731"/>
    </row>
    <row r="4732" spans="1:27" s="44" customFormat="1" x14ac:dyDescent="0.15">
      <c r="A4732" s="66"/>
      <c r="O4732"/>
      <c r="T4732"/>
      <c r="U4732"/>
      <c r="V4732"/>
      <c r="W4732"/>
      <c r="X4732"/>
      <c r="Y4732"/>
      <c r="Z4732"/>
      <c r="AA4732"/>
    </row>
    <row r="4733" spans="1:27" s="44" customFormat="1" x14ac:dyDescent="0.15">
      <c r="A4733" s="66"/>
      <c r="O4733"/>
      <c r="T4733"/>
      <c r="U4733"/>
      <c r="V4733"/>
      <c r="W4733"/>
      <c r="X4733"/>
      <c r="Y4733"/>
      <c r="Z4733"/>
      <c r="AA4733"/>
    </row>
    <row r="4734" spans="1:27" s="44" customFormat="1" x14ac:dyDescent="0.15">
      <c r="A4734" s="66"/>
      <c r="O4734"/>
      <c r="T4734"/>
      <c r="U4734"/>
      <c r="V4734"/>
      <c r="W4734"/>
      <c r="X4734"/>
      <c r="Y4734"/>
      <c r="Z4734"/>
      <c r="AA4734"/>
    </row>
    <row r="4735" spans="1:27" s="44" customFormat="1" x14ac:dyDescent="0.15">
      <c r="A4735" s="66"/>
      <c r="O4735"/>
      <c r="T4735"/>
      <c r="U4735"/>
      <c r="V4735"/>
      <c r="W4735"/>
      <c r="X4735"/>
      <c r="Y4735"/>
      <c r="Z4735"/>
      <c r="AA4735"/>
    </row>
    <row r="4736" spans="1:27" s="44" customFormat="1" x14ac:dyDescent="0.15">
      <c r="A4736" s="66"/>
      <c r="O4736"/>
      <c r="T4736"/>
      <c r="U4736"/>
      <c r="V4736"/>
      <c r="W4736"/>
      <c r="X4736"/>
      <c r="Y4736"/>
      <c r="Z4736"/>
      <c r="AA4736"/>
    </row>
    <row r="4737" spans="1:27" s="44" customFormat="1" x14ac:dyDescent="0.15">
      <c r="A4737" s="66"/>
      <c r="O4737"/>
      <c r="T4737"/>
      <c r="U4737"/>
      <c r="V4737"/>
      <c r="W4737"/>
      <c r="X4737"/>
      <c r="Y4737"/>
      <c r="Z4737"/>
      <c r="AA4737"/>
    </row>
    <row r="4738" spans="1:27" s="44" customFormat="1" x14ac:dyDescent="0.15">
      <c r="A4738" s="66"/>
      <c r="O4738"/>
      <c r="T4738"/>
      <c r="U4738"/>
      <c r="V4738"/>
      <c r="W4738"/>
      <c r="X4738"/>
      <c r="Y4738"/>
      <c r="Z4738"/>
      <c r="AA4738"/>
    </row>
    <row r="4739" spans="1:27" s="44" customFormat="1" x14ac:dyDescent="0.15">
      <c r="A4739" s="66"/>
      <c r="O4739"/>
      <c r="T4739"/>
      <c r="U4739"/>
      <c r="V4739"/>
      <c r="W4739"/>
      <c r="X4739"/>
      <c r="Y4739"/>
      <c r="Z4739"/>
      <c r="AA4739"/>
    </row>
    <row r="4740" spans="1:27" s="44" customFormat="1" x14ac:dyDescent="0.15">
      <c r="A4740" s="66"/>
      <c r="O4740"/>
      <c r="T4740"/>
      <c r="U4740"/>
      <c r="V4740"/>
      <c r="W4740"/>
      <c r="X4740"/>
      <c r="Y4740"/>
      <c r="Z4740"/>
      <c r="AA4740"/>
    </row>
    <row r="4741" spans="1:27" s="44" customFormat="1" x14ac:dyDescent="0.15">
      <c r="A4741" s="66"/>
      <c r="O4741"/>
      <c r="T4741"/>
      <c r="U4741"/>
      <c r="V4741"/>
      <c r="W4741"/>
      <c r="X4741"/>
      <c r="Y4741"/>
      <c r="Z4741"/>
      <c r="AA4741"/>
    </row>
    <row r="4742" spans="1:27" s="44" customFormat="1" x14ac:dyDescent="0.15">
      <c r="A4742" s="66"/>
      <c r="O4742"/>
      <c r="T4742"/>
      <c r="U4742"/>
      <c r="V4742"/>
      <c r="W4742"/>
      <c r="X4742"/>
      <c r="Y4742"/>
      <c r="Z4742"/>
      <c r="AA4742"/>
    </row>
    <row r="4743" spans="1:27" s="44" customFormat="1" x14ac:dyDescent="0.15">
      <c r="A4743" s="66"/>
      <c r="O4743"/>
      <c r="T4743"/>
      <c r="U4743"/>
      <c r="V4743"/>
      <c r="W4743"/>
      <c r="X4743"/>
      <c r="Y4743"/>
      <c r="Z4743"/>
      <c r="AA4743"/>
    </row>
    <row r="4744" spans="1:27" s="44" customFormat="1" x14ac:dyDescent="0.15">
      <c r="A4744" s="66"/>
      <c r="O4744"/>
      <c r="T4744"/>
      <c r="U4744"/>
      <c r="V4744"/>
      <c r="W4744"/>
      <c r="X4744"/>
      <c r="Y4744"/>
      <c r="Z4744"/>
      <c r="AA4744"/>
    </row>
    <row r="4745" spans="1:27" s="44" customFormat="1" x14ac:dyDescent="0.15">
      <c r="A4745" s="66"/>
      <c r="O4745"/>
      <c r="T4745"/>
      <c r="U4745"/>
      <c r="V4745"/>
      <c r="W4745"/>
      <c r="X4745"/>
      <c r="Y4745"/>
      <c r="Z4745"/>
      <c r="AA4745"/>
    </row>
    <row r="4746" spans="1:27" s="44" customFormat="1" x14ac:dyDescent="0.15">
      <c r="A4746" s="66"/>
      <c r="O4746"/>
      <c r="T4746"/>
      <c r="U4746"/>
      <c r="V4746"/>
      <c r="W4746"/>
      <c r="X4746"/>
      <c r="Y4746"/>
      <c r="Z4746"/>
      <c r="AA4746"/>
    </row>
    <row r="4747" spans="1:27" s="44" customFormat="1" x14ac:dyDescent="0.15">
      <c r="A4747" s="66"/>
      <c r="O4747"/>
      <c r="T4747"/>
      <c r="U4747"/>
      <c r="V4747"/>
      <c r="W4747"/>
      <c r="X4747"/>
      <c r="Y4747"/>
      <c r="Z4747"/>
      <c r="AA4747"/>
    </row>
    <row r="4748" spans="1:27" s="44" customFormat="1" x14ac:dyDescent="0.15">
      <c r="A4748" s="66"/>
      <c r="O4748"/>
      <c r="T4748"/>
      <c r="U4748"/>
      <c r="V4748"/>
      <c r="W4748"/>
      <c r="X4748"/>
      <c r="Y4748"/>
      <c r="Z4748"/>
      <c r="AA4748"/>
    </row>
    <row r="4749" spans="1:27" s="44" customFormat="1" x14ac:dyDescent="0.15">
      <c r="A4749" s="66"/>
      <c r="O4749"/>
      <c r="T4749"/>
      <c r="U4749"/>
      <c r="V4749"/>
      <c r="W4749"/>
      <c r="X4749"/>
      <c r="Y4749"/>
      <c r="Z4749"/>
      <c r="AA4749"/>
    </row>
    <row r="4750" spans="1:27" s="44" customFormat="1" x14ac:dyDescent="0.15">
      <c r="A4750" s="66"/>
      <c r="O4750"/>
      <c r="T4750"/>
      <c r="U4750"/>
      <c r="V4750"/>
      <c r="W4750"/>
      <c r="X4750"/>
      <c r="Y4750"/>
      <c r="Z4750"/>
      <c r="AA4750"/>
    </row>
    <row r="4751" spans="1:27" s="44" customFormat="1" x14ac:dyDescent="0.15">
      <c r="A4751" s="66"/>
      <c r="O4751"/>
      <c r="T4751"/>
      <c r="U4751"/>
      <c r="V4751"/>
      <c r="W4751"/>
      <c r="X4751"/>
      <c r="Y4751"/>
      <c r="Z4751"/>
      <c r="AA4751"/>
    </row>
    <row r="4752" spans="1:27" s="44" customFormat="1" x14ac:dyDescent="0.15">
      <c r="A4752" s="66"/>
      <c r="O4752"/>
      <c r="T4752"/>
      <c r="U4752"/>
      <c r="V4752"/>
      <c r="W4752"/>
      <c r="X4752"/>
      <c r="Y4752"/>
      <c r="Z4752"/>
      <c r="AA4752"/>
    </row>
    <row r="4753" spans="1:27" s="44" customFormat="1" x14ac:dyDescent="0.15">
      <c r="A4753" s="66"/>
      <c r="O4753"/>
      <c r="T4753"/>
      <c r="U4753"/>
      <c r="V4753"/>
      <c r="W4753"/>
      <c r="X4753"/>
      <c r="Y4753"/>
      <c r="Z4753"/>
      <c r="AA4753"/>
    </row>
    <row r="4754" spans="1:27" s="44" customFormat="1" x14ac:dyDescent="0.15">
      <c r="A4754" s="66"/>
      <c r="O4754"/>
      <c r="T4754"/>
      <c r="U4754"/>
      <c r="V4754"/>
      <c r="W4754"/>
      <c r="X4754"/>
      <c r="Y4754"/>
      <c r="Z4754"/>
      <c r="AA4754"/>
    </row>
    <row r="4755" spans="1:27" s="44" customFormat="1" x14ac:dyDescent="0.15">
      <c r="A4755" s="66"/>
      <c r="O4755"/>
      <c r="T4755"/>
      <c r="U4755"/>
      <c r="V4755"/>
      <c r="W4755"/>
      <c r="X4755"/>
      <c r="Y4755"/>
      <c r="Z4755"/>
      <c r="AA4755"/>
    </row>
    <row r="4756" spans="1:27" s="44" customFormat="1" x14ac:dyDescent="0.15">
      <c r="A4756" s="66"/>
      <c r="O4756"/>
      <c r="T4756"/>
      <c r="U4756"/>
      <c r="V4756"/>
      <c r="W4756"/>
      <c r="X4756"/>
      <c r="Y4756"/>
      <c r="Z4756"/>
      <c r="AA4756"/>
    </row>
    <row r="4757" spans="1:27" s="44" customFormat="1" x14ac:dyDescent="0.15">
      <c r="A4757" s="66"/>
      <c r="O4757"/>
      <c r="T4757"/>
      <c r="U4757"/>
      <c r="V4757"/>
      <c r="W4757"/>
      <c r="X4757"/>
      <c r="Y4757"/>
      <c r="Z4757"/>
      <c r="AA4757"/>
    </row>
    <row r="4758" spans="1:27" s="44" customFormat="1" x14ac:dyDescent="0.15">
      <c r="A4758" s="66"/>
      <c r="O4758"/>
      <c r="T4758"/>
      <c r="U4758"/>
      <c r="V4758"/>
      <c r="W4758"/>
      <c r="X4758"/>
      <c r="Y4758"/>
      <c r="Z4758"/>
      <c r="AA4758"/>
    </row>
    <row r="4759" spans="1:27" s="44" customFormat="1" x14ac:dyDescent="0.15">
      <c r="A4759" s="66"/>
      <c r="O4759"/>
      <c r="T4759"/>
      <c r="U4759"/>
      <c r="V4759"/>
      <c r="W4759"/>
      <c r="X4759"/>
      <c r="Y4759"/>
      <c r="Z4759"/>
      <c r="AA4759"/>
    </row>
    <row r="4760" spans="1:27" s="44" customFormat="1" x14ac:dyDescent="0.15">
      <c r="A4760" s="66"/>
      <c r="O4760"/>
      <c r="T4760"/>
      <c r="U4760"/>
      <c r="V4760"/>
      <c r="W4760"/>
      <c r="X4760"/>
      <c r="Y4760"/>
      <c r="Z4760"/>
      <c r="AA4760"/>
    </row>
    <row r="4761" spans="1:27" s="44" customFormat="1" x14ac:dyDescent="0.15">
      <c r="A4761" s="66"/>
      <c r="O4761"/>
      <c r="T4761"/>
      <c r="U4761"/>
      <c r="V4761"/>
      <c r="W4761"/>
      <c r="X4761"/>
      <c r="Y4761"/>
      <c r="Z4761"/>
      <c r="AA4761"/>
    </row>
    <row r="4762" spans="1:27" s="44" customFormat="1" x14ac:dyDescent="0.15">
      <c r="A4762" s="66"/>
      <c r="O4762"/>
      <c r="T4762"/>
      <c r="U4762"/>
      <c r="V4762"/>
      <c r="W4762"/>
      <c r="X4762"/>
      <c r="Y4762"/>
      <c r="Z4762"/>
      <c r="AA4762"/>
    </row>
    <row r="4763" spans="1:27" s="44" customFormat="1" x14ac:dyDescent="0.15">
      <c r="A4763" s="66"/>
      <c r="O4763"/>
      <c r="T4763"/>
      <c r="U4763"/>
      <c r="V4763"/>
      <c r="W4763"/>
      <c r="X4763"/>
      <c r="Y4763"/>
      <c r="Z4763"/>
      <c r="AA4763"/>
    </row>
    <row r="4764" spans="1:27" s="44" customFormat="1" x14ac:dyDescent="0.15">
      <c r="A4764" s="66"/>
      <c r="O4764"/>
      <c r="T4764"/>
      <c r="U4764"/>
      <c r="V4764"/>
      <c r="W4764"/>
      <c r="X4764"/>
      <c r="Y4764"/>
      <c r="Z4764"/>
      <c r="AA4764"/>
    </row>
    <row r="4765" spans="1:27" s="44" customFormat="1" x14ac:dyDescent="0.15">
      <c r="A4765" s="66"/>
      <c r="O4765"/>
      <c r="T4765"/>
      <c r="U4765"/>
      <c r="V4765"/>
      <c r="W4765"/>
      <c r="X4765"/>
      <c r="Y4765"/>
      <c r="Z4765"/>
      <c r="AA4765"/>
    </row>
    <row r="4766" spans="1:27" s="44" customFormat="1" x14ac:dyDescent="0.15">
      <c r="A4766" s="66"/>
      <c r="O4766"/>
      <c r="T4766"/>
      <c r="U4766"/>
      <c r="V4766"/>
      <c r="W4766"/>
      <c r="X4766"/>
      <c r="Y4766"/>
      <c r="Z4766"/>
      <c r="AA4766"/>
    </row>
    <row r="4767" spans="1:27" s="44" customFormat="1" x14ac:dyDescent="0.15">
      <c r="A4767" s="66"/>
      <c r="O4767"/>
      <c r="T4767"/>
      <c r="U4767"/>
      <c r="V4767"/>
      <c r="W4767"/>
      <c r="X4767"/>
      <c r="Y4767"/>
      <c r="Z4767"/>
      <c r="AA4767"/>
    </row>
    <row r="4768" spans="1:27" s="44" customFormat="1" x14ac:dyDescent="0.15">
      <c r="A4768" s="66"/>
      <c r="O4768"/>
      <c r="T4768"/>
      <c r="U4768"/>
      <c r="V4768"/>
      <c r="W4768"/>
      <c r="X4768"/>
      <c r="Y4768"/>
      <c r="Z4768"/>
      <c r="AA4768"/>
    </row>
    <row r="4769" spans="1:27" s="44" customFormat="1" x14ac:dyDescent="0.15">
      <c r="A4769" s="66"/>
      <c r="O4769"/>
      <c r="T4769"/>
      <c r="U4769"/>
      <c r="V4769"/>
      <c r="W4769"/>
      <c r="X4769"/>
      <c r="Y4769"/>
      <c r="Z4769"/>
      <c r="AA4769"/>
    </row>
    <row r="4770" spans="1:27" s="44" customFormat="1" x14ac:dyDescent="0.15">
      <c r="A4770" s="66"/>
      <c r="O4770"/>
      <c r="T4770"/>
      <c r="U4770"/>
      <c r="V4770"/>
      <c r="W4770"/>
      <c r="X4770"/>
      <c r="Y4770"/>
      <c r="Z4770"/>
      <c r="AA4770"/>
    </row>
    <row r="4771" spans="1:27" s="44" customFormat="1" x14ac:dyDescent="0.15">
      <c r="A4771" s="66"/>
      <c r="O4771"/>
      <c r="T4771"/>
      <c r="U4771"/>
      <c r="V4771"/>
      <c r="W4771"/>
      <c r="X4771"/>
      <c r="Y4771"/>
      <c r="Z4771"/>
      <c r="AA4771"/>
    </row>
    <row r="4772" spans="1:27" s="44" customFormat="1" x14ac:dyDescent="0.15">
      <c r="A4772" s="66"/>
      <c r="O4772"/>
      <c r="T4772"/>
      <c r="U4772"/>
      <c r="V4772"/>
      <c r="W4772"/>
      <c r="X4772"/>
      <c r="Y4772"/>
      <c r="Z4772"/>
      <c r="AA4772"/>
    </row>
    <row r="4773" spans="1:27" s="44" customFormat="1" x14ac:dyDescent="0.15">
      <c r="A4773" s="66"/>
      <c r="O4773"/>
      <c r="T4773"/>
      <c r="U4773"/>
      <c r="V4773"/>
      <c r="W4773"/>
      <c r="X4773"/>
      <c r="Y4773"/>
      <c r="Z4773"/>
      <c r="AA4773"/>
    </row>
    <row r="4774" spans="1:27" s="44" customFormat="1" x14ac:dyDescent="0.15">
      <c r="A4774" s="66"/>
      <c r="O4774"/>
      <c r="T4774"/>
      <c r="U4774"/>
      <c r="V4774"/>
      <c r="W4774"/>
      <c r="X4774"/>
      <c r="Y4774"/>
      <c r="Z4774"/>
      <c r="AA4774"/>
    </row>
    <row r="4775" spans="1:27" s="44" customFormat="1" x14ac:dyDescent="0.15">
      <c r="A4775" s="66"/>
      <c r="O4775"/>
      <c r="T4775"/>
      <c r="U4775"/>
      <c r="V4775"/>
      <c r="W4775"/>
      <c r="X4775"/>
      <c r="Y4775"/>
      <c r="Z4775"/>
      <c r="AA4775"/>
    </row>
    <row r="4776" spans="1:27" s="44" customFormat="1" x14ac:dyDescent="0.15">
      <c r="A4776" s="66"/>
      <c r="O4776"/>
      <c r="T4776"/>
      <c r="U4776"/>
      <c r="V4776"/>
      <c r="W4776"/>
      <c r="X4776"/>
      <c r="Y4776"/>
      <c r="Z4776"/>
      <c r="AA4776"/>
    </row>
    <row r="4777" spans="1:27" s="44" customFormat="1" x14ac:dyDescent="0.15">
      <c r="A4777" s="66"/>
      <c r="O4777"/>
      <c r="T4777"/>
      <c r="U4777"/>
      <c r="V4777"/>
      <c r="W4777"/>
      <c r="X4777"/>
      <c r="Y4777"/>
      <c r="Z4777"/>
      <c r="AA4777"/>
    </row>
    <row r="4778" spans="1:27" s="44" customFormat="1" x14ac:dyDescent="0.15">
      <c r="A4778" s="66"/>
      <c r="O4778"/>
      <c r="T4778"/>
      <c r="U4778"/>
      <c r="V4778"/>
      <c r="W4778"/>
      <c r="X4778"/>
      <c r="Y4778"/>
      <c r="Z4778"/>
      <c r="AA4778"/>
    </row>
    <row r="4779" spans="1:27" s="44" customFormat="1" x14ac:dyDescent="0.15">
      <c r="A4779" s="66"/>
      <c r="O4779"/>
      <c r="T4779"/>
      <c r="U4779"/>
      <c r="V4779"/>
      <c r="W4779"/>
      <c r="X4779"/>
      <c r="Y4779"/>
      <c r="Z4779"/>
      <c r="AA4779"/>
    </row>
    <row r="4780" spans="1:27" s="44" customFormat="1" x14ac:dyDescent="0.15">
      <c r="A4780" s="66"/>
      <c r="O4780"/>
      <c r="T4780"/>
      <c r="U4780"/>
      <c r="V4780"/>
      <c r="W4780"/>
      <c r="X4780"/>
      <c r="Y4780"/>
      <c r="Z4780"/>
      <c r="AA4780"/>
    </row>
    <row r="4781" spans="1:27" s="44" customFormat="1" x14ac:dyDescent="0.15">
      <c r="A4781" s="66"/>
      <c r="O4781"/>
      <c r="T4781"/>
      <c r="U4781"/>
      <c r="V4781"/>
      <c r="W4781"/>
      <c r="X4781"/>
      <c r="Y4781"/>
      <c r="Z4781"/>
      <c r="AA4781"/>
    </row>
    <row r="4782" spans="1:27" s="44" customFormat="1" x14ac:dyDescent="0.15">
      <c r="A4782" s="66"/>
      <c r="O4782"/>
      <c r="T4782"/>
      <c r="U4782"/>
      <c r="V4782"/>
      <c r="W4782"/>
      <c r="X4782"/>
      <c r="Y4782"/>
      <c r="Z4782"/>
      <c r="AA4782"/>
    </row>
    <row r="4783" spans="1:27" s="44" customFormat="1" x14ac:dyDescent="0.15">
      <c r="A4783" s="66"/>
      <c r="O4783"/>
      <c r="T4783"/>
      <c r="U4783"/>
      <c r="V4783"/>
      <c r="W4783"/>
      <c r="X4783"/>
      <c r="Y4783"/>
      <c r="Z4783"/>
      <c r="AA4783"/>
    </row>
    <row r="4784" spans="1:27" s="44" customFormat="1" x14ac:dyDescent="0.15">
      <c r="A4784" s="66"/>
      <c r="O4784"/>
      <c r="T4784"/>
      <c r="U4784"/>
      <c r="V4784"/>
      <c r="W4784"/>
      <c r="X4784"/>
      <c r="Y4784"/>
      <c r="Z4784"/>
      <c r="AA4784"/>
    </row>
    <row r="4785" spans="1:27" s="44" customFormat="1" x14ac:dyDescent="0.15">
      <c r="A4785" s="66"/>
      <c r="O4785"/>
      <c r="T4785"/>
      <c r="U4785"/>
      <c r="V4785"/>
      <c r="W4785"/>
      <c r="X4785"/>
      <c r="Y4785"/>
      <c r="Z4785"/>
      <c r="AA4785"/>
    </row>
    <row r="4786" spans="1:27" s="44" customFormat="1" x14ac:dyDescent="0.15">
      <c r="A4786" s="66"/>
      <c r="O4786"/>
      <c r="T4786"/>
      <c r="U4786"/>
      <c r="V4786"/>
      <c r="W4786"/>
      <c r="X4786"/>
      <c r="Y4786"/>
      <c r="Z4786"/>
      <c r="AA4786"/>
    </row>
    <row r="4787" spans="1:27" s="44" customFormat="1" x14ac:dyDescent="0.15">
      <c r="A4787" s="66"/>
      <c r="O4787"/>
      <c r="T4787"/>
      <c r="U4787"/>
      <c r="V4787"/>
      <c r="W4787"/>
      <c r="X4787"/>
      <c r="Y4787"/>
      <c r="Z4787"/>
      <c r="AA4787"/>
    </row>
    <row r="4788" spans="1:27" s="44" customFormat="1" x14ac:dyDescent="0.15">
      <c r="A4788" s="66"/>
      <c r="O4788"/>
      <c r="T4788"/>
      <c r="U4788"/>
      <c r="V4788"/>
      <c r="W4788"/>
      <c r="X4788"/>
      <c r="Y4788"/>
      <c r="Z4788"/>
      <c r="AA4788"/>
    </row>
    <row r="4789" spans="1:27" s="44" customFormat="1" x14ac:dyDescent="0.15">
      <c r="A4789" s="66"/>
      <c r="O4789"/>
      <c r="T4789"/>
      <c r="U4789"/>
      <c r="V4789"/>
      <c r="W4789"/>
      <c r="X4789"/>
      <c r="Y4789"/>
      <c r="Z4789"/>
      <c r="AA4789"/>
    </row>
    <row r="4790" spans="1:27" s="44" customFormat="1" x14ac:dyDescent="0.15">
      <c r="A4790" s="66"/>
      <c r="O4790"/>
      <c r="T4790"/>
      <c r="U4790"/>
      <c r="V4790"/>
      <c r="W4790"/>
      <c r="X4790"/>
      <c r="Y4790"/>
      <c r="Z4790"/>
      <c r="AA4790"/>
    </row>
    <row r="4791" spans="1:27" s="44" customFormat="1" x14ac:dyDescent="0.15">
      <c r="A4791" s="66"/>
      <c r="O4791"/>
      <c r="T4791"/>
      <c r="U4791"/>
      <c r="V4791"/>
      <c r="W4791"/>
      <c r="X4791"/>
      <c r="Y4791"/>
      <c r="Z4791"/>
      <c r="AA4791"/>
    </row>
    <row r="4792" spans="1:27" s="44" customFormat="1" x14ac:dyDescent="0.15">
      <c r="A4792" s="66"/>
      <c r="O4792"/>
      <c r="T4792"/>
      <c r="U4792"/>
      <c r="V4792"/>
      <c r="W4792"/>
      <c r="X4792"/>
      <c r="Y4792"/>
      <c r="Z4792"/>
      <c r="AA4792"/>
    </row>
    <row r="4793" spans="1:27" s="44" customFormat="1" x14ac:dyDescent="0.15">
      <c r="A4793" s="66"/>
      <c r="O4793"/>
      <c r="T4793"/>
      <c r="U4793"/>
      <c r="V4793"/>
      <c r="W4793"/>
      <c r="X4793"/>
      <c r="Y4793"/>
      <c r="Z4793"/>
      <c r="AA4793"/>
    </row>
    <row r="4794" spans="1:27" s="44" customFormat="1" x14ac:dyDescent="0.15">
      <c r="A4794" s="66"/>
      <c r="O4794"/>
      <c r="T4794"/>
      <c r="U4794"/>
      <c r="V4794"/>
      <c r="W4794"/>
      <c r="X4794"/>
      <c r="Y4794"/>
      <c r="Z4794"/>
      <c r="AA4794"/>
    </row>
    <row r="4795" spans="1:27" s="44" customFormat="1" x14ac:dyDescent="0.15">
      <c r="A4795" s="66"/>
      <c r="O4795"/>
      <c r="T4795"/>
      <c r="U4795"/>
      <c r="V4795"/>
      <c r="W4795"/>
      <c r="X4795"/>
      <c r="Y4795"/>
      <c r="Z4795"/>
      <c r="AA4795"/>
    </row>
    <row r="4796" spans="1:27" s="44" customFormat="1" x14ac:dyDescent="0.15">
      <c r="A4796" s="66"/>
      <c r="O4796"/>
      <c r="T4796"/>
      <c r="U4796"/>
      <c r="V4796"/>
      <c r="W4796"/>
      <c r="X4796"/>
      <c r="Y4796"/>
      <c r="Z4796"/>
      <c r="AA4796"/>
    </row>
    <row r="4797" spans="1:27" s="44" customFormat="1" x14ac:dyDescent="0.15">
      <c r="A4797" s="66"/>
      <c r="O4797"/>
      <c r="T4797"/>
      <c r="U4797"/>
      <c r="V4797"/>
      <c r="W4797"/>
      <c r="X4797"/>
      <c r="Y4797"/>
      <c r="Z4797"/>
      <c r="AA4797"/>
    </row>
    <row r="4798" spans="1:27" s="44" customFormat="1" x14ac:dyDescent="0.15">
      <c r="A4798" s="66"/>
      <c r="O4798"/>
      <c r="T4798"/>
      <c r="U4798"/>
      <c r="V4798"/>
      <c r="W4798"/>
      <c r="X4798"/>
      <c r="Y4798"/>
      <c r="Z4798"/>
      <c r="AA4798"/>
    </row>
    <row r="4799" spans="1:27" s="44" customFormat="1" x14ac:dyDescent="0.15">
      <c r="A4799" s="66"/>
      <c r="O4799"/>
      <c r="T4799"/>
      <c r="U4799"/>
      <c r="V4799"/>
      <c r="W4799"/>
      <c r="X4799"/>
      <c r="Y4799"/>
      <c r="Z4799"/>
      <c r="AA4799"/>
    </row>
    <row r="4800" spans="1:27" s="44" customFormat="1" x14ac:dyDescent="0.15">
      <c r="A4800" s="66"/>
      <c r="O4800"/>
      <c r="T4800"/>
      <c r="U4800"/>
      <c r="V4800"/>
      <c r="W4800"/>
      <c r="X4800"/>
      <c r="Y4800"/>
      <c r="Z4800"/>
      <c r="AA4800"/>
    </row>
    <row r="4801" spans="1:27" s="44" customFormat="1" x14ac:dyDescent="0.15">
      <c r="A4801" s="66"/>
      <c r="O4801"/>
      <c r="T4801"/>
      <c r="U4801"/>
      <c r="V4801"/>
      <c r="W4801"/>
      <c r="X4801"/>
      <c r="Y4801"/>
      <c r="Z4801"/>
      <c r="AA4801"/>
    </row>
    <row r="4802" spans="1:27" s="44" customFormat="1" x14ac:dyDescent="0.15">
      <c r="A4802" s="66"/>
      <c r="O4802"/>
      <c r="T4802"/>
      <c r="U4802"/>
      <c r="V4802"/>
      <c r="W4802"/>
      <c r="X4802"/>
      <c r="Y4802"/>
      <c r="Z4802"/>
      <c r="AA4802"/>
    </row>
    <row r="4803" spans="1:27" s="44" customFormat="1" x14ac:dyDescent="0.15">
      <c r="A4803" s="66"/>
      <c r="O4803"/>
      <c r="T4803"/>
      <c r="U4803"/>
      <c r="V4803"/>
      <c r="W4803"/>
      <c r="X4803"/>
      <c r="Y4803"/>
      <c r="Z4803"/>
      <c r="AA4803"/>
    </row>
    <row r="4804" spans="1:27" s="44" customFormat="1" x14ac:dyDescent="0.15">
      <c r="A4804" s="66"/>
      <c r="O4804"/>
      <c r="T4804"/>
      <c r="U4804"/>
      <c r="V4804"/>
      <c r="W4804"/>
      <c r="X4804"/>
      <c r="Y4804"/>
      <c r="Z4804"/>
      <c r="AA4804"/>
    </row>
    <row r="4805" spans="1:27" s="44" customFormat="1" x14ac:dyDescent="0.15">
      <c r="A4805" s="66"/>
      <c r="O4805"/>
      <c r="T4805"/>
      <c r="U4805"/>
      <c r="V4805"/>
      <c r="W4805"/>
      <c r="X4805"/>
      <c r="Y4805"/>
      <c r="Z4805"/>
      <c r="AA4805"/>
    </row>
    <row r="4806" spans="1:27" s="44" customFormat="1" x14ac:dyDescent="0.15">
      <c r="A4806" s="66"/>
      <c r="O4806"/>
      <c r="T4806"/>
      <c r="U4806"/>
      <c r="V4806"/>
      <c r="W4806"/>
      <c r="X4806"/>
      <c r="Y4806"/>
      <c r="Z4806"/>
      <c r="AA4806"/>
    </row>
    <row r="4807" spans="1:27" s="44" customFormat="1" x14ac:dyDescent="0.15">
      <c r="A4807" s="66"/>
      <c r="O4807"/>
      <c r="T4807"/>
      <c r="U4807"/>
      <c r="V4807"/>
      <c r="W4807"/>
      <c r="X4807"/>
      <c r="Y4807"/>
      <c r="Z4807"/>
      <c r="AA4807"/>
    </row>
    <row r="4808" spans="1:27" s="44" customFormat="1" x14ac:dyDescent="0.15">
      <c r="A4808" s="66"/>
      <c r="O4808"/>
      <c r="T4808"/>
      <c r="U4808"/>
      <c r="V4808"/>
      <c r="W4808"/>
      <c r="X4808"/>
      <c r="Y4808"/>
      <c r="Z4808"/>
      <c r="AA4808"/>
    </row>
    <row r="4809" spans="1:27" s="44" customFormat="1" x14ac:dyDescent="0.15">
      <c r="A4809" s="66"/>
      <c r="O4809"/>
      <c r="T4809"/>
      <c r="U4809"/>
      <c r="V4809"/>
      <c r="W4809"/>
      <c r="X4809"/>
      <c r="Y4809"/>
      <c r="Z4809"/>
      <c r="AA4809"/>
    </row>
    <row r="4810" spans="1:27" s="44" customFormat="1" x14ac:dyDescent="0.15">
      <c r="A4810" s="66"/>
      <c r="O4810"/>
      <c r="T4810"/>
      <c r="U4810"/>
      <c r="V4810"/>
      <c r="W4810"/>
      <c r="X4810"/>
      <c r="Y4810"/>
      <c r="Z4810"/>
      <c r="AA4810"/>
    </row>
    <row r="4811" spans="1:27" s="44" customFormat="1" x14ac:dyDescent="0.15">
      <c r="A4811" s="66"/>
      <c r="O4811"/>
      <c r="T4811"/>
      <c r="U4811"/>
      <c r="V4811"/>
      <c r="W4811"/>
      <c r="X4811"/>
      <c r="Y4811"/>
      <c r="Z4811"/>
      <c r="AA4811"/>
    </row>
    <row r="4812" spans="1:27" s="44" customFormat="1" x14ac:dyDescent="0.15">
      <c r="A4812" s="66"/>
      <c r="O4812"/>
      <c r="T4812"/>
      <c r="U4812"/>
      <c r="V4812"/>
      <c r="W4812"/>
      <c r="X4812"/>
      <c r="Y4812"/>
      <c r="Z4812"/>
      <c r="AA4812"/>
    </row>
    <row r="4813" spans="1:27" s="44" customFormat="1" x14ac:dyDescent="0.15">
      <c r="A4813" s="66"/>
      <c r="O4813"/>
      <c r="T4813"/>
      <c r="U4813"/>
      <c r="V4813"/>
      <c r="W4813"/>
      <c r="X4813"/>
      <c r="Y4813"/>
      <c r="Z4813"/>
      <c r="AA4813"/>
    </row>
    <row r="4814" spans="1:27" s="44" customFormat="1" x14ac:dyDescent="0.15">
      <c r="A4814" s="66"/>
      <c r="O4814"/>
      <c r="T4814"/>
      <c r="U4814"/>
      <c r="V4814"/>
      <c r="W4814"/>
      <c r="X4814"/>
      <c r="Y4814"/>
      <c r="Z4814"/>
      <c r="AA4814"/>
    </row>
    <row r="4815" spans="1:27" s="44" customFormat="1" x14ac:dyDescent="0.15">
      <c r="A4815" s="66"/>
      <c r="O4815"/>
      <c r="T4815"/>
      <c r="U4815"/>
      <c r="V4815"/>
      <c r="W4815"/>
      <c r="X4815"/>
      <c r="Y4815"/>
      <c r="Z4815"/>
      <c r="AA4815"/>
    </row>
    <row r="4816" spans="1:27" s="44" customFormat="1" x14ac:dyDescent="0.15">
      <c r="A4816" s="66"/>
      <c r="O4816"/>
      <c r="T4816"/>
      <c r="U4816"/>
      <c r="V4816"/>
      <c r="W4816"/>
      <c r="X4816"/>
      <c r="Y4816"/>
      <c r="Z4816"/>
      <c r="AA4816"/>
    </row>
    <row r="4817" spans="1:27" s="44" customFormat="1" x14ac:dyDescent="0.15">
      <c r="A4817" s="66"/>
      <c r="O4817"/>
      <c r="T4817"/>
      <c r="U4817"/>
      <c r="V4817"/>
      <c r="W4817"/>
      <c r="X4817"/>
      <c r="Y4817"/>
      <c r="Z4817"/>
      <c r="AA4817"/>
    </row>
    <row r="4818" spans="1:27" s="44" customFormat="1" x14ac:dyDescent="0.15">
      <c r="A4818" s="66"/>
      <c r="O4818"/>
      <c r="T4818"/>
      <c r="U4818"/>
      <c r="V4818"/>
      <c r="W4818"/>
      <c r="X4818"/>
      <c r="Y4818"/>
      <c r="Z4818"/>
      <c r="AA4818"/>
    </row>
    <row r="4819" spans="1:27" s="44" customFormat="1" x14ac:dyDescent="0.15">
      <c r="A4819" s="66"/>
      <c r="O4819"/>
      <c r="T4819"/>
      <c r="U4819"/>
      <c r="V4819"/>
      <c r="W4819"/>
      <c r="X4819"/>
      <c r="Y4819"/>
      <c r="Z4819"/>
      <c r="AA4819"/>
    </row>
    <row r="4820" spans="1:27" s="44" customFormat="1" x14ac:dyDescent="0.15">
      <c r="A4820" s="66"/>
      <c r="O4820"/>
      <c r="T4820"/>
      <c r="U4820"/>
      <c r="V4820"/>
      <c r="W4820"/>
      <c r="X4820"/>
      <c r="Y4820"/>
      <c r="Z4820"/>
      <c r="AA4820"/>
    </row>
    <row r="4821" spans="1:27" s="44" customFormat="1" x14ac:dyDescent="0.15">
      <c r="A4821" s="66"/>
      <c r="O4821"/>
      <c r="T4821"/>
      <c r="U4821"/>
      <c r="V4821"/>
      <c r="W4821"/>
      <c r="X4821"/>
      <c r="Y4821"/>
      <c r="Z4821"/>
      <c r="AA4821"/>
    </row>
    <row r="4822" spans="1:27" s="44" customFormat="1" x14ac:dyDescent="0.15">
      <c r="A4822" s="66"/>
      <c r="O4822"/>
      <c r="T4822"/>
      <c r="U4822"/>
      <c r="V4822"/>
      <c r="W4822"/>
      <c r="X4822"/>
      <c r="Y4822"/>
      <c r="Z4822"/>
      <c r="AA4822"/>
    </row>
    <row r="4823" spans="1:27" s="44" customFormat="1" x14ac:dyDescent="0.15">
      <c r="A4823" s="66"/>
      <c r="O4823"/>
      <c r="T4823"/>
      <c r="U4823"/>
      <c r="V4823"/>
      <c r="W4823"/>
      <c r="X4823"/>
      <c r="Y4823"/>
      <c r="Z4823"/>
      <c r="AA4823"/>
    </row>
    <row r="4824" spans="1:27" s="44" customFormat="1" x14ac:dyDescent="0.15">
      <c r="A4824" s="66"/>
      <c r="O4824"/>
      <c r="T4824"/>
      <c r="U4824"/>
      <c r="V4824"/>
      <c r="W4824"/>
      <c r="X4824"/>
      <c r="Y4824"/>
      <c r="Z4824"/>
      <c r="AA4824"/>
    </row>
    <row r="4825" spans="1:27" s="44" customFormat="1" x14ac:dyDescent="0.15">
      <c r="A4825" s="66"/>
      <c r="O4825"/>
      <c r="T4825"/>
      <c r="U4825"/>
      <c r="V4825"/>
      <c r="W4825"/>
      <c r="X4825"/>
      <c r="Y4825"/>
      <c r="Z4825"/>
      <c r="AA4825"/>
    </row>
    <row r="4826" spans="1:27" s="44" customFormat="1" x14ac:dyDescent="0.15">
      <c r="A4826" s="66"/>
      <c r="O4826"/>
      <c r="T4826"/>
      <c r="U4826"/>
      <c r="V4826"/>
      <c r="W4826"/>
      <c r="X4826"/>
      <c r="Y4826"/>
      <c r="Z4826"/>
      <c r="AA4826"/>
    </row>
    <row r="4827" spans="1:27" s="44" customFormat="1" x14ac:dyDescent="0.15">
      <c r="A4827" s="66"/>
      <c r="O4827"/>
      <c r="T4827"/>
      <c r="U4827"/>
      <c r="V4827"/>
      <c r="W4827"/>
      <c r="X4827"/>
      <c r="Y4827"/>
      <c r="Z4827"/>
      <c r="AA4827"/>
    </row>
    <row r="4828" spans="1:27" s="44" customFormat="1" x14ac:dyDescent="0.15">
      <c r="A4828" s="66"/>
      <c r="O4828"/>
      <c r="T4828"/>
      <c r="U4828"/>
      <c r="V4828"/>
      <c r="W4828"/>
      <c r="X4828"/>
      <c r="Y4828"/>
      <c r="Z4828"/>
      <c r="AA4828"/>
    </row>
    <row r="4829" spans="1:27" s="44" customFormat="1" x14ac:dyDescent="0.15">
      <c r="A4829" s="66"/>
      <c r="O4829"/>
      <c r="T4829"/>
      <c r="U4829"/>
      <c r="V4829"/>
      <c r="W4829"/>
      <c r="X4829"/>
      <c r="Y4829"/>
      <c r="Z4829"/>
      <c r="AA4829"/>
    </row>
    <row r="4830" spans="1:27" s="44" customFormat="1" x14ac:dyDescent="0.15">
      <c r="A4830" s="66"/>
      <c r="O4830"/>
      <c r="T4830"/>
      <c r="U4830"/>
      <c r="V4830"/>
      <c r="W4830"/>
      <c r="X4830"/>
      <c r="Y4830"/>
      <c r="Z4830"/>
      <c r="AA4830"/>
    </row>
    <row r="4831" spans="1:27" s="44" customFormat="1" x14ac:dyDescent="0.15">
      <c r="A4831" s="66"/>
      <c r="O4831"/>
      <c r="T4831"/>
      <c r="U4831"/>
      <c r="V4831"/>
      <c r="W4831"/>
      <c r="X4831"/>
      <c r="Y4831"/>
      <c r="Z4831"/>
      <c r="AA4831"/>
    </row>
    <row r="4832" spans="1:27" s="44" customFormat="1" x14ac:dyDescent="0.15">
      <c r="A4832" s="66"/>
      <c r="O4832"/>
      <c r="T4832"/>
      <c r="U4832"/>
      <c r="V4832"/>
      <c r="W4832"/>
      <c r="X4832"/>
      <c r="Y4832"/>
      <c r="Z4832"/>
      <c r="AA4832"/>
    </row>
    <row r="4833" spans="1:27" s="44" customFormat="1" x14ac:dyDescent="0.15">
      <c r="A4833" s="66"/>
      <c r="O4833"/>
      <c r="T4833"/>
      <c r="U4833"/>
      <c r="V4833"/>
      <c r="W4833"/>
      <c r="X4833"/>
      <c r="Y4833"/>
      <c r="Z4833"/>
      <c r="AA4833"/>
    </row>
    <row r="4834" spans="1:27" s="44" customFormat="1" x14ac:dyDescent="0.15">
      <c r="A4834" s="66"/>
      <c r="O4834"/>
      <c r="T4834"/>
      <c r="U4834"/>
      <c r="V4834"/>
      <c r="W4834"/>
      <c r="X4834"/>
      <c r="Y4834"/>
      <c r="Z4834"/>
      <c r="AA4834"/>
    </row>
    <row r="4835" spans="1:27" s="44" customFormat="1" x14ac:dyDescent="0.15">
      <c r="A4835" s="66"/>
      <c r="O4835"/>
      <c r="T4835"/>
      <c r="U4835"/>
      <c r="V4835"/>
      <c r="W4835"/>
      <c r="X4835"/>
      <c r="Y4835"/>
      <c r="Z4835"/>
      <c r="AA4835"/>
    </row>
    <row r="4836" spans="1:27" s="44" customFormat="1" x14ac:dyDescent="0.15">
      <c r="A4836" s="66"/>
      <c r="O4836"/>
      <c r="T4836"/>
      <c r="U4836"/>
      <c r="V4836"/>
      <c r="W4836"/>
      <c r="X4836"/>
      <c r="Y4836"/>
      <c r="Z4836"/>
      <c r="AA4836"/>
    </row>
    <row r="4837" spans="1:27" s="44" customFormat="1" x14ac:dyDescent="0.15">
      <c r="A4837" s="66"/>
      <c r="O4837"/>
      <c r="T4837"/>
      <c r="U4837"/>
      <c r="V4837"/>
      <c r="W4837"/>
      <c r="X4837"/>
      <c r="Y4837"/>
      <c r="Z4837"/>
      <c r="AA4837"/>
    </row>
    <row r="4838" spans="1:27" s="44" customFormat="1" x14ac:dyDescent="0.15">
      <c r="A4838" s="66"/>
      <c r="O4838"/>
      <c r="T4838"/>
      <c r="U4838"/>
      <c r="V4838"/>
      <c r="W4838"/>
      <c r="X4838"/>
      <c r="Y4838"/>
      <c r="Z4838"/>
      <c r="AA4838"/>
    </row>
    <row r="4839" spans="1:27" s="44" customFormat="1" x14ac:dyDescent="0.15">
      <c r="A4839" s="66"/>
      <c r="O4839"/>
      <c r="T4839"/>
      <c r="U4839"/>
      <c r="V4839"/>
      <c r="W4839"/>
      <c r="X4839"/>
      <c r="Y4839"/>
      <c r="Z4839"/>
      <c r="AA4839"/>
    </row>
    <row r="4840" spans="1:27" s="44" customFormat="1" x14ac:dyDescent="0.15">
      <c r="A4840" s="66"/>
      <c r="O4840"/>
      <c r="T4840"/>
      <c r="U4840"/>
      <c r="V4840"/>
      <c r="W4840"/>
      <c r="X4840"/>
      <c r="Y4840"/>
      <c r="Z4840"/>
      <c r="AA4840"/>
    </row>
    <row r="4841" spans="1:27" s="44" customFormat="1" x14ac:dyDescent="0.15">
      <c r="A4841" s="66"/>
      <c r="O4841"/>
      <c r="T4841"/>
      <c r="U4841"/>
      <c r="V4841"/>
      <c r="W4841"/>
      <c r="X4841"/>
      <c r="Y4841"/>
      <c r="Z4841"/>
      <c r="AA4841"/>
    </row>
    <row r="4842" spans="1:27" s="44" customFormat="1" x14ac:dyDescent="0.15">
      <c r="A4842" s="66"/>
      <c r="O4842"/>
      <c r="T4842"/>
      <c r="U4842"/>
      <c r="V4842"/>
      <c r="W4842"/>
      <c r="X4842"/>
      <c r="Y4842"/>
      <c r="Z4842"/>
      <c r="AA4842"/>
    </row>
    <row r="4843" spans="1:27" s="44" customFormat="1" x14ac:dyDescent="0.15">
      <c r="A4843" s="66"/>
      <c r="O4843"/>
      <c r="T4843"/>
      <c r="U4843"/>
      <c r="V4843"/>
      <c r="W4843"/>
      <c r="X4843"/>
      <c r="Y4843"/>
      <c r="Z4843"/>
      <c r="AA4843"/>
    </row>
    <row r="4844" spans="1:27" s="44" customFormat="1" x14ac:dyDescent="0.15">
      <c r="A4844" s="66"/>
      <c r="O4844"/>
      <c r="T4844"/>
      <c r="U4844"/>
      <c r="V4844"/>
      <c r="W4844"/>
      <c r="X4844"/>
      <c r="Y4844"/>
      <c r="Z4844"/>
      <c r="AA4844"/>
    </row>
    <row r="4845" spans="1:27" s="44" customFormat="1" x14ac:dyDescent="0.15">
      <c r="A4845" s="66"/>
      <c r="O4845"/>
      <c r="T4845"/>
      <c r="U4845"/>
      <c r="V4845"/>
      <c r="W4845"/>
      <c r="X4845"/>
      <c r="Y4845"/>
      <c r="Z4845"/>
      <c r="AA4845"/>
    </row>
    <row r="4846" spans="1:27" s="44" customFormat="1" x14ac:dyDescent="0.15">
      <c r="A4846" s="66"/>
      <c r="O4846"/>
      <c r="T4846"/>
      <c r="U4846"/>
      <c r="V4846"/>
      <c r="W4846"/>
      <c r="X4846"/>
      <c r="Y4846"/>
      <c r="Z4846"/>
      <c r="AA4846"/>
    </row>
    <row r="4847" spans="1:27" s="44" customFormat="1" x14ac:dyDescent="0.15">
      <c r="A4847" s="66"/>
      <c r="O4847"/>
      <c r="T4847"/>
      <c r="U4847"/>
      <c r="V4847"/>
      <c r="W4847"/>
      <c r="X4847"/>
      <c r="Y4847"/>
      <c r="Z4847"/>
      <c r="AA4847"/>
    </row>
    <row r="4848" spans="1:27" s="44" customFormat="1" x14ac:dyDescent="0.15">
      <c r="A4848" s="66"/>
      <c r="O4848"/>
      <c r="T4848"/>
      <c r="U4848"/>
      <c r="V4848"/>
      <c r="W4848"/>
      <c r="X4848"/>
      <c r="Y4848"/>
      <c r="Z4848"/>
      <c r="AA4848"/>
    </row>
    <row r="4849" spans="1:27" s="44" customFormat="1" x14ac:dyDescent="0.15">
      <c r="A4849" s="66"/>
      <c r="O4849"/>
      <c r="T4849"/>
      <c r="U4849"/>
      <c r="V4849"/>
      <c r="W4849"/>
      <c r="X4849"/>
      <c r="Y4849"/>
      <c r="Z4849"/>
      <c r="AA4849"/>
    </row>
    <row r="4850" spans="1:27" s="44" customFormat="1" x14ac:dyDescent="0.15">
      <c r="A4850" s="66"/>
      <c r="O4850"/>
      <c r="T4850"/>
      <c r="U4850"/>
      <c r="V4850"/>
      <c r="W4850"/>
      <c r="X4850"/>
      <c r="Y4850"/>
      <c r="Z4850"/>
      <c r="AA4850"/>
    </row>
    <row r="4851" spans="1:27" s="44" customFormat="1" x14ac:dyDescent="0.15">
      <c r="A4851" s="66"/>
      <c r="O4851"/>
      <c r="T4851"/>
      <c r="U4851"/>
      <c r="V4851"/>
      <c r="W4851"/>
      <c r="X4851"/>
      <c r="Y4851"/>
      <c r="Z4851"/>
      <c r="AA4851"/>
    </row>
    <row r="4852" spans="1:27" s="44" customFormat="1" x14ac:dyDescent="0.15">
      <c r="A4852" s="66"/>
      <c r="O4852"/>
      <c r="T4852"/>
      <c r="U4852"/>
      <c r="V4852"/>
      <c r="W4852"/>
      <c r="X4852"/>
      <c r="Y4852"/>
      <c r="Z4852"/>
      <c r="AA4852"/>
    </row>
    <row r="4853" spans="1:27" s="44" customFormat="1" x14ac:dyDescent="0.15">
      <c r="A4853" s="66"/>
      <c r="O4853"/>
      <c r="T4853"/>
      <c r="U4853"/>
      <c r="V4853"/>
      <c r="W4853"/>
      <c r="X4853"/>
      <c r="Y4853"/>
      <c r="Z4853"/>
      <c r="AA4853"/>
    </row>
    <row r="4854" spans="1:27" s="44" customFormat="1" x14ac:dyDescent="0.15">
      <c r="A4854" s="66"/>
      <c r="O4854"/>
      <c r="T4854"/>
      <c r="U4854"/>
      <c r="V4854"/>
      <c r="W4854"/>
      <c r="X4854"/>
      <c r="Y4854"/>
      <c r="Z4854"/>
      <c r="AA4854"/>
    </row>
    <row r="4855" spans="1:27" s="44" customFormat="1" x14ac:dyDescent="0.15">
      <c r="A4855" s="66"/>
      <c r="O4855"/>
      <c r="T4855"/>
      <c r="U4855"/>
      <c r="V4855"/>
      <c r="W4855"/>
      <c r="X4855"/>
      <c r="Y4855"/>
      <c r="Z4855"/>
      <c r="AA4855"/>
    </row>
    <row r="4856" spans="1:27" s="44" customFormat="1" x14ac:dyDescent="0.15">
      <c r="A4856" s="66"/>
      <c r="O4856"/>
      <c r="T4856"/>
      <c r="U4856"/>
      <c r="V4856"/>
      <c r="W4856"/>
      <c r="X4856"/>
      <c r="Y4856"/>
      <c r="Z4856"/>
      <c r="AA4856"/>
    </row>
    <row r="4857" spans="1:27" s="44" customFormat="1" x14ac:dyDescent="0.15">
      <c r="A4857" s="66"/>
      <c r="O4857"/>
      <c r="T4857"/>
      <c r="U4857"/>
      <c r="V4857"/>
      <c r="W4857"/>
      <c r="X4857"/>
      <c r="Y4857"/>
      <c r="Z4857"/>
      <c r="AA4857"/>
    </row>
    <row r="4858" spans="1:27" s="44" customFormat="1" x14ac:dyDescent="0.15">
      <c r="A4858" s="66"/>
      <c r="O4858"/>
      <c r="T4858"/>
      <c r="U4858"/>
      <c r="V4858"/>
      <c r="W4858"/>
      <c r="X4858"/>
      <c r="Y4858"/>
      <c r="Z4858"/>
      <c r="AA4858"/>
    </row>
    <row r="4859" spans="1:27" s="44" customFormat="1" x14ac:dyDescent="0.15">
      <c r="A4859" s="66"/>
      <c r="O4859"/>
      <c r="T4859"/>
      <c r="U4859"/>
      <c r="V4859"/>
      <c r="W4859"/>
      <c r="X4859"/>
      <c r="Y4859"/>
      <c r="Z4859"/>
      <c r="AA4859"/>
    </row>
    <row r="4860" spans="1:27" s="44" customFormat="1" x14ac:dyDescent="0.15">
      <c r="A4860" s="66"/>
      <c r="O4860"/>
      <c r="T4860"/>
      <c r="U4860"/>
      <c r="V4860"/>
      <c r="W4860"/>
      <c r="X4860"/>
      <c r="Y4860"/>
      <c r="Z4860"/>
      <c r="AA4860"/>
    </row>
    <row r="4861" spans="1:27" s="44" customFormat="1" x14ac:dyDescent="0.15">
      <c r="A4861" s="66"/>
      <c r="O4861"/>
      <c r="T4861"/>
      <c r="U4861"/>
      <c r="V4861"/>
      <c r="W4861"/>
      <c r="X4861"/>
      <c r="Y4861"/>
      <c r="Z4861"/>
      <c r="AA4861"/>
    </row>
    <row r="4862" spans="1:27" s="44" customFormat="1" x14ac:dyDescent="0.15">
      <c r="A4862" s="66"/>
      <c r="O4862"/>
      <c r="T4862"/>
      <c r="U4862"/>
      <c r="V4862"/>
      <c r="W4862"/>
      <c r="X4862"/>
      <c r="Y4862"/>
      <c r="Z4862"/>
      <c r="AA4862"/>
    </row>
    <row r="4863" spans="1:27" s="44" customFormat="1" x14ac:dyDescent="0.15">
      <c r="A4863" s="66"/>
      <c r="O4863"/>
      <c r="T4863"/>
      <c r="U4863"/>
      <c r="V4863"/>
      <c r="W4863"/>
      <c r="X4863"/>
      <c r="Y4863"/>
      <c r="Z4863"/>
      <c r="AA4863"/>
    </row>
    <row r="4864" spans="1:27" s="44" customFormat="1" x14ac:dyDescent="0.15">
      <c r="A4864" s="66"/>
      <c r="O4864"/>
      <c r="T4864"/>
      <c r="U4864"/>
      <c r="V4864"/>
      <c r="W4864"/>
      <c r="X4864"/>
      <c r="Y4864"/>
      <c r="Z4864"/>
      <c r="AA4864"/>
    </row>
    <row r="4865" spans="1:27" s="44" customFormat="1" x14ac:dyDescent="0.15">
      <c r="A4865" s="66"/>
      <c r="O4865"/>
      <c r="T4865"/>
      <c r="U4865"/>
      <c r="V4865"/>
      <c r="W4865"/>
      <c r="X4865"/>
      <c r="Y4865"/>
      <c r="Z4865"/>
      <c r="AA4865"/>
    </row>
    <row r="4866" spans="1:27" s="44" customFormat="1" x14ac:dyDescent="0.15">
      <c r="A4866" s="66"/>
      <c r="O4866"/>
      <c r="T4866"/>
      <c r="U4866"/>
      <c r="V4866"/>
      <c r="W4866"/>
      <c r="X4866"/>
      <c r="Y4866"/>
      <c r="Z4866"/>
      <c r="AA4866"/>
    </row>
    <row r="4867" spans="1:27" s="44" customFormat="1" x14ac:dyDescent="0.15">
      <c r="A4867" s="66"/>
      <c r="O4867"/>
      <c r="T4867"/>
      <c r="U4867"/>
      <c r="V4867"/>
      <c r="W4867"/>
      <c r="X4867"/>
      <c r="Y4867"/>
      <c r="Z4867"/>
      <c r="AA4867"/>
    </row>
    <row r="4868" spans="1:27" s="44" customFormat="1" x14ac:dyDescent="0.15">
      <c r="A4868" s="66"/>
      <c r="O4868"/>
      <c r="T4868"/>
      <c r="U4868"/>
      <c r="V4868"/>
      <c r="W4868"/>
      <c r="X4868"/>
      <c r="Y4868"/>
      <c r="Z4868"/>
      <c r="AA4868"/>
    </row>
    <row r="4869" spans="1:27" s="44" customFormat="1" x14ac:dyDescent="0.15">
      <c r="A4869" s="66"/>
      <c r="O4869"/>
      <c r="T4869"/>
      <c r="U4869"/>
      <c r="V4869"/>
      <c r="W4869"/>
      <c r="X4869"/>
      <c r="Y4869"/>
      <c r="Z4869"/>
      <c r="AA4869"/>
    </row>
    <row r="4870" spans="1:27" s="44" customFormat="1" x14ac:dyDescent="0.15">
      <c r="A4870" s="66"/>
      <c r="O4870"/>
      <c r="T4870"/>
      <c r="U4870"/>
      <c r="V4870"/>
      <c r="W4870"/>
      <c r="X4870"/>
      <c r="Y4870"/>
      <c r="Z4870"/>
      <c r="AA4870"/>
    </row>
    <row r="4871" spans="1:27" s="44" customFormat="1" x14ac:dyDescent="0.15">
      <c r="A4871" s="66"/>
      <c r="O4871"/>
      <c r="T4871"/>
      <c r="U4871"/>
      <c r="V4871"/>
      <c r="W4871"/>
      <c r="X4871"/>
      <c r="Y4871"/>
      <c r="Z4871"/>
      <c r="AA4871"/>
    </row>
    <row r="4872" spans="1:27" s="44" customFormat="1" x14ac:dyDescent="0.15">
      <c r="A4872" s="66"/>
      <c r="O4872"/>
      <c r="T4872"/>
      <c r="U4872"/>
      <c r="V4872"/>
      <c r="W4872"/>
      <c r="X4872"/>
      <c r="Y4872"/>
      <c r="Z4872"/>
      <c r="AA4872"/>
    </row>
    <row r="4873" spans="1:27" s="44" customFormat="1" x14ac:dyDescent="0.15">
      <c r="A4873" s="66"/>
      <c r="O4873"/>
      <c r="T4873"/>
      <c r="U4873"/>
      <c r="V4873"/>
      <c r="W4873"/>
      <c r="X4873"/>
      <c r="Y4873"/>
      <c r="Z4873"/>
      <c r="AA4873"/>
    </row>
    <row r="4874" spans="1:27" s="44" customFormat="1" x14ac:dyDescent="0.15">
      <c r="A4874" s="66"/>
      <c r="O4874"/>
      <c r="T4874"/>
      <c r="U4874"/>
      <c r="V4874"/>
      <c r="W4874"/>
      <c r="X4874"/>
      <c r="Y4874"/>
      <c r="Z4874"/>
      <c r="AA4874"/>
    </row>
    <row r="4875" spans="1:27" s="44" customFormat="1" x14ac:dyDescent="0.15">
      <c r="A4875" s="66"/>
      <c r="O4875"/>
      <c r="T4875"/>
      <c r="U4875"/>
      <c r="V4875"/>
      <c r="W4875"/>
      <c r="X4875"/>
      <c r="Y4875"/>
      <c r="Z4875"/>
      <c r="AA4875"/>
    </row>
    <row r="4876" spans="1:27" s="44" customFormat="1" x14ac:dyDescent="0.15">
      <c r="A4876" s="66"/>
      <c r="O4876"/>
      <c r="T4876"/>
      <c r="U4876"/>
      <c r="V4876"/>
      <c r="W4876"/>
      <c r="X4876"/>
      <c r="Y4876"/>
      <c r="Z4876"/>
      <c r="AA4876"/>
    </row>
    <row r="4877" spans="1:27" s="44" customFormat="1" x14ac:dyDescent="0.15">
      <c r="A4877" s="66"/>
      <c r="O4877"/>
      <c r="T4877"/>
      <c r="U4877"/>
      <c r="V4877"/>
      <c r="W4877"/>
      <c r="X4877"/>
      <c r="Y4877"/>
      <c r="Z4877"/>
      <c r="AA4877"/>
    </row>
    <row r="4878" spans="1:27" s="44" customFormat="1" x14ac:dyDescent="0.15">
      <c r="A4878" s="66"/>
      <c r="O4878"/>
      <c r="T4878"/>
      <c r="U4878"/>
      <c r="V4878"/>
      <c r="W4878"/>
      <c r="X4878"/>
      <c r="Y4878"/>
      <c r="Z4878"/>
      <c r="AA4878"/>
    </row>
    <row r="4879" spans="1:27" s="44" customFormat="1" x14ac:dyDescent="0.15">
      <c r="A4879" s="66"/>
      <c r="O4879"/>
      <c r="T4879"/>
      <c r="U4879"/>
      <c r="V4879"/>
      <c r="W4879"/>
      <c r="X4879"/>
      <c r="Y4879"/>
      <c r="Z4879"/>
      <c r="AA4879"/>
    </row>
    <row r="4880" spans="1:27" s="44" customFormat="1" x14ac:dyDescent="0.15">
      <c r="A4880" s="66"/>
      <c r="O4880"/>
      <c r="T4880"/>
      <c r="U4880"/>
      <c r="V4880"/>
      <c r="W4880"/>
      <c r="X4880"/>
      <c r="Y4880"/>
      <c r="Z4880"/>
      <c r="AA4880"/>
    </row>
    <row r="4881" spans="1:27" s="44" customFormat="1" x14ac:dyDescent="0.15">
      <c r="A4881" s="66"/>
      <c r="O4881"/>
      <c r="T4881"/>
      <c r="U4881"/>
      <c r="V4881"/>
      <c r="W4881"/>
      <c r="X4881"/>
      <c r="Y4881"/>
      <c r="Z4881"/>
      <c r="AA4881"/>
    </row>
    <row r="4882" spans="1:27" s="44" customFormat="1" x14ac:dyDescent="0.15">
      <c r="A4882" s="66"/>
      <c r="O4882"/>
      <c r="T4882"/>
      <c r="U4882"/>
      <c r="V4882"/>
      <c r="W4882"/>
      <c r="X4882"/>
      <c r="Y4882"/>
      <c r="Z4882"/>
      <c r="AA4882"/>
    </row>
    <row r="4883" spans="1:27" s="44" customFormat="1" x14ac:dyDescent="0.15">
      <c r="A4883" s="66"/>
      <c r="O4883"/>
      <c r="T4883"/>
      <c r="U4883"/>
      <c r="V4883"/>
      <c r="W4883"/>
      <c r="X4883"/>
      <c r="Y4883"/>
      <c r="Z4883"/>
      <c r="AA4883"/>
    </row>
    <row r="4884" spans="1:27" s="44" customFormat="1" x14ac:dyDescent="0.15">
      <c r="A4884" s="66"/>
      <c r="O4884"/>
      <c r="T4884"/>
      <c r="U4884"/>
      <c r="V4884"/>
      <c r="W4884"/>
      <c r="X4884"/>
      <c r="Y4884"/>
      <c r="Z4884"/>
      <c r="AA4884"/>
    </row>
    <row r="4885" spans="1:27" s="44" customFormat="1" x14ac:dyDescent="0.15">
      <c r="A4885" s="66"/>
      <c r="O4885"/>
      <c r="T4885"/>
      <c r="U4885"/>
      <c r="V4885"/>
      <c r="W4885"/>
      <c r="X4885"/>
      <c r="Y4885"/>
      <c r="Z4885"/>
      <c r="AA4885"/>
    </row>
    <row r="4886" spans="1:27" s="44" customFormat="1" x14ac:dyDescent="0.15">
      <c r="A4886" s="66"/>
      <c r="O4886"/>
      <c r="T4886"/>
      <c r="U4886"/>
      <c r="V4886"/>
      <c r="W4886"/>
      <c r="X4886"/>
      <c r="Y4886"/>
      <c r="Z4886"/>
      <c r="AA4886"/>
    </row>
    <row r="4887" spans="1:27" s="44" customFormat="1" x14ac:dyDescent="0.15">
      <c r="A4887" s="66"/>
      <c r="O4887"/>
      <c r="T4887"/>
      <c r="U4887"/>
      <c r="V4887"/>
      <c r="W4887"/>
      <c r="X4887"/>
      <c r="Y4887"/>
      <c r="Z4887"/>
      <c r="AA4887"/>
    </row>
    <row r="4888" spans="1:27" s="44" customFormat="1" x14ac:dyDescent="0.15">
      <c r="A4888" s="66"/>
      <c r="O4888"/>
      <c r="T4888"/>
      <c r="U4888"/>
      <c r="V4888"/>
      <c r="W4888"/>
      <c r="X4888"/>
      <c r="Y4888"/>
      <c r="Z4888"/>
      <c r="AA4888"/>
    </row>
    <row r="4889" spans="1:27" s="44" customFormat="1" x14ac:dyDescent="0.15">
      <c r="A4889" s="66"/>
      <c r="O4889"/>
      <c r="T4889"/>
      <c r="U4889"/>
      <c r="V4889"/>
      <c r="W4889"/>
      <c r="X4889"/>
      <c r="Y4889"/>
      <c r="Z4889"/>
      <c r="AA4889"/>
    </row>
    <row r="4890" spans="1:27" s="44" customFormat="1" x14ac:dyDescent="0.15">
      <c r="A4890" s="66"/>
      <c r="O4890"/>
      <c r="T4890"/>
      <c r="U4890"/>
      <c r="V4890"/>
      <c r="W4890"/>
      <c r="X4890"/>
      <c r="Y4890"/>
      <c r="Z4890"/>
      <c r="AA4890"/>
    </row>
    <row r="4891" spans="1:27" s="44" customFormat="1" x14ac:dyDescent="0.15">
      <c r="A4891" s="66"/>
      <c r="O4891"/>
      <c r="T4891"/>
      <c r="U4891"/>
      <c r="V4891"/>
      <c r="W4891"/>
      <c r="X4891"/>
      <c r="Y4891"/>
      <c r="Z4891"/>
      <c r="AA4891"/>
    </row>
    <row r="4892" spans="1:27" s="44" customFormat="1" x14ac:dyDescent="0.15">
      <c r="A4892" s="66"/>
      <c r="O4892"/>
      <c r="T4892"/>
      <c r="U4892"/>
      <c r="V4892"/>
      <c r="W4892"/>
      <c r="X4892"/>
      <c r="Y4892"/>
      <c r="Z4892"/>
      <c r="AA4892"/>
    </row>
    <row r="4893" spans="1:27" s="44" customFormat="1" x14ac:dyDescent="0.15">
      <c r="A4893" s="66"/>
      <c r="O4893"/>
      <c r="T4893"/>
      <c r="U4893"/>
      <c r="V4893"/>
      <c r="W4893"/>
      <c r="X4893"/>
      <c r="Y4893"/>
      <c r="Z4893"/>
      <c r="AA4893"/>
    </row>
    <row r="4894" spans="1:27" s="44" customFormat="1" x14ac:dyDescent="0.15">
      <c r="A4894" s="66"/>
      <c r="O4894"/>
      <c r="T4894"/>
      <c r="U4894"/>
      <c r="V4894"/>
      <c r="W4894"/>
      <c r="X4894"/>
      <c r="Y4894"/>
      <c r="Z4894"/>
      <c r="AA4894"/>
    </row>
    <row r="4895" spans="1:27" s="44" customFormat="1" x14ac:dyDescent="0.15">
      <c r="A4895" s="66"/>
      <c r="O4895"/>
      <c r="T4895"/>
      <c r="U4895"/>
      <c r="V4895"/>
      <c r="W4895"/>
      <c r="X4895"/>
      <c r="Y4895"/>
      <c r="Z4895"/>
      <c r="AA4895"/>
    </row>
    <row r="4896" spans="1:27" s="44" customFormat="1" x14ac:dyDescent="0.15">
      <c r="A4896" s="66"/>
      <c r="O4896"/>
      <c r="T4896"/>
      <c r="U4896"/>
      <c r="V4896"/>
      <c r="W4896"/>
      <c r="X4896"/>
      <c r="Y4896"/>
      <c r="Z4896"/>
      <c r="AA4896"/>
    </row>
    <row r="4897" spans="1:27" s="44" customFormat="1" x14ac:dyDescent="0.15">
      <c r="A4897" s="66"/>
      <c r="O4897"/>
      <c r="T4897"/>
      <c r="U4897"/>
      <c r="V4897"/>
      <c r="W4897"/>
      <c r="X4897"/>
      <c r="Y4897"/>
      <c r="Z4897"/>
      <c r="AA4897"/>
    </row>
    <row r="4898" spans="1:27" s="44" customFormat="1" x14ac:dyDescent="0.15">
      <c r="A4898" s="66"/>
      <c r="O4898"/>
      <c r="T4898"/>
      <c r="U4898"/>
      <c r="V4898"/>
      <c r="W4898"/>
      <c r="X4898"/>
      <c r="Y4898"/>
      <c r="Z4898"/>
      <c r="AA4898"/>
    </row>
    <row r="4899" spans="1:27" s="44" customFormat="1" x14ac:dyDescent="0.15">
      <c r="A4899" s="66"/>
      <c r="O4899"/>
      <c r="T4899"/>
      <c r="U4899"/>
      <c r="V4899"/>
      <c r="W4899"/>
      <c r="X4899"/>
      <c r="Y4899"/>
      <c r="Z4899"/>
      <c r="AA4899"/>
    </row>
    <row r="4900" spans="1:27" s="44" customFormat="1" x14ac:dyDescent="0.15">
      <c r="A4900" s="66"/>
      <c r="O4900"/>
      <c r="T4900"/>
      <c r="U4900"/>
      <c r="V4900"/>
      <c r="W4900"/>
      <c r="X4900"/>
      <c r="Y4900"/>
      <c r="Z4900"/>
      <c r="AA4900"/>
    </row>
    <row r="4901" spans="1:27" s="44" customFormat="1" x14ac:dyDescent="0.15">
      <c r="A4901" s="66"/>
      <c r="O4901"/>
      <c r="T4901"/>
      <c r="U4901"/>
      <c r="V4901"/>
      <c r="W4901"/>
      <c r="X4901"/>
      <c r="Y4901"/>
      <c r="Z4901"/>
      <c r="AA4901"/>
    </row>
    <row r="4902" spans="1:27" s="44" customFormat="1" x14ac:dyDescent="0.15">
      <c r="A4902" s="66"/>
      <c r="O4902"/>
      <c r="T4902"/>
      <c r="U4902"/>
      <c r="V4902"/>
      <c r="W4902"/>
      <c r="X4902"/>
      <c r="Y4902"/>
      <c r="Z4902"/>
      <c r="AA4902"/>
    </row>
    <row r="4903" spans="1:27" s="44" customFormat="1" x14ac:dyDescent="0.15">
      <c r="A4903" s="66"/>
      <c r="O4903"/>
      <c r="T4903"/>
      <c r="U4903"/>
      <c r="V4903"/>
      <c r="W4903"/>
      <c r="X4903"/>
      <c r="Y4903"/>
      <c r="Z4903"/>
      <c r="AA4903"/>
    </row>
    <row r="4904" spans="1:27" s="44" customFormat="1" x14ac:dyDescent="0.15">
      <c r="A4904" s="66"/>
      <c r="O4904"/>
      <c r="T4904"/>
      <c r="U4904"/>
      <c r="V4904"/>
      <c r="W4904"/>
      <c r="X4904"/>
      <c r="Y4904"/>
      <c r="Z4904"/>
      <c r="AA4904"/>
    </row>
    <row r="4905" spans="1:27" s="44" customFormat="1" x14ac:dyDescent="0.15">
      <c r="A4905" s="66"/>
      <c r="O4905"/>
      <c r="T4905"/>
      <c r="U4905"/>
      <c r="V4905"/>
      <c r="W4905"/>
      <c r="X4905"/>
      <c r="Y4905"/>
      <c r="Z4905"/>
      <c r="AA4905"/>
    </row>
    <row r="4906" spans="1:27" s="44" customFormat="1" x14ac:dyDescent="0.15">
      <c r="A4906" s="66"/>
      <c r="O4906"/>
      <c r="T4906"/>
      <c r="U4906"/>
      <c r="V4906"/>
      <c r="W4906"/>
      <c r="X4906"/>
      <c r="Y4906"/>
      <c r="Z4906"/>
      <c r="AA4906"/>
    </row>
    <row r="4907" spans="1:27" s="44" customFormat="1" x14ac:dyDescent="0.15">
      <c r="A4907" s="66"/>
      <c r="O4907"/>
      <c r="T4907"/>
      <c r="U4907"/>
      <c r="V4907"/>
      <c r="W4907"/>
      <c r="X4907"/>
      <c r="Y4907"/>
      <c r="Z4907"/>
      <c r="AA4907"/>
    </row>
    <row r="4908" spans="1:27" s="44" customFormat="1" x14ac:dyDescent="0.15">
      <c r="A4908" s="66"/>
      <c r="O4908"/>
      <c r="T4908"/>
      <c r="U4908"/>
      <c r="V4908"/>
      <c r="W4908"/>
      <c r="X4908"/>
      <c r="Y4908"/>
      <c r="Z4908"/>
      <c r="AA4908"/>
    </row>
    <row r="4909" spans="1:27" s="44" customFormat="1" x14ac:dyDescent="0.15">
      <c r="A4909" s="66"/>
      <c r="O4909"/>
      <c r="T4909"/>
      <c r="U4909"/>
      <c r="V4909"/>
      <c r="W4909"/>
      <c r="X4909"/>
      <c r="Y4909"/>
      <c r="Z4909"/>
      <c r="AA4909"/>
    </row>
    <row r="4910" spans="1:27" s="44" customFormat="1" x14ac:dyDescent="0.15">
      <c r="A4910" s="66"/>
      <c r="O4910"/>
      <c r="T4910"/>
      <c r="U4910"/>
      <c r="V4910"/>
      <c r="W4910"/>
      <c r="X4910"/>
      <c r="Y4910"/>
      <c r="Z4910"/>
      <c r="AA4910"/>
    </row>
    <row r="4911" spans="1:27" s="44" customFormat="1" x14ac:dyDescent="0.15">
      <c r="A4911" s="66"/>
      <c r="O4911"/>
      <c r="T4911"/>
      <c r="U4911"/>
      <c r="V4911"/>
      <c r="W4911"/>
      <c r="X4911"/>
      <c r="Y4911"/>
      <c r="Z4911"/>
      <c r="AA4911"/>
    </row>
    <row r="4912" spans="1:27" s="44" customFormat="1" x14ac:dyDescent="0.15">
      <c r="A4912" s="66"/>
      <c r="O4912"/>
      <c r="T4912"/>
      <c r="U4912"/>
      <c r="V4912"/>
      <c r="W4912"/>
      <c r="X4912"/>
      <c r="Y4912"/>
      <c r="Z4912"/>
      <c r="AA4912"/>
    </row>
    <row r="4913" spans="1:27" s="44" customFormat="1" x14ac:dyDescent="0.15">
      <c r="A4913" s="66"/>
      <c r="O4913"/>
      <c r="T4913"/>
      <c r="U4913"/>
      <c r="V4913"/>
      <c r="W4913"/>
      <c r="X4913"/>
      <c r="Y4913"/>
      <c r="Z4913"/>
      <c r="AA4913"/>
    </row>
    <row r="4914" spans="1:27" s="44" customFormat="1" x14ac:dyDescent="0.15">
      <c r="A4914" s="66"/>
      <c r="O4914"/>
      <c r="T4914"/>
      <c r="U4914"/>
      <c r="V4914"/>
      <c r="W4914"/>
      <c r="X4914"/>
      <c r="Y4914"/>
      <c r="Z4914"/>
      <c r="AA4914"/>
    </row>
    <row r="4915" spans="1:27" s="44" customFormat="1" x14ac:dyDescent="0.15">
      <c r="A4915" s="66"/>
      <c r="O4915"/>
      <c r="T4915"/>
      <c r="U4915"/>
      <c r="V4915"/>
      <c r="W4915"/>
      <c r="X4915"/>
      <c r="Y4915"/>
      <c r="Z4915"/>
      <c r="AA4915"/>
    </row>
    <row r="4916" spans="1:27" s="44" customFormat="1" x14ac:dyDescent="0.15">
      <c r="A4916" s="66"/>
      <c r="O4916"/>
      <c r="T4916"/>
      <c r="U4916"/>
      <c r="V4916"/>
      <c r="W4916"/>
      <c r="X4916"/>
      <c r="Y4916"/>
      <c r="Z4916"/>
      <c r="AA4916"/>
    </row>
    <row r="4917" spans="1:27" s="44" customFormat="1" x14ac:dyDescent="0.15">
      <c r="A4917" s="66"/>
      <c r="O4917"/>
      <c r="T4917"/>
      <c r="U4917"/>
      <c r="V4917"/>
      <c r="W4917"/>
      <c r="X4917"/>
      <c r="Y4917"/>
      <c r="Z4917"/>
      <c r="AA4917"/>
    </row>
    <row r="4918" spans="1:27" s="44" customFormat="1" x14ac:dyDescent="0.15">
      <c r="A4918" s="66"/>
      <c r="O4918"/>
      <c r="T4918"/>
      <c r="U4918"/>
      <c r="V4918"/>
      <c r="W4918"/>
      <c r="X4918"/>
      <c r="Y4918"/>
      <c r="Z4918"/>
      <c r="AA4918"/>
    </row>
    <row r="4919" spans="1:27" s="44" customFormat="1" x14ac:dyDescent="0.15">
      <c r="A4919" s="66"/>
      <c r="O4919"/>
      <c r="T4919"/>
      <c r="U4919"/>
      <c r="V4919"/>
      <c r="W4919"/>
      <c r="X4919"/>
      <c r="Y4919"/>
      <c r="Z4919"/>
      <c r="AA4919"/>
    </row>
    <row r="4920" spans="1:27" s="44" customFormat="1" x14ac:dyDescent="0.15">
      <c r="A4920" s="66"/>
      <c r="O4920"/>
      <c r="T4920"/>
      <c r="U4920"/>
      <c r="V4920"/>
      <c r="W4920"/>
      <c r="X4920"/>
      <c r="Y4920"/>
      <c r="Z4920"/>
      <c r="AA4920"/>
    </row>
    <row r="4921" spans="1:27" s="44" customFormat="1" x14ac:dyDescent="0.15">
      <c r="A4921" s="66"/>
      <c r="O4921"/>
      <c r="T4921"/>
      <c r="U4921"/>
      <c r="V4921"/>
      <c r="W4921"/>
      <c r="X4921"/>
      <c r="Y4921"/>
      <c r="Z4921"/>
      <c r="AA4921"/>
    </row>
    <row r="4922" spans="1:27" s="44" customFormat="1" x14ac:dyDescent="0.15">
      <c r="A4922" s="66"/>
      <c r="O4922"/>
      <c r="T4922"/>
      <c r="U4922"/>
      <c r="V4922"/>
      <c r="W4922"/>
      <c r="X4922"/>
      <c r="Y4922"/>
      <c r="Z4922"/>
      <c r="AA4922"/>
    </row>
    <row r="4923" spans="1:27" s="44" customFormat="1" x14ac:dyDescent="0.15">
      <c r="A4923" s="66"/>
      <c r="O4923"/>
      <c r="T4923"/>
      <c r="U4923"/>
      <c r="V4923"/>
      <c r="W4923"/>
      <c r="X4923"/>
      <c r="Y4923"/>
      <c r="Z4923"/>
      <c r="AA4923"/>
    </row>
    <row r="4924" spans="1:27" s="44" customFormat="1" x14ac:dyDescent="0.15">
      <c r="A4924" s="66"/>
      <c r="O4924"/>
      <c r="T4924"/>
      <c r="U4924"/>
      <c r="V4924"/>
      <c r="W4924"/>
      <c r="X4924"/>
      <c r="Y4924"/>
      <c r="Z4924"/>
      <c r="AA4924"/>
    </row>
    <row r="4925" spans="1:27" s="44" customFormat="1" x14ac:dyDescent="0.15">
      <c r="A4925" s="66"/>
      <c r="O4925"/>
      <c r="T4925"/>
      <c r="U4925"/>
      <c r="V4925"/>
      <c r="W4925"/>
      <c r="X4925"/>
      <c r="Y4925"/>
      <c r="Z4925"/>
      <c r="AA4925"/>
    </row>
    <row r="4926" spans="1:27" s="44" customFormat="1" x14ac:dyDescent="0.15">
      <c r="A4926" s="66"/>
      <c r="O4926"/>
      <c r="T4926"/>
      <c r="U4926"/>
      <c r="V4926"/>
      <c r="W4926"/>
      <c r="X4926"/>
      <c r="Y4926"/>
      <c r="Z4926"/>
      <c r="AA4926"/>
    </row>
    <row r="4927" spans="1:27" s="44" customFormat="1" x14ac:dyDescent="0.15">
      <c r="A4927" s="66"/>
      <c r="O4927"/>
      <c r="T4927"/>
      <c r="U4927"/>
      <c r="V4927"/>
      <c r="W4927"/>
      <c r="X4927"/>
      <c r="Y4927"/>
      <c r="Z4927"/>
      <c r="AA4927"/>
    </row>
    <row r="4928" spans="1:27" s="44" customFormat="1" x14ac:dyDescent="0.15">
      <c r="A4928" s="66"/>
      <c r="O4928"/>
      <c r="T4928"/>
      <c r="U4928"/>
      <c r="V4928"/>
      <c r="W4928"/>
      <c r="X4928"/>
      <c r="Y4928"/>
      <c r="Z4928"/>
      <c r="AA4928"/>
    </row>
    <row r="4929" spans="1:27" s="44" customFormat="1" x14ac:dyDescent="0.15">
      <c r="A4929" s="66"/>
      <c r="O4929"/>
      <c r="T4929"/>
      <c r="U4929"/>
      <c r="V4929"/>
      <c r="W4929"/>
      <c r="X4929"/>
      <c r="Y4929"/>
      <c r="Z4929"/>
      <c r="AA4929"/>
    </row>
    <row r="4930" spans="1:27" s="44" customFormat="1" x14ac:dyDescent="0.15">
      <c r="A4930" s="66"/>
      <c r="O4930"/>
      <c r="T4930"/>
      <c r="U4930"/>
      <c r="V4930"/>
      <c r="W4930"/>
      <c r="X4930"/>
      <c r="Y4930"/>
      <c r="Z4930"/>
      <c r="AA4930"/>
    </row>
    <row r="4931" spans="1:27" s="44" customFormat="1" x14ac:dyDescent="0.15">
      <c r="A4931" s="66"/>
      <c r="O4931"/>
      <c r="T4931"/>
      <c r="U4931"/>
      <c r="V4931"/>
      <c r="W4931"/>
      <c r="X4931"/>
      <c r="Y4931"/>
      <c r="Z4931"/>
      <c r="AA4931"/>
    </row>
    <row r="4932" spans="1:27" s="44" customFormat="1" x14ac:dyDescent="0.15">
      <c r="A4932" s="66"/>
      <c r="O4932"/>
      <c r="T4932"/>
      <c r="U4932"/>
      <c r="V4932"/>
      <c r="W4932"/>
      <c r="X4932"/>
      <c r="Y4932"/>
      <c r="Z4932"/>
      <c r="AA4932"/>
    </row>
    <row r="4933" spans="1:27" s="44" customFormat="1" x14ac:dyDescent="0.15">
      <c r="A4933" s="66"/>
      <c r="O4933"/>
      <c r="T4933"/>
      <c r="U4933"/>
      <c r="V4933"/>
      <c r="W4933"/>
      <c r="X4933"/>
      <c r="Y4933"/>
      <c r="Z4933"/>
      <c r="AA4933"/>
    </row>
    <row r="4934" spans="1:27" s="44" customFormat="1" x14ac:dyDescent="0.15">
      <c r="A4934" s="66"/>
      <c r="O4934"/>
      <c r="T4934"/>
      <c r="U4934"/>
      <c r="V4934"/>
      <c r="W4934"/>
      <c r="X4934"/>
      <c r="Y4934"/>
      <c r="Z4934"/>
      <c r="AA4934"/>
    </row>
    <row r="4935" spans="1:27" s="44" customFormat="1" x14ac:dyDescent="0.15">
      <c r="A4935" s="66"/>
      <c r="O4935"/>
      <c r="T4935"/>
      <c r="U4935"/>
      <c r="V4935"/>
      <c r="W4935"/>
      <c r="X4935"/>
      <c r="Y4935"/>
      <c r="Z4935"/>
      <c r="AA4935"/>
    </row>
    <row r="4936" spans="1:27" s="44" customFormat="1" x14ac:dyDescent="0.15">
      <c r="A4936" s="66"/>
      <c r="O4936"/>
      <c r="T4936"/>
      <c r="U4936"/>
      <c r="V4936"/>
      <c r="W4936"/>
      <c r="X4936"/>
      <c r="Y4936"/>
      <c r="Z4936"/>
      <c r="AA4936"/>
    </row>
    <row r="4937" spans="1:27" s="44" customFormat="1" x14ac:dyDescent="0.15">
      <c r="A4937" s="66"/>
      <c r="O4937"/>
      <c r="T4937"/>
      <c r="U4937"/>
      <c r="V4937"/>
      <c r="W4937"/>
      <c r="X4937"/>
      <c r="Y4937"/>
      <c r="Z4937"/>
      <c r="AA4937"/>
    </row>
    <row r="4938" spans="1:27" s="44" customFormat="1" x14ac:dyDescent="0.15">
      <c r="A4938" s="66"/>
      <c r="O4938"/>
      <c r="T4938"/>
      <c r="U4938"/>
      <c r="V4938"/>
      <c r="W4938"/>
      <c r="X4938"/>
      <c r="Y4938"/>
      <c r="Z4938"/>
      <c r="AA4938"/>
    </row>
    <row r="4939" spans="1:27" s="44" customFormat="1" x14ac:dyDescent="0.15">
      <c r="A4939" s="66"/>
      <c r="O4939"/>
      <c r="T4939"/>
      <c r="U4939"/>
      <c r="V4939"/>
      <c r="W4939"/>
      <c r="X4939"/>
      <c r="Y4939"/>
      <c r="Z4939"/>
      <c r="AA4939"/>
    </row>
    <row r="4940" spans="1:27" s="44" customFormat="1" x14ac:dyDescent="0.15">
      <c r="A4940" s="66"/>
      <c r="O4940"/>
      <c r="T4940"/>
      <c r="U4940"/>
      <c r="V4940"/>
      <c r="W4940"/>
      <c r="X4940"/>
      <c r="Y4940"/>
      <c r="Z4940"/>
      <c r="AA4940"/>
    </row>
    <row r="4941" spans="1:27" s="44" customFormat="1" x14ac:dyDescent="0.15">
      <c r="A4941" s="66"/>
      <c r="O4941"/>
      <c r="T4941"/>
      <c r="U4941"/>
      <c r="V4941"/>
      <c r="W4941"/>
      <c r="X4941"/>
      <c r="Y4941"/>
      <c r="Z4941"/>
      <c r="AA4941"/>
    </row>
    <row r="4942" spans="1:27" s="44" customFormat="1" x14ac:dyDescent="0.15">
      <c r="A4942" s="66"/>
      <c r="O4942"/>
      <c r="T4942"/>
      <c r="U4942"/>
      <c r="V4942"/>
      <c r="W4942"/>
      <c r="X4942"/>
      <c r="Y4942"/>
      <c r="Z4942"/>
      <c r="AA4942"/>
    </row>
    <row r="4943" spans="1:27" s="44" customFormat="1" x14ac:dyDescent="0.15">
      <c r="A4943" s="66"/>
      <c r="O4943"/>
      <c r="T4943"/>
      <c r="U4943"/>
      <c r="V4943"/>
      <c r="W4943"/>
      <c r="X4943"/>
      <c r="Y4943"/>
      <c r="Z4943"/>
      <c r="AA4943"/>
    </row>
    <row r="4944" spans="1:27" s="44" customFormat="1" x14ac:dyDescent="0.15">
      <c r="A4944" s="66"/>
      <c r="O4944"/>
      <c r="T4944"/>
      <c r="U4944"/>
      <c r="V4944"/>
      <c r="W4944"/>
      <c r="X4944"/>
      <c r="Y4944"/>
      <c r="Z4944"/>
      <c r="AA4944"/>
    </row>
    <row r="4945" spans="1:27" s="44" customFormat="1" x14ac:dyDescent="0.15">
      <c r="A4945" s="66"/>
      <c r="O4945"/>
      <c r="T4945"/>
      <c r="U4945"/>
      <c r="V4945"/>
      <c r="W4945"/>
      <c r="X4945"/>
      <c r="Y4945"/>
      <c r="Z4945"/>
      <c r="AA4945"/>
    </row>
    <row r="4946" spans="1:27" s="44" customFormat="1" x14ac:dyDescent="0.15">
      <c r="A4946" s="66"/>
      <c r="O4946"/>
      <c r="T4946"/>
      <c r="U4946"/>
      <c r="V4946"/>
      <c r="W4946"/>
      <c r="X4946"/>
      <c r="Y4946"/>
      <c r="Z4946"/>
      <c r="AA4946"/>
    </row>
    <row r="4947" spans="1:27" s="44" customFormat="1" x14ac:dyDescent="0.15">
      <c r="A4947" s="66"/>
      <c r="O4947"/>
      <c r="T4947"/>
      <c r="U4947"/>
      <c r="V4947"/>
      <c r="W4947"/>
      <c r="X4947"/>
      <c r="Y4947"/>
      <c r="Z4947"/>
      <c r="AA4947"/>
    </row>
    <row r="4948" spans="1:27" s="44" customFormat="1" x14ac:dyDescent="0.15">
      <c r="A4948" s="66"/>
      <c r="O4948"/>
      <c r="T4948"/>
      <c r="U4948"/>
      <c r="V4948"/>
      <c r="W4948"/>
      <c r="X4948"/>
      <c r="Y4948"/>
      <c r="Z4948"/>
      <c r="AA4948"/>
    </row>
    <row r="4949" spans="1:27" s="44" customFormat="1" x14ac:dyDescent="0.15">
      <c r="A4949" s="66"/>
      <c r="O4949"/>
      <c r="T4949"/>
      <c r="U4949"/>
      <c r="V4949"/>
      <c r="W4949"/>
      <c r="X4949"/>
      <c r="Y4949"/>
      <c r="Z4949"/>
      <c r="AA4949"/>
    </row>
    <row r="4950" spans="1:27" s="44" customFormat="1" x14ac:dyDescent="0.15">
      <c r="A4950" s="66"/>
      <c r="O4950"/>
      <c r="T4950"/>
      <c r="U4950"/>
      <c r="V4950"/>
      <c r="W4950"/>
      <c r="X4950"/>
      <c r="Y4950"/>
      <c r="Z4950"/>
      <c r="AA4950"/>
    </row>
    <row r="4951" spans="1:27" s="44" customFormat="1" x14ac:dyDescent="0.15">
      <c r="A4951" s="66"/>
      <c r="O4951"/>
      <c r="T4951"/>
      <c r="U4951"/>
      <c r="V4951"/>
      <c r="W4951"/>
      <c r="X4951"/>
      <c r="Y4951"/>
      <c r="Z4951"/>
      <c r="AA4951"/>
    </row>
    <row r="4952" spans="1:27" s="44" customFormat="1" x14ac:dyDescent="0.15">
      <c r="A4952" s="66"/>
      <c r="O4952"/>
      <c r="T4952"/>
      <c r="U4952"/>
      <c r="V4952"/>
      <c r="W4952"/>
      <c r="X4952"/>
      <c r="Y4952"/>
      <c r="Z4952"/>
      <c r="AA4952"/>
    </row>
    <row r="4953" spans="1:27" s="44" customFormat="1" x14ac:dyDescent="0.15">
      <c r="A4953" s="66"/>
      <c r="O4953"/>
      <c r="T4953"/>
      <c r="U4953"/>
      <c r="V4953"/>
      <c r="W4953"/>
      <c r="X4953"/>
      <c r="Y4953"/>
      <c r="Z4953"/>
      <c r="AA4953"/>
    </row>
    <row r="4954" spans="1:27" s="44" customFormat="1" x14ac:dyDescent="0.15">
      <c r="A4954" s="66"/>
      <c r="O4954"/>
      <c r="T4954"/>
      <c r="U4954"/>
      <c r="V4954"/>
      <c r="W4954"/>
      <c r="X4954"/>
      <c r="Y4954"/>
      <c r="Z4954"/>
      <c r="AA4954"/>
    </row>
    <row r="4955" spans="1:27" s="44" customFormat="1" x14ac:dyDescent="0.15">
      <c r="A4955" s="66"/>
      <c r="O4955"/>
      <c r="T4955"/>
      <c r="U4955"/>
      <c r="V4955"/>
      <c r="W4955"/>
      <c r="X4955"/>
      <c r="Y4955"/>
      <c r="Z4955"/>
      <c r="AA4955"/>
    </row>
    <row r="4956" spans="1:27" s="44" customFormat="1" x14ac:dyDescent="0.15">
      <c r="A4956" s="66"/>
      <c r="O4956"/>
      <c r="T4956"/>
      <c r="U4956"/>
      <c r="V4956"/>
      <c r="W4956"/>
      <c r="X4956"/>
      <c r="Y4956"/>
      <c r="Z4956"/>
      <c r="AA4956"/>
    </row>
    <row r="4957" spans="1:27" s="44" customFormat="1" x14ac:dyDescent="0.15">
      <c r="A4957" s="66"/>
      <c r="O4957"/>
      <c r="T4957"/>
      <c r="U4957"/>
      <c r="V4957"/>
      <c r="W4957"/>
      <c r="X4957"/>
      <c r="Y4957"/>
      <c r="Z4957"/>
      <c r="AA4957"/>
    </row>
    <row r="4958" spans="1:27" s="44" customFormat="1" x14ac:dyDescent="0.15">
      <c r="A4958" s="66"/>
      <c r="O4958"/>
      <c r="T4958"/>
      <c r="U4958"/>
      <c r="V4958"/>
      <c r="W4958"/>
      <c r="X4958"/>
      <c r="Y4958"/>
      <c r="Z4958"/>
      <c r="AA4958"/>
    </row>
    <row r="4959" spans="1:27" s="44" customFormat="1" x14ac:dyDescent="0.15">
      <c r="A4959" s="66"/>
      <c r="O4959"/>
      <c r="T4959"/>
      <c r="U4959"/>
      <c r="V4959"/>
      <c r="W4959"/>
      <c r="X4959"/>
      <c r="Y4959"/>
      <c r="Z4959"/>
      <c r="AA4959"/>
    </row>
    <row r="4960" spans="1:27" s="44" customFormat="1" x14ac:dyDescent="0.15">
      <c r="A4960" s="66"/>
      <c r="O4960"/>
      <c r="T4960"/>
      <c r="U4960"/>
      <c r="V4960"/>
      <c r="W4960"/>
      <c r="X4960"/>
      <c r="Y4960"/>
      <c r="Z4960"/>
      <c r="AA4960"/>
    </row>
    <row r="4961" spans="1:27" s="44" customFormat="1" x14ac:dyDescent="0.15">
      <c r="A4961" s="66"/>
      <c r="O4961"/>
      <c r="T4961"/>
      <c r="U4961"/>
      <c r="V4961"/>
      <c r="W4961"/>
      <c r="X4961"/>
      <c r="Y4961"/>
      <c r="Z4961"/>
      <c r="AA4961"/>
    </row>
    <row r="4962" spans="1:27" s="44" customFormat="1" x14ac:dyDescent="0.15">
      <c r="A4962" s="66"/>
      <c r="O4962"/>
      <c r="T4962"/>
      <c r="U4962"/>
      <c r="V4962"/>
      <c r="W4962"/>
      <c r="X4962"/>
      <c r="Y4962"/>
      <c r="Z4962"/>
      <c r="AA4962"/>
    </row>
    <row r="4963" spans="1:27" s="44" customFormat="1" x14ac:dyDescent="0.15">
      <c r="A4963" s="66"/>
      <c r="O4963"/>
      <c r="T4963"/>
      <c r="U4963"/>
      <c r="V4963"/>
      <c r="W4963"/>
      <c r="X4963"/>
      <c r="Y4963"/>
      <c r="Z4963"/>
      <c r="AA4963"/>
    </row>
    <row r="4964" spans="1:27" s="44" customFormat="1" x14ac:dyDescent="0.15">
      <c r="A4964" s="66"/>
      <c r="O4964"/>
      <c r="T4964"/>
      <c r="U4964"/>
      <c r="V4964"/>
      <c r="W4964"/>
      <c r="X4964"/>
      <c r="Y4964"/>
      <c r="Z4964"/>
      <c r="AA4964"/>
    </row>
    <row r="4965" spans="1:27" s="44" customFormat="1" x14ac:dyDescent="0.15">
      <c r="A4965" s="66"/>
      <c r="O4965"/>
      <c r="T4965"/>
      <c r="U4965"/>
      <c r="V4965"/>
      <c r="W4965"/>
      <c r="X4965"/>
      <c r="Y4965"/>
      <c r="Z4965"/>
      <c r="AA4965"/>
    </row>
    <row r="4966" spans="1:27" s="44" customFormat="1" x14ac:dyDescent="0.15">
      <c r="A4966" s="66"/>
      <c r="O4966"/>
      <c r="T4966"/>
      <c r="U4966"/>
      <c r="V4966"/>
      <c r="W4966"/>
      <c r="X4966"/>
      <c r="Y4966"/>
      <c r="Z4966"/>
      <c r="AA4966"/>
    </row>
    <row r="4967" spans="1:27" s="44" customFormat="1" x14ac:dyDescent="0.15">
      <c r="A4967" s="66"/>
      <c r="O4967"/>
      <c r="T4967"/>
      <c r="U4967"/>
      <c r="V4967"/>
      <c r="W4967"/>
      <c r="X4967"/>
      <c r="Y4967"/>
      <c r="Z4967"/>
      <c r="AA4967"/>
    </row>
    <row r="4968" spans="1:27" s="44" customFormat="1" x14ac:dyDescent="0.15">
      <c r="A4968" s="66"/>
      <c r="O4968"/>
      <c r="T4968"/>
      <c r="U4968"/>
      <c r="V4968"/>
      <c r="W4968"/>
      <c r="X4968"/>
      <c r="Y4968"/>
      <c r="Z4968"/>
      <c r="AA4968"/>
    </row>
    <row r="4969" spans="1:27" s="44" customFormat="1" x14ac:dyDescent="0.15">
      <c r="A4969" s="66"/>
      <c r="O4969"/>
      <c r="T4969"/>
      <c r="U4969"/>
      <c r="V4969"/>
      <c r="W4969"/>
      <c r="X4969"/>
      <c r="Y4969"/>
      <c r="Z4969"/>
      <c r="AA4969"/>
    </row>
    <row r="4970" spans="1:27" s="44" customFormat="1" x14ac:dyDescent="0.15">
      <c r="A4970" s="66"/>
      <c r="O4970"/>
      <c r="T4970"/>
      <c r="U4970"/>
      <c r="V4970"/>
      <c r="W4970"/>
      <c r="X4970"/>
      <c r="Y4970"/>
      <c r="Z4970"/>
      <c r="AA4970"/>
    </row>
    <row r="4971" spans="1:27" s="44" customFormat="1" x14ac:dyDescent="0.15">
      <c r="A4971" s="66"/>
      <c r="O4971"/>
      <c r="T4971"/>
      <c r="U4971"/>
      <c r="V4971"/>
      <c r="W4971"/>
      <c r="X4971"/>
      <c r="Y4971"/>
      <c r="Z4971"/>
      <c r="AA4971"/>
    </row>
    <row r="4972" spans="1:27" s="44" customFormat="1" x14ac:dyDescent="0.15">
      <c r="A4972" s="66"/>
      <c r="O4972"/>
      <c r="T4972"/>
      <c r="U4972"/>
      <c r="V4972"/>
      <c r="W4972"/>
      <c r="X4972"/>
      <c r="Y4972"/>
      <c r="Z4972"/>
      <c r="AA4972"/>
    </row>
    <row r="4973" spans="1:27" s="44" customFormat="1" x14ac:dyDescent="0.15">
      <c r="A4973" s="66"/>
      <c r="O4973"/>
      <c r="T4973"/>
      <c r="U4973"/>
      <c r="V4973"/>
      <c r="W4973"/>
      <c r="X4973"/>
      <c r="Y4973"/>
      <c r="Z4973"/>
      <c r="AA4973"/>
    </row>
    <row r="4974" spans="1:27" s="44" customFormat="1" x14ac:dyDescent="0.15">
      <c r="A4974" s="66"/>
      <c r="O4974"/>
      <c r="T4974"/>
      <c r="U4974"/>
      <c r="V4974"/>
      <c r="W4974"/>
      <c r="X4974"/>
      <c r="Y4974"/>
      <c r="Z4974"/>
      <c r="AA4974"/>
    </row>
    <row r="4975" spans="1:27" s="44" customFormat="1" x14ac:dyDescent="0.15">
      <c r="A4975" s="66"/>
      <c r="O4975"/>
      <c r="T4975"/>
      <c r="U4975"/>
      <c r="V4975"/>
      <c r="W4975"/>
      <c r="X4975"/>
      <c r="Y4975"/>
      <c r="Z4975"/>
      <c r="AA4975"/>
    </row>
    <row r="4976" spans="1:27" s="44" customFormat="1" x14ac:dyDescent="0.15">
      <c r="A4976" s="66"/>
      <c r="O4976"/>
      <c r="T4976"/>
      <c r="U4976"/>
      <c r="V4976"/>
      <c r="W4976"/>
      <c r="X4976"/>
      <c r="Y4976"/>
      <c r="Z4976"/>
      <c r="AA4976"/>
    </row>
    <row r="4977" spans="1:27" s="44" customFormat="1" x14ac:dyDescent="0.15">
      <c r="A4977" s="66"/>
      <c r="O4977"/>
      <c r="T4977"/>
      <c r="U4977"/>
      <c r="V4977"/>
      <c r="W4977"/>
      <c r="X4977"/>
      <c r="Y4977"/>
      <c r="Z4977"/>
      <c r="AA4977"/>
    </row>
    <row r="4978" spans="1:27" s="44" customFormat="1" x14ac:dyDescent="0.15">
      <c r="A4978" s="66"/>
      <c r="O4978"/>
      <c r="T4978"/>
      <c r="U4978"/>
      <c r="V4978"/>
      <c r="W4978"/>
      <c r="X4978"/>
      <c r="Y4978"/>
      <c r="Z4978"/>
      <c r="AA4978"/>
    </row>
    <row r="4979" spans="1:27" s="44" customFormat="1" x14ac:dyDescent="0.15">
      <c r="A4979" s="66"/>
      <c r="O4979"/>
      <c r="T4979"/>
      <c r="U4979"/>
      <c r="V4979"/>
      <c r="W4979"/>
      <c r="X4979"/>
      <c r="Y4979"/>
      <c r="Z4979"/>
      <c r="AA4979"/>
    </row>
    <row r="4980" spans="1:27" s="44" customFormat="1" x14ac:dyDescent="0.15">
      <c r="A4980" s="66"/>
      <c r="O4980"/>
      <c r="T4980"/>
      <c r="U4980"/>
      <c r="V4980"/>
      <c r="W4980"/>
      <c r="X4980"/>
      <c r="Y4980"/>
      <c r="Z4980"/>
      <c r="AA4980"/>
    </row>
    <row r="4981" spans="1:27" s="44" customFormat="1" x14ac:dyDescent="0.15">
      <c r="A4981" s="66"/>
      <c r="O4981"/>
      <c r="T4981"/>
      <c r="U4981"/>
      <c r="V4981"/>
      <c r="W4981"/>
      <c r="X4981"/>
      <c r="Y4981"/>
      <c r="Z4981"/>
      <c r="AA4981"/>
    </row>
    <row r="4982" spans="1:27" s="44" customFormat="1" x14ac:dyDescent="0.15">
      <c r="A4982" s="66"/>
      <c r="O4982"/>
      <c r="T4982"/>
      <c r="U4982"/>
      <c r="V4982"/>
      <c r="W4982"/>
      <c r="X4982"/>
      <c r="Y4982"/>
      <c r="Z4982"/>
      <c r="AA4982"/>
    </row>
    <row r="4983" spans="1:27" s="44" customFormat="1" x14ac:dyDescent="0.15">
      <c r="A4983" s="66"/>
      <c r="O4983"/>
      <c r="T4983"/>
      <c r="U4983"/>
      <c r="V4983"/>
      <c r="W4983"/>
      <c r="X4983"/>
      <c r="Y4983"/>
      <c r="Z4983"/>
      <c r="AA4983"/>
    </row>
    <row r="4984" spans="1:27" s="44" customFormat="1" x14ac:dyDescent="0.15">
      <c r="A4984" s="66"/>
      <c r="O4984"/>
      <c r="T4984"/>
      <c r="U4984"/>
      <c r="V4984"/>
      <c r="W4984"/>
      <c r="X4984"/>
      <c r="Y4984"/>
      <c r="Z4984"/>
      <c r="AA4984"/>
    </row>
    <row r="4985" spans="1:27" s="44" customFormat="1" x14ac:dyDescent="0.15">
      <c r="A4985" s="66"/>
      <c r="O4985"/>
      <c r="T4985"/>
      <c r="U4985"/>
      <c r="V4985"/>
      <c r="W4985"/>
      <c r="X4985"/>
      <c r="Y4985"/>
      <c r="Z4985"/>
      <c r="AA4985"/>
    </row>
    <row r="4986" spans="1:27" s="44" customFormat="1" x14ac:dyDescent="0.15">
      <c r="A4986" s="66"/>
      <c r="O4986"/>
      <c r="T4986"/>
      <c r="U4986"/>
      <c r="V4986"/>
      <c r="W4986"/>
      <c r="X4986"/>
      <c r="Y4986"/>
      <c r="Z4986"/>
      <c r="AA4986"/>
    </row>
    <row r="4987" spans="1:27" s="44" customFormat="1" x14ac:dyDescent="0.15">
      <c r="A4987" s="66"/>
      <c r="O4987"/>
      <c r="T4987"/>
      <c r="U4987"/>
      <c r="V4987"/>
      <c r="W4987"/>
      <c r="X4987"/>
      <c r="Y4987"/>
      <c r="Z4987"/>
      <c r="AA4987"/>
    </row>
    <row r="4988" spans="1:27" s="44" customFormat="1" x14ac:dyDescent="0.15">
      <c r="A4988" s="66"/>
      <c r="O4988"/>
      <c r="T4988"/>
      <c r="U4988"/>
      <c r="V4988"/>
      <c r="W4988"/>
      <c r="X4988"/>
      <c r="Y4988"/>
      <c r="Z4988"/>
      <c r="AA4988"/>
    </row>
    <row r="4989" spans="1:27" s="44" customFormat="1" x14ac:dyDescent="0.15">
      <c r="A4989" s="66"/>
      <c r="O4989"/>
      <c r="T4989"/>
      <c r="U4989"/>
      <c r="V4989"/>
      <c r="W4989"/>
      <c r="X4989"/>
      <c r="Y4989"/>
      <c r="Z4989"/>
      <c r="AA4989"/>
    </row>
    <row r="4990" spans="1:27" s="44" customFormat="1" x14ac:dyDescent="0.15">
      <c r="A4990" s="66"/>
      <c r="O4990"/>
      <c r="T4990"/>
      <c r="U4990"/>
      <c r="V4990"/>
      <c r="W4990"/>
      <c r="X4990"/>
      <c r="Y4990"/>
      <c r="Z4990"/>
      <c r="AA4990"/>
    </row>
    <row r="4991" spans="1:27" s="44" customFormat="1" x14ac:dyDescent="0.15">
      <c r="A4991" s="66"/>
      <c r="O4991"/>
      <c r="T4991"/>
      <c r="U4991"/>
      <c r="V4991"/>
      <c r="W4991"/>
      <c r="X4991"/>
      <c r="Y4991"/>
      <c r="Z4991"/>
      <c r="AA4991"/>
    </row>
    <row r="4992" spans="1:27" s="44" customFormat="1" x14ac:dyDescent="0.15">
      <c r="A4992" s="66"/>
      <c r="O4992"/>
      <c r="T4992"/>
      <c r="U4992"/>
      <c r="V4992"/>
      <c r="W4992"/>
      <c r="X4992"/>
      <c r="Y4992"/>
      <c r="Z4992"/>
      <c r="AA4992"/>
    </row>
    <row r="4993" spans="1:27" s="44" customFormat="1" x14ac:dyDescent="0.15">
      <c r="A4993" s="66"/>
      <c r="O4993"/>
      <c r="T4993"/>
      <c r="U4993"/>
      <c r="V4993"/>
      <c r="W4993"/>
      <c r="X4993"/>
      <c r="Y4993"/>
      <c r="Z4993"/>
      <c r="AA4993"/>
    </row>
    <row r="4994" spans="1:27" s="44" customFormat="1" x14ac:dyDescent="0.15">
      <c r="A4994" s="66"/>
      <c r="O4994"/>
      <c r="T4994"/>
      <c r="U4994"/>
      <c r="V4994"/>
      <c r="W4994"/>
      <c r="X4994"/>
      <c r="Y4994"/>
      <c r="Z4994"/>
      <c r="AA4994"/>
    </row>
    <row r="4995" spans="1:27" s="44" customFormat="1" x14ac:dyDescent="0.15">
      <c r="A4995" s="66"/>
      <c r="O4995"/>
      <c r="T4995"/>
      <c r="U4995"/>
      <c r="V4995"/>
      <c r="W4995"/>
      <c r="X4995"/>
      <c r="Y4995"/>
      <c r="Z4995"/>
      <c r="AA4995"/>
    </row>
    <row r="4996" spans="1:27" s="44" customFormat="1" x14ac:dyDescent="0.15">
      <c r="A4996" s="66"/>
      <c r="O4996"/>
      <c r="T4996"/>
      <c r="U4996"/>
      <c r="V4996"/>
      <c r="W4996"/>
      <c r="X4996"/>
      <c r="Y4996"/>
      <c r="Z4996"/>
      <c r="AA4996"/>
    </row>
    <row r="4997" spans="1:27" s="44" customFormat="1" x14ac:dyDescent="0.15">
      <c r="A4997" s="66"/>
      <c r="O4997"/>
      <c r="T4997"/>
      <c r="U4997"/>
      <c r="V4997"/>
      <c r="W4997"/>
      <c r="X4997"/>
      <c r="Y4997"/>
      <c r="Z4997"/>
      <c r="AA4997"/>
    </row>
    <row r="4998" spans="1:27" s="44" customFormat="1" x14ac:dyDescent="0.15">
      <c r="A4998" s="66"/>
      <c r="O4998"/>
      <c r="T4998"/>
      <c r="U4998"/>
      <c r="V4998"/>
      <c r="W4998"/>
      <c r="X4998"/>
      <c r="Y4998"/>
      <c r="Z4998"/>
      <c r="AA4998"/>
    </row>
    <row r="4999" spans="1:27" s="44" customFormat="1" x14ac:dyDescent="0.15">
      <c r="A4999" s="66"/>
      <c r="O4999"/>
      <c r="T4999"/>
      <c r="U4999"/>
      <c r="V4999"/>
      <c r="W4999"/>
      <c r="X4999"/>
      <c r="Y4999"/>
      <c r="Z4999"/>
      <c r="AA4999"/>
    </row>
    <row r="5000" spans="1:27" s="44" customFormat="1" x14ac:dyDescent="0.15">
      <c r="A5000" s="66"/>
      <c r="O5000"/>
      <c r="T5000"/>
      <c r="U5000"/>
      <c r="V5000"/>
      <c r="W5000"/>
      <c r="X5000"/>
      <c r="Y5000"/>
      <c r="Z5000"/>
      <c r="AA5000"/>
    </row>
    <row r="5001" spans="1:27" s="44" customFormat="1" x14ac:dyDescent="0.15">
      <c r="A5001" s="66"/>
      <c r="O5001"/>
      <c r="T5001"/>
      <c r="U5001"/>
      <c r="V5001"/>
      <c r="W5001"/>
      <c r="X5001"/>
      <c r="Y5001"/>
      <c r="Z5001"/>
      <c r="AA5001"/>
    </row>
    <row r="5002" spans="1:27" s="44" customFormat="1" x14ac:dyDescent="0.15">
      <c r="A5002" s="66"/>
      <c r="O5002"/>
      <c r="T5002"/>
      <c r="U5002"/>
      <c r="V5002"/>
      <c r="W5002"/>
      <c r="X5002"/>
      <c r="Y5002"/>
      <c r="Z5002"/>
      <c r="AA5002"/>
    </row>
    <row r="5003" spans="1:27" s="44" customFormat="1" x14ac:dyDescent="0.15">
      <c r="A5003" s="66"/>
      <c r="O5003"/>
      <c r="T5003"/>
      <c r="U5003"/>
      <c r="V5003"/>
      <c r="W5003"/>
      <c r="X5003"/>
      <c r="Y5003"/>
      <c r="Z5003"/>
      <c r="AA5003"/>
    </row>
    <row r="5004" spans="1:27" s="44" customFormat="1" x14ac:dyDescent="0.15">
      <c r="A5004" s="66"/>
      <c r="O5004"/>
      <c r="T5004"/>
      <c r="U5004"/>
      <c r="V5004"/>
      <c r="W5004"/>
      <c r="X5004"/>
      <c r="Y5004"/>
      <c r="Z5004"/>
      <c r="AA5004"/>
    </row>
    <row r="5005" spans="1:27" s="44" customFormat="1" x14ac:dyDescent="0.15">
      <c r="A5005" s="66"/>
      <c r="O5005"/>
      <c r="T5005"/>
      <c r="U5005"/>
      <c r="V5005"/>
      <c r="W5005"/>
      <c r="X5005"/>
      <c r="Y5005"/>
      <c r="Z5005"/>
      <c r="AA5005"/>
    </row>
    <row r="5006" spans="1:27" s="44" customFormat="1" x14ac:dyDescent="0.15">
      <c r="A5006" s="66"/>
      <c r="O5006"/>
      <c r="T5006"/>
      <c r="U5006"/>
      <c r="V5006"/>
      <c r="W5006"/>
      <c r="X5006"/>
      <c r="Y5006"/>
      <c r="Z5006"/>
      <c r="AA5006"/>
    </row>
    <row r="5007" spans="1:27" s="44" customFormat="1" x14ac:dyDescent="0.15">
      <c r="A5007" s="66"/>
      <c r="O5007"/>
      <c r="T5007"/>
      <c r="U5007"/>
      <c r="V5007"/>
      <c r="W5007"/>
      <c r="X5007"/>
      <c r="Y5007"/>
      <c r="Z5007"/>
      <c r="AA5007"/>
    </row>
    <row r="5008" spans="1:27" s="44" customFormat="1" x14ac:dyDescent="0.15">
      <c r="A5008" s="66"/>
      <c r="O5008"/>
      <c r="T5008"/>
      <c r="U5008"/>
      <c r="V5008"/>
      <c r="W5008"/>
      <c r="X5008"/>
      <c r="Y5008"/>
      <c r="Z5008"/>
      <c r="AA5008"/>
    </row>
    <row r="5009" spans="1:27" s="44" customFormat="1" x14ac:dyDescent="0.15">
      <c r="A5009" s="66"/>
      <c r="O5009"/>
      <c r="T5009"/>
      <c r="U5009"/>
      <c r="V5009"/>
      <c r="W5009"/>
      <c r="X5009"/>
      <c r="Y5009"/>
      <c r="Z5009"/>
      <c r="AA5009"/>
    </row>
    <row r="5010" spans="1:27" s="44" customFormat="1" x14ac:dyDescent="0.15">
      <c r="A5010" s="66"/>
      <c r="O5010"/>
      <c r="T5010"/>
      <c r="U5010"/>
      <c r="V5010"/>
      <c r="W5010"/>
      <c r="X5010"/>
      <c r="Y5010"/>
      <c r="Z5010"/>
      <c r="AA5010"/>
    </row>
    <row r="5011" spans="1:27" s="44" customFormat="1" x14ac:dyDescent="0.15">
      <c r="A5011" s="66"/>
      <c r="O5011"/>
      <c r="T5011"/>
      <c r="U5011"/>
      <c r="V5011"/>
      <c r="W5011"/>
      <c r="X5011"/>
      <c r="Y5011"/>
      <c r="Z5011"/>
      <c r="AA5011"/>
    </row>
    <row r="5012" spans="1:27" s="44" customFormat="1" x14ac:dyDescent="0.15">
      <c r="A5012" s="66"/>
      <c r="O5012"/>
      <c r="T5012"/>
      <c r="U5012"/>
      <c r="V5012"/>
      <c r="W5012"/>
      <c r="X5012"/>
      <c r="Y5012"/>
      <c r="Z5012"/>
      <c r="AA5012"/>
    </row>
    <row r="5013" spans="1:27" s="44" customFormat="1" x14ac:dyDescent="0.15">
      <c r="A5013" s="66"/>
      <c r="O5013"/>
      <c r="T5013"/>
      <c r="U5013"/>
      <c r="V5013"/>
      <c r="W5013"/>
      <c r="X5013"/>
      <c r="Y5013"/>
      <c r="Z5013"/>
      <c r="AA5013"/>
    </row>
    <row r="5014" spans="1:27" s="44" customFormat="1" x14ac:dyDescent="0.15">
      <c r="A5014" s="66"/>
      <c r="O5014"/>
      <c r="T5014"/>
      <c r="U5014"/>
      <c r="V5014"/>
      <c r="W5014"/>
      <c r="X5014"/>
      <c r="Y5014"/>
      <c r="Z5014"/>
      <c r="AA5014"/>
    </row>
    <row r="5015" spans="1:27" s="44" customFormat="1" x14ac:dyDescent="0.15">
      <c r="A5015" s="66"/>
      <c r="O5015"/>
      <c r="T5015"/>
      <c r="U5015"/>
      <c r="V5015"/>
      <c r="W5015"/>
      <c r="X5015"/>
      <c r="Y5015"/>
      <c r="Z5015"/>
      <c r="AA5015"/>
    </row>
    <row r="5016" spans="1:27" s="44" customFormat="1" x14ac:dyDescent="0.15">
      <c r="A5016" s="66"/>
      <c r="O5016"/>
      <c r="T5016"/>
      <c r="U5016"/>
      <c r="V5016"/>
      <c r="W5016"/>
      <c r="X5016"/>
      <c r="Y5016"/>
      <c r="Z5016"/>
      <c r="AA5016"/>
    </row>
    <row r="5017" spans="1:27" s="44" customFormat="1" x14ac:dyDescent="0.15">
      <c r="A5017" s="66"/>
      <c r="O5017"/>
      <c r="T5017"/>
      <c r="U5017"/>
      <c r="V5017"/>
      <c r="W5017"/>
      <c r="X5017"/>
      <c r="Y5017"/>
      <c r="Z5017"/>
      <c r="AA5017"/>
    </row>
    <row r="5018" spans="1:27" s="44" customFormat="1" x14ac:dyDescent="0.15">
      <c r="A5018" s="66"/>
      <c r="O5018"/>
      <c r="T5018"/>
      <c r="U5018"/>
      <c r="V5018"/>
      <c r="W5018"/>
      <c r="X5018"/>
      <c r="Y5018"/>
      <c r="Z5018"/>
      <c r="AA5018"/>
    </row>
    <row r="5019" spans="1:27" s="44" customFormat="1" x14ac:dyDescent="0.15">
      <c r="A5019" s="66"/>
      <c r="O5019"/>
      <c r="T5019"/>
      <c r="U5019"/>
      <c r="V5019"/>
      <c r="W5019"/>
      <c r="X5019"/>
      <c r="Y5019"/>
      <c r="Z5019"/>
      <c r="AA5019"/>
    </row>
    <row r="5020" spans="1:27" s="44" customFormat="1" x14ac:dyDescent="0.15">
      <c r="A5020" s="66"/>
      <c r="O5020"/>
      <c r="T5020"/>
      <c r="U5020"/>
      <c r="V5020"/>
      <c r="W5020"/>
      <c r="X5020"/>
      <c r="Y5020"/>
      <c r="Z5020"/>
      <c r="AA5020"/>
    </row>
    <row r="5021" spans="1:27" s="44" customFormat="1" x14ac:dyDescent="0.15">
      <c r="A5021" s="66"/>
      <c r="O5021"/>
      <c r="T5021"/>
      <c r="U5021"/>
      <c r="V5021"/>
      <c r="W5021"/>
      <c r="X5021"/>
      <c r="Y5021"/>
      <c r="Z5021"/>
      <c r="AA5021"/>
    </row>
    <row r="5022" spans="1:27" s="44" customFormat="1" x14ac:dyDescent="0.15">
      <c r="A5022" s="66"/>
      <c r="O5022"/>
      <c r="T5022"/>
      <c r="U5022"/>
      <c r="V5022"/>
      <c r="W5022"/>
      <c r="X5022"/>
      <c r="Y5022"/>
      <c r="Z5022"/>
      <c r="AA5022"/>
    </row>
    <row r="5023" spans="1:27" s="44" customFormat="1" x14ac:dyDescent="0.15">
      <c r="A5023" s="66"/>
      <c r="O5023"/>
      <c r="T5023"/>
      <c r="U5023"/>
      <c r="V5023"/>
      <c r="W5023"/>
      <c r="X5023"/>
      <c r="Y5023"/>
      <c r="Z5023"/>
      <c r="AA5023"/>
    </row>
    <row r="5024" spans="1:27" s="44" customFormat="1" x14ac:dyDescent="0.15">
      <c r="A5024" s="66"/>
      <c r="O5024"/>
      <c r="T5024"/>
      <c r="U5024"/>
      <c r="V5024"/>
      <c r="W5024"/>
      <c r="X5024"/>
      <c r="Y5024"/>
      <c r="Z5024"/>
      <c r="AA5024"/>
    </row>
    <row r="5025" spans="1:27" s="44" customFormat="1" x14ac:dyDescent="0.15">
      <c r="A5025" s="66"/>
      <c r="O5025"/>
      <c r="T5025"/>
      <c r="U5025"/>
      <c r="V5025"/>
      <c r="W5025"/>
      <c r="X5025"/>
      <c r="Y5025"/>
      <c r="Z5025"/>
      <c r="AA5025"/>
    </row>
    <row r="5026" spans="1:27" s="44" customFormat="1" x14ac:dyDescent="0.15">
      <c r="A5026" s="66"/>
      <c r="O5026"/>
      <c r="T5026"/>
      <c r="U5026"/>
      <c r="V5026"/>
      <c r="W5026"/>
      <c r="X5026"/>
      <c r="Y5026"/>
      <c r="Z5026"/>
      <c r="AA5026"/>
    </row>
    <row r="5027" spans="1:27" s="44" customFormat="1" x14ac:dyDescent="0.15">
      <c r="A5027" s="66"/>
      <c r="O5027"/>
      <c r="T5027"/>
      <c r="U5027"/>
      <c r="V5027"/>
      <c r="W5027"/>
      <c r="X5027"/>
      <c r="Y5027"/>
      <c r="Z5027"/>
      <c r="AA5027"/>
    </row>
    <row r="5028" spans="1:27" s="44" customFormat="1" x14ac:dyDescent="0.15">
      <c r="A5028" s="66"/>
      <c r="O5028"/>
      <c r="T5028"/>
      <c r="U5028"/>
      <c r="V5028"/>
      <c r="W5028"/>
      <c r="X5028"/>
      <c r="Y5028"/>
      <c r="Z5028"/>
      <c r="AA5028"/>
    </row>
    <row r="5029" spans="1:27" s="44" customFormat="1" x14ac:dyDescent="0.15">
      <c r="A5029" s="66"/>
      <c r="O5029"/>
      <c r="T5029"/>
      <c r="U5029"/>
      <c r="V5029"/>
      <c r="W5029"/>
      <c r="X5029"/>
      <c r="Y5029"/>
      <c r="Z5029"/>
      <c r="AA5029"/>
    </row>
    <row r="5030" spans="1:27" s="44" customFormat="1" x14ac:dyDescent="0.15">
      <c r="A5030" s="66"/>
      <c r="O5030"/>
      <c r="T5030"/>
      <c r="U5030"/>
      <c r="V5030"/>
      <c r="W5030"/>
      <c r="X5030"/>
      <c r="Y5030"/>
      <c r="Z5030"/>
      <c r="AA5030"/>
    </row>
    <row r="5031" spans="1:27" s="44" customFormat="1" x14ac:dyDescent="0.15">
      <c r="A5031" s="66"/>
      <c r="O5031"/>
      <c r="T5031"/>
      <c r="U5031"/>
      <c r="V5031"/>
      <c r="W5031"/>
      <c r="X5031"/>
      <c r="Y5031"/>
      <c r="Z5031"/>
      <c r="AA5031"/>
    </row>
    <row r="5032" spans="1:27" s="44" customFormat="1" x14ac:dyDescent="0.15">
      <c r="A5032" s="66"/>
      <c r="O5032"/>
      <c r="T5032"/>
      <c r="U5032"/>
      <c r="V5032"/>
      <c r="W5032"/>
      <c r="X5032"/>
      <c r="Y5032"/>
      <c r="Z5032"/>
      <c r="AA5032"/>
    </row>
    <row r="5033" spans="1:27" s="44" customFormat="1" x14ac:dyDescent="0.15">
      <c r="A5033" s="66"/>
      <c r="O5033"/>
      <c r="T5033"/>
      <c r="U5033"/>
      <c r="V5033"/>
      <c r="W5033"/>
      <c r="X5033"/>
      <c r="Y5033"/>
      <c r="Z5033"/>
      <c r="AA5033"/>
    </row>
    <row r="5034" spans="1:27" s="44" customFormat="1" x14ac:dyDescent="0.15">
      <c r="A5034" s="66"/>
      <c r="O5034"/>
      <c r="T5034"/>
      <c r="U5034"/>
      <c r="V5034"/>
      <c r="W5034"/>
      <c r="X5034"/>
      <c r="Y5034"/>
      <c r="Z5034"/>
      <c r="AA5034"/>
    </row>
    <row r="5035" spans="1:27" s="44" customFormat="1" x14ac:dyDescent="0.15">
      <c r="A5035" s="66"/>
      <c r="O5035"/>
      <c r="T5035"/>
      <c r="U5035"/>
      <c r="V5035"/>
      <c r="W5035"/>
      <c r="X5035"/>
      <c r="Y5035"/>
      <c r="Z5035"/>
      <c r="AA5035"/>
    </row>
    <row r="5036" spans="1:27" s="44" customFormat="1" x14ac:dyDescent="0.15">
      <c r="A5036" s="66"/>
      <c r="O5036"/>
      <c r="T5036"/>
      <c r="U5036"/>
      <c r="V5036"/>
      <c r="W5036"/>
      <c r="X5036"/>
      <c r="Y5036"/>
      <c r="Z5036"/>
      <c r="AA5036"/>
    </row>
    <row r="5037" spans="1:27" s="44" customFormat="1" x14ac:dyDescent="0.15">
      <c r="A5037" s="66"/>
      <c r="O5037"/>
      <c r="T5037"/>
      <c r="U5037"/>
      <c r="V5037"/>
      <c r="W5037"/>
      <c r="X5037"/>
      <c r="Y5037"/>
      <c r="Z5037"/>
      <c r="AA5037"/>
    </row>
    <row r="5038" spans="1:27" s="44" customFormat="1" x14ac:dyDescent="0.15">
      <c r="A5038" s="66"/>
      <c r="O5038"/>
      <c r="T5038"/>
      <c r="U5038"/>
      <c r="V5038"/>
      <c r="W5038"/>
      <c r="X5038"/>
      <c r="Y5038"/>
      <c r="Z5038"/>
      <c r="AA5038"/>
    </row>
    <row r="5039" spans="1:27" s="44" customFormat="1" x14ac:dyDescent="0.15">
      <c r="A5039" s="66"/>
      <c r="O5039"/>
      <c r="T5039"/>
      <c r="U5039"/>
      <c r="V5039"/>
      <c r="W5039"/>
      <c r="X5039"/>
      <c r="Y5039"/>
      <c r="Z5039"/>
      <c r="AA5039"/>
    </row>
    <row r="5040" spans="1:27" s="44" customFormat="1" x14ac:dyDescent="0.15">
      <c r="A5040" s="66"/>
      <c r="O5040"/>
      <c r="T5040"/>
      <c r="U5040"/>
      <c r="V5040"/>
      <c r="W5040"/>
      <c r="X5040"/>
      <c r="Y5040"/>
      <c r="Z5040"/>
      <c r="AA5040"/>
    </row>
    <row r="5041" spans="1:27" s="44" customFormat="1" x14ac:dyDescent="0.15">
      <c r="A5041" s="66"/>
      <c r="O5041"/>
      <c r="T5041"/>
      <c r="U5041"/>
      <c r="V5041"/>
      <c r="W5041"/>
      <c r="X5041"/>
      <c r="Y5041"/>
      <c r="Z5041"/>
      <c r="AA5041"/>
    </row>
    <row r="5042" spans="1:27" s="44" customFormat="1" x14ac:dyDescent="0.15">
      <c r="A5042" s="66"/>
      <c r="O5042"/>
      <c r="T5042"/>
      <c r="U5042"/>
      <c r="V5042"/>
      <c r="W5042"/>
      <c r="X5042"/>
      <c r="Y5042"/>
      <c r="Z5042"/>
      <c r="AA5042"/>
    </row>
    <row r="5043" spans="1:27" s="44" customFormat="1" x14ac:dyDescent="0.15">
      <c r="A5043" s="66"/>
      <c r="O5043"/>
      <c r="T5043"/>
      <c r="U5043"/>
      <c r="V5043"/>
      <c r="W5043"/>
      <c r="X5043"/>
      <c r="Y5043"/>
      <c r="Z5043"/>
      <c r="AA5043"/>
    </row>
    <row r="5044" spans="1:27" s="44" customFormat="1" x14ac:dyDescent="0.15">
      <c r="A5044" s="66"/>
      <c r="O5044"/>
      <c r="T5044"/>
      <c r="U5044"/>
      <c r="V5044"/>
      <c r="W5044"/>
      <c r="X5044"/>
      <c r="Y5044"/>
      <c r="Z5044"/>
      <c r="AA5044"/>
    </row>
    <row r="5045" spans="1:27" s="44" customFormat="1" x14ac:dyDescent="0.15">
      <c r="A5045" s="66"/>
      <c r="O5045"/>
      <c r="T5045"/>
      <c r="U5045"/>
      <c r="V5045"/>
      <c r="W5045"/>
      <c r="X5045"/>
      <c r="Y5045"/>
      <c r="Z5045"/>
      <c r="AA5045"/>
    </row>
    <row r="5046" spans="1:27" s="44" customFormat="1" x14ac:dyDescent="0.15">
      <c r="A5046" s="66"/>
      <c r="O5046"/>
      <c r="T5046"/>
      <c r="U5046"/>
      <c r="V5046"/>
      <c r="W5046"/>
      <c r="X5046"/>
      <c r="Y5046"/>
      <c r="Z5046"/>
      <c r="AA5046"/>
    </row>
    <row r="5047" spans="1:27" s="44" customFormat="1" x14ac:dyDescent="0.15">
      <c r="A5047" s="66"/>
      <c r="O5047"/>
      <c r="T5047"/>
      <c r="U5047"/>
      <c r="V5047"/>
      <c r="W5047"/>
      <c r="X5047"/>
      <c r="Y5047"/>
      <c r="Z5047"/>
      <c r="AA5047"/>
    </row>
    <row r="5048" spans="1:27" s="44" customFormat="1" x14ac:dyDescent="0.15">
      <c r="A5048" s="66"/>
      <c r="O5048"/>
      <c r="T5048"/>
      <c r="U5048"/>
      <c r="V5048"/>
      <c r="W5048"/>
      <c r="X5048"/>
      <c r="Y5048"/>
      <c r="Z5048"/>
      <c r="AA5048"/>
    </row>
    <row r="5049" spans="1:27" s="44" customFormat="1" x14ac:dyDescent="0.15">
      <c r="A5049" s="66"/>
      <c r="O5049"/>
      <c r="T5049"/>
      <c r="U5049"/>
      <c r="V5049"/>
      <c r="W5049"/>
      <c r="X5049"/>
      <c r="Y5049"/>
      <c r="Z5049"/>
      <c r="AA5049"/>
    </row>
    <row r="5050" spans="1:27" s="44" customFormat="1" x14ac:dyDescent="0.15">
      <c r="A5050" s="66"/>
      <c r="O5050"/>
      <c r="T5050"/>
      <c r="U5050"/>
      <c r="V5050"/>
      <c r="W5050"/>
      <c r="X5050"/>
      <c r="Y5050"/>
      <c r="Z5050"/>
      <c r="AA5050"/>
    </row>
    <row r="5051" spans="1:27" s="44" customFormat="1" x14ac:dyDescent="0.15">
      <c r="A5051" s="66"/>
      <c r="O5051"/>
      <c r="T5051"/>
      <c r="U5051"/>
      <c r="V5051"/>
      <c r="W5051"/>
      <c r="X5051"/>
      <c r="Y5051"/>
      <c r="Z5051"/>
      <c r="AA5051"/>
    </row>
    <row r="5052" spans="1:27" s="44" customFormat="1" x14ac:dyDescent="0.15">
      <c r="A5052" s="66"/>
      <c r="O5052"/>
      <c r="T5052"/>
      <c r="U5052"/>
      <c r="V5052"/>
      <c r="W5052"/>
      <c r="X5052"/>
      <c r="Y5052"/>
      <c r="Z5052"/>
      <c r="AA5052"/>
    </row>
    <row r="5053" spans="1:27" s="44" customFormat="1" x14ac:dyDescent="0.15">
      <c r="A5053" s="66"/>
      <c r="O5053"/>
      <c r="T5053"/>
      <c r="U5053"/>
      <c r="V5053"/>
      <c r="W5053"/>
      <c r="X5053"/>
      <c r="Y5053"/>
      <c r="Z5053"/>
      <c r="AA5053"/>
    </row>
    <row r="5054" spans="1:27" s="44" customFormat="1" x14ac:dyDescent="0.15">
      <c r="A5054" s="66"/>
      <c r="O5054"/>
      <c r="T5054"/>
      <c r="U5054"/>
      <c r="V5054"/>
      <c r="W5054"/>
      <c r="X5054"/>
      <c r="Y5054"/>
      <c r="Z5054"/>
      <c r="AA5054"/>
    </row>
    <row r="5055" spans="1:27" s="44" customFormat="1" x14ac:dyDescent="0.15">
      <c r="A5055" s="66"/>
      <c r="O5055"/>
      <c r="T5055"/>
      <c r="U5055"/>
      <c r="V5055"/>
      <c r="W5055"/>
      <c r="X5055"/>
      <c r="Y5055"/>
      <c r="Z5055"/>
      <c r="AA5055"/>
    </row>
    <row r="5056" spans="1:27" s="44" customFormat="1" x14ac:dyDescent="0.15">
      <c r="A5056" s="66"/>
      <c r="O5056"/>
      <c r="T5056"/>
      <c r="U5056"/>
      <c r="V5056"/>
      <c r="W5056"/>
      <c r="X5056"/>
      <c r="Y5056"/>
      <c r="Z5056"/>
      <c r="AA5056"/>
    </row>
    <row r="5057" spans="1:27" s="44" customFormat="1" x14ac:dyDescent="0.15">
      <c r="A5057" s="66"/>
      <c r="O5057"/>
      <c r="T5057"/>
      <c r="U5057"/>
      <c r="V5057"/>
      <c r="W5057"/>
      <c r="X5057"/>
      <c r="Y5057"/>
      <c r="Z5057"/>
      <c r="AA5057"/>
    </row>
    <row r="5058" spans="1:27" s="44" customFormat="1" x14ac:dyDescent="0.15">
      <c r="A5058" s="66"/>
      <c r="O5058"/>
      <c r="T5058"/>
      <c r="U5058"/>
      <c r="V5058"/>
      <c r="W5058"/>
      <c r="X5058"/>
      <c r="Y5058"/>
      <c r="Z5058"/>
      <c r="AA5058"/>
    </row>
    <row r="5059" spans="1:27" s="44" customFormat="1" x14ac:dyDescent="0.15">
      <c r="A5059" s="66"/>
      <c r="O5059"/>
      <c r="T5059"/>
      <c r="U5059"/>
      <c r="V5059"/>
      <c r="W5059"/>
      <c r="X5059"/>
      <c r="Y5059"/>
      <c r="Z5059"/>
      <c r="AA5059"/>
    </row>
    <row r="5060" spans="1:27" s="44" customFormat="1" x14ac:dyDescent="0.15">
      <c r="A5060" s="66"/>
      <c r="O5060"/>
      <c r="T5060"/>
      <c r="U5060"/>
      <c r="V5060"/>
      <c r="W5060"/>
      <c r="X5060"/>
      <c r="Y5060"/>
      <c r="Z5060"/>
      <c r="AA5060"/>
    </row>
    <row r="5061" spans="1:27" s="44" customFormat="1" x14ac:dyDescent="0.15">
      <c r="A5061" s="66"/>
      <c r="O5061"/>
      <c r="T5061"/>
      <c r="U5061"/>
      <c r="V5061"/>
      <c r="W5061"/>
      <c r="X5061"/>
      <c r="Y5061"/>
      <c r="Z5061"/>
      <c r="AA5061"/>
    </row>
    <row r="5062" spans="1:27" s="44" customFormat="1" x14ac:dyDescent="0.15">
      <c r="A5062" s="66"/>
      <c r="O5062"/>
      <c r="T5062"/>
      <c r="U5062"/>
      <c r="V5062"/>
      <c r="W5062"/>
      <c r="X5062"/>
      <c r="Y5062"/>
      <c r="Z5062"/>
      <c r="AA5062"/>
    </row>
    <row r="5063" spans="1:27" s="44" customFormat="1" x14ac:dyDescent="0.15">
      <c r="A5063" s="66"/>
      <c r="O5063"/>
      <c r="T5063"/>
      <c r="U5063"/>
      <c r="V5063"/>
      <c r="W5063"/>
      <c r="X5063"/>
      <c r="Y5063"/>
      <c r="Z5063"/>
      <c r="AA5063"/>
    </row>
    <row r="5064" spans="1:27" s="44" customFormat="1" x14ac:dyDescent="0.15">
      <c r="A5064" s="66"/>
      <c r="O5064"/>
      <c r="T5064"/>
      <c r="U5064"/>
      <c r="V5064"/>
      <c r="W5064"/>
      <c r="X5064"/>
      <c r="Y5064"/>
      <c r="Z5064"/>
      <c r="AA5064"/>
    </row>
    <row r="5065" spans="1:27" s="44" customFormat="1" x14ac:dyDescent="0.15">
      <c r="A5065" s="66"/>
      <c r="O5065"/>
      <c r="T5065"/>
      <c r="U5065"/>
      <c r="V5065"/>
      <c r="W5065"/>
      <c r="X5065"/>
      <c r="Y5065"/>
      <c r="Z5065"/>
      <c r="AA5065"/>
    </row>
    <row r="5066" spans="1:27" s="44" customFormat="1" x14ac:dyDescent="0.15">
      <c r="A5066" s="66"/>
      <c r="O5066"/>
      <c r="T5066"/>
      <c r="U5066"/>
      <c r="V5066"/>
      <c r="W5066"/>
      <c r="X5066"/>
      <c r="Y5066"/>
      <c r="Z5066"/>
      <c r="AA5066"/>
    </row>
    <row r="5067" spans="1:27" s="44" customFormat="1" x14ac:dyDescent="0.15">
      <c r="A5067" s="66"/>
      <c r="O5067"/>
      <c r="T5067"/>
      <c r="U5067"/>
      <c r="V5067"/>
      <c r="W5067"/>
      <c r="X5067"/>
      <c r="Y5067"/>
      <c r="Z5067"/>
      <c r="AA5067"/>
    </row>
    <row r="5068" spans="1:27" s="44" customFormat="1" x14ac:dyDescent="0.15">
      <c r="A5068" s="66"/>
      <c r="O5068"/>
      <c r="T5068"/>
      <c r="U5068"/>
      <c r="V5068"/>
      <c r="W5068"/>
      <c r="X5068"/>
      <c r="Y5068"/>
      <c r="Z5068"/>
      <c r="AA5068"/>
    </row>
    <row r="5069" spans="1:27" s="44" customFormat="1" x14ac:dyDescent="0.15">
      <c r="A5069" s="66"/>
      <c r="O5069"/>
      <c r="T5069"/>
      <c r="U5069"/>
      <c r="V5069"/>
      <c r="W5069"/>
      <c r="X5069"/>
      <c r="Y5069"/>
      <c r="Z5069"/>
      <c r="AA5069"/>
    </row>
    <row r="5070" spans="1:27" s="44" customFormat="1" x14ac:dyDescent="0.15">
      <c r="A5070" s="66"/>
      <c r="O5070"/>
      <c r="T5070"/>
      <c r="U5070"/>
      <c r="V5070"/>
      <c r="W5070"/>
      <c r="X5070"/>
      <c r="Y5070"/>
      <c r="Z5070"/>
      <c r="AA5070"/>
    </row>
    <row r="5071" spans="1:27" s="44" customFormat="1" x14ac:dyDescent="0.15">
      <c r="A5071" s="66"/>
      <c r="O5071"/>
      <c r="T5071"/>
      <c r="U5071"/>
      <c r="V5071"/>
      <c r="W5071"/>
      <c r="X5071"/>
      <c r="Y5071"/>
      <c r="Z5071"/>
      <c r="AA5071"/>
    </row>
    <row r="5072" spans="1:27" s="44" customFormat="1" x14ac:dyDescent="0.15">
      <c r="A5072" s="66"/>
      <c r="O5072"/>
      <c r="T5072"/>
      <c r="U5072"/>
      <c r="V5072"/>
      <c r="W5072"/>
      <c r="X5072"/>
      <c r="Y5072"/>
      <c r="Z5072"/>
      <c r="AA5072"/>
    </row>
    <row r="5073" spans="1:27" s="44" customFormat="1" x14ac:dyDescent="0.15">
      <c r="A5073" s="66"/>
      <c r="O5073"/>
      <c r="T5073"/>
      <c r="U5073"/>
      <c r="V5073"/>
      <c r="W5073"/>
      <c r="X5073"/>
      <c r="Y5073"/>
      <c r="Z5073"/>
      <c r="AA5073"/>
    </row>
    <row r="5074" spans="1:27" s="44" customFormat="1" x14ac:dyDescent="0.15">
      <c r="A5074" s="66"/>
      <c r="O5074"/>
      <c r="T5074"/>
      <c r="U5074"/>
      <c r="V5074"/>
      <c r="W5074"/>
      <c r="X5074"/>
      <c r="Y5074"/>
      <c r="Z5074"/>
      <c r="AA5074"/>
    </row>
    <row r="5075" spans="1:27" s="44" customFormat="1" x14ac:dyDescent="0.15">
      <c r="A5075" s="66"/>
      <c r="O5075"/>
      <c r="T5075"/>
      <c r="U5075"/>
      <c r="V5075"/>
      <c r="W5075"/>
      <c r="X5075"/>
      <c r="Y5075"/>
      <c r="Z5075"/>
      <c r="AA5075"/>
    </row>
    <row r="5076" spans="1:27" s="44" customFormat="1" x14ac:dyDescent="0.15">
      <c r="A5076" s="66"/>
      <c r="O5076"/>
      <c r="T5076"/>
      <c r="U5076"/>
      <c r="V5076"/>
      <c r="W5076"/>
      <c r="X5076"/>
      <c r="Y5076"/>
      <c r="Z5076"/>
      <c r="AA5076"/>
    </row>
    <row r="5077" spans="1:27" s="44" customFormat="1" x14ac:dyDescent="0.15">
      <c r="A5077" s="66"/>
      <c r="O5077"/>
      <c r="T5077"/>
      <c r="U5077"/>
      <c r="V5077"/>
      <c r="W5077"/>
      <c r="X5077"/>
      <c r="Y5077"/>
      <c r="Z5077"/>
      <c r="AA5077"/>
    </row>
    <row r="5078" spans="1:27" s="44" customFormat="1" x14ac:dyDescent="0.15">
      <c r="A5078" s="66"/>
      <c r="O5078"/>
      <c r="T5078"/>
      <c r="U5078"/>
      <c r="V5078"/>
      <c r="W5078"/>
      <c r="X5078"/>
      <c r="Y5078"/>
      <c r="Z5078"/>
      <c r="AA5078"/>
    </row>
    <row r="5079" spans="1:27" s="44" customFormat="1" x14ac:dyDescent="0.15">
      <c r="A5079" s="66"/>
      <c r="O5079"/>
      <c r="T5079"/>
      <c r="U5079"/>
      <c r="V5079"/>
      <c r="W5079"/>
      <c r="X5079"/>
      <c r="Y5079"/>
      <c r="Z5079"/>
      <c r="AA5079"/>
    </row>
    <row r="5080" spans="1:27" s="44" customFormat="1" x14ac:dyDescent="0.15">
      <c r="A5080" s="66"/>
      <c r="O5080"/>
      <c r="T5080"/>
      <c r="U5080"/>
      <c r="V5080"/>
      <c r="W5080"/>
      <c r="X5080"/>
      <c r="Y5080"/>
      <c r="Z5080"/>
      <c r="AA5080"/>
    </row>
    <row r="5081" spans="1:27" s="44" customFormat="1" x14ac:dyDescent="0.15">
      <c r="A5081" s="66"/>
      <c r="O5081"/>
      <c r="T5081"/>
      <c r="U5081"/>
      <c r="V5081"/>
      <c r="W5081"/>
      <c r="X5081"/>
      <c r="Y5081"/>
      <c r="Z5081"/>
      <c r="AA5081"/>
    </row>
    <row r="5082" spans="1:27" s="44" customFormat="1" x14ac:dyDescent="0.15">
      <c r="A5082" s="66"/>
      <c r="O5082"/>
      <c r="T5082"/>
      <c r="U5082"/>
      <c r="V5082"/>
      <c r="W5082"/>
      <c r="X5082"/>
      <c r="Y5082"/>
      <c r="Z5082"/>
      <c r="AA5082"/>
    </row>
    <row r="5083" spans="1:27" s="44" customFormat="1" x14ac:dyDescent="0.15">
      <c r="A5083" s="66"/>
      <c r="O5083"/>
      <c r="T5083"/>
      <c r="U5083"/>
      <c r="V5083"/>
      <c r="W5083"/>
      <c r="X5083"/>
      <c r="Y5083"/>
      <c r="Z5083"/>
      <c r="AA5083"/>
    </row>
    <row r="5084" spans="1:27" s="44" customFormat="1" x14ac:dyDescent="0.15">
      <c r="A5084" s="66"/>
      <c r="O5084"/>
      <c r="T5084"/>
      <c r="U5084"/>
      <c r="V5084"/>
      <c r="W5084"/>
      <c r="X5084"/>
      <c r="Y5084"/>
      <c r="Z5084"/>
      <c r="AA5084"/>
    </row>
    <row r="5085" spans="1:27" s="44" customFormat="1" x14ac:dyDescent="0.15">
      <c r="A5085" s="66"/>
      <c r="O5085"/>
      <c r="T5085"/>
      <c r="U5085"/>
      <c r="V5085"/>
      <c r="W5085"/>
      <c r="X5085"/>
      <c r="Y5085"/>
      <c r="Z5085"/>
      <c r="AA5085"/>
    </row>
    <row r="5086" spans="1:27" s="44" customFormat="1" x14ac:dyDescent="0.15">
      <c r="A5086" s="66"/>
      <c r="O5086"/>
      <c r="T5086"/>
      <c r="U5086"/>
      <c r="V5086"/>
      <c r="W5086"/>
      <c r="X5086"/>
      <c r="Y5086"/>
      <c r="Z5086"/>
      <c r="AA5086"/>
    </row>
    <row r="5087" spans="1:27" s="44" customFormat="1" x14ac:dyDescent="0.15">
      <c r="A5087" s="66"/>
      <c r="O5087"/>
      <c r="T5087"/>
      <c r="U5087"/>
      <c r="V5087"/>
      <c r="W5087"/>
      <c r="X5087"/>
      <c r="Y5087"/>
      <c r="Z5087"/>
      <c r="AA5087"/>
    </row>
    <row r="5088" spans="1:27" s="44" customFormat="1" x14ac:dyDescent="0.15">
      <c r="A5088" s="66"/>
      <c r="O5088"/>
      <c r="T5088"/>
      <c r="U5088"/>
      <c r="V5088"/>
      <c r="W5088"/>
      <c r="X5088"/>
      <c r="Y5088"/>
      <c r="Z5088"/>
      <c r="AA5088"/>
    </row>
    <row r="5089" spans="1:27" s="44" customFormat="1" x14ac:dyDescent="0.15">
      <c r="A5089" s="66"/>
      <c r="O5089"/>
      <c r="T5089"/>
      <c r="U5089"/>
      <c r="V5089"/>
      <c r="W5089"/>
      <c r="X5089"/>
      <c r="Y5089"/>
      <c r="Z5089"/>
      <c r="AA5089"/>
    </row>
    <row r="5090" spans="1:27" s="44" customFormat="1" x14ac:dyDescent="0.15">
      <c r="A5090" s="66"/>
      <c r="O5090"/>
      <c r="T5090"/>
      <c r="U5090"/>
      <c r="V5090"/>
      <c r="W5090"/>
      <c r="X5090"/>
      <c r="Y5090"/>
      <c r="Z5090"/>
      <c r="AA5090"/>
    </row>
    <row r="5091" spans="1:27" s="44" customFormat="1" x14ac:dyDescent="0.15">
      <c r="A5091" s="66"/>
      <c r="O5091"/>
      <c r="T5091"/>
      <c r="U5091"/>
      <c r="V5091"/>
      <c r="W5091"/>
      <c r="X5091"/>
      <c r="Y5091"/>
      <c r="Z5091"/>
      <c r="AA5091"/>
    </row>
    <row r="5092" spans="1:27" s="44" customFormat="1" x14ac:dyDescent="0.15">
      <c r="A5092" s="66"/>
      <c r="O5092"/>
      <c r="T5092"/>
      <c r="U5092"/>
      <c r="V5092"/>
      <c r="W5092"/>
      <c r="X5092"/>
      <c r="Y5092"/>
      <c r="Z5092"/>
      <c r="AA5092"/>
    </row>
    <row r="5093" spans="1:27" s="44" customFormat="1" x14ac:dyDescent="0.15">
      <c r="A5093" s="66"/>
      <c r="O5093"/>
      <c r="T5093"/>
      <c r="U5093"/>
      <c r="V5093"/>
      <c r="W5093"/>
      <c r="X5093"/>
      <c r="Y5093"/>
      <c r="Z5093"/>
      <c r="AA5093"/>
    </row>
    <row r="5094" spans="1:27" s="44" customFormat="1" x14ac:dyDescent="0.15">
      <c r="A5094" s="66"/>
      <c r="O5094"/>
      <c r="T5094"/>
      <c r="U5094"/>
      <c r="V5094"/>
      <c r="W5094"/>
      <c r="X5094"/>
      <c r="Y5094"/>
      <c r="Z5094"/>
      <c r="AA5094"/>
    </row>
    <row r="5095" spans="1:27" s="44" customFormat="1" x14ac:dyDescent="0.15">
      <c r="A5095" s="66"/>
      <c r="O5095"/>
      <c r="T5095"/>
      <c r="U5095"/>
      <c r="V5095"/>
      <c r="W5095"/>
      <c r="X5095"/>
      <c r="Y5095"/>
      <c r="Z5095"/>
      <c r="AA5095"/>
    </row>
    <row r="5096" spans="1:27" s="44" customFormat="1" x14ac:dyDescent="0.15">
      <c r="A5096" s="66"/>
      <c r="O5096"/>
      <c r="T5096"/>
      <c r="U5096"/>
      <c r="V5096"/>
      <c r="W5096"/>
      <c r="X5096"/>
      <c r="Y5096"/>
      <c r="Z5096"/>
      <c r="AA5096"/>
    </row>
    <row r="5097" spans="1:27" s="44" customFormat="1" x14ac:dyDescent="0.15">
      <c r="A5097" s="66"/>
      <c r="O5097"/>
      <c r="T5097"/>
      <c r="U5097"/>
      <c r="V5097"/>
      <c r="W5097"/>
      <c r="X5097"/>
      <c r="Y5097"/>
      <c r="Z5097"/>
      <c r="AA5097"/>
    </row>
    <row r="5098" spans="1:27" s="44" customFormat="1" x14ac:dyDescent="0.15">
      <c r="A5098" s="66"/>
      <c r="O5098"/>
      <c r="T5098"/>
      <c r="U5098"/>
      <c r="V5098"/>
      <c r="W5098"/>
      <c r="X5098"/>
      <c r="Y5098"/>
      <c r="Z5098"/>
      <c r="AA5098"/>
    </row>
    <row r="5099" spans="1:27" s="44" customFormat="1" x14ac:dyDescent="0.15">
      <c r="A5099" s="66"/>
      <c r="O5099"/>
      <c r="T5099"/>
      <c r="U5099"/>
      <c r="V5099"/>
      <c r="W5099"/>
      <c r="X5099"/>
      <c r="Y5099"/>
      <c r="Z5099"/>
      <c r="AA5099"/>
    </row>
    <row r="5100" spans="1:27" s="44" customFormat="1" x14ac:dyDescent="0.15">
      <c r="A5100" s="66"/>
      <c r="O5100"/>
      <c r="T5100"/>
      <c r="U5100"/>
      <c r="V5100"/>
      <c r="W5100"/>
      <c r="X5100"/>
      <c r="Y5100"/>
      <c r="Z5100"/>
      <c r="AA5100"/>
    </row>
    <row r="5101" spans="1:27" s="44" customFormat="1" x14ac:dyDescent="0.15">
      <c r="A5101" s="66"/>
      <c r="O5101"/>
      <c r="T5101"/>
      <c r="U5101"/>
      <c r="V5101"/>
      <c r="W5101"/>
      <c r="X5101"/>
      <c r="Y5101"/>
      <c r="Z5101"/>
      <c r="AA5101"/>
    </row>
    <row r="5102" spans="1:27" s="44" customFormat="1" x14ac:dyDescent="0.15">
      <c r="A5102" s="66"/>
      <c r="O5102"/>
      <c r="T5102"/>
      <c r="U5102"/>
      <c r="V5102"/>
      <c r="W5102"/>
      <c r="X5102"/>
      <c r="Y5102"/>
      <c r="Z5102"/>
      <c r="AA5102"/>
    </row>
    <row r="5103" spans="1:27" s="44" customFormat="1" x14ac:dyDescent="0.15">
      <c r="A5103" s="66"/>
      <c r="O5103"/>
      <c r="T5103"/>
      <c r="U5103"/>
      <c r="V5103"/>
      <c r="W5103"/>
      <c r="X5103"/>
      <c r="Y5103"/>
      <c r="Z5103"/>
      <c r="AA5103"/>
    </row>
    <row r="5104" spans="1:27" s="44" customFormat="1" x14ac:dyDescent="0.15">
      <c r="A5104" s="66"/>
      <c r="O5104"/>
      <c r="T5104"/>
      <c r="U5104"/>
      <c r="V5104"/>
      <c r="W5104"/>
      <c r="X5104"/>
      <c r="Y5104"/>
      <c r="Z5104"/>
      <c r="AA5104"/>
    </row>
    <row r="5105" spans="1:27" s="44" customFormat="1" x14ac:dyDescent="0.15">
      <c r="A5105" s="66"/>
      <c r="O5105"/>
      <c r="T5105"/>
      <c r="U5105"/>
      <c r="V5105"/>
      <c r="W5105"/>
      <c r="X5105"/>
      <c r="Y5105"/>
      <c r="Z5105"/>
      <c r="AA5105"/>
    </row>
    <row r="5106" spans="1:27" s="44" customFormat="1" x14ac:dyDescent="0.15">
      <c r="A5106" s="66"/>
      <c r="O5106"/>
      <c r="T5106"/>
      <c r="U5106"/>
      <c r="V5106"/>
      <c r="W5106"/>
      <c r="X5106"/>
      <c r="Y5106"/>
      <c r="Z5106"/>
      <c r="AA5106"/>
    </row>
    <row r="5107" spans="1:27" s="44" customFormat="1" x14ac:dyDescent="0.15">
      <c r="A5107" s="66"/>
      <c r="O5107"/>
      <c r="T5107"/>
      <c r="U5107"/>
      <c r="V5107"/>
      <c r="W5107"/>
      <c r="X5107"/>
      <c r="Y5107"/>
      <c r="Z5107"/>
      <c r="AA5107"/>
    </row>
    <row r="5108" spans="1:27" s="44" customFormat="1" x14ac:dyDescent="0.15">
      <c r="A5108" s="66"/>
      <c r="O5108"/>
      <c r="T5108"/>
      <c r="U5108"/>
      <c r="V5108"/>
      <c r="W5108"/>
      <c r="X5108"/>
      <c r="Y5108"/>
      <c r="Z5108"/>
      <c r="AA5108"/>
    </row>
    <row r="5109" spans="1:27" s="44" customFormat="1" x14ac:dyDescent="0.15">
      <c r="A5109" s="66"/>
      <c r="O5109"/>
      <c r="T5109"/>
      <c r="U5109"/>
      <c r="V5109"/>
      <c r="W5109"/>
      <c r="X5109"/>
      <c r="Y5109"/>
      <c r="Z5109"/>
      <c r="AA5109"/>
    </row>
    <row r="5110" spans="1:27" s="44" customFormat="1" x14ac:dyDescent="0.15">
      <c r="A5110" s="66"/>
      <c r="O5110"/>
      <c r="T5110"/>
      <c r="U5110"/>
      <c r="V5110"/>
      <c r="W5110"/>
      <c r="X5110"/>
      <c r="Y5110"/>
      <c r="Z5110"/>
      <c r="AA5110"/>
    </row>
    <row r="5111" spans="1:27" s="44" customFormat="1" x14ac:dyDescent="0.15">
      <c r="A5111" s="66"/>
      <c r="O5111"/>
      <c r="T5111"/>
      <c r="U5111"/>
      <c r="V5111"/>
      <c r="W5111"/>
      <c r="X5111"/>
      <c r="Y5111"/>
      <c r="Z5111"/>
      <c r="AA5111"/>
    </row>
    <row r="5112" spans="1:27" s="44" customFormat="1" x14ac:dyDescent="0.15">
      <c r="A5112" s="66"/>
      <c r="O5112"/>
      <c r="T5112"/>
      <c r="U5112"/>
      <c r="V5112"/>
      <c r="W5112"/>
      <c r="X5112"/>
      <c r="Y5112"/>
      <c r="Z5112"/>
      <c r="AA5112"/>
    </row>
    <row r="5113" spans="1:27" s="44" customFormat="1" x14ac:dyDescent="0.15">
      <c r="A5113" s="66"/>
      <c r="O5113"/>
      <c r="T5113"/>
      <c r="U5113"/>
      <c r="V5113"/>
      <c r="W5113"/>
      <c r="X5113"/>
      <c r="Y5113"/>
      <c r="Z5113"/>
      <c r="AA5113"/>
    </row>
    <row r="5114" spans="1:27" s="44" customFormat="1" x14ac:dyDescent="0.15">
      <c r="A5114" s="66"/>
      <c r="O5114"/>
      <c r="T5114"/>
      <c r="U5114"/>
      <c r="V5114"/>
      <c r="W5114"/>
      <c r="X5114"/>
      <c r="Y5114"/>
      <c r="Z5114"/>
      <c r="AA5114"/>
    </row>
    <row r="5115" spans="1:27" s="44" customFormat="1" x14ac:dyDescent="0.15">
      <c r="A5115" s="66"/>
      <c r="O5115"/>
      <c r="T5115"/>
      <c r="U5115"/>
      <c r="V5115"/>
      <c r="W5115"/>
      <c r="X5115"/>
      <c r="Y5115"/>
      <c r="Z5115"/>
      <c r="AA5115"/>
    </row>
    <row r="5116" spans="1:27" s="44" customFormat="1" x14ac:dyDescent="0.15">
      <c r="A5116" s="66"/>
      <c r="O5116"/>
      <c r="T5116"/>
      <c r="U5116"/>
      <c r="V5116"/>
      <c r="W5116"/>
      <c r="X5116"/>
      <c r="Y5116"/>
      <c r="Z5116"/>
      <c r="AA5116"/>
    </row>
    <row r="5117" spans="1:27" s="44" customFormat="1" x14ac:dyDescent="0.15">
      <c r="A5117" s="66"/>
      <c r="O5117"/>
      <c r="T5117"/>
      <c r="U5117"/>
      <c r="V5117"/>
      <c r="W5117"/>
      <c r="X5117"/>
      <c r="Y5117"/>
      <c r="Z5117"/>
      <c r="AA5117"/>
    </row>
    <row r="5118" spans="1:27" s="44" customFormat="1" x14ac:dyDescent="0.15">
      <c r="A5118" s="66"/>
      <c r="O5118"/>
      <c r="T5118"/>
      <c r="U5118"/>
      <c r="V5118"/>
      <c r="W5118"/>
      <c r="X5118"/>
      <c r="Y5118"/>
      <c r="Z5118"/>
      <c r="AA5118"/>
    </row>
    <row r="5119" spans="1:27" s="44" customFormat="1" x14ac:dyDescent="0.15">
      <c r="A5119" s="66"/>
      <c r="O5119"/>
      <c r="T5119"/>
      <c r="U5119"/>
      <c r="V5119"/>
      <c r="W5119"/>
      <c r="X5119"/>
      <c r="Y5119"/>
      <c r="Z5119"/>
      <c r="AA5119"/>
    </row>
    <row r="5120" spans="1:27" s="44" customFormat="1" x14ac:dyDescent="0.15">
      <c r="A5120" s="66"/>
      <c r="O5120"/>
      <c r="T5120"/>
      <c r="U5120"/>
      <c r="V5120"/>
      <c r="W5120"/>
      <c r="X5120"/>
      <c r="Y5120"/>
      <c r="Z5120"/>
      <c r="AA5120"/>
    </row>
    <row r="5121" spans="1:27" s="44" customFormat="1" x14ac:dyDescent="0.15">
      <c r="A5121" s="66"/>
      <c r="O5121"/>
      <c r="T5121"/>
      <c r="U5121"/>
      <c r="V5121"/>
      <c r="W5121"/>
      <c r="X5121"/>
      <c r="Y5121"/>
      <c r="Z5121"/>
      <c r="AA5121"/>
    </row>
    <row r="5122" spans="1:27" s="44" customFormat="1" x14ac:dyDescent="0.15">
      <c r="A5122" s="66"/>
      <c r="O5122"/>
      <c r="T5122"/>
      <c r="U5122"/>
      <c r="V5122"/>
      <c r="W5122"/>
      <c r="X5122"/>
      <c r="Y5122"/>
      <c r="Z5122"/>
      <c r="AA5122"/>
    </row>
    <row r="5123" spans="1:27" s="44" customFormat="1" x14ac:dyDescent="0.15">
      <c r="A5123" s="66"/>
      <c r="O5123"/>
      <c r="T5123"/>
      <c r="U5123"/>
      <c r="V5123"/>
      <c r="W5123"/>
      <c r="X5123"/>
      <c r="Y5123"/>
      <c r="Z5123"/>
      <c r="AA5123"/>
    </row>
    <row r="5124" spans="1:27" s="44" customFormat="1" x14ac:dyDescent="0.15">
      <c r="A5124" s="66"/>
      <c r="O5124"/>
      <c r="T5124"/>
      <c r="U5124"/>
      <c r="V5124"/>
      <c r="W5124"/>
      <c r="X5124"/>
      <c r="Y5124"/>
      <c r="Z5124"/>
      <c r="AA5124"/>
    </row>
    <row r="5125" spans="1:27" s="44" customFormat="1" x14ac:dyDescent="0.15">
      <c r="A5125" s="66"/>
      <c r="O5125"/>
      <c r="T5125"/>
      <c r="U5125"/>
      <c r="V5125"/>
      <c r="W5125"/>
      <c r="X5125"/>
      <c r="Y5125"/>
      <c r="Z5125"/>
      <c r="AA5125"/>
    </row>
    <row r="5126" spans="1:27" s="44" customFormat="1" x14ac:dyDescent="0.15">
      <c r="A5126" s="66"/>
      <c r="O5126"/>
      <c r="T5126"/>
      <c r="U5126"/>
      <c r="V5126"/>
      <c r="W5126"/>
      <c r="X5126"/>
      <c r="Y5126"/>
      <c r="Z5126"/>
      <c r="AA5126"/>
    </row>
    <row r="5127" spans="1:27" s="44" customFormat="1" x14ac:dyDescent="0.15">
      <c r="A5127" s="66"/>
      <c r="O5127"/>
      <c r="T5127"/>
      <c r="U5127"/>
      <c r="V5127"/>
      <c r="W5127"/>
      <c r="X5127"/>
      <c r="Y5127"/>
      <c r="Z5127"/>
      <c r="AA5127"/>
    </row>
    <row r="5128" spans="1:27" s="44" customFormat="1" x14ac:dyDescent="0.15">
      <c r="A5128" s="66"/>
      <c r="O5128"/>
      <c r="T5128"/>
      <c r="U5128"/>
      <c r="V5128"/>
      <c r="W5128"/>
      <c r="X5128"/>
      <c r="Y5128"/>
      <c r="Z5128"/>
      <c r="AA5128"/>
    </row>
    <row r="5129" spans="1:27" s="44" customFormat="1" x14ac:dyDescent="0.15">
      <c r="A5129" s="66"/>
      <c r="O5129"/>
      <c r="T5129"/>
      <c r="U5129"/>
      <c r="V5129"/>
      <c r="W5129"/>
      <c r="X5129"/>
      <c r="Y5129"/>
      <c r="Z5129"/>
      <c r="AA5129"/>
    </row>
    <row r="5130" spans="1:27" s="44" customFormat="1" x14ac:dyDescent="0.15">
      <c r="A5130" s="66"/>
      <c r="O5130"/>
      <c r="T5130"/>
      <c r="U5130"/>
      <c r="V5130"/>
      <c r="W5130"/>
      <c r="X5130"/>
      <c r="Y5130"/>
      <c r="Z5130"/>
      <c r="AA5130"/>
    </row>
    <row r="5131" spans="1:27" s="44" customFormat="1" x14ac:dyDescent="0.15">
      <c r="A5131" s="66"/>
      <c r="O5131"/>
      <c r="T5131"/>
      <c r="U5131"/>
      <c r="V5131"/>
      <c r="W5131"/>
      <c r="X5131"/>
      <c r="Y5131"/>
      <c r="Z5131"/>
      <c r="AA5131"/>
    </row>
    <row r="5132" spans="1:27" s="44" customFormat="1" x14ac:dyDescent="0.15">
      <c r="A5132" s="66"/>
      <c r="O5132"/>
      <c r="T5132"/>
      <c r="U5132"/>
      <c r="V5132"/>
      <c r="W5132"/>
      <c r="X5132"/>
      <c r="Y5132"/>
      <c r="Z5132"/>
      <c r="AA5132"/>
    </row>
    <row r="5133" spans="1:27" s="44" customFormat="1" x14ac:dyDescent="0.15">
      <c r="A5133" s="66"/>
      <c r="O5133"/>
      <c r="T5133"/>
      <c r="U5133"/>
      <c r="V5133"/>
      <c r="W5133"/>
      <c r="X5133"/>
      <c r="Y5133"/>
      <c r="Z5133"/>
      <c r="AA5133"/>
    </row>
    <row r="5134" spans="1:27" s="44" customFormat="1" x14ac:dyDescent="0.15">
      <c r="A5134" s="66"/>
      <c r="O5134"/>
      <c r="T5134"/>
      <c r="U5134"/>
      <c r="V5134"/>
      <c r="W5134"/>
      <c r="X5134"/>
      <c r="Y5134"/>
      <c r="Z5134"/>
      <c r="AA5134"/>
    </row>
    <row r="5135" spans="1:27" s="44" customFormat="1" x14ac:dyDescent="0.15">
      <c r="A5135" s="66"/>
      <c r="O5135"/>
      <c r="T5135"/>
      <c r="U5135"/>
      <c r="V5135"/>
      <c r="W5135"/>
      <c r="X5135"/>
      <c r="Y5135"/>
      <c r="Z5135"/>
      <c r="AA5135"/>
    </row>
    <row r="5136" spans="1:27" s="44" customFormat="1" x14ac:dyDescent="0.15">
      <c r="A5136" s="66"/>
      <c r="O5136"/>
      <c r="T5136"/>
      <c r="U5136"/>
      <c r="V5136"/>
      <c r="W5136"/>
      <c r="X5136"/>
      <c r="Y5136"/>
      <c r="Z5136"/>
      <c r="AA5136"/>
    </row>
    <row r="5137" spans="1:27" s="44" customFormat="1" x14ac:dyDescent="0.15">
      <c r="A5137" s="66"/>
      <c r="O5137"/>
      <c r="T5137"/>
      <c r="U5137"/>
      <c r="V5137"/>
      <c r="W5137"/>
      <c r="X5137"/>
      <c r="Y5137"/>
      <c r="Z5137"/>
      <c r="AA5137"/>
    </row>
    <row r="5138" spans="1:27" s="44" customFormat="1" x14ac:dyDescent="0.15">
      <c r="A5138" s="66"/>
      <c r="O5138"/>
      <c r="T5138"/>
      <c r="U5138"/>
      <c r="V5138"/>
      <c r="W5138"/>
      <c r="X5138"/>
      <c r="Y5138"/>
      <c r="Z5138"/>
      <c r="AA5138"/>
    </row>
    <row r="5139" spans="1:27" s="44" customFormat="1" x14ac:dyDescent="0.15">
      <c r="A5139" s="66"/>
      <c r="O5139"/>
      <c r="T5139"/>
      <c r="U5139"/>
      <c r="V5139"/>
      <c r="W5139"/>
      <c r="X5139"/>
      <c r="Y5139"/>
      <c r="Z5139"/>
      <c r="AA5139"/>
    </row>
    <row r="5140" spans="1:27" s="44" customFormat="1" x14ac:dyDescent="0.15">
      <c r="A5140" s="66"/>
      <c r="O5140"/>
      <c r="T5140"/>
      <c r="U5140"/>
      <c r="V5140"/>
      <c r="W5140"/>
      <c r="X5140"/>
      <c r="Y5140"/>
      <c r="Z5140"/>
      <c r="AA5140"/>
    </row>
    <row r="5141" spans="1:27" s="44" customFormat="1" x14ac:dyDescent="0.15">
      <c r="A5141" s="66"/>
      <c r="O5141"/>
      <c r="T5141"/>
      <c r="U5141"/>
      <c r="V5141"/>
      <c r="W5141"/>
      <c r="X5141"/>
      <c r="Y5141"/>
      <c r="Z5141"/>
      <c r="AA5141"/>
    </row>
    <row r="5142" spans="1:27" s="44" customFormat="1" x14ac:dyDescent="0.15">
      <c r="A5142" s="66"/>
      <c r="O5142"/>
      <c r="T5142"/>
      <c r="U5142"/>
      <c r="V5142"/>
      <c r="W5142"/>
      <c r="X5142"/>
      <c r="Y5142"/>
      <c r="Z5142"/>
      <c r="AA5142"/>
    </row>
    <row r="5143" spans="1:27" s="44" customFormat="1" x14ac:dyDescent="0.15">
      <c r="A5143" s="66"/>
      <c r="O5143"/>
      <c r="T5143"/>
      <c r="U5143"/>
      <c r="V5143"/>
      <c r="W5143"/>
      <c r="X5143"/>
      <c r="Y5143"/>
      <c r="Z5143"/>
      <c r="AA5143"/>
    </row>
    <row r="5144" spans="1:27" s="44" customFormat="1" x14ac:dyDescent="0.15">
      <c r="A5144" s="66"/>
      <c r="O5144"/>
      <c r="T5144"/>
      <c r="U5144"/>
      <c r="V5144"/>
      <c r="W5144"/>
      <c r="X5144"/>
      <c r="Y5144"/>
      <c r="Z5144"/>
      <c r="AA5144"/>
    </row>
    <row r="5145" spans="1:27" s="44" customFormat="1" x14ac:dyDescent="0.15">
      <c r="A5145" s="66"/>
      <c r="O5145"/>
      <c r="T5145"/>
      <c r="U5145"/>
      <c r="V5145"/>
      <c r="W5145"/>
      <c r="X5145"/>
      <c r="Y5145"/>
      <c r="Z5145"/>
      <c r="AA5145"/>
    </row>
    <row r="5146" spans="1:27" s="44" customFormat="1" x14ac:dyDescent="0.15">
      <c r="A5146" s="66"/>
      <c r="O5146"/>
      <c r="T5146"/>
      <c r="U5146"/>
      <c r="V5146"/>
      <c r="W5146"/>
      <c r="X5146"/>
      <c r="Y5146"/>
      <c r="Z5146"/>
      <c r="AA5146"/>
    </row>
    <row r="5147" spans="1:27" s="44" customFormat="1" x14ac:dyDescent="0.15">
      <c r="A5147" s="66"/>
      <c r="O5147"/>
      <c r="T5147"/>
      <c r="U5147"/>
      <c r="V5147"/>
      <c r="W5147"/>
      <c r="X5147"/>
      <c r="Y5147"/>
      <c r="Z5147"/>
      <c r="AA5147"/>
    </row>
    <row r="5148" spans="1:27" s="44" customFormat="1" x14ac:dyDescent="0.15">
      <c r="A5148" s="66"/>
      <c r="O5148"/>
      <c r="T5148"/>
      <c r="U5148"/>
      <c r="V5148"/>
      <c r="W5148"/>
      <c r="X5148"/>
      <c r="Y5148"/>
      <c r="Z5148"/>
      <c r="AA5148"/>
    </row>
    <row r="5149" spans="1:27" s="44" customFormat="1" x14ac:dyDescent="0.15">
      <c r="A5149" s="66"/>
      <c r="O5149"/>
      <c r="T5149"/>
      <c r="U5149"/>
      <c r="V5149"/>
      <c r="W5149"/>
      <c r="X5149"/>
      <c r="Y5149"/>
      <c r="Z5149"/>
      <c r="AA5149"/>
    </row>
    <row r="5150" spans="1:27" s="44" customFormat="1" x14ac:dyDescent="0.15">
      <c r="A5150" s="66"/>
      <c r="O5150"/>
      <c r="T5150"/>
      <c r="U5150"/>
      <c r="V5150"/>
      <c r="W5150"/>
      <c r="X5150"/>
      <c r="Y5150"/>
      <c r="Z5150"/>
      <c r="AA5150"/>
    </row>
    <row r="5151" spans="1:27" s="44" customFormat="1" x14ac:dyDescent="0.15">
      <c r="A5151" s="66"/>
      <c r="O5151"/>
      <c r="T5151"/>
      <c r="U5151"/>
      <c r="V5151"/>
      <c r="W5151"/>
      <c r="X5151"/>
      <c r="Y5151"/>
      <c r="Z5151"/>
      <c r="AA5151"/>
    </row>
    <row r="5152" spans="1:27" s="44" customFormat="1" x14ac:dyDescent="0.15">
      <c r="A5152" s="66"/>
      <c r="O5152"/>
      <c r="T5152"/>
      <c r="U5152"/>
      <c r="V5152"/>
      <c r="W5152"/>
      <c r="X5152"/>
      <c r="Y5152"/>
      <c r="Z5152"/>
      <c r="AA5152"/>
    </row>
    <row r="5153" spans="1:27" s="44" customFormat="1" x14ac:dyDescent="0.15">
      <c r="A5153" s="66"/>
      <c r="O5153"/>
      <c r="T5153"/>
      <c r="U5153"/>
      <c r="V5153"/>
      <c r="W5153"/>
      <c r="X5153"/>
      <c r="Y5153"/>
      <c r="Z5153"/>
      <c r="AA5153"/>
    </row>
    <row r="5154" spans="1:27" s="44" customFormat="1" x14ac:dyDescent="0.15">
      <c r="A5154" s="66"/>
      <c r="O5154"/>
      <c r="T5154"/>
      <c r="U5154"/>
      <c r="V5154"/>
      <c r="W5154"/>
      <c r="X5154"/>
      <c r="Y5154"/>
      <c r="Z5154"/>
      <c r="AA5154"/>
    </row>
    <row r="5155" spans="1:27" s="44" customFormat="1" x14ac:dyDescent="0.15">
      <c r="A5155" s="66"/>
      <c r="O5155"/>
      <c r="T5155"/>
      <c r="U5155"/>
      <c r="V5155"/>
      <c r="W5155"/>
      <c r="X5155"/>
      <c r="Y5155"/>
      <c r="Z5155"/>
      <c r="AA5155"/>
    </row>
    <row r="5156" spans="1:27" s="44" customFormat="1" x14ac:dyDescent="0.15">
      <c r="A5156" s="66"/>
      <c r="O5156"/>
      <c r="T5156"/>
      <c r="U5156"/>
      <c r="V5156"/>
      <c r="W5156"/>
      <c r="X5156"/>
      <c r="Y5156"/>
      <c r="Z5156"/>
      <c r="AA5156"/>
    </row>
    <row r="5157" spans="1:27" s="44" customFormat="1" x14ac:dyDescent="0.15">
      <c r="A5157" s="66"/>
      <c r="O5157"/>
      <c r="T5157"/>
      <c r="U5157"/>
      <c r="V5157"/>
      <c r="W5157"/>
      <c r="X5157"/>
      <c r="Y5157"/>
      <c r="Z5157"/>
      <c r="AA5157"/>
    </row>
    <row r="5158" spans="1:27" s="44" customFormat="1" x14ac:dyDescent="0.15">
      <c r="A5158" s="66"/>
      <c r="O5158"/>
      <c r="T5158"/>
      <c r="U5158"/>
      <c r="V5158"/>
      <c r="W5158"/>
      <c r="X5158"/>
      <c r="Y5158"/>
      <c r="Z5158"/>
      <c r="AA5158"/>
    </row>
    <row r="5159" spans="1:27" s="44" customFormat="1" x14ac:dyDescent="0.15">
      <c r="A5159" s="66"/>
      <c r="O5159"/>
      <c r="T5159"/>
      <c r="U5159"/>
      <c r="V5159"/>
      <c r="W5159"/>
      <c r="X5159"/>
      <c r="Y5159"/>
      <c r="Z5159"/>
      <c r="AA5159"/>
    </row>
    <row r="5160" spans="1:27" s="44" customFormat="1" x14ac:dyDescent="0.15">
      <c r="A5160" s="66"/>
      <c r="O5160"/>
      <c r="T5160"/>
      <c r="U5160"/>
      <c r="V5160"/>
      <c r="W5160"/>
      <c r="X5160"/>
      <c r="Y5160"/>
      <c r="Z5160"/>
      <c r="AA5160"/>
    </row>
    <row r="5161" spans="1:27" s="44" customFormat="1" x14ac:dyDescent="0.15">
      <c r="A5161" s="66"/>
      <c r="O5161"/>
      <c r="T5161"/>
      <c r="U5161"/>
      <c r="V5161"/>
      <c r="W5161"/>
      <c r="X5161"/>
      <c r="Y5161"/>
      <c r="Z5161"/>
      <c r="AA5161"/>
    </row>
    <row r="5162" spans="1:27" s="44" customFormat="1" x14ac:dyDescent="0.15">
      <c r="A5162" s="66"/>
      <c r="O5162"/>
      <c r="T5162"/>
      <c r="U5162"/>
      <c r="V5162"/>
      <c r="W5162"/>
      <c r="X5162"/>
      <c r="Y5162"/>
      <c r="Z5162"/>
      <c r="AA5162"/>
    </row>
    <row r="5163" spans="1:27" s="44" customFormat="1" x14ac:dyDescent="0.15">
      <c r="A5163" s="66"/>
      <c r="O5163"/>
      <c r="T5163"/>
      <c r="U5163"/>
      <c r="V5163"/>
      <c r="W5163"/>
      <c r="X5163"/>
      <c r="Y5163"/>
      <c r="Z5163"/>
      <c r="AA5163"/>
    </row>
    <row r="5164" spans="1:27" s="44" customFormat="1" x14ac:dyDescent="0.15">
      <c r="A5164" s="66"/>
      <c r="O5164"/>
      <c r="T5164"/>
      <c r="U5164"/>
      <c r="V5164"/>
      <c r="W5164"/>
      <c r="X5164"/>
      <c r="Y5164"/>
      <c r="Z5164"/>
      <c r="AA5164"/>
    </row>
    <row r="5165" spans="1:27" s="44" customFormat="1" x14ac:dyDescent="0.15">
      <c r="A5165" s="66"/>
      <c r="O5165"/>
      <c r="T5165"/>
      <c r="U5165"/>
      <c r="V5165"/>
      <c r="W5165"/>
      <c r="X5165"/>
      <c r="Y5165"/>
      <c r="Z5165"/>
      <c r="AA5165"/>
    </row>
    <row r="5166" spans="1:27" s="44" customFormat="1" x14ac:dyDescent="0.15">
      <c r="A5166" s="66"/>
      <c r="O5166"/>
      <c r="T5166"/>
      <c r="U5166"/>
      <c r="V5166"/>
      <c r="W5166"/>
      <c r="X5166"/>
      <c r="Y5166"/>
      <c r="Z5166"/>
      <c r="AA5166"/>
    </row>
    <row r="5167" spans="1:27" s="44" customFormat="1" x14ac:dyDescent="0.15">
      <c r="A5167" s="66"/>
      <c r="O5167"/>
      <c r="T5167"/>
      <c r="U5167"/>
      <c r="V5167"/>
      <c r="W5167"/>
      <c r="X5167"/>
      <c r="Y5167"/>
      <c r="Z5167"/>
      <c r="AA5167"/>
    </row>
    <row r="5168" spans="1:27" s="44" customFormat="1" x14ac:dyDescent="0.15">
      <c r="A5168" s="66"/>
      <c r="O5168"/>
      <c r="T5168"/>
      <c r="U5168"/>
      <c r="V5168"/>
      <c r="W5168"/>
      <c r="X5168"/>
      <c r="Y5168"/>
      <c r="Z5168"/>
      <c r="AA5168"/>
    </row>
    <row r="5169" spans="1:27" s="44" customFormat="1" x14ac:dyDescent="0.15">
      <c r="A5169" s="66"/>
      <c r="O5169"/>
      <c r="T5169"/>
      <c r="U5169"/>
      <c r="V5169"/>
      <c r="W5169"/>
      <c r="X5169"/>
      <c r="Y5169"/>
      <c r="Z5169"/>
      <c r="AA5169"/>
    </row>
    <row r="5170" spans="1:27" s="44" customFormat="1" x14ac:dyDescent="0.15">
      <c r="A5170" s="66"/>
      <c r="O5170"/>
      <c r="T5170"/>
      <c r="U5170"/>
      <c r="V5170"/>
      <c r="W5170"/>
      <c r="X5170"/>
      <c r="Y5170"/>
      <c r="Z5170"/>
      <c r="AA5170"/>
    </row>
    <row r="5171" spans="1:27" s="44" customFormat="1" x14ac:dyDescent="0.15">
      <c r="A5171" s="66"/>
      <c r="O5171"/>
      <c r="T5171"/>
      <c r="U5171"/>
      <c r="V5171"/>
      <c r="W5171"/>
      <c r="X5171"/>
      <c r="Y5171"/>
      <c r="Z5171"/>
      <c r="AA5171"/>
    </row>
    <row r="5172" spans="1:27" s="44" customFormat="1" x14ac:dyDescent="0.15">
      <c r="A5172" s="66"/>
      <c r="O5172"/>
      <c r="T5172"/>
      <c r="U5172"/>
      <c r="V5172"/>
      <c r="W5172"/>
      <c r="X5172"/>
      <c r="Y5172"/>
      <c r="Z5172"/>
      <c r="AA5172"/>
    </row>
    <row r="5173" spans="1:27" s="44" customFormat="1" x14ac:dyDescent="0.15">
      <c r="A5173" s="66"/>
      <c r="O5173"/>
      <c r="T5173"/>
      <c r="U5173"/>
      <c r="V5173"/>
      <c r="W5173"/>
      <c r="X5173"/>
      <c r="Y5173"/>
      <c r="Z5173"/>
      <c r="AA5173"/>
    </row>
    <row r="5174" spans="1:27" s="44" customFormat="1" x14ac:dyDescent="0.15">
      <c r="A5174" s="66"/>
      <c r="O5174"/>
      <c r="T5174"/>
      <c r="U5174"/>
      <c r="V5174"/>
      <c r="W5174"/>
      <c r="X5174"/>
      <c r="Y5174"/>
      <c r="Z5174"/>
      <c r="AA5174"/>
    </row>
    <row r="5175" spans="1:27" s="44" customFormat="1" x14ac:dyDescent="0.15">
      <c r="A5175" s="66"/>
      <c r="O5175"/>
      <c r="T5175"/>
      <c r="U5175"/>
      <c r="V5175"/>
      <c r="W5175"/>
      <c r="X5175"/>
      <c r="Y5175"/>
      <c r="Z5175"/>
      <c r="AA5175"/>
    </row>
    <row r="5176" spans="1:27" s="44" customFormat="1" x14ac:dyDescent="0.15">
      <c r="A5176" s="66"/>
      <c r="O5176"/>
      <c r="T5176"/>
      <c r="U5176"/>
      <c r="V5176"/>
      <c r="W5176"/>
      <c r="X5176"/>
      <c r="Y5176"/>
      <c r="Z5176"/>
      <c r="AA5176"/>
    </row>
    <row r="5177" spans="1:27" s="44" customFormat="1" x14ac:dyDescent="0.15">
      <c r="A5177" s="66"/>
      <c r="O5177"/>
      <c r="T5177"/>
      <c r="U5177"/>
      <c r="V5177"/>
      <c r="W5177"/>
      <c r="X5177"/>
      <c r="Y5177"/>
      <c r="Z5177"/>
      <c r="AA5177"/>
    </row>
    <row r="5178" spans="1:27" s="44" customFormat="1" x14ac:dyDescent="0.15">
      <c r="A5178" s="66"/>
      <c r="O5178"/>
      <c r="T5178"/>
      <c r="U5178"/>
      <c r="V5178"/>
      <c r="W5178"/>
      <c r="X5178"/>
      <c r="Y5178"/>
      <c r="Z5178"/>
      <c r="AA5178"/>
    </row>
    <row r="5179" spans="1:27" s="44" customFormat="1" x14ac:dyDescent="0.15">
      <c r="A5179" s="66"/>
      <c r="O5179"/>
      <c r="T5179"/>
      <c r="U5179"/>
      <c r="V5179"/>
      <c r="W5179"/>
      <c r="X5179"/>
      <c r="Y5179"/>
      <c r="Z5179"/>
      <c r="AA5179"/>
    </row>
    <row r="5180" spans="1:27" s="44" customFormat="1" x14ac:dyDescent="0.15">
      <c r="A5180" s="66"/>
      <c r="O5180"/>
      <c r="T5180"/>
      <c r="U5180"/>
      <c r="V5180"/>
      <c r="W5180"/>
      <c r="X5180"/>
      <c r="Y5180"/>
      <c r="Z5180"/>
      <c r="AA5180"/>
    </row>
    <row r="5181" spans="1:27" s="44" customFormat="1" x14ac:dyDescent="0.15">
      <c r="A5181" s="66"/>
      <c r="O5181"/>
      <c r="T5181"/>
      <c r="U5181"/>
      <c r="V5181"/>
      <c r="W5181"/>
      <c r="X5181"/>
      <c r="Y5181"/>
      <c r="Z5181"/>
      <c r="AA5181"/>
    </row>
    <row r="5182" spans="1:27" s="44" customFormat="1" x14ac:dyDescent="0.15">
      <c r="A5182" s="66"/>
      <c r="O5182"/>
      <c r="T5182"/>
      <c r="U5182"/>
      <c r="V5182"/>
      <c r="W5182"/>
      <c r="X5182"/>
      <c r="Y5182"/>
      <c r="Z5182"/>
      <c r="AA5182"/>
    </row>
    <row r="5183" spans="1:27" s="44" customFormat="1" x14ac:dyDescent="0.15">
      <c r="A5183" s="66"/>
      <c r="O5183"/>
      <c r="T5183"/>
      <c r="U5183"/>
      <c r="V5183"/>
      <c r="W5183"/>
      <c r="X5183"/>
      <c r="Y5183"/>
      <c r="Z5183"/>
      <c r="AA5183"/>
    </row>
    <row r="5184" spans="1:27" s="44" customFormat="1" x14ac:dyDescent="0.15">
      <c r="A5184" s="66"/>
      <c r="O5184"/>
      <c r="T5184"/>
      <c r="U5184"/>
      <c r="V5184"/>
      <c r="W5184"/>
      <c r="X5184"/>
      <c r="Y5184"/>
      <c r="Z5184"/>
      <c r="AA5184"/>
    </row>
    <row r="5185" spans="1:27" s="44" customFormat="1" x14ac:dyDescent="0.15">
      <c r="A5185" s="66"/>
      <c r="O5185"/>
      <c r="T5185"/>
      <c r="U5185"/>
      <c r="V5185"/>
      <c r="W5185"/>
      <c r="X5185"/>
      <c r="Y5185"/>
      <c r="Z5185"/>
      <c r="AA5185"/>
    </row>
    <row r="5186" spans="1:27" s="44" customFormat="1" x14ac:dyDescent="0.15">
      <c r="A5186" s="66"/>
      <c r="O5186"/>
      <c r="T5186"/>
      <c r="U5186"/>
      <c r="V5186"/>
      <c r="W5186"/>
      <c r="X5186"/>
      <c r="Y5186"/>
      <c r="Z5186"/>
      <c r="AA5186"/>
    </row>
    <row r="5187" spans="1:27" s="44" customFormat="1" x14ac:dyDescent="0.15">
      <c r="A5187" s="66"/>
      <c r="O5187"/>
      <c r="T5187"/>
      <c r="U5187"/>
      <c r="V5187"/>
      <c r="W5187"/>
      <c r="X5187"/>
      <c r="Y5187"/>
      <c r="Z5187"/>
      <c r="AA5187"/>
    </row>
    <row r="5188" spans="1:27" s="44" customFormat="1" x14ac:dyDescent="0.15">
      <c r="A5188" s="66"/>
      <c r="O5188"/>
      <c r="T5188"/>
      <c r="U5188"/>
      <c r="V5188"/>
      <c r="W5188"/>
      <c r="X5188"/>
      <c r="Y5188"/>
      <c r="Z5188"/>
      <c r="AA5188"/>
    </row>
    <row r="5189" spans="1:27" s="44" customFormat="1" x14ac:dyDescent="0.15">
      <c r="A5189" s="66"/>
      <c r="O5189"/>
      <c r="T5189"/>
      <c r="U5189"/>
      <c r="V5189"/>
      <c r="W5189"/>
      <c r="X5189"/>
      <c r="Y5189"/>
      <c r="Z5189"/>
      <c r="AA5189"/>
    </row>
    <row r="5190" spans="1:27" s="44" customFormat="1" x14ac:dyDescent="0.15">
      <c r="A5190" s="66"/>
      <c r="O5190"/>
      <c r="T5190"/>
      <c r="U5190"/>
      <c r="V5190"/>
      <c r="W5190"/>
      <c r="X5190"/>
      <c r="Y5190"/>
      <c r="Z5190"/>
      <c r="AA5190"/>
    </row>
    <row r="5191" spans="1:27" s="44" customFormat="1" x14ac:dyDescent="0.15">
      <c r="A5191" s="66"/>
      <c r="O5191"/>
      <c r="T5191"/>
      <c r="U5191"/>
      <c r="V5191"/>
      <c r="W5191"/>
      <c r="X5191"/>
      <c r="Y5191"/>
      <c r="Z5191"/>
      <c r="AA5191"/>
    </row>
    <row r="5192" spans="1:27" s="44" customFormat="1" x14ac:dyDescent="0.15">
      <c r="A5192" s="66"/>
      <c r="O5192"/>
      <c r="T5192"/>
      <c r="U5192"/>
      <c r="V5192"/>
      <c r="W5192"/>
      <c r="X5192"/>
      <c r="Y5192"/>
      <c r="Z5192"/>
      <c r="AA5192"/>
    </row>
    <row r="5193" spans="1:27" s="44" customFormat="1" x14ac:dyDescent="0.15">
      <c r="A5193" s="66"/>
      <c r="O5193"/>
      <c r="T5193"/>
      <c r="U5193"/>
      <c r="V5193"/>
      <c r="W5193"/>
      <c r="X5193"/>
      <c r="Y5193"/>
      <c r="Z5193"/>
      <c r="AA5193"/>
    </row>
    <row r="5194" spans="1:27" s="44" customFormat="1" x14ac:dyDescent="0.15">
      <c r="A5194" s="66"/>
      <c r="O5194"/>
      <c r="T5194"/>
      <c r="U5194"/>
      <c r="V5194"/>
      <c r="W5194"/>
      <c r="X5194"/>
      <c r="Y5194"/>
      <c r="Z5194"/>
      <c r="AA5194"/>
    </row>
    <row r="5195" spans="1:27" s="44" customFormat="1" x14ac:dyDescent="0.15">
      <c r="A5195" s="66"/>
      <c r="O5195"/>
      <c r="T5195"/>
      <c r="U5195"/>
      <c r="V5195"/>
      <c r="W5195"/>
      <c r="X5195"/>
      <c r="Y5195"/>
      <c r="Z5195"/>
      <c r="AA5195"/>
    </row>
    <row r="5196" spans="1:27" s="44" customFormat="1" x14ac:dyDescent="0.15">
      <c r="A5196" s="66"/>
      <c r="O5196"/>
      <c r="T5196"/>
      <c r="U5196"/>
      <c r="V5196"/>
      <c r="W5196"/>
      <c r="X5196"/>
      <c r="Y5196"/>
      <c r="Z5196"/>
      <c r="AA5196"/>
    </row>
    <row r="5197" spans="1:27" s="44" customFormat="1" x14ac:dyDescent="0.15">
      <c r="A5197" s="66"/>
      <c r="O5197"/>
      <c r="T5197"/>
      <c r="U5197"/>
      <c r="V5197"/>
      <c r="W5197"/>
      <c r="X5197"/>
      <c r="Y5197"/>
      <c r="Z5197"/>
      <c r="AA5197"/>
    </row>
    <row r="5198" spans="1:27" s="44" customFormat="1" x14ac:dyDescent="0.15">
      <c r="A5198" s="66"/>
      <c r="O5198"/>
      <c r="T5198"/>
      <c r="U5198"/>
      <c r="V5198"/>
      <c r="W5198"/>
      <c r="X5198"/>
      <c r="Y5198"/>
      <c r="Z5198"/>
      <c r="AA5198"/>
    </row>
    <row r="5199" spans="1:27" s="44" customFormat="1" x14ac:dyDescent="0.15">
      <c r="A5199" s="66"/>
      <c r="O5199"/>
      <c r="T5199"/>
      <c r="U5199"/>
      <c r="V5199"/>
      <c r="W5199"/>
      <c r="X5199"/>
      <c r="Y5199"/>
      <c r="Z5199"/>
      <c r="AA5199"/>
    </row>
    <row r="5200" spans="1:27" s="44" customFormat="1" x14ac:dyDescent="0.15">
      <c r="A5200" s="66"/>
      <c r="O5200"/>
      <c r="T5200"/>
      <c r="U5200"/>
      <c r="V5200"/>
      <c r="W5200"/>
      <c r="X5200"/>
      <c r="Y5200"/>
      <c r="Z5200"/>
      <c r="AA5200"/>
    </row>
    <row r="5201" spans="1:27" s="44" customFormat="1" x14ac:dyDescent="0.15">
      <c r="A5201" s="66"/>
      <c r="O5201"/>
      <c r="T5201"/>
      <c r="U5201"/>
      <c r="V5201"/>
      <c r="W5201"/>
      <c r="X5201"/>
      <c r="Y5201"/>
      <c r="Z5201"/>
      <c r="AA5201"/>
    </row>
    <row r="5202" spans="1:27" s="44" customFormat="1" x14ac:dyDescent="0.15">
      <c r="A5202" s="66"/>
      <c r="O5202"/>
      <c r="T5202"/>
      <c r="U5202"/>
      <c r="V5202"/>
      <c r="W5202"/>
      <c r="X5202"/>
      <c r="Y5202"/>
      <c r="Z5202"/>
      <c r="AA5202"/>
    </row>
    <row r="5203" spans="1:27" s="44" customFormat="1" x14ac:dyDescent="0.15">
      <c r="A5203" s="66"/>
      <c r="O5203"/>
      <c r="T5203"/>
      <c r="U5203"/>
      <c r="V5203"/>
      <c r="W5203"/>
      <c r="X5203"/>
      <c r="Y5203"/>
      <c r="Z5203"/>
      <c r="AA5203"/>
    </row>
    <row r="5204" spans="1:27" s="44" customFormat="1" x14ac:dyDescent="0.15">
      <c r="A5204" s="66"/>
      <c r="O5204"/>
      <c r="T5204"/>
      <c r="U5204"/>
      <c r="V5204"/>
      <c r="W5204"/>
      <c r="X5204"/>
      <c r="Y5204"/>
      <c r="Z5204"/>
      <c r="AA5204"/>
    </row>
    <row r="5205" spans="1:27" s="44" customFormat="1" x14ac:dyDescent="0.15">
      <c r="A5205" s="66"/>
      <c r="O5205"/>
      <c r="T5205"/>
      <c r="U5205"/>
      <c r="V5205"/>
      <c r="W5205"/>
      <c r="X5205"/>
      <c r="Y5205"/>
      <c r="Z5205"/>
      <c r="AA5205"/>
    </row>
    <row r="5206" spans="1:27" s="44" customFormat="1" x14ac:dyDescent="0.15">
      <c r="A5206" s="66"/>
      <c r="O5206"/>
      <c r="T5206"/>
      <c r="U5206"/>
      <c r="V5206"/>
      <c r="W5206"/>
      <c r="X5206"/>
      <c r="Y5206"/>
      <c r="Z5206"/>
      <c r="AA5206"/>
    </row>
    <row r="5207" spans="1:27" s="44" customFormat="1" x14ac:dyDescent="0.15">
      <c r="A5207" s="66"/>
      <c r="O5207"/>
      <c r="T5207"/>
      <c r="U5207"/>
      <c r="V5207"/>
      <c r="W5207"/>
      <c r="X5207"/>
      <c r="Y5207"/>
      <c r="Z5207"/>
      <c r="AA5207"/>
    </row>
    <row r="5208" spans="1:27" s="44" customFormat="1" x14ac:dyDescent="0.15">
      <c r="A5208" s="66"/>
      <c r="O5208"/>
      <c r="T5208"/>
      <c r="U5208"/>
      <c r="V5208"/>
      <c r="W5208"/>
      <c r="X5208"/>
      <c r="Y5208"/>
      <c r="Z5208"/>
      <c r="AA5208"/>
    </row>
    <row r="5209" spans="1:27" s="44" customFormat="1" x14ac:dyDescent="0.15">
      <c r="A5209" s="66"/>
      <c r="O5209"/>
      <c r="T5209"/>
      <c r="U5209"/>
      <c r="V5209"/>
      <c r="W5209"/>
      <c r="X5209"/>
      <c r="Y5209"/>
      <c r="Z5209"/>
      <c r="AA5209"/>
    </row>
    <row r="5210" spans="1:27" s="44" customFormat="1" x14ac:dyDescent="0.15">
      <c r="A5210" s="66"/>
      <c r="O5210"/>
      <c r="T5210"/>
      <c r="U5210"/>
      <c r="V5210"/>
      <c r="W5210"/>
      <c r="X5210"/>
      <c r="Y5210"/>
      <c r="Z5210"/>
      <c r="AA5210"/>
    </row>
    <row r="5211" spans="1:27" s="44" customFormat="1" x14ac:dyDescent="0.15">
      <c r="A5211" s="66"/>
      <c r="O5211"/>
      <c r="T5211"/>
      <c r="U5211"/>
      <c r="V5211"/>
      <c r="W5211"/>
      <c r="X5211"/>
      <c r="Y5211"/>
      <c r="Z5211"/>
      <c r="AA5211"/>
    </row>
    <row r="5212" spans="1:27" s="44" customFormat="1" x14ac:dyDescent="0.15">
      <c r="A5212" s="66"/>
      <c r="O5212"/>
      <c r="T5212"/>
      <c r="U5212"/>
      <c r="V5212"/>
      <c r="W5212"/>
      <c r="X5212"/>
      <c r="Y5212"/>
      <c r="Z5212"/>
      <c r="AA5212"/>
    </row>
    <row r="5213" spans="1:27" s="44" customFormat="1" x14ac:dyDescent="0.15">
      <c r="A5213" s="66"/>
      <c r="O5213"/>
      <c r="T5213"/>
      <c r="U5213"/>
      <c r="V5213"/>
      <c r="W5213"/>
      <c r="X5213"/>
      <c r="Y5213"/>
      <c r="Z5213"/>
      <c r="AA5213"/>
    </row>
    <row r="5214" spans="1:27" s="44" customFormat="1" x14ac:dyDescent="0.15">
      <c r="A5214" s="66"/>
      <c r="O5214"/>
      <c r="T5214"/>
      <c r="U5214"/>
      <c r="V5214"/>
      <c r="W5214"/>
      <c r="X5214"/>
      <c r="Y5214"/>
      <c r="Z5214"/>
      <c r="AA5214"/>
    </row>
    <row r="5215" spans="1:27" s="44" customFormat="1" x14ac:dyDescent="0.15">
      <c r="A5215" s="66"/>
      <c r="O5215"/>
      <c r="T5215"/>
      <c r="U5215"/>
      <c r="V5215"/>
      <c r="W5215"/>
      <c r="X5215"/>
      <c r="Y5215"/>
      <c r="Z5215"/>
      <c r="AA5215"/>
    </row>
    <row r="5216" spans="1:27" s="44" customFormat="1" x14ac:dyDescent="0.15">
      <c r="A5216" s="66"/>
      <c r="O5216"/>
      <c r="T5216"/>
      <c r="U5216"/>
      <c r="V5216"/>
      <c r="W5216"/>
      <c r="X5216"/>
      <c r="Y5216"/>
      <c r="Z5216"/>
      <c r="AA5216"/>
    </row>
    <row r="5217" spans="1:27" s="44" customFormat="1" x14ac:dyDescent="0.15">
      <c r="A5217" s="66"/>
      <c r="O5217"/>
      <c r="T5217"/>
      <c r="U5217"/>
      <c r="V5217"/>
      <c r="W5217"/>
      <c r="X5217"/>
      <c r="Y5217"/>
      <c r="Z5217"/>
      <c r="AA5217"/>
    </row>
    <row r="5218" spans="1:27" s="44" customFormat="1" x14ac:dyDescent="0.15">
      <c r="A5218" s="66"/>
      <c r="O5218"/>
      <c r="T5218"/>
      <c r="U5218"/>
      <c r="V5218"/>
      <c r="W5218"/>
      <c r="X5218"/>
      <c r="Y5218"/>
      <c r="Z5218"/>
      <c r="AA5218"/>
    </row>
    <row r="5219" spans="1:27" s="44" customFormat="1" x14ac:dyDescent="0.15">
      <c r="A5219" s="66"/>
      <c r="O5219"/>
      <c r="T5219"/>
      <c r="U5219"/>
      <c r="V5219"/>
      <c r="W5219"/>
      <c r="X5219"/>
      <c r="Y5219"/>
      <c r="Z5219"/>
      <c r="AA5219"/>
    </row>
    <row r="5220" spans="1:27" s="44" customFormat="1" x14ac:dyDescent="0.15">
      <c r="A5220" s="66"/>
      <c r="O5220"/>
      <c r="T5220"/>
      <c r="U5220"/>
      <c r="V5220"/>
      <c r="W5220"/>
      <c r="X5220"/>
      <c r="Y5220"/>
      <c r="Z5220"/>
      <c r="AA5220"/>
    </row>
    <row r="5221" spans="1:27" s="44" customFormat="1" x14ac:dyDescent="0.15">
      <c r="A5221" s="66"/>
      <c r="O5221"/>
      <c r="T5221"/>
      <c r="U5221"/>
      <c r="V5221"/>
      <c r="W5221"/>
      <c r="X5221"/>
      <c r="Y5221"/>
      <c r="Z5221"/>
      <c r="AA5221"/>
    </row>
    <row r="5222" spans="1:27" s="44" customFormat="1" x14ac:dyDescent="0.15">
      <c r="A5222" s="66"/>
      <c r="O5222"/>
      <c r="T5222"/>
      <c r="U5222"/>
      <c r="V5222"/>
      <c r="W5222"/>
      <c r="X5222"/>
      <c r="Y5222"/>
      <c r="Z5222"/>
      <c r="AA5222"/>
    </row>
    <row r="5223" spans="1:27" s="44" customFormat="1" x14ac:dyDescent="0.15">
      <c r="A5223" s="66"/>
      <c r="O5223"/>
      <c r="T5223"/>
      <c r="U5223"/>
      <c r="V5223"/>
      <c r="W5223"/>
      <c r="X5223"/>
      <c r="Y5223"/>
      <c r="Z5223"/>
      <c r="AA5223"/>
    </row>
    <row r="5224" spans="1:27" s="44" customFormat="1" x14ac:dyDescent="0.15">
      <c r="A5224" s="66"/>
      <c r="O5224"/>
      <c r="T5224"/>
      <c r="U5224"/>
      <c r="V5224"/>
      <c r="W5224"/>
      <c r="X5224"/>
      <c r="Y5224"/>
      <c r="Z5224"/>
      <c r="AA5224"/>
    </row>
    <row r="5225" spans="1:27" s="44" customFormat="1" x14ac:dyDescent="0.15">
      <c r="A5225" s="66"/>
      <c r="O5225"/>
      <c r="T5225"/>
      <c r="U5225"/>
      <c r="V5225"/>
      <c r="W5225"/>
      <c r="X5225"/>
      <c r="Y5225"/>
      <c r="Z5225"/>
      <c r="AA5225"/>
    </row>
    <row r="5226" spans="1:27" s="44" customFormat="1" x14ac:dyDescent="0.15">
      <c r="A5226" s="66"/>
      <c r="O5226"/>
      <c r="T5226"/>
      <c r="U5226"/>
      <c r="V5226"/>
      <c r="W5226"/>
      <c r="X5226"/>
      <c r="Y5226"/>
      <c r="Z5226"/>
      <c r="AA5226"/>
    </row>
    <row r="5227" spans="1:27" s="44" customFormat="1" x14ac:dyDescent="0.15">
      <c r="A5227" s="66"/>
      <c r="O5227"/>
      <c r="T5227"/>
      <c r="U5227"/>
      <c r="V5227"/>
      <c r="W5227"/>
      <c r="X5227"/>
      <c r="Y5227"/>
      <c r="Z5227"/>
      <c r="AA5227"/>
    </row>
    <row r="5228" spans="1:27" s="44" customFormat="1" x14ac:dyDescent="0.15">
      <c r="A5228" s="66"/>
      <c r="O5228"/>
      <c r="T5228"/>
      <c r="U5228"/>
      <c r="V5228"/>
      <c r="W5228"/>
      <c r="X5228"/>
      <c r="Y5228"/>
      <c r="Z5228"/>
      <c r="AA5228"/>
    </row>
    <row r="5229" spans="1:27" s="44" customFormat="1" x14ac:dyDescent="0.15">
      <c r="A5229" s="66"/>
      <c r="O5229"/>
      <c r="T5229"/>
      <c r="U5229"/>
      <c r="V5229"/>
      <c r="W5229"/>
      <c r="X5229"/>
      <c r="Y5229"/>
      <c r="Z5229"/>
      <c r="AA5229"/>
    </row>
    <row r="5230" spans="1:27" s="44" customFormat="1" x14ac:dyDescent="0.15">
      <c r="A5230" s="66"/>
      <c r="O5230"/>
      <c r="T5230"/>
      <c r="U5230"/>
      <c r="V5230"/>
      <c r="W5230"/>
      <c r="X5230"/>
      <c r="Y5230"/>
      <c r="Z5230"/>
      <c r="AA5230"/>
    </row>
    <row r="5231" spans="1:27" s="44" customFormat="1" x14ac:dyDescent="0.15">
      <c r="A5231" s="66"/>
      <c r="O5231"/>
      <c r="T5231"/>
      <c r="U5231"/>
      <c r="V5231"/>
      <c r="W5231"/>
      <c r="X5231"/>
      <c r="Y5231"/>
      <c r="Z5231"/>
      <c r="AA5231"/>
    </row>
    <row r="5232" spans="1:27" s="44" customFormat="1" x14ac:dyDescent="0.15">
      <c r="A5232" s="66"/>
      <c r="O5232"/>
      <c r="T5232"/>
      <c r="U5232"/>
      <c r="V5232"/>
      <c r="W5232"/>
      <c r="X5232"/>
      <c r="Y5232"/>
      <c r="Z5232"/>
      <c r="AA5232"/>
    </row>
    <row r="5233" spans="1:27" s="44" customFormat="1" x14ac:dyDescent="0.15">
      <c r="A5233" s="66"/>
      <c r="O5233"/>
      <c r="T5233"/>
      <c r="U5233"/>
      <c r="V5233"/>
      <c r="W5233"/>
      <c r="X5233"/>
      <c r="Y5233"/>
      <c r="Z5233"/>
      <c r="AA5233"/>
    </row>
    <row r="5234" spans="1:27" s="44" customFormat="1" x14ac:dyDescent="0.15">
      <c r="A5234" s="66"/>
      <c r="O5234"/>
      <c r="T5234"/>
      <c r="U5234"/>
      <c r="V5234"/>
      <c r="W5234"/>
      <c r="X5234"/>
      <c r="Y5234"/>
      <c r="Z5234"/>
      <c r="AA5234"/>
    </row>
    <row r="5235" spans="1:27" s="44" customFormat="1" x14ac:dyDescent="0.15">
      <c r="A5235" s="66"/>
      <c r="O5235"/>
      <c r="T5235"/>
      <c r="U5235"/>
      <c r="V5235"/>
      <c r="W5235"/>
      <c r="X5235"/>
      <c r="Y5235"/>
      <c r="Z5235"/>
      <c r="AA5235"/>
    </row>
    <row r="5236" spans="1:27" s="44" customFormat="1" x14ac:dyDescent="0.15">
      <c r="A5236" s="66"/>
      <c r="O5236"/>
      <c r="T5236"/>
      <c r="U5236"/>
      <c r="V5236"/>
      <c r="W5236"/>
      <c r="X5236"/>
      <c r="Y5236"/>
      <c r="Z5236"/>
      <c r="AA5236"/>
    </row>
    <row r="5237" spans="1:27" s="44" customFormat="1" x14ac:dyDescent="0.15">
      <c r="A5237" s="66"/>
      <c r="O5237"/>
      <c r="T5237"/>
      <c r="U5237"/>
      <c r="V5237"/>
      <c r="W5237"/>
      <c r="X5237"/>
      <c r="Y5237"/>
      <c r="Z5237"/>
      <c r="AA5237"/>
    </row>
    <row r="5238" spans="1:27" s="44" customFormat="1" x14ac:dyDescent="0.15">
      <c r="A5238" s="66"/>
      <c r="O5238"/>
      <c r="T5238"/>
      <c r="U5238"/>
      <c r="V5238"/>
      <c r="W5238"/>
      <c r="X5238"/>
      <c r="Y5238"/>
      <c r="Z5238"/>
      <c r="AA5238"/>
    </row>
    <row r="5239" spans="1:27" s="44" customFormat="1" x14ac:dyDescent="0.15">
      <c r="A5239" s="66"/>
      <c r="O5239"/>
      <c r="T5239"/>
      <c r="U5239"/>
      <c r="V5239"/>
      <c r="W5239"/>
      <c r="X5239"/>
      <c r="Y5239"/>
      <c r="Z5239"/>
      <c r="AA5239"/>
    </row>
    <row r="5240" spans="1:27" s="44" customFormat="1" x14ac:dyDescent="0.15">
      <c r="A5240" s="66"/>
      <c r="O5240"/>
      <c r="T5240"/>
      <c r="U5240"/>
      <c r="V5240"/>
      <c r="W5240"/>
      <c r="X5240"/>
      <c r="Y5240"/>
      <c r="Z5240"/>
      <c r="AA5240"/>
    </row>
    <row r="5241" spans="1:27" s="44" customFormat="1" x14ac:dyDescent="0.15">
      <c r="A5241" s="66"/>
      <c r="O5241"/>
      <c r="T5241"/>
      <c r="U5241"/>
      <c r="V5241"/>
      <c r="W5241"/>
      <c r="X5241"/>
      <c r="Y5241"/>
      <c r="Z5241"/>
      <c r="AA5241"/>
    </row>
    <row r="5242" spans="1:27" s="44" customFormat="1" x14ac:dyDescent="0.15">
      <c r="A5242" s="66"/>
      <c r="O5242"/>
      <c r="T5242"/>
      <c r="U5242"/>
      <c r="V5242"/>
      <c r="W5242"/>
      <c r="X5242"/>
      <c r="Y5242"/>
      <c r="Z5242"/>
      <c r="AA5242"/>
    </row>
    <row r="5243" spans="1:27" s="44" customFormat="1" x14ac:dyDescent="0.15">
      <c r="A5243" s="66"/>
      <c r="O5243"/>
      <c r="T5243"/>
      <c r="U5243"/>
      <c r="V5243"/>
      <c r="W5243"/>
      <c r="X5243"/>
      <c r="Y5243"/>
      <c r="Z5243"/>
      <c r="AA5243"/>
    </row>
    <row r="5244" spans="1:27" s="44" customFormat="1" x14ac:dyDescent="0.15">
      <c r="A5244" s="66"/>
      <c r="O5244"/>
      <c r="T5244"/>
      <c r="U5244"/>
      <c r="V5244"/>
      <c r="W5244"/>
      <c r="X5244"/>
      <c r="Y5244"/>
      <c r="Z5244"/>
      <c r="AA5244"/>
    </row>
    <row r="5245" spans="1:27" s="44" customFormat="1" x14ac:dyDescent="0.15">
      <c r="A5245" s="66"/>
      <c r="O5245"/>
      <c r="T5245"/>
      <c r="U5245"/>
      <c r="V5245"/>
      <c r="W5245"/>
      <c r="X5245"/>
      <c r="Y5245"/>
      <c r="Z5245"/>
      <c r="AA5245"/>
    </row>
    <row r="5246" spans="1:27" s="44" customFormat="1" x14ac:dyDescent="0.15">
      <c r="A5246" s="66"/>
      <c r="O5246"/>
      <c r="T5246"/>
      <c r="U5246"/>
      <c r="V5246"/>
      <c r="W5246"/>
      <c r="X5246"/>
      <c r="Y5246"/>
      <c r="Z5246"/>
      <c r="AA5246"/>
    </row>
    <row r="5247" spans="1:27" s="44" customFormat="1" x14ac:dyDescent="0.15">
      <c r="A5247" s="66"/>
      <c r="O5247"/>
      <c r="T5247"/>
      <c r="U5247"/>
      <c r="V5247"/>
      <c r="W5247"/>
      <c r="X5247"/>
      <c r="Y5247"/>
      <c r="Z5247"/>
      <c r="AA5247"/>
    </row>
    <row r="5248" spans="1:27" s="44" customFormat="1" x14ac:dyDescent="0.15">
      <c r="A5248" s="66"/>
      <c r="O5248"/>
      <c r="T5248"/>
      <c r="U5248"/>
      <c r="V5248"/>
      <c r="W5248"/>
      <c r="X5248"/>
      <c r="Y5248"/>
      <c r="Z5248"/>
      <c r="AA5248"/>
    </row>
    <row r="5249" spans="1:27" s="44" customFormat="1" x14ac:dyDescent="0.15">
      <c r="A5249" s="66"/>
      <c r="O5249"/>
      <c r="T5249"/>
      <c r="U5249"/>
      <c r="V5249"/>
      <c r="W5249"/>
      <c r="X5249"/>
      <c r="Y5249"/>
      <c r="Z5249"/>
      <c r="AA5249"/>
    </row>
    <row r="5250" spans="1:27" s="44" customFormat="1" x14ac:dyDescent="0.15">
      <c r="A5250" s="66"/>
      <c r="O5250"/>
      <c r="T5250"/>
      <c r="U5250"/>
      <c r="V5250"/>
      <c r="W5250"/>
      <c r="X5250"/>
      <c r="Y5250"/>
      <c r="Z5250"/>
      <c r="AA5250"/>
    </row>
    <row r="5251" spans="1:27" s="44" customFormat="1" x14ac:dyDescent="0.15">
      <c r="A5251" s="66"/>
      <c r="O5251"/>
      <c r="T5251"/>
      <c r="U5251"/>
      <c r="V5251"/>
      <c r="W5251"/>
      <c r="X5251"/>
      <c r="Y5251"/>
      <c r="Z5251"/>
      <c r="AA5251"/>
    </row>
    <row r="5252" spans="1:27" s="44" customFormat="1" x14ac:dyDescent="0.15">
      <c r="A5252" s="66"/>
      <c r="O5252"/>
      <c r="T5252"/>
      <c r="U5252"/>
      <c r="V5252"/>
      <c r="W5252"/>
      <c r="X5252"/>
      <c r="Y5252"/>
      <c r="Z5252"/>
      <c r="AA5252"/>
    </row>
    <row r="5253" spans="1:27" s="44" customFormat="1" x14ac:dyDescent="0.15">
      <c r="A5253" s="66"/>
      <c r="O5253"/>
      <c r="T5253"/>
      <c r="U5253"/>
      <c r="V5253"/>
      <c r="W5253"/>
      <c r="X5253"/>
      <c r="Y5253"/>
      <c r="Z5253"/>
      <c r="AA5253"/>
    </row>
    <row r="5254" spans="1:27" s="44" customFormat="1" x14ac:dyDescent="0.15">
      <c r="A5254" s="66"/>
      <c r="O5254"/>
      <c r="T5254"/>
      <c r="U5254"/>
      <c r="V5254"/>
      <c r="W5254"/>
      <c r="X5254"/>
      <c r="Y5254"/>
      <c r="Z5254"/>
      <c r="AA5254"/>
    </row>
    <row r="5255" spans="1:27" s="44" customFormat="1" x14ac:dyDescent="0.15">
      <c r="A5255" s="66"/>
      <c r="O5255"/>
      <c r="T5255"/>
      <c r="U5255"/>
      <c r="V5255"/>
      <c r="W5255"/>
      <c r="X5255"/>
      <c r="Y5255"/>
      <c r="Z5255"/>
      <c r="AA5255"/>
    </row>
    <row r="5256" spans="1:27" s="44" customFormat="1" x14ac:dyDescent="0.15">
      <c r="A5256" s="66"/>
      <c r="O5256"/>
      <c r="T5256"/>
      <c r="U5256"/>
      <c r="V5256"/>
      <c r="W5256"/>
      <c r="X5256"/>
      <c r="Y5256"/>
      <c r="Z5256"/>
      <c r="AA5256"/>
    </row>
    <row r="5257" spans="1:27" s="44" customFormat="1" x14ac:dyDescent="0.15">
      <c r="A5257" s="66"/>
      <c r="O5257"/>
      <c r="T5257"/>
      <c r="U5257"/>
      <c r="V5257"/>
      <c r="W5257"/>
      <c r="X5257"/>
      <c r="Y5257"/>
      <c r="Z5257"/>
      <c r="AA5257"/>
    </row>
    <row r="5258" spans="1:27" s="44" customFormat="1" x14ac:dyDescent="0.15">
      <c r="A5258" s="66"/>
      <c r="O5258"/>
      <c r="T5258"/>
      <c r="U5258"/>
      <c r="V5258"/>
      <c r="W5258"/>
      <c r="X5258"/>
      <c r="Y5258"/>
      <c r="Z5258"/>
      <c r="AA5258"/>
    </row>
    <row r="5259" spans="1:27" s="44" customFormat="1" x14ac:dyDescent="0.15">
      <c r="A5259" s="66"/>
      <c r="O5259"/>
      <c r="T5259"/>
      <c r="U5259"/>
      <c r="V5259"/>
      <c r="W5259"/>
      <c r="X5259"/>
      <c r="Y5259"/>
      <c r="Z5259"/>
      <c r="AA5259"/>
    </row>
    <row r="5260" spans="1:27" s="44" customFormat="1" x14ac:dyDescent="0.15">
      <c r="A5260" s="66"/>
      <c r="O5260"/>
      <c r="T5260"/>
      <c r="U5260"/>
      <c r="V5260"/>
      <c r="W5260"/>
      <c r="X5260"/>
      <c r="Y5260"/>
      <c r="Z5260"/>
      <c r="AA5260"/>
    </row>
    <row r="5261" spans="1:27" s="44" customFormat="1" x14ac:dyDescent="0.15">
      <c r="A5261" s="66"/>
      <c r="O5261"/>
      <c r="T5261"/>
      <c r="U5261"/>
      <c r="V5261"/>
      <c r="W5261"/>
      <c r="X5261"/>
      <c r="Y5261"/>
      <c r="Z5261"/>
      <c r="AA5261"/>
    </row>
    <row r="5262" spans="1:27" s="44" customFormat="1" x14ac:dyDescent="0.15">
      <c r="A5262" s="66"/>
      <c r="O5262"/>
      <c r="T5262"/>
      <c r="U5262"/>
      <c r="V5262"/>
      <c r="W5262"/>
      <c r="X5262"/>
      <c r="Y5262"/>
      <c r="Z5262"/>
      <c r="AA5262"/>
    </row>
    <row r="5263" spans="1:27" s="44" customFormat="1" x14ac:dyDescent="0.15">
      <c r="A5263" s="66"/>
      <c r="O5263"/>
      <c r="T5263"/>
      <c r="U5263"/>
      <c r="V5263"/>
      <c r="W5263"/>
      <c r="X5263"/>
      <c r="Y5263"/>
      <c r="Z5263"/>
      <c r="AA5263"/>
    </row>
    <row r="5264" spans="1:27" s="44" customFormat="1" x14ac:dyDescent="0.15">
      <c r="A5264" s="66"/>
      <c r="O5264"/>
      <c r="T5264"/>
      <c r="U5264"/>
      <c r="V5264"/>
      <c r="W5264"/>
      <c r="X5264"/>
      <c r="Y5264"/>
      <c r="Z5264"/>
      <c r="AA5264"/>
    </row>
    <row r="5265" spans="1:27" s="44" customFormat="1" x14ac:dyDescent="0.15">
      <c r="A5265" s="66"/>
      <c r="O5265"/>
      <c r="T5265"/>
      <c r="U5265"/>
      <c r="V5265"/>
      <c r="W5265"/>
      <c r="X5265"/>
      <c r="Y5265"/>
      <c r="Z5265"/>
      <c r="AA5265"/>
    </row>
    <row r="5266" spans="1:27" s="44" customFormat="1" x14ac:dyDescent="0.15">
      <c r="A5266" s="66"/>
      <c r="O5266"/>
      <c r="T5266"/>
      <c r="U5266"/>
      <c r="V5266"/>
      <c r="W5266"/>
      <c r="X5266"/>
      <c r="Y5266"/>
      <c r="Z5266"/>
      <c r="AA5266"/>
    </row>
    <row r="5267" spans="1:27" s="44" customFormat="1" x14ac:dyDescent="0.15">
      <c r="A5267" s="66"/>
      <c r="O5267"/>
      <c r="T5267"/>
      <c r="U5267"/>
      <c r="V5267"/>
      <c r="W5267"/>
      <c r="X5267"/>
      <c r="Y5267"/>
      <c r="Z5267"/>
      <c r="AA5267"/>
    </row>
    <row r="5268" spans="1:27" s="44" customFormat="1" x14ac:dyDescent="0.15">
      <c r="A5268" s="66"/>
      <c r="O5268"/>
      <c r="T5268"/>
      <c r="U5268"/>
      <c r="V5268"/>
      <c r="W5268"/>
      <c r="X5268"/>
      <c r="Y5268"/>
      <c r="Z5268"/>
      <c r="AA5268"/>
    </row>
    <row r="5269" spans="1:27" s="44" customFormat="1" x14ac:dyDescent="0.15">
      <c r="A5269" s="66"/>
      <c r="O5269"/>
      <c r="T5269"/>
      <c r="U5269"/>
      <c r="V5269"/>
      <c r="W5269"/>
      <c r="X5269"/>
      <c r="Y5269"/>
      <c r="Z5269"/>
      <c r="AA5269"/>
    </row>
    <row r="5270" spans="1:27" s="44" customFormat="1" x14ac:dyDescent="0.15">
      <c r="A5270" s="66"/>
      <c r="O5270"/>
      <c r="T5270"/>
      <c r="U5270"/>
      <c r="V5270"/>
      <c r="W5270"/>
      <c r="X5270"/>
      <c r="Y5270"/>
      <c r="Z5270"/>
      <c r="AA5270"/>
    </row>
    <row r="5271" spans="1:27" s="44" customFormat="1" x14ac:dyDescent="0.15">
      <c r="A5271" s="66"/>
      <c r="O5271"/>
      <c r="T5271"/>
      <c r="U5271"/>
      <c r="V5271"/>
      <c r="W5271"/>
      <c r="X5271"/>
      <c r="Y5271"/>
      <c r="Z5271"/>
      <c r="AA5271"/>
    </row>
    <row r="5272" spans="1:27" s="44" customFormat="1" x14ac:dyDescent="0.15">
      <c r="A5272" s="66"/>
      <c r="O5272"/>
      <c r="T5272"/>
      <c r="U5272"/>
      <c r="V5272"/>
      <c r="W5272"/>
      <c r="X5272"/>
      <c r="Y5272"/>
      <c r="Z5272"/>
      <c r="AA5272"/>
    </row>
    <row r="5273" spans="1:27" s="44" customFormat="1" x14ac:dyDescent="0.15">
      <c r="A5273" s="66"/>
      <c r="O5273"/>
      <c r="T5273"/>
      <c r="U5273"/>
      <c r="V5273"/>
      <c r="W5273"/>
      <c r="X5273"/>
      <c r="Y5273"/>
      <c r="Z5273"/>
      <c r="AA5273"/>
    </row>
    <row r="5274" spans="1:27" s="44" customFormat="1" x14ac:dyDescent="0.15">
      <c r="A5274" s="66"/>
      <c r="O5274"/>
      <c r="T5274"/>
      <c r="U5274"/>
      <c r="V5274"/>
      <c r="W5274"/>
      <c r="X5274"/>
      <c r="Y5274"/>
      <c r="Z5274"/>
      <c r="AA5274"/>
    </row>
    <row r="5275" spans="1:27" s="44" customFormat="1" x14ac:dyDescent="0.15">
      <c r="A5275" s="66"/>
      <c r="O5275"/>
      <c r="T5275"/>
      <c r="U5275"/>
      <c r="V5275"/>
      <c r="W5275"/>
      <c r="X5275"/>
      <c r="Y5275"/>
      <c r="Z5275"/>
      <c r="AA5275"/>
    </row>
    <row r="5276" spans="1:27" s="44" customFormat="1" x14ac:dyDescent="0.15">
      <c r="A5276" s="66"/>
      <c r="O5276"/>
      <c r="T5276"/>
      <c r="U5276"/>
      <c r="V5276"/>
      <c r="W5276"/>
      <c r="X5276"/>
      <c r="Y5276"/>
      <c r="Z5276"/>
      <c r="AA5276"/>
    </row>
    <row r="5277" spans="1:27" s="44" customFormat="1" x14ac:dyDescent="0.15">
      <c r="A5277" s="66"/>
      <c r="O5277"/>
      <c r="T5277"/>
      <c r="U5277"/>
      <c r="V5277"/>
      <c r="W5277"/>
      <c r="X5277"/>
      <c r="Y5277"/>
      <c r="Z5277"/>
      <c r="AA5277"/>
    </row>
    <row r="5278" spans="1:27" s="44" customFormat="1" x14ac:dyDescent="0.15">
      <c r="A5278" s="66"/>
      <c r="O5278"/>
      <c r="T5278"/>
      <c r="U5278"/>
      <c r="V5278"/>
      <c r="W5278"/>
      <c r="X5278"/>
      <c r="Y5278"/>
      <c r="Z5278"/>
      <c r="AA5278"/>
    </row>
    <row r="5279" spans="1:27" s="44" customFormat="1" x14ac:dyDescent="0.15">
      <c r="A5279" s="66"/>
      <c r="O5279"/>
      <c r="T5279"/>
      <c r="U5279"/>
      <c r="V5279"/>
      <c r="W5279"/>
      <c r="X5279"/>
      <c r="Y5279"/>
      <c r="Z5279"/>
      <c r="AA5279"/>
    </row>
    <row r="5280" spans="1:27" s="44" customFormat="1" x14ac:dyDescent="0.15">
      <c r="A5280" s="66"/>
      <c r="O5280"/>
      <c r="T5280"/>
      <c r="U5280"/>
      <c r="V5280"/>
      <c r="W5280"/>
      <c r="X5280"/>
      <c r="Y5280"/>
      <c r="Z5280"/>
      <c r="AA5280"/>
    </row>
    <row r="5281" spans="1:27" s="44" customFormat="1" x14ac:dyDescent="0.15">
      <c r="A5281" s="66"/>
      <c r="O5281"/>
      <c r="T5281"/>
      <c r="U5281"/>
      <c r="V5281"/>
      <c r="W5281"/>
      <c r="X5281"/>
      <c r="Y5281"/>
      <c r="Z5281"/>
      <c r="AA5281"/>
    </row>
    <row r="5282" spans="1:27" s="44" customFormat="1" x14ac:dyDescent="0.15">
      <c r="A5282" s="66"/>
      <c r="O5282"/>
      <c r="T5282"/>
      <c r="U5282"/>
      <c r="V5282"/>
      <c r="W5282"/>
      <c r="X5282"/>
      <c r="Y5282"/>
      <c r="Z5282"/>
      <c r="AA5282"/>
    </row>
    <row r="5283" spans="1:27" s="44" customFormat="1" x14ac:dyDescent="0.15">
      <c r="A5283" s="66"/>
      <c r="O5283"/>
      <c r="T5283"/>
      <c r="U5283"/>
      <c r="V5283"/>
      <c r="W5283"/>
      <c r="X5283"/>
      <c r="Y5283"/>
      <c r="Z5283"/>
      <c r="AA5283"/>
    </row>
    <row r="5284" spans="1:27" s="44" customFormat="1" x14ac:dyDescent="0.15">
      <c r="A5284" s="66"/>
      <c r="O5284"/>
      <c r="T5284"/>
      <c r="U5284"/>
      <c r="V5284"/>
      <c r="W5284"/>
      <c r="X5284"/>
      <c r="Y5284"/>
      <c r="Z5284"/>
      <c r="AA5284"/>
    </row>
    <row r="5285" spans="1:27" s="44" customFormat="1" x14ac:dyDescent="0.15">
      <c r="A5285" s="66"/>
      <c r="O5285"/>
      <c r="T5285"/>
      <c r="U5285"/>
      <c r="V5285"/>
      <c r="W5285"/>
      <c r="X5285"/>
      <c r="Y5285"/>
      <c r="Z5285"/>
      <c r="AA5285"/>
    </row>
    <row r="5286" spans="1:27" s="44" customFormat="1" x14ac:dyDescent="0.15">
      <c r="A5286" s="66"/>
      <c r="O5286"/>
      <c r="T5286"/>
      <c r="U5286"/>
      <c r="V5286"/>
      <c r="W5286"/>
      <c r="X5286"/>
      <c r="Y5286"/>
      <c r="Z5286"/>
      <c r="AA5286"/>
    </row>
    <row r="5287" spans="1:27" s="44" customFormat="1" x14ac:dyDescent="0.15">
      <c r="A5287" s="66"/>
      <c r="O5287"/>
      <c r="T5287"/>
      <c r="U5287"/>
      <c r="V5287"/>
      <c r="W5287"/>
      <c r="X5287"/>
      <c r="Y5287"/>
      <c r="Z5287"/>
      <c r="AA5287"/>
    </row>
    <row r="5288" spans="1:27" s="44" customFormat="1" x14ac:dyDescent="0.15">
      <c r="A5288" s="66"/>
      <c r="O5288"/>
      <c r="T5288"/>
      <c r="U5288"/>
      <c r="V5288"/>
      <c r="W5288"/>
      <c r="X5288"/>
      <c r="Y5288"/>
      <c r="Z5288"/>
      <c r="AA5288"/>
    </row>
    <row r="5289" spans="1:27" s="44" customFormat="1" x14ac:dyDescent="0.15">
      <c r="A5289" s="66"/>
      <c r="O5289"/>
      <c r="T5289"/>
      <c r="U5289"/>
      <c r="V5289"/>
      <c r="W5289"/>
      <c r="X5289"/>
      <c r="Y5289"/>
      <c r="Z5289"/>
      <c r="AA5289"/>
    </row>
    <row r="5290" spans="1:27" s="44" customFormat="1" x14ac:dyDescent="0.15">
      <c r="A5290" s="66"/>
      <c r="O5290"/>
      <c r="T5290"/>
      <c r="U5290"/>
      <c r="V5290"/>
      <c r="W5290"/>
      <c r="X5290"/>
      <c r="Y5290"/>
      <c r="Z5290"/>
      <c r="AA5290"/>
    </row>
    <row r="5291" spans="1:27" s="44" customFormat="1" x14ac:dyDescent="0.15">
      <c r="A5291" s="66"/>
      <c r="O5291"/>
      <c r="T5291"/>
      <c r="U5291"/>
      <c r="V5291"/>
      <c r="W5291"/>
      <c r="X5291"/>
      <c r="Y5291"/>
      <c r="Z5291"/>
      <c r="AA5291"/>
    </row>
    <row r="5292" spans="1:27" s="44" customFormat="1" x14ac:dyDescent="0.15">
      <c r="A5292" s="66"/>
      <c r="O5292"/>
      <c r="T5292"/>
      <c r="U5292"/>
      <c r="V5292"/>
      <c r="W5292"/>
      <c r="X5292"/>
      <c r="Y5292"/>
      <c r="Z5292"/>
      <c r="AA5292"/>
    </row>
    <row r="5293" spans="1:27" s="44" customFormat="1" x14ac:dyDescent="0.15">
      <c r="A5293" s="66"/>
      <c r="O5293"/>
      <c r="T5293"/>
      <c r="U5293"/>
      <c r="V5293"/>
      <c r="W5293"/>
      <c r="X5293"/>
      <c r="Y5293"/>
      <c r="Z5293"/>
      <c r="AA5293"/>
    </row>
    <row r="5294" spans="1:27" s="44" customFormat="1" x14ac:dyDescent="0.15">
      <c r="A5294" s="66"/>
      <c r="O5294"/>
      <c r="T5294"/>
      <c r="U5294"/>
      <c r="V5294"/>
      <c r="W5294"/>
      <c r="X5294"/>
      <c r="Y5294"/>
      <c r="Z5294"/>
      <c r="AA5294"/>
    </row>
    <row r="5295" spans="1:27" s="44" customFormat="1" x14ac:dyDescent="0.15">
      <c r="A5295" s="66"/>
      <c r="O5295"/>
      <c r="T5295"/>
      <c r="U5295"/>
      <c r="V5295"/>
      <c r="W5295"/>
      <c r="X5295"/>
      <c r="Y5295"/>
      <c r="Z5295"/>
      <c r="AA5295"/>
    </row>
    <row r="5296" spans="1:27" s="44" customFormat="1" x14ac:dyDescent="0.15">
      <c r="A5296" s="66"/>
      <c r="O5296"/>
      <c r="T5296"/>
      <c r="U5296"/>
      <c r="V5296"/>
      <c r="W5296"/>
      <c r="X5296"/>
      <c r="Y5296"/>
      <c r="Z5296"/>
      <c r="AA5296"/>
    </row>
    <row r="5297" spans="1:27" s="44" customFormat="1" x14ac:dyDescent="0.15">
      <c r="A5297" s="66"/>
      <c r="O5297"/>
      <c r="T5297"/>
      <c r="U5297"/>
      <c r="V5297"/>
      <c r="W5297"/>
      <c r="X5297"/>
      <c r="Y5297"/>
      <c r="Z5297"/>
      <c r="AA5297"/>
    </row>
    <row r="5298" spans="1:27" s="44" customFormat="1" x14ac:dyDescent="0.15">
      <c r="A5298" s="66"/>
      <c r="O5298"/>
      <c r="T5298"/>
      <c r="U5298"/>
      <c r="V5298"/>
      <c r="W5298"/>
      <c r="X5298"/>
      <c r="Y5298"/>
      <c r="Z5298"/>
      <c r="AA5298"/>
    </row>
    <row r="5299" spans="1:27" s="44" customFormat="1" x14ac:dyDescent="0.15">
      <c r="A5299" s="66"/>
      <c r="O5299"/>
      <c r="T5299"/>
      <c r="U5299"/>
      <c r="V5299"/>
      <c r="W5299"/>
      <c r="X5299"/>
      <c r="Y5299"/>
      <c r="Z5299"/>
      <c r="AA5299"/>
    </row>
    <row r="5300" spans="1:27" s="44" customFormat="1" x14ac:dyDescent="0.15">
      <c r="A5300" s="66"/>
      <c r="O5300"/>
      <c r="T5300"/>
      <c r="U5300"/>
      <c r="V5300"/>
      <c r="W5300"/>
      <c r="X5300"/>
      <c r="Y5300"/>
      <c r="Z5300"/>
      <c r="AA5300"/>
    </row>
    <row r="5301" spans="1:27" s="44" customFormat="1" x14ac:dyDescent="0.15">
      <c r="A5301" s="66"/>
      <c r="O5301"/>
      <c r="T5301"/>
      <c r="U5301"/>
      <c r="V5301"/>
      <c r="W5301"/>
      <c r="X5301"/>
      <c r="Y5301"/>
      <c r="Z5301"/>
      <c r="AA5301"/>
    </row>
    <row r="5302" spans="1:27" s="44" customFormat="1" x14ac:dyDescent="0.15">
      <c r="A5302" s="66"/>
      <c r="O5302"/>
      <c r="T5302"/>
      <c r="U5302"/>
      <c r="V5302"/>
      <c r="W5302"/>
      <c r="X5302"/>
      <c r="Y5302"/>
      <c r="Z5302"/>
      <c r="AA5302"/>
    </row>
    <row r="5303" spans="1:27" s="44" customFormat="1" x14ac:dyDescent="0.15">
      <c r="A5303" s="66"/>
      <c r="O5303"/>
      <c r="T5303"/>
      <c r="U5303"/>
      <c r="V5303"/>
      <c r="W5303"/>
      <c r="X5303"/>
      <c r="Y5303"/>
      <c r="Z5303"/>
      <c r="AA5303"/>
    </row>
    <row r="5304" spans="1:27" s="44" customFormat="1" x14ac:dyDescent="0.15">
      <c r="A5304" s="66"/>
      <c r="O5304"/>
      <c r="T5304"/>
      <c r="U5304"/>
      <c r="V5304"/>
      <c r="W5304"/>
      <c r="X5304"/>
      <c r="Y5304"/>
      <c r="Z5304"/>
      <c r="AA5304"/>
    </row>
    <row r="5305" spans="1:27" s="44" customFormat="1" x14ac:dyDescent="0.15">
      <c r="A5305" s="66"/>
      <c r="O5305"/>
      <c r="T5305"/>
      <c r="U5305"/>
      <c r="V5305"/>
      <c r="W5305"/>
      <c r="X5305"/>
      <c r="Y5305"/>
      <c r="Z5305"/>
      <c r="AA5305"/>
    </row>
    <row r="5306" spans="1:27" s="44" customFormat="1" x14ac:dyDescent="0.15">
      <c r="A5306" s="66"/>
      <c r="O5306"/>
      <c r="T5306"/>
      <c r="U5306"/>
      <c r="V5306"/>
      <c r="W5306"/>
      <c r="X5306"/>
      <c r="Y5306"/>
      <c r="Z5306"/>
      <c r="AA5306"/>
    </row>
    <row r="5307" spans="1:27" s="44" customFormat="1" x14ac:dyDescent="0.15">
      <c r="A5307" s="66"/>
      <c r="O5307"/>
      <c r="T5307"/>
      <c r="U5307"/>
      <c r="V5307"/>
      <c r="W5307"/>
      <c r="X5307"/>
      <c r="Y5307"/>
      <c r="Z5307"/>
      <c r="AA5307"/>
    </row>
    <row r="5308" spans="1:27" s="44" customFormat="1" x14ac:dyDescent="0.15">
      <c r="A5308" s="66"/>
      <c r="O5308"/>
      <c r="T5308"/>
      <c r="U5308"/>
      <c r="V5308"/>
      <c r="W5308"/>
      <c r="X5308"/>
      <c r="Y5308"/>
      <c r="Z5308"/>
      <c r="AA5308"/>
    </row>
    <row r="5309" spans="1:27" s="44" customFormat="1" x14ac:dyDescent="0.15">
      <c r="A5309" s="66"/>
      <c r="O5309"/>
      <c r="T5309"/>
      <c r="U5309"/>
      <c r="V5309"/>
      <c r="W5309"/>
      <c r="X5309"/>
      <c r="Y5309"/>
      <c r="Z5309"/>
      <c r="AA5309"/>
    </row>
    <row r="5310" spans="1:27" s="44" customFormat="1" x14ac:dyDescent="0.15">
      <c r="A5310" s="66"/>
      <c r="O5310"/>
      <c r="T5310"/>
      <c r="U5310"/>
      <c r="V5310"/>
      <c r="W5310"/>
      <c r="X5310"/>
      <c r="Y5310"/>
      <c r="Z5310"/>
      <c r="AA5310"/>
    </row>
    <row r="5311" spans="1:27" s="44" customFormat="1" x14ac:dyDescent="0.15">
      <c r="A5311" s="66"/>
      <c r="O5311"/>
      <c r="T5311"/>
      <c r="U5311"/>
      <c r="V5311"/>
      <c r="W5311"/>
      <c r="X5311"/>
      <c r="Y5311"/>
      <c r="Z5311"/>
      <c r="AA5311"/>
    </row>
    <row r="5312" spans="1:27" s="44" customFormat="1" x14ac:dyDescent="0.15">
      <c r="A5312" s="66"/>
      <c r="O5312"/>
      <c r="T5312"/>
      <c r="U5312"/>
      <c r="V5312"/>
      <c r="W5312"/>
      <c r="X5312"/>
      <c r="Y5312"/>
      <c r="Z5312"/>
      <c r="AA5312"/>
    </row>
    <row r="5313" spans="1:27" s="44" customFormat="1" x14ac:dyDescent="0.15">
      <c r="A5313" s="66"/>
      <c r="O5313"/>
      <c r="T5313"/>
      <c r="U5313"/>
      <c r="V5313"/>
      <c r="W5313"/>
      <c r="X5313"/>
      <c r="Y5313"/>
      <c r="Z5313"/>
      <c r="AA5313"/>
    </row>
    <row r="5314" spans="1:27" s="44" customFormat="1" x14ac:dyDescent="0.15">
      <c r="A5314" s="66"/>
      <c r="O5314"/>
      <c r="T5314"/>
      <c r="U5314"/>
      <c r="V5314"/>
      <c r="W5314"/>
      <c r="X5314"/>
      <c r="Y5314"/>
      <c r="Z5314"/>
      <c r="AA5314"/>
    </row>
    <row r="5315" spans="1:27" s="44" customFormat="1" x14ac:dyDescent="0.15">
      <c r="A5315" s="66"/>
      <c r="O5315"/>
      <c r="T5315"/>
      <c r="U5315"/>
      <c r="V5315"/>
      <c r="W5315"/>
      <c r="X5315"/>
      <c r="Y5315"/>
      <c r="Z5315"/>
      <c r="AA5315"/>
    </row>
    <row r="5316" spans="1:27" s="44" customFormat="1" x14ac:dyDescent="0.15">
      <c r="A5316" s="66"/>
      <c r="O5316"/>
      <c r="T5316"/>
      <c r="U5316"/>
      <c r="V5316"/>
      <c r="W5316"/>
      <c r="X5316"/>
      <c r="Y5316"/>
      <c r="Z5316"/>
      <c r="AA5316"/>
    </row>
    <row r="5317" spans="1:27" s="44" customFormat="1" x14ac:dyDescent="0.15">
      <c r="A5317" s="66"/>
      <c r="O5317"/>
      <c r="T5317"/>
      <c r="U5317"/>
      <c r="V5317"/>
      <c r="W5317"/>
      <c r="X5317"/>
      <c r="Y5317"/>
      <c r="Z5317"/>
      <c r="AA5317"/>
    </row>
    <row r="5318" spans="1:27" s="44" customFormat="1" x14ac:dyDescent="0.15">
      <c r="A5318" s="66"/>
      <c r="O5318"/>
      <c r="T5318"/>
      <c r="U5318"/>
      <c r="V5318"/>
      <c r="W5318"/>
      <c r="X5318"/>
      <c r="Y5318"/>
      <c r="Z5318"/>
      <c r="AA5318"/>
    </row>
    <row r="5319" spans="1:27" s="44" customFormat="1" x14ac:dyDescent="0.15">
      <c r="A5319" s="66"/>
      <c r="O5319"/>
      <c r="T5319"/>
      <c r="U5319"/>
      <c r="V5319"/>
      <c r="W5319"/>
      <c r="X5319"/>
      <c r="Y5319"/>
      <c r="Z5319"/>
      <c r="AA5319"/>
    </row>
    <row r="5320" spans="1:27" s="44" customFormat="1" x14ac:dyDescent="0.15">
      <c r="A5320" s="66"/>
      <c r="O5320"/>
      <c r="T5320"/>
      <c r="U5320"/>
      <c r="V5320"/>
      <c r="W5320"/>
      <c r="X5320"/>
      <c r="Y5320"/>
      <c r="Z5320"/>
      <c r="AA5320"/>
    </row>
    <row r="5321" spans="1:27" s="44" customFormat="1" x14ac:dyDescent="0.15">
      <c r="A5321" s="66"/>
      <c r="O5321"/>
      <c r="T5321"/>
      <c r="U5321"/>
      <c r="V5321"/>
      <c r="W5321"/>
      <c r="X5321"/>
      <c r="Y5321"/>
      <c r="Z5321"/>
      <c r="AA5321"/>
    </row>
    <row r="5322" spans="1:27" s="44" customFormat="1" x14ac:dyDescent="0.15">
      <c r="A5322" s="66"/>
      <c r="O5322"/>
      <c r="T5322"/>
      <c r="U5322"/>
      <c r="V5322"/>
      <c r="W5322"/>
      <c r="X5322"/>
      <c r="Y5322"/>
      <c r="Z5322"/>
      <c r="AA5322"/>
    </row>
    <row r="5323" spans="1:27" s="44" customFormat="1" x14ac:dyDescent="0.15">
      <c r="A5323" s="66"/>
      <c r="O5323"/>
      <c r="T5323"/>
      <c r="U5323"/>
      <c r="V5323"/>
      <c r="W5323"/>
      <c r="X5323"/>
      <c r="Y5323"/>
      <c r="Z5323"/>
      <c r="AA5323"/>
    </row>
    <row r="5324" spans="1:27" s="44" customFormat="1" x14ac:dyDescent="0.15">
      <c r="A5324" s="66"/>
      <c r="O5324"/>
      <c r="T5324"/>
      <c r="U5324"/>
      <c r="V5324"/>
      <c r="W5324"/>
      <c r="X5324"/>
      <c r="Y5324"/>
      <c r="Z5324"/>
      <c r="AA5324"/>
    </row>
    <row r="5325" spans="1:27" s="44" customFormat="1" x14ac:dyDescent="0.15">
      <c r="A5325" s="66"/>
      <c r="O5325"/>
      <c r="T5325"/>
      <c r="U5325"/>
      <c r="V5325"/>
      <c r="W5325"/>
      <c r="X5325"/>
      <c r="Y5325"/>
      <c r="Z5325"/>
      <c r="AA5325"/>
    </row>
    <row r="5326" spans="1:27" s="44" customFormat="1" x14ac:dyDescent="0.15">
      <c r="A5326" s="66"/>
      <c r="O5326"/>
      <c r="T5326"/>
      <c r="U5326"/>
      <c r="V5326"/>
      <c r="W5326"/>
      <c r="X5326"/>
      <c r="Y5326"/>
      <c r="Z5326"/>
      <c r="AA5326"/>
    </row>
    <row r="5327" spans="1:27" s="44" customFormat="1" x14ac:dyDescent="0.15">
      <c r="A5327" s="66"/>
      <c r="O5327"/>
      <c r="T5327"/>
      <c r="U5327"/>
      <c r="V5327"/>
      <c r="W5327"/>
      <c r="X5327"/>
      <c r="Y5327"/>
      <c r="Z5327"/>
      <c r="AA5327"/>
    </row>
    <row r="5328" spans="1:27" s="44" customFormat="1" x14ac:dyDescent="0.15">
      <c r="A5328" s="66"/>
      <c r="O5328"/>
      <c r="T5328"/>
      <c r="U5328"/>
      <c r="V5328"/>
      <c r="W5328"/>
      <c r="X5328"/>
      <c r="Y5328"/>
      <c r="Z5328"/>
      <c r="AA5328"/>
    </row>
    <row r="5329" spans="1:27" s="44" customFormat="1" x14ac:dyDescent="0.15">
      <c r="A5329" s="66"/>
      <c r="O5329"/>
      <c r="T5329"/>
      <c r="U5329"/>
      <c r="V5329"/>
      <c r="W5329"/>
      <c r="X5329"/>
      <c r="Y5329"/>
      <c r="Z5329"/>
      <c r="AA5329"/>
    </row>
    <row r="5330" spans="1:27" s="44" customFormat="1" x14ac:dyDescent="0.15">
      <c r="A5330" s="66"/>
      <c r="O5330"/>
      <c r="T5330"/>
      <c r="U5330"/>
      <c r="V5330"/>
      <c r="W5330"/>
      <c r="X5330"/>
      <c r="Y5330"/>
      <c r="Z5330"/>
      <c r="AA5330"/>
    </row>
    <row r="5331" spans="1:27" s="44" customFormat="1" x14ac:dyDescent="0.15">
      <c r="A5331" s="66"/>
      <c r="O5331"/>
      <c r="T5331"/>
      <c r="U5331"/>
      <c r="V5331"/>
      <c r="W5331"/>
      <c r="X5331"/>
      <c r="Y5331"/>
      <c r="Z5331"/>
      <c r="AA5331"/>
    </row>
    <row r="5332" spans="1:27" s="44" customFormat="1" x14ac:dyDescent="0.15">
      <c r="A5332" s="66"/>
      <c r="O5332"/>
      <c r="T5332"/>
      <c r="U5332"/>
      <c r="V5332"/>
      <c r="W5332"/>
      <c r="X5332"/>
      <c r="Y5332"/>
      <c r="Z5332"/>
      <c r="AA5332"/>
    </row>
    <row r="5333" spans="1:27" s="44" customFormat="1" x14ac:dyDescent="0.15">
      <c r="A5333" s="66"/>
      <c r="O5333"/>
      <c r="T5333"/>
      <c r="U5333"/>
      <c r="V5333"/>
      <c r="W5333"/>
      <c r="X5333"/>
      <c r="Y5333"/>
      <c r="Z5333"/>
      <c r="AA5333"/>
    </row>
    <row r="5334" spans="1:27" s="44" customFormat="1" x14ac:dyDescent="0.15">
      <c r="A5334" s="66"/>
      <c r="O5334"/>
      <c r="T5334"/>
      <c r="U5334"/>
      <c r="V5334"/>
      <c r="W5334"/>
      <c r="X5334"/>
      <c r="Y5334"/>
      <c r="Z5334"/>
      <c r="AA5334"/>
    </row>
    <row r="5335" spans="1:27" s="44" customFormat="1" x14ac:dyDescent="0.15">
      <c r="A5335" s="66"/>
      <c r="O5335"/>
      <c r="T5335"/>
      <c r="U5335"/>
      <c r="V5335"/>
      <c r="W5335"/>
      <c r="X5335"/>
      <c r="Y5335"/>
      <c r="Z5335"/>
      <c r="AA5335"/>
    </row>
    <row r="5336" spans="1:27" s="44" customFormat="1" x14ac:dyDescent="0.15">
      <c r="A5336" s="66"/>
      <c r="O5336"/>
      <c r="T5336"/>
      <c r="U5336"/>
      <c r="V5336"/>
      <c r="W5336"/>
      <c r="X5336"/>
      <c r="Y5336"/>
      <c r="Z5336"/>
      <c r="AA5336"/>
    </row>
    <row r="5337" spans="1:27" s="44" customFormat="1" x14ac:dyDescent="0.15">
      <c r="A5337" s="66"/>
      <c r="O5337"/>
      <c r="T5337"/>
      <c r="U5337"/>
      <c r="V5337"/>
      <c r="W5337"/>
      <c r="X5337"/>
      <c r="Y5337"/>
      <c r="Z5337"/>
      <c r="AA5337"/>
    </row>
    <row r="5338" spans="1:27" s="44" customFormat="1" x14ac:dyDescent="0.15">
      <c r="A5338" s="66"/>
      <c r="O5338"/>
      <c r="T5338"/>
      <c r="U5338"/>
      <c r="V5338"/>
      <c r="W5338"/>
      <c r="X5338"/>
      <c r="Y5338"/>
      <c r="Z5338"/>
      <c r="AA5338"/>
    </row>
    <row r="5339" spans="1:27" s="44" customFormat="1" x14ac:dyDescent="0.15">
      <c r="A5339" s="66"/>
      <c r="O5339"/>
      <c r="T5339"/>
      <c r="U5339"/>
      <c r="V5339"/>
      <c r="W5339"/>
      <c r="X5339"/>
      <c r="Y5339"/>
      <c r="Z5339"/>
      <c r="AA5339"/>
    </row>
  </sheetData>
  <autoFilter ref="A2:O66" xr:uid="{A5CC9B16-09A0-475B-A385-19142F6722CA}"/>
  <mergeCells count="1">
    <mergeCell ref="P1:Q1"/>
  </mergeCells>
  <phoneticPr fontId="2"/>
  <conditionalFormatting sqref="K8:K65">
    <cfRule type="containsText" dxfId="23" priority="10" stopIfTrue="1" operator="containsText" text="売">
      <formula>NOT(ISERROR(SEARCH("売",K8)))</formula>
    </cfRule>
    <cfRule type="containsText" dxfId="22" priority="11" stopIfTrue="1" operator="containsText" text="買">
      <formula>NOT(ISERROR(SEARCH("買",K8)))</formula>
    </cfRule>
    <cfRule type="expression" dxfId="21" priority="12" stopIfTrue="1">
      <formula>買</formula>
    </cfRule>
  </conditionalFormatting>
  <conditionalFormatting sqref="K8:K65">
    <cfRule type="containsText" dxfId="20" priority="7" stopIfTrue="1" operator="containsText" text="売">
      <formula>NOT(ISERROR(SEARCH("売",K8)))</formula>
    </cfRule>
    <cfRule type="containsText" dxfId="19" priority="8" stopIfTrue="1" operator="containsText" text="買">
      <formula>NOT(ISERROR(SEARCH("買",K8)))</formula>
    </cfRule>
    <cfRule type="expression" dxfId="18" priority="9" stopIfTrue="1">
      <formula>買</formula>
    </cfRule>
  </conditionalFormatting>
  <conditionalFormatting sqref="K7">
    <cfRule type="containsText" dxfId="17" priority="4" stopIfTrue="1" operator="containsText" text="売">
      <formula>NOT(ISERROR(SEARCH("売",K7)))</formula>
    </cfRule>
    <cfRule type="containsText" dxfId="16" priority="5" stopIfTrue="1" operator="containsText" text="買">
      <formula>NOT(ISERROR(SEARCH("買",K7)))</formula>
    </cfRule>
    <cfRule type="expression" dxfId="15" priority="6" stopIfTrue="1">
      <formula>買</formula>
    </cfRule>
  </conditionalFormatting>
  <conditionalFormatting sqref="K7">
    <cfRule type="containsText" dxfId="14" priority="1" stopIfTrue="1" operator="containsText" text="売">
      <formula>NOT(ISERROR(SEARCH("売",K7)))</formula>
    </cfRule>
    <cfRule type="containsText" dxfId="13" priority="2" stopIfTrue="1" operator="containsText" text="買">
      <formula>NOT(ISERROR(SEARCH("買",K7)))</formula>
    </cfRule>
    <cfRule type="expression" dxfId="12" priority="3" stopIfTrue="1">
      <formula>買</formula>
    </cfRule>
  </conditionalFormatting>
  <dataValidations disablePrompts="1" count="4">
    <dataValidation allowBlank="1" showInputMessage="1" showErrorMessage="1" prompt="足取得期間を0にした上で指定する" sqref="Q7" xr:uid="{00000000-0002-0000-0600-000000000000}"/>
    <dataValidation type="list" allowBlank="1" showInputMessage="1" showErrorMessage="1" prompt="D：降順_x000a_A：昇順" sqref="Q6" xr:uid="{00000000-0002-0000-0600-000001000000}">
      <formula1>"D,A"</formula1>
    </dataValidation>
    <dataValidation allowBlank="1" showInputMessage="1" showErrorMessage="1" prompt="分足：_x000a_1～5（日数）を指定_x000a_日足：_x000a_1～36（月数）を指定_x000a_本数指定：0" sqref="Q5" xr:uid="{00000000-0002-0000-0600-000002000000}"/>
    <dataValidation type="list" allowBlank="1" showInputMessage="1" showErrorMessage="1" prompt="1：1分足_x000a_5：5分足_x000a_15：15分足_x000a_30：30分足_x000a_60：時足_x000a_B：日足（営業日ﾍﾞｰｽ）_x000a_T：日足（取引日ﾍﾞｰｽ）" sqref="Q4" xr:uid="{00000000-0002-0000-0600-000003000000}">
      <formula1>"1,5,15,30,60,B,T"</formula1>
    </dataValidation>
  </dataValidations>
  <pageMargins left="0.75" right="0.75" top="1" bottom="1" header="0.51200000000000001" footer="0.51200000000000001"/>
  <pageSetup paperSize="9" orientation="landscape" horizontalDpi="300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F5F3BA-E05F-4DD5-BB7F-D56520F0B2E5}">
  <sheetPr codeName="Sheet13"/>
  <dimension ref="A1:AC5339"/>
  <sheetViews>
    <sheetView zoomScaleNormal="100" workbookViewId="0">
      <selection activeCell="Y30" sqref="Y30"/>
    </sheetView>
  </sheetViews>
  <sheetFormatPr defaultRowHeight="13.5" x14ac:dyDescent="0.15"/>
  <cols>
    <col min="1" max="1" width="8.625" style="44" customWidth="1"/>
    <col min="2" max="5" width="6.625" style="44" customWidth="1"/>
    <col min="6" max="11" width="7.625" style="44" customWidth="1"/>
    <col min="12" max="12" width="6.625" style="44" customWidth="1"/>
    <col min="13" max="14" width="10.625" style="44" customWidth="1"/>
    <col min="15" max="15" width="2.625" customWidth="1"/>
    <col min="16" max="19" width="8.125" style="44" customWidth="1"/>
    <col min="20" max="28" width="8.125" customWidth="1"/>
    <col min="29" max="29" width="8.625" customWidth="1"/>
  </cols>
  <sheetData>
    <row r="1" spans="1:27" x14ac:dyDescent="0.15">
      <c r="A1" s="99"/>
      <c r="B1" s="99"/>
      <c r="C1" s="99"/>
      <c r="D1" s="99"/>
      <c r="E1" s="99"/>
      <c r="L1" s="45">
        <f>SUBTOTAL(109,$L$3:$L$65)</f>
        <v>281</v>
      </c>
      <c r="M1" s="45">
        <f>SUBTOTAL(109,$M$3:$M$65)</f>
        <v>-293000</v>
      </c>
      <c r="N1" s="45">
        <f>SUBTOTAL(109,$N$3:$N$65)</f>
        <v>-316736</v>
      </c>
      <c r="P1" s="154" t="s">
        <v>4</v>
      </c>
      <c r="Q1" s="154"/>
    </row>
    <row r="2" spans="1:27" ht="24.95" customHeight="1" x14ac:dyDescent="0.15">
      <c r="A2" s="46" t="s">
        <v>76</v>
      </c>
      <c r="B2" s="46" t="s">
        <v>5</v>
      </c>
      <c r="C2" s="46" t="s">
        <v>1</v>
      </c>
      <c r="D2" s="46" t="s">
        <v>2</v>
      </c>
      <c r="E2" s="46" t="s">
        <v>3</v>
      </c>
      <c r="F2" s="46" t="s">
        <v>77</v>
      </c>
      <c r="G2" s="46" t="s">
        <v>78</v>
      </c>
      <c r="H2" s="46" t="s">
        <v>79</v>
      </c>
      <c r="I2" s="46" t="s">
        <v>122</v>
      </c>
      <c r="J2" s="46" t="s">
        <v>145</v>
      </c>
      <c r="K2" s="46" t="s">
        <v>80</v>
      </c>
      <c r="L2" s="46" t="s">
        <v>121</v>
      </c>
      <c r="M2" s="46" t="s">
        <v>82</v>
      </c>
      <c r="N2" s="46" t="s">
        <v>83</v>
      </c>
      <c r="O2" s="46" t="s">
        <v>84</v>
      </c>
      <c r="P2" s="47" t="s">
        <v>6</v>
      </c>
      <c r="Q2" s="48" t="s">
        <v>149</v>
      </c>
      <c r="S2" s="44" t="e">
        <f>[1]!FCANDLE($Q$2,$Q$3,$Q$4,$Q$5,"取引日付",A3,$Q$6,$Q$7)</f>
        <v>#N/A</v>
      </c>
    </row>
    <row r="3" spans="1:27" x14ac:dyDescent="0.15">
      <c r="A3" s="49">
        <v>43448</v>
      </c>
      <c r="B3" s="50">
        <v>948</v>
      </c>
      <c r="C3" s="50">
        <v>950</v>
      </c>
      <c r="D3" s="50">
        <v>915</v>
      </c>
      <c r="E3" s="51">
        <v>918</v>
      </c>
      <c r="F3" s="52" t="s">
        <v>85</v>
      </c>
      <c r="G3" s="52" t="s">
        <v>85</v>
      </c>
      <c r="H3" s="52" t="s">
        <v>85</v>
      </c>
      <c r="I3" s="52" t="s">
        <v>85</v>
      </c>
      <c r="J3" s="52" t="s">
        <v>85</v>
      </c>
      <c r="K3" s="52" t="s">
        <v>85</v>
      </c>
      <c r="L3" s="50"/>
      <c r="M3" s="50"/>
      <c r="N3" s="50"/>
      <c r="O3" s="1">
        <f t="shared" ref="O3:O65" si="0">MONTH(A3)</f>
        <v>12</v>
      </c>
      <c r="P3" s="47" t="s">
        <v>7</v>
      </c>
      <c r="Q3" s="50">
        <v>0</v>
      </c>
    </row>
    <row r="4" spans="1:27" x14ac:dyDescent="0.15">
      <c r="A4" s="49">
        <v>43451</v>
      </c>
      <c r="B4" s="50">
        <v>917</v>
      </c>
      <c r="C4" s="50">
        <v>922</v>
      </c>
      <c r="D4" s="50">
        <v>892</v>
      </c>
      <c r="E4" s="51">
        <v>900</v>
      </c>
      <c r="F4" s="52" t="s">
        <v>85</v>
      </c>
      <c r="G4" s="52" t="s">
        <v>85</v>
      </c>
      <c r="H4" s="52" t="s">
        <v>85</v>
      </c>
      <c r="I4" s="52" t="s">
        <v>85</v>
      </c>
      <c r="J4" s="52" t="s">
        <v>85</v>
      </c>
      <c r="K4" s="52" t="s">
        <v>85</v>
      </c>
      <c r="L4" s="50"/>
      <c r="M4" s="50"/>
      <c r="N4" s="50"/>
      <c r="O4" s="1">
        <f t="shared" si="0"/>
        <v>12</v>
      </c>
      <c r="P4" s="47" t="s">
        <v>8</v>
      </c>
      <c r="Q4" s="48" t="s">
        <v>86</v>
      </c>
      <c r="S4" s="44" t="e">
        <f>[1]!FCANDLE($Q$2,$Q$3,$Q$4,$Q$5,"始値",B3,$Q$6,$Q$7)</f>
        <v>#N/A</v>
      </c>
    </row>
    <row r="5" spans="1:27" x14ac:dyDescent="0.15">
      <c r="A5" s="49">
        <v>43452</v>
      </c>
      <c r="B5" s="50">
        <v>900</v>
      </c>
      <c r="C5" s="50">
        <v>900</v>
      </c>
      <c r="D5" s="50">
        <v>858</v>
      </c>
      <c r="E5" s="51">
        <v>861</v>
      </c>
      <c r="F5" s="53">
        <f t="shared" ref="F5:F65" si="1">AVERAGE(E3:E5)</f>
        <v>893</v>
      </c>
      <c r="G5" s="52" t="s">
        <v>85</v>
      </c>
      <c r="H5" s="52" t="s">
        <v>85</v>
      </c>
      <c r="I5" s="52" t="s">
        <v>85</v>
      </c>
      <c r="J5" s="52" t="s">
        <v>85</v>
      </c>
      <c r="K5" s="52" t="s">
        <v>85</v>
      </c>
      <c r="L5" s="50"/>
      <c r="M5" s="50"/>
      <c r="N5" s="50"/>
      <c r="O5" s="1">
        <f t="shared" si="0"/>
        <v>12</v>
      </c>
      <c r="P5" s="47" t="s">
        <v>9</v>
      </c>
      <c r="Q5" s="48">
        <v>0</v>
      </c>
      <c r="S5" s="44" t="e">
        <f>[1]!FCANDLE($Q$2,$Q$3,$Q$4,$Q$5,"高値",C3,$Q$6,$Q$7)</f>
        <v>#N/A</v>
      </c>
    </row>
    <row r="6" spans="1:27" x14ac:dyDescent="0.15">
      <c r="A6" s="49">
        <v>43453</v>
      </c>
      <c r="B6" s="50">
        <v>863</v>
      </c>
      <c r="C6" s="50">
        <v>883</v>
      </c>
      <c r="D6" s="50">
        <v>842</v>
      </c>
      <c r="E6" s="51">
        <v>868</v>
      </c>
      <c r="F6" s="53">
        <f t="shared" si="1"/>
        <v>876.33333333333337</v>
      </c>
      <c r="G6" s="52" t="s">
        <v>85</v>
      </c>
      <c r="H6" s="52" t="s">
        <v>85</v>
      </c>
      <c r="I6" s="52" t="s">
        <v>85</v>
      </c>
      <c r="J6" s="52" t="s">
        <v>85</v>
      </c>
      <c r="K6" s="52" t="s">
        <v>85</v>
      </c>
      <c r="L6" s="50"/>
      <c r="M6" s="50"/>
      <c r="N6" s="50"/>
      <c r="O6" s="1">
        <f t="shared" si="0"/>
        <v>12</v>
      </c>
      <c r="P6" s="47" t="s">
        <v>10</v>
      </c>
      <c r="Q6" s="48" t="s">
        <v>71</v>
      </c>
      <c r="S6" s="44" t="e">
        <f>[1]!FCANDLE($Q$2,$Q$3,$Q$4,$Q$5,"安値",D3,$Q$6,$Q$7)</f>
        <v>#N/A</v>
      </c>
    </row>
    <row r="7" spans="1:27" x14ac:dyDescent="0.15">
      <c r="A7" s="49">
        <v>43454</v>
      </c>
      <c r="B7" s="50">
        <v>869</v>
      </c>
      <c r="C7" s="50">
        <v>878</v>
      </c>
      <c r="D7" s="50">
        <v>813</v>
      </c>
      <c r="E7" s="51">
        <v>832</v>
      </c>
      <c r="F7" s="53">
        <f t="shared" si="1"/>
        <v>853.66666666666663</v>
      </c>
      <c r="G7" s="53">
        <f t="shared" ref="G7:G65" si="2">AVERAGE(E3:E7)</f>
        <v>875.8</v>
      </c>
      <c r="H7" s="52" t="s">
        <v>85</v>
      </c>
      <c r="I7" s="53">
        <f t="shared" ref="I7:I63" si="3">ABS(F7-F6)</f>
        <v>22.666666666666742</v>
      </c>
      <c r="J7" s="100">
        <f>E7-B7</f>
        <v>-37</v>
      </c>
      <c r="K7" s="54" t="str">
        <f>_xlfn.IFS(AND(F7&gt;F6,J7&lt;-20),"売",AND(F7&lt;F6,J7&lt;-20),"買",AND(F7&gt;F6,J7&gt;-21),"買",AND(F7&lt;F6,J7&gt;-21),"売",F7=F6,"-")</f>
        <v>買</v>
      </c>
      <c r="L7" s="50">
        <f t="shared" ref="L7:L63" si="4">_xlfn.IFS(I7&lt;$P$10,$Q$10,I7&lt;$P$11,$Q$11,I7&lt;$P$12,$Q$12)</f>
        <v>5</v>
      </c>
      <c r="M7" s="55">
        <f>_xlfn.IFS($K7="買",($E8-$B8)*L7*1000,$K7="売",($B8-$E8)*L7*1000,$K7="-",0)</f>
        <v>-155000</v>
      </c>
      <c r="N7" s="55">
        <f>_xlfn.IFS(AND($K7="買",($D8-$B8)&lt;注文MOTH!$K$14),(注文MOTH!$K$14-1)*L7*1000,AND($K7="売",($B8-$C8)&lt;注文MOTH!$K$14),(注文MOTH!$K$14-1)*L7*1000,AND($K7="買",($D8-$B8)&gt;=注文MOTH!$K$14),$M7,AND($K7="売",($B8-$C8)&gt;=注文MOTH!$K$14),$M7,$K7="-",0)-86*L7</f>
        <v>-155430</v>
      </c>
      <c r="O7" s="1">
        <f t="shared" si="0"/>
        <v>12</v>
      </c>
      <c r="P7" s="47" t="s">
        <v>11</v>
      </c>
      <c r="Q7" s="48">
        <v>63</v>
      </c>
      <c r="S7" s="44" t="e">
        <f>[1]!FCANDLE($Q$2,$Q$3,$Q$4,$Q$5,"終値",E3,$Q$6,$Q$7)</f>
        <v>#N/A</v>
      </c>
    </row>
    <row r="8" spans="1:27" x14ac:dyDescent="0.15">
      <c r="A8" s="49">
        <v>43455</v>
      </c>
      <c r="B8" s="50">
        <v>835</v>
      </c>
      <c r="C8" s="50">
        <v>840</v>
      </c>
      <c r="D8" s="50">
        <v>785</v>
      </c>
      <c r="E8" s="51">
        <v>804</v>
      </c>
      <c r="F8" s="53">
        <f t="shared" si="1"/>
        <v>834.66666666666663</v>
      </c>
      <c r="G8" s="53">
        <f t="shared" si="2"/>
        <v>853</v>
      </c>
      <c r="H8" s="52" t="s">
        <v>85</v>
      </c>
      <c r="I8" s="53">
        <f t="shared" si="3"/>
        <v>19</v>
      </c>
      <c r="J8" s="100">
        <f t="shared" ref="J8:J65" si="5">E8-B8</f>
        <v>-31</v>
      </c>
      <c r="K8" s="54" t="str">
        <f t="shared" ref="K8:K63" si="6">_xlfn.IFS(AND(F8&gt;F7,J8&lt;-20),"売",AND(F8&lt;F7,J8&lt;-20),"買",AND(F8&gt;F7,J8&gt;-21),"買",AND(F8&lt;F7,J8&gt;-21),"売",F8=F7,"-")</f>
        <v>買</v>
      </c>
      <c r="L8" s="50">
        <f t="shared" si="4"/>
        <v>5</v>
      </c>
      <c r="M8" s="55">
        <f t="shared" ref="M8:M64" si="7">_xlfn.IFS($K8="買",($E9-$B9)*L8*1000,$K8="売",($B9-$E9)*L8*1000,$K8="-",0)</f>
        <v>-295000</v>
      </c>
      <c r="N8" s="55">
        <f>_xlfn.IFS(AND($K8="買",($D9-$B9)&lt;注文MOTH!$K$14),(注文MOTH!$K$14-1)*L8*1000,AND($K8="売",($B9-$C9)&lt;注文MOTH!$K$14),(注文MOTH!$K$14-1)*L8*1000,AND($K8="買",($D9-$B9)&gt;=注文MOTH!$K$14),$M8,AND($K8="売",($B9-$C9)&gt;=注文MOTH!$K$14),$M8,$K8="-",0)-86*L8</f>
        <v>-295430</v>
      </c>
      <c r="O8" s="1">
        <f t="shared" si="0"/>
        <v>12</v>
      </c>
    </row>
    <row r="9" spans="1:27" x14ac:dyDescent="0.15">
      <c r="A9" s="49">
        <v>43459</v>
      </c>
      <c r="B9" s="50">
        <v>800</v>
      </c>
      <c r="C9" s="50">
        <v>813</v>
      </c>
      <c r="D9" s="50">
        <v>741</v>
      </c>
      <c r="E9" s="51">
        <v>741</v>
      </c>
      <c r="F9" s="53">
        <f t="shared" si="1"/>
        <v>792.33333333333337</v>
      </c>
      <c r="G9" s="53">
        <f t="shared" si="2"/>
        <v>821.2</v>
      </c>
      <c r="H9" s="52" t="s">
        <v>85</v>
      </c>
      <c r="I9" s="53">
        <f t="shared" si="3"/>
        <v>42.333333333333258</v>
      </c>
      <c r="J9" s="100">
        <f t="shared" si="5"/>
        <v>-59</v>
      </c>
      <c r="K9" s="54" t="str">
        <f t="shared" si="6"/>
        <v>買</v>
      </c>
      <c r="L9" s="50">
        <f t="shared" si="4"/>
        <v>5</v>
      </c>
      <c r="M9" s="55">
        <f t="shared" si="7"/>
        <v>145000</v>
      </c>
      <c r="N9" s="55">
        <f>_xlfn.IFS(AND($K9="買",($D10-$B10)&lt;注文MOTH!$K$14),(注文MOTH!$K$14-1)*L9*1000,AND($K9="売",($B10-$C10)&lt;注文MOTH!$K$14),(注文MOTH!$K$14-1)*L9*1000,AND($K9="買",($D10-$B10)&gt;=注文MOTH!$K$14),$M9,AND($K9="売",($B10-$C10)&gt;=注文MOTH!$K$14),$M9,$K9="-",0)-86*L9</f>
        <v>144570</v>
      </c>
      <c r="O9" s="1">
        <f t="shared" si="0"/>
        <v>12</v>
      </c>
      <c r="P9" s="47" t="s">
        <v>87</v>
      </c>
      <c r="Q9" s="50"/>
      <c r="S9" s="98" t="s">
        <v>140</v>
      </c>
    </row>
    <row r="10" spans="1:27" x14ac:dyDescent="0.15">
      <c r="A10" s="49">
        <v>43460</v>
      </c>
      <c r="B10" s="50">
        <v>742</v>
      </c>
      <c r="C10" s="50">
        <v>799</v>
      </c>
      <c r="D10" s="50">
        <v>741</v>
      </c>
      <c r="E10" s="51">
        <v>771</v>
      </c>
      <c r="F10" s="53">
        <f t="shared" si="1"/>
        <v>772</v>
      </c>
      <c r="G10" s="53">
        <f t="shared" si="2"/>
        <v>803.2</v>
      </c>
      <c r="H10" s="52" t="s">
        <v>85</v>
      </c>
      <c r="I10" s="53">
        <f t="shared" si="3"/>
        <v>20.333333333333371</v>
      </c>
      <c r="J10" s="100">
        <f t="shared" si="5"/>
        <v>29</v>
      </c>
      <c r="K10" s="54" t="str">
        <f t="shared" si="6"/>
        <v>売</v>
      </c>
      <c r="L10" s="50">
        <f t="shared" si="4"/>
        <v>5</v>
      </c>
      <c r="M10" s="55">
        <f t="shared" si="7"/>
        <v>-255000</v>
      </c>
      <c r="N10" s="55">
        <f>_xlfn.IFS(AND($K10="買",($D11-$B11)&lt;注文MOTH!$K$14),(注文MOTH!$K$14-1)*L10*1000,AND($K10="売",($B11-$C11)&lt;注文MOTH!$K$14),(注文MOTH!$K$14-1)*L10*1000,AND($K10="買",($D11-$B11)&gt;=注文MOTH!$K$14),$M10,AND($K10="売",($B11-$C11)&gt;=注文MOTH!$K$14),$M10,$K10="-",0)-86*L10</f>
        <v>-255430</v>
      </c>
      <c r="O10" s="1">
        <f t="shared" si="0"/>
        <v>12</v>
      </c>
      <c r="P10" s="47">
        <v>2</v>
      </c>
      <c r="Q10" s="50">
        <v>3</v>
      </c>
      <c r="S10" s="97">
        <f>N1/L1</f>
        <v>-1127.1743772241994</v>
      </c>
    </row>
    <row r="11" spans="1:27" x14ac:dyDescent="0.15">
      <c r="A11" s="49">
        <v>43461</v>
      </c>
      <c r="B11" s="50">
        <v>765</v>
      </c>
      <c r="C11" s="50">
        <v>825</v>
      </c>
      <c r="D11" s="50">
        <v>762</v>
      </c>
      <c r="E11" s="51">
        <v>816</v>
      </c>
      <c r="F11" s="53">
        <f t="shared" si="1"/>
        <v>776</v>
      </c>
      <c r="G11" s="53">
        <f t="shared" si="2"/>
        <v>792.8</v>
      </c>
      <c r="H11" s="52" t="s">
        <v>85</v>
      </c>
      <c r="I11" s="53">
        <f t="shared" si="3"/>
        <v>4</v>
      </c>
      <c r="J11" s="100">
        <f t="shared" si="5"/>
        <v>51</v>
      </c>
      <c r="K11" s="54" t="str">
        <f t="shared" si="6"/>
        <v>買</v>
      </c>
      <c r="L11" s="50">
        <f t="shared" si="4"/>
        <v>5</v>
      </c>
      <c r="M11" s="55">
        <f t="shared" si="7"/>
        <v>-50000</v>
      </c>
      <c r="N11" s="55">
        <f>_xlfn.IFS(AND($K11="買",($D12-$B12)&lt;注文MOTH!$K$14),(注文MOTH!$K$14-1)*L11*1000,AND($K11="売",($B12-$C12)&lt;注文MOTH!$K$14),(注文MOTH!$K$14-1)*L11*1000,AND($K11="買",($D12-$B12)&gt;=注文MOTH!$K$14),$M11,AND($K11="売",($B12-$C12)&gt;=注文MOTH!$K$14),$M11,$K11="-",0)-86*L11</f>
        <v>-50430</v>
      </c>
      <c r="O11" s="1">
        <f t="shared" si="0"/>
        <v>12</v>
      </c>
      <c r="P11" s="47">
        <v>7</v>
      </c>
      <c r="Q11" s="50">
        <v>5</v>
      </c>
    </row>
    <row r="12" spans="1:27" x14ac:dyDescent="0.15">
      <c r="A12" s="49">
        <v>43462</v>
      </c>
      <c r="B12" s="50">
        <v>813</v>
      </c>
      <c r="C12" s="50">
        <v>814</v>
      </c>
      <c r="D12" s="50">
        <v>780</v>
      </c>
      <c r="E12" s="51">
        <v>803</v>
      </c>
      <c r="F12" s="53">
        <f t="shared" si="1"/>
        <v>796.66666666666663</v>
      </c>
      <c r="G12" s="53">
        <f t="shared" si="2"/>
        <v>787</v>
      </c>
      <c r="H12" s="53">
        <f t="shared" ref="H12:H65" si="8">AVERAGE(E3:E12)</f>
        <v>831.4</v>
      </c>
      <c r="I12" s="53">
        <f t="shared" si="3"/>
        <v>20.666666666666629</v>
      </c>
      <c r="J12" s="100">
        <f t="shared" si="5"/>
        <v>-10</v>
      </c>
      <c r="K12" s="54" t="str">
        <f t="shared" si="6"/>
        <v>買</v>
      </c>
      <c r="L12" s="50">
        <f t="shared" si="4"/>
        <v>5</v>
      </c>
      <c r="M12" s="55">
        <f t="shared" si="7"/>
        <v>75000</v>
      </c>
      <c r="N12" s="55">
        <f>_xlfn.IFS(AND($K12="買",($D13-$B13)&lt;注文MOTH!$K$14),(注文MOTH!$K$14-1)*L12*1000,AND($K12="売",($B13-$C13)&lt;注文MOTH!$K$14),(注文MOTH!$K$14-1)*L12*1000,AND($K12="買",($D13-$B13)&gt;=注文MOTH!$K$14),$M12,AND($K12="売",($B13-$C13)&gt;=注文MOTH!$K$14),$M12,$K12="-",0)-86*L12</f>
        <v>74570</v>
      </c>
      <c r="O12" s="1">
        <f t="shared" si="0"/>
        <v>12</v>
      </c>
      <c r="P12" s="47">
        <v>100</v>
      </c>
      <c r="Q12" s="50">
        <v>5</v>
      </c>
      <c r="AA12" t="s">
        <v>146</v>
      </c>
    </row>
    <row r="13" spans="1:27" x14ac:dyDescent="0.15">
      <c r="A13" s="49">
        <v>43469</v>
      </c>
      <c r="B13" s="50">
        <v>797</v>
      </c>
      <c r="C13" s="50">
        <v>817</v>
      </c>
      <c r="D13" s="50">
        <v>770</v>
      </c>
      <c r="E13" s="51">
        <v>812</v>
      </c>
      <c r="F13" s="53">
        <f t="shared" si="1"/>
        <v>810.33333333333337</v>
      </c>
      <c r="G13" s="53">
        <f t="shared" si="2"/>
        <v>788.6</v>
      </c>
      <c r="H13" s="53">
        <f t="shared" si="8"/>
        <v>820.8</v>
      </c>
      <c r="I13" s="53">
        <f t="shared" si="3"/>
        <v>13.666666666666742</v>
      </c>
      <c r="J13" s="100">
        <f t="shared" si="5"/>
        <v>15</v>
      </c>
      <c r="K13" s="54" t="str">
        <f t="shared" si="6"/>
        <v>買</v>
      </c>
      <c r="L13" s="50">
        <f t="shared" si="4"/>
        <v>5</v>
      </c>
      <c r="M13" s="55">
        <f t="shared" si="7"/>
        <v>155000</v>
      </c>
      <c r="N13" s="55">
        <f>_xlfn.IFS(AND($K13="買",($D14-$B14)&lt;注文MOTH!$K$14),(注文MOTH!$K$14-1)*L13*1000,AND($K13="売",($B14-$C14)&lt;注文MOTH!$K$14),(注文MOTH!$K$14-1)*L13*1000,AND($K13="買",($D14-$B14)&gt;=注文MOTH!$K$14),$M13,AND($K13="売",($B14-$C14)&gt;=注文MOTH!$K$14),$M13,$K13="-",0)-86*L13</f>
        <v>154570</v>
      </c>
      <c r="O13" s="1">
        <f t="shared" si="0"/>
        <v>1</v>
      </c>
      <c r="P13" s="56" t="s">
        <v>88</v>
      </c>
      <c r="Q13" s="57" t="s">
        <v>89</v>
      </c>
      <c r="R13" s="57" t="s">
        <v>90</v>
      </c>
      <c r="S13" s="57" t="s">
        <v>91</v>
      </c>
      <c r="T13" s="57" t="s">
        <v>92</v>
      </c>
      <c r="U13" s="57" t="s">
        <v>93</v>
      </c>
      <c r="V13" s="57" t="s">
        <v>94</v>
      </c>
      <c r="W13" s="57" t="s">
        <v>95</v>
      </c>
      <c r="X13" s="57" t="s">
        <v>96</v>
      </c>
      <c r="Y13" s="57" t="s">
        <v>97</v>
      </c>
      <c r="Z13" s="57" t="s">
        <v>98</v>
      </c>
      <c r="AA13" s="57" t="s">
        <v>99</v>
      </c>
    </row>
    <row r="14" spans="1:27" x14ac:dyDescent="0.15">
      <c r="A14" s="49">
        <v>43472</v>
      </c>
      <c r="B14" s="50">
        <v>815</v>
      </c>
      <c r="C14" s="50">
        <v>850</v>
      </c>
      <c r="D14" s="50">
        <v>812</v>
      </c>
      <c r="E14" s="51">
        <v>846</v>
      </c>
      <c r="F14" s="53">
        <f t="shared" si="1"/>
        <v>820.33333333333337</v>
      </c>
      <c r="G14" s="53">
        <f t="shared" si="2"/>
        <v>809.6</v>
      </c>
      <c r="H14" s="53">
        <f t="shared" si="8"/>
        <v>815.4</v>
      </c>
      <c r="I14" s="53">
        <f t="shared" si="3"/>
        <v>10</v>
      </c>
      <c r="J14" s="100">
        <f t="shared" si="5"/>
        <v>31</v>
      </c>
      <c r="K14" s="54" t="str">
        <f t="shared" si="6"/>
        <v>買</v>
      </c>
      <c r="L14" s="50">
        <f t="shared" si="4"/>
        <v>5</v>
      </c>
      <c r="M14" s="55">
        <f t="shared" si="7"/>
        <v>100000</v>
      </c>
      <c r="N14" s="55">
        <f>_xlfn.IFS(AND($K14="買",($D15-$B15)&lt;注文MOTH!$K$14),(注文MOTH!$K$14-1)*L14*1000,AND($K14="売",($B15-$C15)&lt;注文MOTH!$K$14),(注文MOTH!$K$14-1)*L14*1000,AND($K14="買",($D15-$B15)&gt;=注文MOTH!$K$14),$M14,AND($K14="売",($B15-$C15)&gt;=注文MOTH!$K$14),$M14,$K14="-",0)-86*L14</f>
        <v>99570</v>
      </c>
      <c r="O14" s="1">
        <f t="shared" si="0"/>
        <v>1</v>
      </c>
      <c r="P14" s="58">
        <f>SUMIFS($M$7:$M$65,$O$7:$O$65,"1")</f>
        <v>290000</v>
      </c>
      <c r="Q14" s="58">
        <f>SUMIFS($M$7:$M$65,$O$7:$O$65,"2")</f>
        <v>211000</v>
      </c>
      <c r="R14" s="58">
        <f>SUMIFS($M$7:$M$65,$O$7:$O$65,"3")</f>
        <v>-259000</v>
      </c>
      <c r="S14" s="58">
        <f>SUMIFS($M$7:$M$65,$O$7:$O$65,"4")</f>
        <v>0</v>
      </c>
      <c r="T14" s="58">
        <f>SUMIFS($M$7:$M$65,$O$7:$O$65,"5")</f>
        <v>0</v>
      </c>
      <c r="U14" s="58">
        <f>SUMIFS($M$7:$M$65,$O$7:$O$65,"6")</f>
        <v>0</v>
      </c>
      <c r="V14" s="58">
        <f>SUMIFS($M$7:$M$65,$O$7:$O$65,"7")</f>
        <v>0</v>
      </c>
      <c r="W14" s="58">
        <f>SUMIFS($M$7:$M$65,$O$7:$O$65,"8")</f>
        <v>0</v>
      </c>
      <c r="X14" s="58">
        <f>SUMIFS($M$7:$M$65,$O$7:$O$65,"9")</f>
        <v>0</v>
      </c>
      <c r="Y14" s="58">
        <f>SUMIFS($M$7:$M$65,$O$7:$O$65,"10")</f>
        <v>0</v>
      </c>
      <c r="Z14" s="58">
        <f>SUMIFS($M$7:$M$65,$O$7:$O$65,"11")</f>
        <v>0</v>
      </c>
      <c r="AA14" s="58">
        <f>SUMIFS($M$7:$M$65,$O$7:$O$65,"12")</f>
        <v>-535000</v>
      </c>
    </row>
    <row r="15" spans="1:27" x14ac:dyDescent="0.15">
      <c r="A15" s="49">
        <v>43473</v>
      </c>
      <c r="B15" s="50">
        <v>849</v>
      </c>
      <c r="C15" s="50">
        <v>879</v>
      </c>
      <c r="D15" s="50">
        <v>839</v>
      </c>
      <c r="E15" s="51">
        <v>869</v>
      </c>
      <c r="F15" s="53">
        <f t="shared" si="1"/>
        <v>842.33333333333337</v>
      </c>
      <c r="G15" s="53">
        <f t="shared" si="2"/>
        <v>829.2</v>
      </c>
      <c r="H15" s="53">
        <f t="shared" si="8"/>
        <v>816.2</v>
      </c>
      <c r="I15" s="53">
        <f t="shared" si="3"/>
        <v>22</v>
      </c>
      <c r="J15" s="100">
        <f t="shared" si="5"/>
        <v>20</v>
      </c>
      <c r="K15" s="54" t="str">
        <f t="shared" si="6"/>
        <v>買</v>
      </c>
      <c r="L15" s="50">
        <f t="shared" si="4"/>
        <v>5</v>
      </c>
      <c r="M15" s="55">
        <f t="shared" si="7"/>
        <v>50000</v>
      </c>
      <c r="N15" s="55">
        <f>_xlfn.IFS(AND($K15="買",($D16-$B16)&lt;注文MOTH!$K$14),(注文MOTH!$K$14-1)*L15*1000,AND($K15="売",($B16-$C16)&lt;注文MOTH!$K$14),(注文MOTH!$K$14-1)*L15*1000,AND($K15="買",($D16-$B16)&gt;=注文MOTH!$K$14),$M15,AND($K15="売",($B16-$C16)&gt;=注文MOTH!$K$14),$M15,$K15="-",0)-86*L15</f>
        <v>49570</v>
      </c>
      <c r="O15" s="1">
        <f t="shared" si="0"/>
        <v>1</v>
      </c>
    </row>
    <row r="16" spans="1:27" x14ac:dyDescent="0.15">
      <c r="A16" s="49">
        <v>43474</v>
      </c>
      <c r="B16" s="50">
        <v>873</v>
      </c>
      <c r="C16" s="50">
        <v>889</v>
      </c>
      <c r="D16" s="50">
        <v>872</v>
      </c>
      <c r="E16" s="51">
        <v>883</v>
      </c>
      <c r="F16" s="53">
        <f t="shared" si="1"/>
        <v>866</v>
      </c>
      <c r="G16" s="53">
        <f t="shared" si="2"/>
        <v>842.6</v>
      </c>
      <c r="H16" s="53">
        <f t="shared" si="8"/>
        <v>817.7</v>
      </c>
      <c r="I16" s="53">
        <f t="shared" si="3"/>
        <v>23.666666666666629</v>
      </c>
      <c r="J16" s="100">
        <f t="shared" si="5"/>
        <v>10</v>
      </c>
      <c r="K16" s="54" t="str">
        <f t="shared" si="6"/>
        <v>買</v>
      </c>
      <c r="L16" s="50">
        <f t="shared" si="4"/>
        <v>5</v>
      </c>
      <c r="M16" s="55">
        <f t="shared" si="7"/>
        <v>-100000</v>
      </c>
      <c r="N16" s="55">
        <f>_xlfn.IFS(AND($K16="買",($D17-$B17)&lt;注文MOTH!$K$14),(注文MOTH!$K$14-1)*L16*1000,AND($K16="売",($B17-$C17)&lt;注文MOTH!$K$14),(注文MOTH!$K$14-1)*L16*1000,AND($K16="買",($D17-$B17)&gt;=注文MOTH!$K$14),$M16,AND($K16="売",($B17-$C17)&gt;=注文MOTH!$K$14),$M16,$K16="-",0)-86*L16</f>
        <v>-100430</v>
      </c>
      <c r="O16" s="1">
        <f t="shared" si="0"/>
        <v>1</v>
      </c>
    </row>
    <row r="17" spans="1:22" x14ac:dyDescent="0.15">
      <c r="A17" s="49">
        <v>43475</v>
      </c>
      <c r="B17" s="50">
        <v>882</v>
      </c>
      <c r="C17" s="50">
        <v>885</v>
      </c>
      <c r="D17" s="50">
        <v>861</v>
      </c>
      <c r="E17" s="51">
        <v>862</v>
      </c>
      <c r="F17" s="53">
        <f t="shared" si="1"/>
        <v>871.33333333333337</v>
      </c>
      <c r="G17" s="53">
        <f t="shared" si="2"/>
        <v>854.4</v>
      </c>
      <c r="H17" s="53">
        <f t="shared" si="8"/>
        <v>820.7</v>
      </c>
      <c r="I17" s="53">
        <f t="shared" si="3"/>
        <v>5.3333333333333712</v>
      </c>
      <c r="J17" s="100">
        <f t="shared" si="5"/>
        <v>-20</v>
      </c>
      <c r="K17" s="54" t="str">
        <f t="shared" si="6"/>
        <v>買</v>
      </c>
      <c r="L17" s="50">
        <f t="shared" si="4"/>
        <v>5</v>
      </c>
      <c r="M17" s="55">
        <f t="shared" si="7"/>
        <v>90000</v>
      </c>
      <c r="N17" s="55">
        <f>_xlfn.IFS(AND($K17="買",($D18-$B18)&lt;注文MOTH!$K$14),(注文MOTH!$K$14-1)*L17*1000,AND($K17="売",($B18-$C18)&lt;注文MOTH!$K$14),(注文MOTH!$K$14-1)*L17*1000,AND($K17="買",($D18-$B18)&gt;=注文MOTH!$K$14),$M17,AND($K17="売",($B18-$C18)&gt;=注文MOTH!$K$14),$M17,$K17="-",0)-86*L17</f>
        <v>89570</v>
      </c>
      <c r="O17" s="1">
        <f t="shared" si="0"/>
        <v>1</v>
      </c>
      <c r="R17" s="60"/>
      <c r="S17" s="60"/>
      <c r="T17" s="60"/>
      <c r="U17" s="96"/>
      <c r="V17" s="60"/>
    </row>
    <row r="18" spans="1:22" x14ac:dyDescent="0.15">
      <c r="A18" s="49">
        <v>43476</v>
      </c>
      <c r="B18" s="50">
        <v>860</v>
      </c>
      <c r="C18" s="50">
        <v>885</v>
      </c>
      <c r="D18" s="50">
        <v>849</v>
      </c>
      <c r="E18" s="51">
        <v>878</v>
      </c>
      <c r="F18" s="53">
        <f t="shared" si="1"/>
        <v>874.33333333333337</v>
      </c>
      <c r="G18" s="53">
        <f t="shared" si="2"/>
        <v>867.6</v>
      </c>
      <c r="H18" s="53">
        <f t="shared" si="8"/>
        <v>828.1</v>
      </c>
      <c r="I18" s="53">
        <f t="shared" si="3"/>
        <v>3</v>
      </c>
      <c r="J18" s="100">
        <f t="shared" si="5"/>
        <v>18</v>
      </c>
      <c r="K18" s="54" t="str">
        <f t="shared" si="6"/>
        <v>買</v>
      </c>
      <c r="L18" s="50">
        <f t="shared" si="4"/>
        <v>5</v>
      </c>
      <c r="M18" s="55">
        <f t="shared" si="7"/>
        <v>110000</v>
      </c>
      <c r="N18" s="55">
        <f>_xlfn.IFS(AND($K18="買",($D19-$B19)&lt;注文MOTH!$K$14),(注文MOTH!$K$14-1)*L18*1000,AND($K18="売",($B19-$C19)&lt;注文MOTH!$K$14),(注文MOTH!$K$14-1)*L18*1000,AND($K18="買",($D19-$B19)&gt;=注文MOTH!$K$14),$M18,AND($K18="売",($B19-$C19)&gt;=注文MOTH!$K$14),$M18,$K18="-",0)-86*L18</f>
        <v>109570</v>
      </c>
      <c r="O18" s="1">
        <f t="shared" si="0"/>
        <v>1</v>
      </c>
      <c r="R18" s="60"/>
      <c r="S18" s="60"/>
      <c r="T18" s="60"/>
      <c r="U18" s="96"/>
      <c r="V18" s="60"/>
    </row>
    <row r="19" spans="1:22" x14ac:dyDescent="0.15">
      <c r="A19" s="49">
        <v>43480</v>
      </c>
      <c r="B19" s="50">
        <v>879</v>
      </c>
      <c r="C19" s="50">
        <v>905</v>
      </c>
      <c r="D19" s="50">
        <v>867</v>
      </c>
      <c r="E19" s="51">
        <v>901</v>
      </c>
      <c r="F19" s="53">
        <f t="shared" si="1"/>
        <v>880.33333333333337</v>
      </c>
      <c r="G19" s="53">
        <f t="shared" si="2"/>
        <v>878.6</v>
      </c>
      <c r="H19" s="53">
        <f t="shared" si="8"/>
        <v>844.1</v>
      </c>
      <c r="I19" s="53">
        <f t="shared" si="3"/>
        <v>6</v>
      </c>
      <c r="J19" s="100">
        <f t="shared" si="5"/>
        <v>22</v>
      </c>
      <c r="K19" s="54" t="str">
        <f t="shared" si="6"/>
        <v>買</v>
      </c>
      <c r="L19" s="50">
        <f t="shared" si="4"/>
        <v>5</v>
      </c>
      <c r="M19" s="55">
        <f t="shared" si="7"/>
        <v>10000</v>
      </c>
      <c r="N19" s="55">
        <f>_xlfn.IFS(AND($K19="買",($D20-$B20)&lt;注文MOTH!$K$14),(注文MOTH!$K$14-1)*L19*1000,AND($K19="売",($B20-$C20)&lt;注文MOTH!$K$14),(注文MOTH!$K$14-1)*L19*1000,AND($K19="買",($D20-$B20)&gt;=注文MOTH!$K$14),$M19,AND($K19="売",($B20-$C20)&gt;=注文MOTH!$K$14),$M19,$K19="-",0)-86*L19</f>
        <v>9570</v>
      </c>
      <c r="O19" s="1">
        <f t="shared" si="0"/>
        <v>1</v>
      </c>
      <c r="R19" s="60"/>
      <c r="S19" s="60"/>
      <c r="T19" s="44"/>
      <c r="V19" s="60"/>
    </row>
    <row r="20" spans="1:22" x14ac:dyDescent="0.15">
      <c r="A20" s="49">
        <v>43481</v>
      </c>
      <c r="B20" s="50">
        <v>898</v>
      </c>
      <c r="C20" s="50">
        <v>909</v>
      </c>
      <c r="D20" s="50">
        <v>888</v>
      </c>
      <c r="E20" s="51">
        <v>900</v>
      </c>
      <c r="F20" s="53">
        <f t="shared" si="1"/>
        <v>893</v>
      </c>
      <c r="G20" s="53">
        <f t="shared" si="2"/>
        <v>884.8</v>
      </c>
      <c r="H20" s="53">
        <f t="shared" si="8"/>
        <v>857</v>
      </c>
      <c r="I20" s="53">
        <f t="shared" si="3"/>
        <v>12.666666666666629</v>
      </c>
      <c r="J20" s="100">
        <f t="shared" si="5"/>
        <v>2</v>
      </c>
      <c r="K20" s="54" t="str">
        <f t="shared" si="6"/>
        <v>買</v>
      </c>
      <c r="L20" s="50">
        <f t="shared" si="4"/>
        <v>5</v>
      </c>
      <c r="M20" s="55">
        <f t="shared" si="7"/>
        <v>95000</v>
      </c>
      <c r="N20" s="55">
        <f>_xlfn.IFS(AND($K20="買",($D21-$B21)&lt;注文MOTH!$K$14),(注文MOTH!$K$14-1)*L20*1000,AND($K20="売",($B21-$C21)&lt;注文MOTH!$K$14),(注文MOTH!$K$14-1)*L20*1000,AND($K20="買",($D21-$B21)&gt;=注文MOTH!$K$14),$M20,AND($K20="売",($B21-$C21)&gt;=注文MOTH!$K$14),$M20,$K20="-",0)-86*L20</f>
        <v>94570</v>
      </c>
      <c r="O20" s="1">
        <f t="shared" si="0"/>
        <v>1</v>
      </c>
      <c r="R20" s="60"/>
      <c r="S20" s="60"/>
      <c r="T20" s="44"/>
      <c r="V20" s="60"/>
    </row>
    <row r="21" spans="1:22" x14ac:dyDescent="0.15">
      <c r="A21" s="49">
        <v>43482</v>
      </c>
      <c r="B21" s="50">
        <v>901</v>
      </c>
      <c r="C21" s="50">
        <v>921</v>
      </c>
      <c r="D21" s="50">
        <v>899</v>
      </c>
      <c r="E21" s="51">
        <v>920</v>
      </c>
      <c r="F21" s="53">
        <f t="shared" si="1"/>
        <v>907</v>
      </c>
      <c r="G21" s="53">
        <f t="shared" si="2"/>
        <v>892.2</v>
      </c>
      <c r="H21" s="53">
        <f t="shared" si="8"/>
        <v>867.4</v>
      </c>
      <c r="I21" s="53">
        <f t="shared" si="3"/>
        <v>14</v>
      </c>
      <c r="J21" s="100">
        <f t="shared" si="5"/>
        <v>19</v>
      </c>
      <c r="K21" s="54" t="str">
        <f t="shared" si="6"/>
        <v>買</v>
      </c>
      <c r="L21" s="50">
        <f t="shared" si="4"/>
        <v>5</v>
      </c>
      <c r="M21" s="55">
        <f t="shared" si="7"/>
        <v>140000</v>
      </c>
      <c r="N21" s="55">
        <f>_xlfn.IFS(AND($K21="買",($D22-$B22)&lt;注文MOTH!$K$14),(注文MOTH!$K$14-1)*L21*1000,AND($K21="売",($B22-$C22)&lt;注文MOTH!$K$14),(注文MOTH!$K$14-1)*L21*1000,AND($K21="買",($D22-$B22)&gt;=注文MOTH!$K$14),$M21,AND($K21="売",($B22-$C22)&gt;=注文MOTH!$K$14),$M21,$K21="-",0)-86*L21</f>
        <v>139570</v>
      </c>
      <c r="O21" s="1">
        <f t="shared" si="0"/>
        <v>1</v>
      </c>
      <c r="R21" s="60"/>
      <c r="S21" s="60"/>
      <c r="T21" s="44"/>
      <c r="V21" s="60"/>
    </row>
    <row r="22" spans="1:22" x14ac:dyDescent="0.15">
      <c r="A22" s="49">
        <v>43483</v>
      </c>
      <c r="B22" s="50">
        <v>913</v>
      </c>
      <c r="C22" s="50">
        <v>944</v>
      </c>
      <c r="D22" s="50">
        <v>905</v>
      </c>
      <c r="E22" s="51">
        <v>941</v>
      </c>
      <c r="F22" s="53">
        <f t="shared" si="1"/>
        <v>920.33333333333337</v>
      </c>
      <c r="G22" s="53">
        <f t="shared" si="2"/>
        <v>908</v>
      </c>
      <c r="H22" s="53">
        <f t="shared" si="8"/>
        <v>881.2</v>
      </c>
      <c r="I22" s="53">
        <f t="shared" si="3"/>
        <v>13.333333333333371</v>
      </c>
      <c r="J22" s="100">
        <f t="shared" si="5"/>
        <v>28</v>
      </c>
      <c r="K22" s="54" t="str">
        <f t="shared" si="6"/>
        <v>買</v>
      </c>
      <c r="L22" s="50">
        <f t="shared" si="4"/>
        <v>5</v>
      </c>
      <c r="M22" s="55">
        <f t="shared" si="7"/>
        <v>-85000</v>
      </c>
      <c r="N22" s="55">
        <f>_xlfn.IFS(AND($K22="買",($D23-$B23)&lt;注文MOTH!$K$14),(注文MOTH!$K$14-1)*L22*1000,AND($K22="売",($B23-$C23)&lt;注文MOTH!$K$14),(注文MOTH!$K$14-1)*L22*1000,AND($K22="買",($D23-$B23)&gt;=注文MOTH!$K$14),$M22,AND($K22="売",($B23-$C23)&gt;=注文MOTH!$K$14),$M22,$K22="-",0)-86*L22</f>
        <v>-85430</v>
      </c>
      <c r="O22" s="1">
        <f t="shared" si="0"/>
        <v>1</v>
      </c>
    </row>
    <row r="23" spans="1:22" x14ac:dyDescent="0.15">
      <c r="A23" s="49">
        <v>43486</v>
      </c>
      <c r="B23" s="50">
        <v>943</v>
      </c>
      <c r="C23" s="50">
        <v>963</v>
      </c>
      <c r="D23" s="50">
        <v>917</v>
      </c>
      <c r="E23" s="51">
        <v>926</v>
      </c>
      <c r="F23" s="53">
        <f t="shared" si="1"/>
        <v>929</v>
      </c>
      <c r="G23" s="53">
        <f t="shared" si="2"/>
        <v>917.6</v>
      </c>
      <c r="H23" s="53">
        <f t="shared" si="8"/>
        <v>892.6</v>
      </c>
      <c r="I23" s="53">
        <f t="shared" si="3"/>
        <v>8.6666666666666288</v>
      </c>
      <c r="J23" s="100">
        <f t="shared" si="5"/>
        <v>-17</v>
      </c>
      <c r="K23" s="54" t="str">
        <f t="shared" si="6"/>
        <v>買</v>
      </c>
      <c r="L23" s="50">
        <f t="shared" si="4"/>
        <v>5</v>
      </c>
      <c r="M23" s="55">
        <f t="shared" si="7"/>
        <v>-70000</v>
      </c>
      <c r="N23" s="55">
        <f>_xlfn.IFS(AND($K23="買",($D24-$B24)&lt;注文MOTH!$K$14),(注文MOTH!$K$14-1)*L23*1000,AND($K23="売",($B24-$C24)&lt;注文MOTH!$K$14),(注文MOTH!$K$14-1)*L23*1000,AND($K23="買",($D24-$B24)&gt;=注文MOTH!$K$14),$M23,AND($K23="売",($B24-$C24)&gt;=注文MOTH!$K$14),$M23,$K23="-",0)-86*L23</f>
        <v>-70430</v>
      </c>
      <c r="O23" s="1">
        <f t="shared" si="0"/>
        <v>1</v>
      </c>
    </row>
    <row r="24" spans="1:22" x14ac:dyDescent="0.15">
      <c r="A24" s="49">
        <v>43487</v>
      </c>
      <c r="B24" s="50">
        <v>923</v>
      </c>
      <c r="C24" s="50">
        <v>935</v>
      </c>
      <c r="D24" s="50">
        <v>898</v>
      </c>
      <c r="E24" s="51">
        <v>909</v>
      </c>
      <c r="F24" s="53">
        <f t="shared" si="1"/>
        <v>925.33333333333337</v>
      </c>
      <c r="G24" s="53">
        <f t="shared" si="2"/>
        <v>919.2</v>
      </c>
      <c r="H24" s="53">
        <f t="shared" si="8"/>
        <v>898.9</v>
      </c>
      <c r="I24" s="53">
        <f t="shared" si="3"/>
        <v>3.6666666666666288</v>
      </c>
      <c r="J24" s="100">
        <f t="shared" si="5"/>
        <v>-14</v>
      </c>
      <c r="K24" s="54" t="str">
        <f t="shared" si="6"/>
        <v>売</v>
      </c>
      <c r="L24" s="50">
        <f t="shared" si="4"/>
        <v>5</v>
      </c>
      <c r="M24" s="55">
        <f t="shared" si="7"/>
        <v>-85000</v>
      </c>
      <c r="N24" s="55">
        <f>_xlfn.IFS(AND($K24="買",($D25-$B25)&lt;注文MOTH!$K$14),(注文MOTH!$K$14-1)*L24*1000,AND($K24="売",($B25-$C25)&lt;注文MOTH!$K$14),(注文MOTH!$K$14-1)*L24*1000,AND($K24="買",($D25-$B25)&gt;=注文MOTH!$K$14),$M24,AND($K24="売",($B25-$C25)&gt;=注文MOTH!$K$14),$M24,$K24="-",0)-86*L24</f>
        <v>-85430</v>
      </c>
      <c r="O24" s="1">
        <f t="shared" si="0"/>
        <v>1</v>
      </c>
    </row>
    <row r="25" spans="1:22" x14ac:dyDescent="0.15">
      <c r="A25" s="49">
        <v>43488</v>
      </c>
      <c r="B25" s="50">
        <v>910</v>
      </c>
      <c r="C25" s="50">
        <v>934</v>
      </c>
      <c r="D25" s="50">
        <v>898</v>
      </c>
      <c r="E25" s="51">
        <v>927</v>
      </c>
      <c r="F25" s="53">
        <f t="shared" si="1"/>
        <v>920.66666666666663</v>
      </c>
      <c r="G25" s="53">
        <f t="shared" si="2"/>
        <v>924.6</v>
      </c>
      <c r="H25" s="53">
        <f t="shared" si="8"/>
        <v>904.7</v>
      </c>
      <c r="I25" s="53">
        <f t="shared" si="3"/>
        <v>4.6666666666667425</v>
      </c>
      <c r="J25" s="100">
        <f t="shared" si="5"/>
        <v>17</v>
      </c>
      <c r="K25" s="54" t="str">
        <f t="shared" si="6"/>
        <v>売</v>
      </c>
      <c r="L25" s="50">
        <f t="shared" si="4"/>
        <v>5</v>
      </c>
      <c r="M25" s="55">
        <f t="shared" si="7"/>
        <v>-80000</v>
      </c>
      <c r="N25" s="55">
        <f>_xlfn.IFS(AND($K25="買",($D26-$B26)&lt;注文MOTH!$K$14),(注文MOTH!$K$14-1)*L25*1000,AND($K25="売",($B26-$C26)&lt;注文MOTH!$K$14),(注文MOTH!$K$14-1)*L25*1000,AND($K25="買",($D26-$B26)&gt;=注文MOTH!$K$14),$M25,AND($K25="売",($B26-$C26)&gt;=注文MOTH!$K$14),$M25,$K25="-",0)-86*L25</f>
        <v>-80430</v>
      </c>
      <c r="O25" s="1">
        <f t="shared" si="0"/>
        <v>1</v>
      </c>
    </row>
    <row r="26" spans="1:22" x14ac:dyDescent="0.15">
      <c r="A26" s="49">
        <v>43489</v>
      </c>
      <c r="B26" s="50">
        <v>928</v>
      </c>
      <c r="C26" s="50">
        <v>944</v>
      </c>
      <c r="D26" s="50">
        <v>919</v>
      </c>
      <c r="E26" s="51">
        <v>944</v>
      </c>
      <c r="F26" s="53">
        <f t="shared" si="1"/>
        <v>926.66666666666663</v>
      </c>
      <c r="G26" s="53">
        <f t="shared" si="2"/>
        <v>929.4</v>
      </c>
      <c r="H26" s="53">
        <f t="shared" si="8"/>
        <v>910.8</v>
      </c>
      <c r="I26" s="53">
        <f t="shared" si="3"/>
        <v>6</v>
      </c>
      <c r="J26" s="100">
        <f t="shared" si="5"/>
        <v>16</v>
      </c>
      <c r="K26" s="54" t="str">
        <f t="shared" si="6"/>
        <v>買</v>
      </c>
      <c r="L26" s="50">
        <f t="shared" si="4"/>
        <v>5</v>
      </c>
      <c r="M26" s="55">
        <f t="shared" si="7"/>
        <v>80000</v>
      </c>
      <c r="N26" s="55">
        <f>_xlfn.IFS(AND($K26="買",($D27-$B27)&lt;注文MOTH!$K$14),(注文MOTH!$K$14-1)*L26*1000,AND($K26="売",($B27-$C27)&lt;注文MOTH!$K$14),(注文MOTH!$K$14-1)*L26*1000,AND($K26="買",($D27-$B27)&gt;=注文MOTH!$K$14),$M26,AND($K26="売",($B27-$C27)&gt;=注文MOTH!$K$14),$M26,$K26="-",0)-86*L26</f>
        <v>79570</v>
      </c>
      <c r="O26" s="1">
        <f t="shared" si="0"/>
        <v>1</v>
      </c>
    </row>
    <row r="27" spans="1:22" x14ac:dyDescent="0.15">
      <c r="A27" s="49">
        <v>43490</v>
      </c>
      <c r="B27" s="50">
        <v>944</v>
      </c>
      <c r="C27" s="50">
        <v>961</v>
      </c>
      <c r="D27" s="50">
        <v>938</v>
      </c>
      <c r="E27" s="51">
        <v>960</v>
      </c>
      <c r="F27" s="53">
        <f t="shared" si="1"/>
        <v>943.66666666666663</v>
      </c>
      <c r="G27" s="53">
        <f t="shared" si="2"/>
        <v>933.2</v>
      </c>
      <c r="H27" s="53">
        <f t="shared" si="8"/>
        <v>920.6</v>
      </c>
      <c r="I27" s="53">
        <f t="shared" si="3"/>
        <v>17</v>
      </c>
      <c r="J27" s="100">
        <f t="shared" si="5"/>
        <v>16</v>
      </c>
      <c r="K27" s="54" t="str">
        <f t="shared" si="6"/>
        <v>買</v>
      </c>
      <c r="L27" s="50">
        <f t="shared" si="4"/>
        <v>5</v>
      </c>
      <c r="M27" s="55">
        <f t="shared" si="7"/>
        <v>-130000</v>
      </c>
      <c r="N27" s="55">
        <f>_xlfn.IFS(AND($K27="買",($D28-$B28)&lt;注文MOTH!$K$14),(注文MOTH!$K$14-1)*L27*1000,AND($K27="売",($B28-$C28)&lt;注文MOTH!$K$14),(注文MOTH!$K$14-1)*L27*1000,AND($K27="買",($D28-$B28)&gt;=注文MOTH!$K$14),$M27,AND($K27="売",($B28-$C28)&gt;=注文MOTH!$K$14),$M27,$K27="-",0)-86*L27</f>
        <v>-130430</v>
      </c>
      <c r="O27" s="1">
        <f t="shared" si="0"/>
        <v>1</v>
      </c>
    </row>
    <row r="28" spans="1:22" x14ac:dyDescent="0.15">
      <c r="A28" s="49">
        <v>43493</v>
      </c>
      <c r="B28" s="50">
        <v>960</v>
      </c>
      <c r="C28" s="50">
        <v>970</v>
      </c>
      <c r="D28" s="50">
        <v>934</v>
      </c>
      <c r="E28" s="51">
        <v>934</v>
      </c>
      <c r="F28" s="53">
        <f t="shared" si="1"/>
        <v>946</v>
      </c>
      <c r="G28" s="53">
        <f t="shared" si="2"/>
        <v>934.8</v>
      </c>
      <c r="H28" s="53">
        <f t="shared" si="8"/>
        <v>926.2</v>
      </c>
      <c r="I28" s="53">
        <f t="shared" si="3"/>
        <v>2.3333333333333712</v>
      </c>
      <c r="J28" s="100">
        <f t="shared" si="5"/>
        <v>-26</v>
      </c>
      <c r="K28" s="54" t="str">
        <f t="shared" si="6"/>
        <v>売</v>
      </c>
      <c r="L28" s="50">
        <f t="shared" si="4"/>
        <v>5</v>
      </c>
      <c r="M28" s="55">
        <f t="shared" si="7"/>
        <v>105000</v>
      </c>
      <c r="N28" s="55">
        <f>_xlfn.IFS(AND($K28="買",($D29-$B29)&lt;注文MOTH!$K$14),(注文MOTH!$K$14-1)*L28*1000,AND($K28="売",($B29-$C29)&lt;注文MOTH!$K$14),(注文MOTH!$K$14-1)*L28*1000,AND($K28="買",($D29-$B29)&gt;=注文MOTH!$K$14),$M28,AND($K28="売",($B29-$C29)&gt;=注文MOTH!$K$14),$M28,$K28="-",0)-86*L28</f>
        <v>104570</v>
      </c>
      <c r="O28" s="1">
        <f t="shared" si="0"/>
        <v>1</v>
      </c>
    </row>
    <row r="29" spans="1:22" x14ac:dyDescent="0.15">
      <c r="A29" s="49">
        <v>43494</v>
      </c>
      <c r="B29" s="50">
        <v>932</v>
      </c>
      <c r="C29" s="50">
        <v>947</v>
      </c>
      <c r="D29" s="50">
        <v>900</v>
      </c>
      <c r="E29" s="51">
        <v>911</v>
      </c>
      <c r="F29" s="53">
        <f t="shared" si="1"/>
        <v>935</v>
      </c>
      <c r="G29" s="53">
        <f t="shared" si="2"/>
        <v>935.2</v>
      </c>
      <c r="H29" s="53">
        <f t="shared" si="8"/>
        <v>927.2</v>
      </c>
      <c r="I29" s="53">
        <f t="shared" si="3"/>
        <v>11</v>
      </c>
      <c r="J29" s="100">
        <f t="shared" si="5"/>
        <v>-21</v>
      </c>
      <c r="K29" s="54" t="str">
        <f t="shared" si="6"/>
        <v>買</v>
      </c>
      <c r="L29" s="50">
        <f t="shared" si="4"/>
        <v>5</v>
      </c>
      <c r="M29" s="55">
        <f t="shared" si="7"/>
        <v>-270000</v>
      </c>
      <c r="N29" s="55">
        <f>_xlfn.IFS(AND($K29="買",($D30-$B30)&lt;注文MOTH!$K$14),(注文MOTH!$K$14-1)*L29*1000,AND($K29="売",($B30-$C30)&lt;注文MOTH!$K$14),(注文MOTH!$K$14-1)*L29*1000,AND($K29="買",($D30-$B30)&gt;=注文MOTH!$K$14),$M29,AND($K29="売",($B30-$C30)&gt;=注文MOTH!$K$14),$M29,$K29="-",0)-86*L29</f>
        <v>-270430</v>
      </c>
      <c r="O29" s="1">
        <f t="shared" si="0"/>
        <v>1</v>
      </c>
    </row>
    <row r="30" spans="1:22" x14ac:dyDescent="0.15">
      <c r="A30" s="49">
        <v>43495</v>
      </c>
      <c r="B30" s="50">
        <v>886</v>
      </c>
      <c r="C30" s="50">
        <v>890</v>
      </c>
      <c r="D30" s="50">
        <v>831</v>
      </c>
      <c r="E30" s="51">
        <v>832</v>
      </c>
      <c r="F30" s="53">
        <f t="shared" si="1"/>
        <v>892.33333333333337</v>
      </c>
      <c r="G30" s="53">
        <f t="shared" si="2"/>
        <v>916.2</v>
      </c>
      <c r="H30" s="53">
        <f t="shared" si="8"/>
        <v>920.4</v>
      </c>
      <c r="I30" s="53">
        <f t="shared" si="3"/>
        <v>42.666666666666629</v>
      </c>
      <c r="J30" s="100">
        <f t="shared" si="5"/>
        <v>-54</v>
      </c>
      <c r="K30" s="54" t="str">
        <f t="shared" si="6"/>
        <v>買</v>
      </c>
      <c r="L30" s="50">
        <f t="shared" si="4"/>
        <v>5</v>
      </c>
      <c r="M30" s="55">
        <f t="shared" si="7"/>
        <v>165000</v>
      </c>
      <c r="N30" s="55">
        <f>_xlfn.IFS(AND($K30="買",($D31-$B31)&lt;注文MOTH!$K$14),(注文MOTH!$K$14-1)*L30*1000,AND($K30="売",($B31-$C31)&lt;注文MOTH!$K$14),(注文MOTH!$K$14-1)*L30*1000,AND($K30="買",($D31-$B31)&gt;=注文MOTH!$K$14),$M30,AND($K30="売",($B31-$C31)&gt;=注文MOTH!$K$14),$M30,$K30="-",0)-86*L30</f>
        <v>164570</v>
      </c>
      <c r="O30" s="1">
        <f t="shared" si="0"/>
        <v>1</v>
      </c>
    </row>
    <row r="31" spans="1:22" x14ac:dyDescent="0.15">
      <c r="A31" s="49">
        <v>43496</v>
      </c>
      <c r="B31" s="50">
        <v>830</v>
      </c>
      <c r="C31" s="50">
        <v>868</v>
      </c>
      <c r="D31" s="50">
        <v>830</v>
      </c>
      <c r="E31" s="51">
        <v>863</v>
      </c>
      <c r="F31" s="53">
        <f t="shared" si="1"/>
        <v>868.66666666666663</v>
      </c>
      <c r="G31" s="53">
        <f t="shared" si="2"/>
        <v>900</v>
      </c>
      <c r="H31" s="53">
        <f t="shared" si="8"/>
        <v>914.7</v>
      </c>
      <c r="I31" s="53">
        <f t="shared" si="3"/>
        <v>23.666666666666742</v>
      </c>
      <c r="J31" s="100">
        <f t="shared" si="5"/>
        <v>33</v>
      </c>
      <c r="K31" s="54" t="str">
        <f t="shared" si="6"/>
        <v>売</v>
      </c>
      <c r="L31" s="50">
        <f t="shared" si="4"/>
        <v>5</v>
      </c>
      <c r="M31" s="55">
        <f t="shared" si="7"/>
        <v>10000</v>
      </c>
      <c r="N31" s="55">
        <f>_xlfn.IFS(AND($K31="買",($D32-$B32)&lt;注文MOTH!$K$14),(注文MOTH!$K$14-1)*L31*1000,AND($K31="売",($B32-$C32)&lt;注文MOTH!$K$14),(注文MOTH!$K$14-1)*L31*1000,AND($K31="買",($D32-$B32)&gt;=注文MOTH!$K$14),$M31,AND($K31="売",($B32-$C32)&gt;=注文MOTH!$K$14),$M31,$K31="-",0)-86*L31</f>
        <v>9570</v>
      </c>
      <c r="O31" s="1">
        <f t="shared" si="0"/>
        <v>1</v>
      </c>
    </row>
    <row r="32" spans="1:22" x14ac:dyDescent="0.15">
      <c r="A32" s="49">
        <v>43497</v>
      </c>
      <c r="B32" s="50">
        <v>864</v>
      </c>
      <c r="C32" s="50">
        <v>870</v>
      </c>
      <c r="D32" s="50">
        <v>849</v>
      </c>
      <c r="E32" s="51">
        <v>862</v>
      </c>
      <c r="F32" s="53">
        <f t="shared" si="1"/>
        <v>852.33333333333337</v>
      </c>
      <c r="G32" s="53">
        <f t="shared" si="2"/>
        <v>880.4</v>
      </c>
      <c r="H32" s="53">
        <f t="shared" si="8"/>
        <v>906.8</v>
      </c>
      <c r="I32" s="53">
        <f t="shared" si="3"/>
        <v>16.333333333333258</v>
      </c>
      <c r="J32" s="100">
        <f t="shared" si="5"/>
        <v>-2</v>
      </c>
      <c r="K32" s="54" t="str">
        <f t="shared" si="6"/>
        <v>売</v>
      </c>
      <c r="L32" s="50">
        <f t="shared" si="4"/>
        <v>5</v>
      </c>
      <c r="M32" s="55">
        <f t="shared" si="7"/>
        <v>-10000</v>
      </c>
      <c r="N32" s="55">
        <f>_xlfn.IFS(AND($K32="買",($D33-$B33)&lt;注文MOTH!$K$14),(注文MOTH!$K$14-1)*L32*1000,AND($K32="売",($B33-$C33)&lt;注文MOTH!$K$14),(注文MOTH!$K$14-1)*L32*1000,AND($K32="買",($D33-$B33)&gt;=注文MOTH!$K$14),$M32,AND($K32="売",($B33-$C33)&gt;=注文MOTH!$K$14),$M32,$K32="-",0)-86*L32</f>
        <v>-10430</v>
      </c>
      <c r="O32" s="1">
        <f t="shared" si="0"/>
        <v>2</v>
      </c>
    </row>
    <row r="33" spans="1:28" s="44" customFormat="1" x14ac:dyDescent="0.15">
      <c r="A33" s="49">
        <v>43500</v>
      </c>
      <c r="B33" s="50">
        <v>863</v>
      </c>
      <c r="C33" s="50">
        <v>867</v>
      </c>
      <c r="D33" s="50">
        <v>853</v>
      </c>
      <c r="E33" s="51">
        <v>865</v>
      </c>
      <c r="F33" s="53">
        <f t="shared" si="1"/>
        <v>863.33333333333337</v>
      </c>
      <c r="G33" s="53">
        <f t="shared" si="2"/>
        <v>866.6</v>
      </c>
      <c r="H33" s="53">
        <f t="shared" si="8"/>
        <v>900.7</v>
      </c>
      <c r="I33" s="53">
        <f t="shared" si="3"/>
        <v>11</v>
      </c>
      <c r="J33" s="100">
        <f t="shared" si="5"/>
        <v>2</v>
      </c>
      <c r="K33" s="54" t="str">
        <f t="shared" si="6"/>
        <v>買</v>
      </c>
      <c r="L33" s="50">
        <f t="shared" si="4"/>
        <v>5</v>
      </c>
      <c r="M33" s="55">
        <f t="shared" si="7"/>
        <v>-20000</v>
      </c>
      <c r="N33" s="55">
        <f>_xlfn.IFS(AND($K33="買",($D34-$B34)&lt;注文MOTH!$K$14),(注文MOTH!$K$14-1)*L33*1000,AND($K33="売",($B34-$C34)&lt;注文MOTH!$K$14),(注文MOTH!$K$14-1)*L33*1000,AND($K33="買",($D34-$B34)&gt;=注文MOTH!$K$14),$M33,AND($K33="売",($B34-$C34)&gt;=注文MOTH!$K$14),$M33,$K33="-",0)-86*L33</f>
        <v>-20430</v>
      </c>
      <c r="O33" s="1">
        <f t="shared" si="0"/>
        <v>2</v>
      </c>
      <c r="T33"/>
      <c r="U33"/>
      <c r="V33"/>
      <c r="W33"/>
      <c r="X33"/>
      <c r="Y33"/>
      <c r="Z33"/>
      <c r="AA33"/>
      <c r="AB33"/>
    </row>
    <row r="34" spans="1:28" s="44" customFormat="1" x14ac:dyDescent="0.15">
      <c r="A34" s="49">
        <v>43501</v>
      </c>
      <c r="B34" s="50">
        <v>864</v>
      </c>
      <c r="C34" s="50">
        <v>877</v>
      </c>
      <c r="D34" s="50">
        <v>858</v>
      </c>
      <c r="E34" s="51">
        <v>860</v>
      </c>
      <c r="F34" s="53">
        <f t="shared" si="1"/>
        <v>862.33333333333337</v>
      </c>
      <c r="G34" s="53">
        <f t="shared" si="2"/>
        <v>856.4</v>
      </c>
      <c r="H34" s="53">
        <f t="shared" si="8"/>
        <v>895.8</v>
      </c>
      <c r="I34" s="53">
        <f t="shared" si="3"/>
        <v>1</v>
      </c>
      <c r="J34" s="100">
        <f t="shared" si="5"/>
        <v>-4</v>
      </c>
      <c r="K34" s="54" t="str">
        <f t="shared" si="6"/>
        <v>売</v>
      </c>
      <c r="L34" s="50">
        <f t="shared" si="4"/>
        <v>3</v>
      </c>
      <c r="M34" s="55">
        <f t="shared" si="7"/>
        <v>-12000</v>
      </c>
      <c r="N34" s="55">
        <f>_xlfn.IFS(AND($K34="買",($D35-$B35)&lt;注文MOTH!$K$14),(注文MOTH!$K$14-1)*L34*1000,AND($K34="売",($B35-$C35)&lt;注文MOTH!$K$14),(注文MOTH!$K$14-1)*L34*1000,AND($K34="買",($D35-$B35)&gt;=注文MOTH!$K$14),$M34,AND($K34="売",($B35-$C35)&gt;=注文MOTH!$K$14),$M34,$K34="-",0)-86*L34</f>
        <v>-12258</v>
      </c>
      <c r="O34" s="1">
        <f t="shared" si="0"/>
        <v>2</v>
      </c>
      <c r="T34"/>
      <c r="U34"/>
      <c r="V34"/>
      <c r="W34"/>
      <c r="X34"/>
      <c r="Y34"/>
      <c r="Z34"/>
      <c r="AA34"/>
      <c r="AB34"/>
    </row>
    <row r="35" spans="1:28" s="44" customFormat="1" x14ac:dyDescent="0.15">
      <c r="A35" s="49">
        <v>43502</v>
      </c>
      <c r="B35" s="50">
        <v>860</v>
      </c>
      <c r="C35" s="50">
        <v>865</v>
      </c>
      <c r="D35" s="50">
        <v>859</v>
      </c>
      <c r="E35" s="51">
        <v>864</v>
      </c>
      <c r="F35" s="53">
        <f t="shared" si="1"/>
        <v>863</v>
      </c>
      <c r="G35" s="53">
        <f t="shared" si="2"/>
        <v>862.8</v>
      </c>
      <c r="H35" s="53">
        <f t="shared" si="8"/>
        <v>889.5</v>
      </c>
      <c r="I35" s="53">
        <f t="shared" si="3"/>
        <v>0.66666666666662877</v>
      </c>
      <c r="J35" s="100">
        <f t="shared" si="5"/>
        <v>4</v>
      </c>
      <c r="K35" s="54" t="str">
        <f t="shared" si="6"/>
        <v>買</v>
      </c>
      <c r="L35" s="50">
        <f t="shared" si="4"/>
        <v>3</v>
      </c>
      <c r="M35" s="55">
        <f t="shared" si="7"/>
        <v>-6000</v>
      </c>
      <c r="N35" s="55">
        <f>_xlfn.IFS(AND($K35="買",($D36-$B36)&lt;注文MOTH!$K$14),(注文MOTH!$K$14-1)*L35*1000,AND($K35="売",($B36-$C36)&lt;注文MOTH!$K$14),(注文MOTH!$K$14-1)*L35*1000,AND($K35="買",($D36-$B36)&gt;=注文MOTH!$K$14),$M35,AND($K35="売",($B36-$C36)&gt;=注文MOTH!$K$14),$M35,$K35="-",0)-86*L35</f>
        <v>-6258</v>
      </c>
      <c r="O35" s="1">
        <f t="shared" si="0"/>
        <v>2</v>
      </c>
      <c r="T35"/>
      <c r="U35"/>
      <c r="V35"/>
      <c r="W35"/>
      <c r="X35"/>
      <c r="Y35"/>
      <c r="Z35"/>
      <c r="AA35"/>
      <c r="AB35"/>
    </row>
    <row r="36" spans="1:28" s="44" customFormat="1" x14ac:dyDescent="0.15">
      <c r="A36" s="49">
        <v>43503</v>
      </c>
      <c r="B36" s="50">
        <v>863</v>
      </c>
      <c r="C36" s="50">
        <v>869</v>
      </c>
      <c r="D36" s="50">
        <v>848</v>
      </c>
      <c r="E36" s="51">
        <v>861</v>
      </c>
      <c r="F36" s="53">
        <f t="shared" si="1"/>
        <v>861.66666666666663</v>
      </c>
      <c r="G36" s="53">
        <f t="shared" si="2"/>
        <v>862.4</v>
      </c>
      <c r="H36" s="53">
        <f t="shared" si="8"/>
        <v>881.2</v>
      </c>
      <c r="I36" s="53">
        <f t="shared" si="3"/>
        <v>1.3333333333333712</v>
      </c>
      <c r="J36" s="100">
        <f t="shared" si="5"/>
        <v>-2</v>
      </c>
      <c r="K36" s="54" t="str">
        <f t="shared" si="6"/>
        <v>売</v>
      </c>
      <c r="L36" s="50">
        <f t="shared" si="4"/>
        <v>3</v>
      </c>
      <c r="M36" s="55">
        <f t="shared" si="7"/>
        <v>72000</v>
      </c>
      <c r="N36" s="55">
        <f>_xlfn.IFS(AND($K36="買",($D37-$B37)&lt;注文MOTH!$K$14),(注文MOTH!$K$14-1)*L36*1000,AND($K36="売",($B37-$C37)&lt;注文MOTH!$K$14),(注文MOTH!$K$14-1)*L36*1000,AND($K36="買",($D37-$B37)&gt;=注文MOTH!$K$14),$M36,AND($K36="売",($B37-$C37)&gt;=注文MOTH!$K$14),$M36,$K36="-",0)-86*L36</f>
        <v>71742</v>
      </c>
      <c r="O36" s="1">
        <f t="shared" si="0"/>
        <v>2</v>
      </c>
      <c r="T36"/>
      <c r="U36"/>
      <c r="V36"/>
      <c r="W36"/>
      <c r="X36"/>
      <c r="Y36"/>
      <c r="Z36"/>
      <c r="AA36"/>
      <c r="AB36"/>
    </row>
    <row r="37" spans="1:28" s="44" customFormat="1" x14ac:dyDescent="0.15">
      <c r="A37" s="49">
        <v>43504</v>
      </c>
      <c r="B37" s="50">
        <v>859</v>
      </c>
      <c r="C37" s="50">
        <v>861</v>
      </c>
      <c r="D37" s="50">
        <v>834</v>
      </c>
      <c r="E37" s="51">
        <v>835</v>
      </c>
      <c r="F37" s="53">
        <f t="shared" si="1"/>
        <v>853.33333333333337</v>
      </c>
      <c r="G37" s="53">
        <f t="shared" si="2"/>
        <v>857</v>
      </c>
      <c r="H37" s="53">
        <f t="shared" si="8"/>
        <v>868.7</v>
      </c>
      <c r="I37" s="53">
        <f t="shared" si="3"/>
        <v>8.3333333333332575</v>
      </c>
      <c r="J37" s="100">
        <f t="shared" si="5"/>
        <v>-24</v>
      </c>
      <c r="K37" s="54" t="str">
        <f t="shared" si="6"/>
        <v>買</v>
      </c>
      <c r="L37" s="50">
        <f t="shared" si="4"/>
        <v>5</v>
      </c>
      <c r="M37" s="55">
        <f t="shared" si="7"/>
        <v>90000</v>
      </c>
      <c r="N37" s="55">
        <f>_xlfn.IFS(AND($K37="買",($D38-$B38)&lt;注文MOTH!$K$14),(注文MOTH!$K$14-1)*L37*1000,AND($K37="売",($B38-$C38)&lt;注文MOTH!$K$14),(注文MOTH!$K$14-1)*L37*1000,AND($K37="買",($D38-$B38)&gt;=注文MOTH!$K$14),$M37,AND($K37="売",($B38-$C38)&gt;=注文MOTH!$K$14),$M37,$K37="-",0)-86*L37</f>
        <v>89570</v>
      </c>
      <c r="O37" s="1">
        <f t="shared" si="0"/>
        <v>2</v>
      </c>
      <c r="P37" s="59"/>
      <c r="T37"/>
      <c r="U37"/>
      <c r="V37"/>
      <c r="W37"/>
      <c r="X37"/>
      <c r="Y37"/>
      <c r="Z37"/>
      <c r="AA37"/>
      <c r="AB37"/>
    </row>
    <row r="38" spans="1:28" s="44" customFormat="1" x14ac:dyDescent="0.15">
      <c r="A38" s="49">
        <v>43508</v>
      </c>
      <c r="B38" s="50">
        <v>833</v>
      </c>
      <c r="C38" s="50">
        <v>858</v>
      </c>
      <c r="D38" s="50">
        <v>825</v>
      </c>
      <c r="E38" s="51">
        <v>851</v>
      </c>
      <c r="F38" s="53">
        <f t="shared" si="1"/>
        <v>849</v>
      </c>
      <c r="G38" s="53">
        <f t="shared" si="2"/>
        <v>854.2</v>
      </c>
      <c r="H38" s="53">
        <f t="shared" si="8"/>
        <v>860.4</v>
      </c>
      <c r="I38" s="53">
        <f t="shared" si="3"/>
        <v>4.3333333333333712</v>
      </c>
      <c r="J38" s="100">
        <f t="shared" si="5"/>
        <v>18</v>
      </c>
      <c r="K38" s="54" t="str">
        <f t="shared" si="6"/>
        <v>売</v>
      </c>
      <c r="L38" s="50">
        <f t="shared" si="4"/>
        <v>5</v>
      </c>
      <c r="M38" s="55">
        <f t="shared" si="7"/>
        <v>-95000</v>
      </c>
      <c r="N38" s="55">
        <f>_xlfn.IFS(AND($K38="買",($D39-$B39)&lt;注文MOTH!$K$14),(注文MOTH!$K$14-1)*L38*1000,AND($K38="売",($B39-$C39)&lt;注文MOTH!$K$14),(注文MOTH!$K$14-1)*L38*1000,AND($K38="買",($D39-$B39)&gt;=注文MOTH!$K$14),$M38,AND($K38="売",($B39-$C39)&gt;=注文MOTH!$K$14),$M38,$K38="-",0)-86*L38</f>
        <v>-95430</v>
      </c>
      <c r="O38" s="1">
        <f t="shared" si="0"/>
        <v>2</v>
      </c>
      <c r="P38" s="60"/>
      <c r="T38"/>
      <c r="U38"/>
      <c r="V38"/>
      <c r="W38"/>
      <c r="X38"/>
      <c r="Y38"/>
      <c r="Z38"/>
      <c r="AA38"/>
      <c r="AB38"/>
    </row>
    <row r="39" spans="1:28" s="44" customFormat="1" x14ac:dyDescent="0.15">
      <c r="A39" s="49">
        <v>43509</v>
      </c>
      <c r="B39" s="50">
        <v>851</v>
      </c>
      <c r="C39" s="50">
        <v>871</v>
      </c>
      <c r="D39" s="50">
        <v>851</v>
      </c>
      <c r="E39" s="51">
        <v>870</v>
      </c>
      <c r="F39" s="53">
        <f t="shared" si="1"/>
        <v>852</v>
      </c>
      <c r="G39" s="53">
        <f t="shared" si="2"/>
        <v>856.2</v>
      </c>
      <c r="H39" s="53">
        <f t="shared" si="8"/>
        <v>856.3</v>
      </c>
      <c r="I39" s="53">
        <f t="shared" si="3"/>
        <v>3</v>
      </c>
      <c r="J39" s="100">
        <f t="shared" si="5"/>
        <v>19</v>
      </c>
      <c r="K39" s="54" t="str">
        <f t="shared" si="6"/>
        <v>買</v>
      </c>
      <c r="L39" s="50">
        <f t="shared" si="4"/>
        <v>5</v>
      </c>
      <c r="M39" s="55">
        <f t="shared" si="7"/>
        <v>-15000</v>
      </c>
      <c r="N39" s="55">
        <f>_xlfn.IFS(AND($K39="買",($D40-$B40)&lt;注文MOTH!$K$14),(注文MOTH!$K$14-1)*L39*1000,AND($K39="売",($B40-$C40)&lt;注文MOTH!$K$14),(注文MOTH!$K$14-1)*L39*1000,AND($K39="買",($D40-$B40)&gt;=注文MOTH!$K$14),$M39,AND($K39="売",($B40-$C40)&gt;=注文MOTH!$K$14),$M39,$K39="-",0)-86*L39</f>
        <v>-15430</v>
      </c>
      <c r="O39" s="1">
        <f t="shared" si="0"/>
        <v>2</v>
      </c>
      <c r="T39"/>
      <c r="U39"/>
      <c r="V39"/>
      <c r="W39"/>
      <c r="X39"/>
      <c r="Y39"/>
      <c r="Z39"/>
      <c r="AA39"/>
      <c r="AB39"/>
    </row>
    <row r="40" spans="1:28" s="44" customFormat="1" x14ac:dyDescent="0.15">
      <c r="A40" s="49">
        <v>43510</v>
      </c>
      <c r="B40" s="50">
        <v>871</v>
      </c>
      <c r="C40" s="50">
        <v>873</v>
      </c>
      <c r="D40" s="50">
        <v>863</v>
      </c>
      <c r="E40" s="51">
        <v>868</v>
      </c>
      <c r="F40" s="53">
        <f t="shared" si="1"/>
        <v>863</v>
      </c>
      <c r="G40" s="53">
        <f t="shared" si="2"/>
        <v>857</v>
      </c>
      <c r="H40" s="53">
        <f t="shared" si="8"/>
        <v>859.9</v>
      </c>
      <c r="I40" s="53">
        <f t="shared" si="3"/>
        <v>11</v>
      </c>
      <c r="J40" s="100">
        <f t="shared" si="5"/>
        <v>-3</v>
      </c>
      <c r="K40" s="54" t="str">
        <f t="shared" si="6"/>
        <v>買</v>
      </c>
      <c r="L40" s="50">
        <f t="shared" si="4"/>
        <v>5</v>
      </c>
      <c r="M40" s="55">
        <f t="shared" si="7"/>
        <v>-70000</v>
      </c>
      <c r="N40" s="55">
        <f>_xlfn.IFS(AND($K40="買",($D41-$B41)&lt;注文MOTH!$K$14),(注文MOTH!$K$14-1)*L40*1000,AND($K40="売",($B41-$C41)&lt;注文MOTH!$K$14),(注文MOTH!$K$14-1)*L40*1000,AND($K40="買",($D41-$B41)&gt;=注文MOTH!$K$14),$M40,AND($K40="売",($B41-$C41)&gt;=注文MOTH!$K$14),$M40,$K40="-",0)-86*L40</f>
        <v>-70430</v>
      </c>
      <c r="O40" s="1">
        <f t="shared" si="0"/>
        <v>2</v>
      </c>
      <c r="T40"/>
      <c r="U40"/>
      <c r="V40"/>
      <c r="W40"/>
      <c r="X40"/>
      <c r="Y40"/>
      <c r="Z40"/>
      <c r="AA40"/>
      <c r="AB40"/>
    </row>
    <row r="41" spans="1:28" s="44" customFormat="1" x14ac:dyDescent="0.15">
      <c r="A41" s="49">
        <v>43511</v>
      </c>
      <c r="B41" s="50">
        <v>870</v>
      </c>
      <c r="C41" s="50">
        <v>871</v>
      </c>
      <c r="D41" s="50">
        <v>850</v>
      </c>
      <c r="E41" s="51">
        <v>856</v>
      </c>
      <c r="F41" s="53">
        <f t="shared" si="1"/>
        <v>864.66666666666663</v>
      </c>
      <c r="G41" s="53">
        <f t="shared" si="2"/>
        <v>856</v>
      </c>
      <c r="H41" s="53">
        <f t="shared" si="8"/>
        <v>859.2</v>
      </c>
      <c r="I41" s="53">
        <f t="shared" si="3"/>
        <v>1.6666666666666288</v>
      </c>
      <c r="J41" s="100">
        <f t="shared" si="5"/>
        <v>-14</v>
      </c>
      <c r="K41" s="54" t="str">
        <f t="shared" si="6"/>
        <v>買</v>
      </c>
      <c r="L41" s="50">
        <f t="shared" si="4"/>
        <v>3</v>
      </c>
      <c r="M41" s="55">
        <f t="shared" si="7"/>
        <v>57000</v>
      </c>
      <c r="N41" s="55">
        <f>_xlfn.IFS(AND($K41="買",($D42-$B42)&lt;注文MOTH!$K$14),(注文MOTH!$K$14-1)*L41*1000,AND($K41="売",($B42-$C42)&lt;注文MOTH!$K$14),(注文MOTH!$K$14-1)*L41*1000,AND($K41="買",($D42-$B42)&gt;=注文MOTH!$K$14),$M41,AND($K41="売",($B42-$C42)&gt;=注文MOTH!$K$14),$M41,$K41="-",0)-86*L41</f>
        <v>56742</v>
      </c>
      <c r="O41" s="1">
        <f t="shared" si="0"/>
        <v>2</v>
      </c>
      <c r="T41"/>
      <c r="U41"/>
      <c r="V41"/>
      <c r="W41"/>
      <c r="X41"/>
      <c r="Y41"/>
      <c r="Z41"/>
      <c r="AA41"/>
      <c r="AB41"/>
    </row>
    <row r="42" spans="1:28" s="44" customFormat="1" x14ac:dyDescent="0.15">
      <c r="A42" s="49">
        <v>43514</v>
      </c>
      <c r="B42" s="50">
        <v>857</v>
      </c>
      <c r="C42" s="50">
        <v>877</v>
      </c>
      <c r="D42" s="50">
        <v>852</v>
      </c>
      <c r="E42" s="51">
        <v>876</v>
      </c>
      <c r="F42" s="53">
        <f t="shared" si="1"/>
        <v>866.66666666666663</v>
      </c>
      <c r="G42" s="53">
        <f t="shared" si="2"/>
        <v>864.2</v>
      </c>
      <c r="H42" s="53">
        <f t="shared" si="8"/>
        <v>860.6</v>
      </c>
      <c r="I42" s="53">
        <f t="shared" si="3"/>
        <v>2</v>
      </c>
      <c r="J42" s="100">
        <f t="shared" si="5"/>
        <v>19</v>
      </c>
      <c r="K42" s="54" t="str">
        <f t="shared" si="6"/>
        <v>買</v>
      </c>
      <c r="L42" s="50">
        <f t="shared" si="4"/>
        <v>5</v>
      </c>
      <c r="M42" s="55">
        <f t="shared" si="7"/>
        <v>0</v>
      </c>
      <c r="N42" s="55">
        <f>_xlfn.IFS(AND($K42="買",($D43-$B43)&lt;注文MOTH!$K$14),(注文MOTH!$K$14-1)*L42*1000,AND($K42="売",($B43-$C43)&lt;注文MOTH!$K$14),(注文MOTH!$K$14-1)*L42*1000,AND($K42="買",($D43-$B43)&gt;=注文MOTH!$K$14),$M42,AND($K42="売",($B43-$C43)&gt;=注文MOTH!$K$14),$M42,$K42="-",0)-86*L42</f>
        <v>-430</v>
      </c>
      <c r="O42" s="1">
        <f t="shared" si="0"/>
        <v>2</v>
      </c>
      <c r="T42"/>
      <c r="U42"/>
      <c r="V42"/>
      <c r="W42"/>
      <c r="X42"/>
      <c r="Y42"/>
      <c r="Z42"/>
      <c r="AA42"/>
      <c r="AB42"/>
    </row>
    <row r="43" spans="1:28" s="44" customFormat="1" x14ac:dyDescent="0.15">
      <c r="A43" s="49">
        <v>43515</v>
      </c>
      <c r="B43" s="50">
        <v>877</v>
      </c>
      <c r="C43" s="50">
        <v>882</v>
      </c>
      <c r="D43" s="50">
        <v>870</v>
      </c>
      <c r="E43" s="51">
        <v>877</v>
      </c>
      <c r="F43" s="53">
        <f t="shared" si="1"/>
        <v>869.66666666666663</v>
      </c>
      <c r="G43" s="53">
        <f t="shared" si="2"/>
        <v>869.4</v>
      </c>
      <c r="H43" s="53">
        <f t="shared" si="8"/>
        <v>861.8</v>
      </c>
      <c r="I43" s="53">
        <f t="shared" si="3"/>
        <v>3</v>
      </c>
      <c r="J43" s="100">
        <f t="shared" si="5"/>
        <v>0</v>
      </c>
      <c r="K43" s="54" t="str">
        <f t="shared" si="6"/>
        <v>買</v>
      </c>
      <c r="L43" s="50">
        <f t="shared" si="4"/>
        <v>5</v>
      </c>
      <c r="M43" s="55">
        <f t="shared" si="7"/>
        <v>60000</v>
      </c>
      <c r="N43" s="55">
        <f>_xlfn.IFS(AND($K43="買",($D44-$B44)&lt;注文MOTH!$K$14),(注文MOTH!$K$14-1)*L43*1000,AND($K43="売",($B44-$C44)&lt;注文MOTH!$K$14),(注文MOTH!$K$14-1)*L43*1000,AND($K43="買",($D44-$B44)&gt;=注文MOTH!$K$14),$M43,AND($K43="売",($B44-$C44)&gt;=注文MOTH!$K$14),$M43,$K43="-",0)-86*L43</f>
        <v>59570</v>
      </c>
      <c r="O43" s="1">
        <f t="shared" si="0"/>
        <v>2</v>
      </c>
      <c r="T43"/>
      <c r="U43"/>
      <c r="V43"/>
      <c r="W43"/>
      <c r="X43"/>
      <c r="Y43"/>
      <c r="Z43"/>
      <c r="AA43"/>
      <c r="AB43"/>
    </row>
    <row r="44" spans="1:28" s="44" customFormat="1" x14ac:dyDescent="0.15">
      <c r="A44" s="49">
        <v>43516</v>
      </c>
      <c r="B44" s="50">
        <v>878</v>
      </c>
      <c r="C44" s="50">
        <v>894</v>
      </c>
      <c r="D44" s="50">
        <v>872</v>
      </c>
      <c r="E44" s="51">
        <v>890</v>
      </c>
      <c r="F44" s="53">
        <f t="shared" si="1"/>
        <v>881</v>
      </c>
      <c r="G44" s="53">
        <f t="shared" si="2"/>
        <v>873.4</v>
      </c>
      <c r="H44" s="53">
        <f t="shared" si="8"/>
        <v>864.8</v>
      </c>
      <c r="I44" s="53">
        <f t="shared" si="3"/>
        <v>11.333333333333371</v>
      </c>
      <c r="J44" s="100">
        <f t="shared" si="5"/>
        <v>12</v>
      </c>
      <c r="K44" s="54" t="str">
        <f t="shared" si="6"/>
        <v>買</v>
      </c>
      <c r="L44" s="50">
        <f t="shared" si="4"/>
        <v>5</v>
      </c>
      <c r="M44" s="55">
        <f t="shared" si="7"/>
        <v>65000</v>
      </c>
      <c r="N44" s="55">
        <f>_xlfn.IFS(AND($K44="買",($D45-$B45)&lt;注文MOTH!$K$14),(注文MOTH!$K$14-1)*L44*1000,AND($K44="売",($B45-$C45)&lt;注文MOTH!$K$14),(注文MOTH!$K$14-1)*L44*1000,AND($K44="買",($D45-$B45)&gt;=注文MOTH!$K$14),$M44,AND($K44="売",($B45-$C45)&gt;=注文MOTH!$K$14),$M44,$K44="-",0)-86*L44</f>
        <v>64570</v>
      </c>
      <c r="O44" s="1">
        <f t="shared" si="0"/>
        <v>2</v>
      </c>
      <c r="T44"/>
      <c r="U44"/>
      <c r="V44"/>
      <c r="W44"/>
      <c r="X44"/>
      <c r="Y44"/>
      <c r="Z44"/>
      <c r="AA44"/>
      <c r="AB44"/>
    </row>
    <row r="45" spans="1:28" s="44" customFormat="1" x14ac:dyDescent="0.15">
      <c r="A45" s="49">
        <v>43517</v>
      </c>
      <c r="B45" s="50">
        <v>893</v>
      </c>
      <c r="C45" s="50">
        <v>907</v>
      </c>
      <c r="D45" s="50">
        <v>890</v>
      </c>
      <c r="E45" s="51">
        <v>906</v>
      </c>
      <c r="F45" s="53">
        <f t="shared" si="1"/>
        <v>891</v>
      </c>
      <c r="G45" s="53">
        <f t="shared" si="2"/>
        <v>881</v>
      </c>
      <c r="H45" s="53">
        <f t="shared" si="8"/>
        <v>869</v>
      </c>
      <c r="I45" s="53">
        <f t="shared" si="3"/>
        <v>10</v>
      </c>
      <c r="J45" s="100">
        <f t="shared" si="5"/>
        <v>13</v>
      </c>
      <c r="K45" s="54" t="str">
        <f>_xlfn.IFS(AND(F45&gt;F44,J45&lt;-20),"売",AND(F45&lt;F44,J45&lt;-20),"買",AND(F45&gt;F44,J45&gt;-21),"買",AND(F45&lt;F44,J45&gt;-21),"売",F45=F44,"-")</f>
        <v>買</v>
      </c>
      <c r="L45" s="50">
        <f t="shared" si="4"/>
        <v>5</v>
      </c>
      <c r="M45" s="55">
        <f t="shared" si="7"/>
        <v>45000</v>
      </c>
      <c r="N45" s="55">
        <f>_xlfn.IFS(AND($K45="買",($D46-$B46)&lt;注文MOTH!$K$14),(注文MOTH!$K$14-1)*L45*1000,AND($K45="売",($B46-$C46)&lt;注文MOTH!$K$14),(注文MOTH!$K$14-1)*L45*1000,AND($K45="買",($D46-$B46)&gt;=注文MOTH!$K$14),$M45,AND($K45="売",($B46-$C46)&gt;=注文MOTH!$K$14),$M45,$K45="-",0)-86*L45</f>
        <v>44570</v>
      </c>
      <c r="O45" s="1">
        <f t="shared" si="0"/>
        <v>2</v>
      </c>
      <c r="T45"/>
      <c r="U45"/>
      <c r="V45"/>
      <c r="W45"/>
      <c r="X45"/>
      <c r="Y45"/>
      <c r="Z45"/>
      <c r="AA45"/>
      <c r="AB45"/>
    </row>
    <row r="46" spans="1:28" s="44" customFormat="1" x14ac:dyDescent="0.15">
      <c r="A46" s="49">
        <v>43518</v>
      </c>
      <c r="B46" s="50">
        <v>908</v>
      </c>
      <c r="C46" s="50">
        <v>920</v>
      </c>
      <c r="D46" s="50">
        <v>901</v>
      </c>
      <c r="E46" s="51">
        <v>917</v>
      </c>
      <c r="F46" s="53">
        <f t="shared" si="1"/>
        <v>904.33333333333337</v>
      </c>
      <c r="G46" s="53">
        <f t="shared" si="2"/>
        <v>893.2</v>
      </c>
      <c r="H46" s="53">
        <f t="shared" si="8"/>
        <v>874.6</v>
      </c>
      <c r="I46" s="53">
        <f t="shared" si="3"/>
        <v>13.333333333333371</v>
      </c>
      <c r="J46" s="100">
        <f t="shared" si="5"/>
        <v>9</v>
      </c>
      <c r="K46" s="54" t="str">
        <f t="shared" si="6"/>
        <v>買</v>
      </c>
      <c r="L46" s="50">
        <f t="shared" si="4"/>
        <v>5</v>
      </c>
      <c r="M46" s="55">
        <f t="shared" si="7"/>
        <v>75000</v>
      </c>
      <c r="N46" s="55">
        <f>_xlfn.IFS(AND($K46="買",($D47-$B47)&lt;注文MOTH!$K$14),(注文MOTH!$K$14-1)*L46*1000,AND($K46="売",($B47-$C47)&lt;注文MOTH!$K$14),(注文MOTH!$K$14-1)*L46*1000,AND($K46="買",($D47-$B47)&gt;=注文MOTH!$K$14),$M46,AND($K46="売",($B47-$C47)&gt;=注文MOTH!$K$14),$M46,$K46="-",0)-86*L46</f>
        <v>74570</v>
      </c>
      <c r="O46" s="1">
        <f t="shared" si="0"/>
        <v>2</v>
      </c>
      <c r="T46"/>
      <c r="U46"/>
      <c r="V46"/>
      <c r="W46"/>
      <c r="X46"/>
      <c r="Y46"/>
      <c r="Z46"/>
      <c r="AA46"/>
      <c r="AB46"/>
    </row>
    <row r="47" spans="1:28" s="44" customFormat="1" x14ac:dyDescent="0.15">
      <c r="A47" s="49">
        <v>43521</v>
      </c>
      <c r="B47" s="50">
        <v>918</v>
      </c>
      <c r="C47" s="50">
        <v>937</v>
      </c>
      <c r="D47" s="50">
        <v>918</v>
      </c>
      <c r="E47" s="51">
        <v>933</v>
      </c>
      <c r="F47" s="53">
        <f t="shared" si="1"/>
        <v>918.66666666666663</v>
      </c>
      <c r="G47" s="53">
        <f t="shared" si="2"/>
        <v>904.6</v>
      </c>
      <c r="H47" s="53">
        <f t="shared" si="8"/>
        <v>884.4</v>
      </c>
      <c r="I47" s="53">
        <f t="shared" si="3"/>
        <v>14.333333333333258</v>
      </c>
      <c r="J47" s="100">
        <f t="shared" si="5"/>
        <v>15</v>
      </c>
      <c r="K47" s="54" t="str">
        <f t="shared" si="6"/>
        <v>買</v>
      </c>
      <c r="L47" s="50">
        <f t="shared" si="4"/>
        <v>5</v>
      </c>
      <c r="M47" s="55">
        <f t="shared" si="7"/>
        <v>-65000</v>
      </c>
      <c r="N47" s="55">
        <f>_xlfn.IFS(AND($K47="買",($D48-$B48)&lt;注文MOTH!$K$14),(注文MOTH!$K$14-1)*L47*1000,AND($K47="売",($B48-$C48)&lt;注文MOTH!$K$14),(注文MOTH!$K$14-1)*L47*1000,AND($K47="買",($D48-$B48)&gt;=注文MOTH!$K$14),$M47,AND($K47="売",($B48-$C48)&gt;=注文MOTH!$K$14),$M47,$K47="-",0)-86*L47</f>
        <v>-65430</v>
      </c>
      <c r="O47" s="1">
        <f t="shared" si="0"/>
        <v>2</v>
      </c>
      <c r="T47"/>
      <c r="U47"/>
      <c r="V47"/>
      <c r="W47"/>
      <c r="X47"/>
      <c r="Y47"/>
      <c r="Z47"/>
      <c r="AA47"/>
      <c r="AB47"/>
    </row>
    <row r="48" spans="1:28" s="44" customFormat="1" x14ac:dyDescent="0.15">
      <c r="A48" s="49">
        <v>43522</v>
      </c>
      <c r="B48" s="50">
        <v>937</v>
      </c>
      <c r="C48" s="50">
        <v>941</v>
      </c>
      <c r="D48" s="50">
        <v>917</v>
      </c>
      <c r="E48" s="51">
        <v>924</v>
      </c>
      <c r="F48" s="53">
        <f t="shared" si="1"/>
        <v>924.66666666666663</v>
      </c>
      <c r="G48" s="53">
        <f t="shared" si="2"/>
        <v>914</v>
      </c>
      <c r="H48" s="53">
        <f t="shared" si="8"/>
        <v>891.7</v>
      </c>
      <c r="I48" s="53">
        <f t="shared" si="3"/>
        <v>6</v>
      </c>
      <c r="J48" s="100">
        <f t="shared" si="5"/>
        <v>-13</v>
      </c>
      <c r="K48" s="54" t="str">
        <f t="shared" si="6"/>
        <v>買</v>
      </c>
      <c r="L48" s="50">
        <f t="shared" si="4"/>
        <v>5</v>
      </c>
      <c r="M48" s="55">
        <f t="shared" si="7"/>
        <v>60000</v>
      </c>
      <c r="N48" s="55">
        <f>_xlfn.IFS(AND($K48="買",($D49-$B49)&lt;注文MOTH!$K$14),(注文MOTH!$K$14-1)*L48*1000,AND($K48="売",($B49-$C49)&lt;注文MOTH!$K$14),(注文MOTH!$K$14-1)*L48*1000,AND($K48="買",($D49-$B49)&gt;=注文MOTH!$K$14),$M48,AND($K48="売",($B49-$C49)&gt;=注文MOTH!$K$14),$M48,$K48="-",0)-86*L48</f>
        <v>59570</v>
      </c>
      <c r="O48" s="1">
        <f t="shared" si="0"/>
        <v>2</v>
      </c>
      <c r="T48"/>
      <c r="U48"/>
      <c r="V48"/>
      <c r="W48"/>
      <c r="X48"/>
      <c r="Y48"/>
      <c r="Z48"/>
      <c r="AA48"/>
      <c r="AB48"/>
    </row>
    <row r="49" spans="1:20" x14ac:dyDescent="0.15">
      <c r="A49" s="49">
        <v>43523</v>
      </c>
      <c r="B49" s="50">
        <v>924</v>
      </c>
      <c r="C49" s="50">
        <v>936</v>
      </c>
      <c r="D49" s="50">
        <v>919</v>
      </c>
      <c r="E49" s="51">
        <v>936</v>
      </c>
      <c r="F49" s="53">
        <f t="shared" si="1"/>
        <v>931</v>
      </c>
      <c r="G49" s="53">
        <f t="shared" si="2"/>
        <v>923.2</v>
      </c>
      <c r="H49" s="53">
        <f t="shared" si="8"/>
        <v>898.3</v>
      </c>
      <c r="I49" s="53">
        <f t="shared" si="3"/>
        <v>6.3333333333333712</v>
      </c>
      <c r="J49" s="100">
        <f t="shared" si="5"/>
        <v>12</v>
      </c>
      <c r="K49" s="54" t="str">
        <f t="shared" si="6"/>
        <v>買</v>
      </c>
      <c r="L49" s="50">
        <f t="shared" si="4"/>
        <v>5</v>
      </c>
      <c r="M49" s="55">
        <f t="shared" si="7"/>
        <v>-115000</v>
      </c>
      <c r="N49" s="55">
        <f>_xlfn.IFS(AND($K49="買",($D50-$B50)&lt;注文MOTH!$K$14),(注文MOTH!$K$14-1)*L49*1000,AND($K49="売",($B50-$C50)&lt;注文MOTH!$K$14),(注文MOTH!$K$14-1)*L49*1000,AND($K49="買",($D50-$B50)&gt;=注文MOTH!$K$14),$M49,AND($K49="売",($B50-$C50)&gt;=注文MOTH!$K$14),$M49,$K49="-",0)-86*L49</f>
        <v>-115430</v>
      </c>
      <c r="O49" s="1">
        <f t="shared" si="0"/>
        <v>2</v>
      </c>
    </row>
    <row r="50" spans="1:20" x14ac:dyDescent="0.15">
      <c r="A50" s="49">
        <v>43524</v>
      </c>
      <c r="B50" s="50">
        <v>931</v>
      </c>
      <c r="C50" s="50">
        <v>934</v>
      </c>
      <c r="D50" s="50">
        <v>908</v>
      </c>
      <c r="E50" s="51">
        <v>908</v>
      </c>
      <c r="F50" s="53">
        <f t="shared" si="1"/>
        <v>922.66666666666663</v>
      </c>
      <c r="G50" s="53">
        <f t="shared" si="2"/>
        <v>923.6</v>
      </c>
      <c r="H50" s="53">
        <f t="shared" si="8"/>
        <v>902.3</v>
      </c>
      <c r="I50" s="53">
        <f t="shared" si="3"/>
        <v>8.3333333333333712</v>
      </c>
      <c r="J50" s="100">
        <f t="shared" si="5"/>
        <v>-23</v>
      </c>
      <c r="K50" s="54" t="str">
        <f t="shared" si="6"/>
        <v>買</v>
      </c>
      <c r="L50" s="50">
        <f t="shared" si="4"/>
        <v>5</v>
      </c>
      <c r="M50" s="55">
        <f t="shared" si="7"/>
        <v>95000</v>
      </c>
      <c r="N50" s="55">
        <f>_xlfn.IFS(AND($K50="買",($D51-$B51)&lt;注文MOTH!$K$14),(注文MOTH!$K$14-1)*L50*1000,AND($K50="売",($B51-$C51)&lt;注文MOTH!$K$14),(注文MOTH!$K$14-1)*L50*1000,AND($K50="買",($D51-$B51)&gt;=注文MOTH!$K$14),$M50,AND($K50="売",($B51-$C51)&gt;=注文MOTH!$K$14),$M50,$K50="-",0)-86*L50</f>
        <v>94570</v>
      </c>
      <c r="O50" s="1">
        <f t="shared" si="0"/>
        <v>2</v>
      </c>
    </row>
    <row r="51" spans="1:20" x14ac:dyDescent="0.15">
      <c r="A51" s="49">
        <v>43525</v>
      </c>
      <c r="B51" s="50">
        <v>906</v>
      </c>
      <c r="C51" s="50">
        <v>927</v>
      </c>
      <c r="D51" s="50">
        <v>901</v>
      </c>
      <c r="E51" s="51">
        <v>925</v>
      </c>
      <c r="F51" s="53">
        <f t="shared" si="1"/>
        <v>923</v>
      </c>
      <c r="G51" s="53">
        <f t="shared" si="2"/>
        <v>925.2</v>
      </c>
      <c r="H51" s="53">
        <f t="shared" si="8"/>
        <v>909.2</v>
      </c>
      <c r="I51" s="53">
        <f t="shared" si="3"/>
        <v>0.33333333333337123</v>
      </c>
      <c r="J51" s="100">
        <f t="shared" si="5"/>
        <v>19</v>
      </c>
      <c r="K51" s="54" t="str">
        <f t="shared" si="6"/>
        <v>買</v>
      </c>
      <c r="L51" s="50">
        <f t="shared" si="4"/>
        <v>3</v>
      </c>
      <c r="M51" s="55">
        <f t="shared" si="7"/>
        <v>39000</v>
      </c>
      <c r="N51" s="55">
        <f>_xlfn.IFS(AND($K51="買",($D52-$B52)&lt;注文MOTH!$K$14),(注文MOTH!$K$14-1)*L51*1000,AND($K51="売",($B52-$C52)&lt;注文MOTH!$K$14),(注文MOTH!$K$14-1)*L51*1000,AND($K51="買",($D52-$B52)&gt;=注文MOTH!$K$14),$M51,AND($K51="売",($B52-$C52)&gt;=注文MOTH!$K$14),$M51,$K51="-",0)-86*L51</f>
        <v>38742</v>
      </c>
      <c r="O51" s="1">
        <f t="shared" si="0"/>
        <v>3</v>
      </c>
      <c r="S51" s="60"/>
    </row>
    <row r="52" spans="1:20" x14ac:dyDescent="0.15">
      <c r="A52" s="49">
        <v>43528</v>
      </c>
      <c r="B52" s="50">
        <v>928</v>
      </c>
      <c r="C52" s="50">
        <v>943</v>
      </c>
      <c r="D52" s="50">
        <v>925</v>
      </c>
      <c r="E52" s="51">
        <v>941</v>
      </c>
      <c r="F52" s="53">
        <f t="shared" si="1"/>
        <v>924.66666666666663</v>
      </c>
      <c r="G52" s="53">
        <f t="shared" si="2"/>
        <v>926.8</v>
      </c>
      <c r="H52" s="53">
        <f t="shared" si="8"/>
        <v>915.7</v>
      </c>
      <c r="I52" s="53">
        <f t="shared" si="3"/>
        <v>1.6666666666666288</v>
      </c>
      <c r="J52" s="100">
        <f t="shared" si="5"/>
        <v>13</v>
      </c>
      <c r="K52" s="54" t="str">
        <f t="shared" si="6"/>
        <v>買</v>
      </c>
      <c r="L52" s="50">
        <f t="shared" si="4"/>
        <v>3</v>
      </c>
      <c r="M52" s="55">
        <f t="shared" si="7"/>
        <v>30000</v>
      </c>
      <c r="N52" s="55">
        <f>_xlfn.IFS(AND($K52="買",($D53-$B53)&lt;注文MOTH!$K$14),(注文MOTH!$K$14-1)*L52*1000,AND($K52="売",($B53-$C53)&lt;注文MOTH!$K$14),(注文MOTH!$K$14-1)*L52*1000,AND($K52="買",($D53-$B53)&gt;=注文MOTH!$K$14),$M52,AND($K52="売",($B53-$C53)&gt;=注文MOTH!$K$14),$M52,$K52="-",0)-86*L52</f>
        <v>29742</v>
      </c>
      <c r="O52" s="1">
        <f t="shared" si="0"/>
        <v>3</v>
      </c>
      <c r="Q52" s="61"/>
      <c r="R52" s="61"/>
    </row>
    <row r="53" spans="1:20" x14ac:dyDescent="0.15">
      <c r="A53" s="49">
        <v>43529</v>
      </c>
      <c r="B53" s="50">
        <v>940</v>
      </c>
      <c r="C53" s="50">
        <v>950</v>
      </c>
      <c r="D53" s="50">
        <v>926</v>
      </c>
      <c r="E53" s="51">
        <v>950</v>
      </c>
      <c r="F53" s="53">
        <f t="shared" si="1"/>
        <v>938.66666666666663</v>
      </c>
      <c r="G53" s="53">
        <f t="shared" si="2"/>
        <v>932</v>
      </c>
      <c r="H53" s="53">
        <f t="shared" si="8"/>
        <v>923</v>
      </c>
      <c r="I53" s="53">
        <f t="shared" si="3"/>
        <v>14</v>
      </c>
      <c r="J53" s="100">
        <f t="shared" si="5"/>
        <v>10</v>
      </c>
      <c r="K53" s="54" t="str">
        <f t="shared" si="6"/>
        <v>買</v>
      </c>
      <c r="L53" s="50">
        <f t="shared" si="4"/>
        <v>5</v>
      </c>
      <c r="M53" s="55">
        <f t="shared" si="7"/>
        <v>-5000</v>
      </c>
      <c r="N53" s="55">
        <f>_xlfn.IFS(AND($K53="買",($D54-$B54)&lt;注文MOTH!$K$14),(注文MOTH!$K$14-1)*L53*1000,AND($K53="売",($B54-$C54)&lt;注文MOTH!$K$14),(注文MOTH!$K$14-1)*L53*1000,AND($K53="買",($D54-$B54)&gt;=注文MOTH!$K$14),$M53,AND($K53="売",($B54-$C54)&gt;=注文MOTH!$K$14),$M53,$K53="-",0)-86*L53</f>
        <v>-5430</v>
      </c>
      <c r="O53" s="1">
        <f t="shared" si="0"/>
        <v>3</v>
      </c>
    </row>
    <row r="54" spans="1:20" x14ac:dyDescent="0.15">
      <c r="A54" s="49">
        <v>43530</v>
      </c>
      <c r="B54" s="50">
        <v>949</v>
      </c>
      <c r="C54" s="50">
        <v>958</v>
      </c>
      <c r="D54" s="50">
        <v>936</v>
      </c>
      <c r="E54" s="51">
        <v>948</v>
      </c>
      <c r="F54" s="53">
        <f t="shared" si="1"/>
        <v>946.33333333333337</v>
      </c>
      <c r="G54" s="53">
        <f t="shared" si="2"/>
        <v>934.4</v>
      </c>
      <c r="H54" s="53">
        <f t="shared" si="8"/>
        <v>928.8</v>
      </c>
      <c r="I54" s="53">
        <f t="shared" si="3"/>
        <v>7.6666666666667425</v>
      </c>
      <c r="J54" s="100">
        <f t="shared" si="5"/>
        <v>-1</v>
      </c>
      <c r="K54" s="54" t="str">
        <f t="shared" si="6"/>
        <v>買</v>
      </c>
      <c r="L54" s="50">
        <f t="shared" si="4"/>
        <v>5</v>
      </c>
      <c r="M54" s="55">
        <f t="shared" si="7"/>
        <v>-100000</v>
      </c>
      <c r="N54" s="55">
        <f>_xlfn.IFS(AND($K54="買",($D55-$B55)&lt;注文MOTH!$K$14),(注文MOTH!$K$14-1)*L54*1000,AND($K54="売",($B55-$C55)&lt;注文MOTH!$K$14),(注文MOTH!$K$14-1)*L54*1000,AND($K54="買",($D55-$B55)&gt;=注文MOTH!$K$14),$M54,AND($K54="売",($B55-$C55)&gt;=注文MOTH!$K$14),$M54,$K54="-",0)-86*L54</f>
        <v>-100430</v>
      </c>
      <c r="O54" s="1">
        <f t="shared" si="0"/>
        <v>3</v>
      </c>
      <c r="Q54" s="62"/>
    </row>
    <row r="55" spans="1:20" x14ac:dyDescent="0.15">
      <c r="A55" s="49">
        <v>43531</v>
      </c>
      <c r="B55" s="50">
        <v>950</v>
      </c>
      <c r="C55" s="50">
        <v>975</v>
      </c>
      <c r="D55" s="50">
        <v>926</v>
      </c>
      <c r="E55" s="51">
        <v>930</v>
      </c>
      <c r="F55" s="53">
        <f t="shared" si="1"/>
        <v>942.66666666666663</v>
      </c>
      <c r="G55" s="53">
        <f t="shared" si="2"/>
        <v>938.8</v>
      </c>
      <c r="H55" s="53">
        <f t="shared" si="8"/>
        <v>931.2</v>
      </c>
      <c r="I55" s="53">
        <f t="shared" si="3"/>
        <v>3.6666666666667425</v>
      </c>
      <c r="J55" s="100">
        <f t="shared" si="5"/>
        <v>-20</v>
      </c>
      <c r="K55" s="54" t="str">
        <f t="shared" si="6"/>
        <v>売</v>
      </c>
      <c r="L55" s="50">
        <f t="shared" si="4"/>
        <v>5</v>
      </c>
      <c r="M55" s="55">
        <f t="shared" si="7"/>
        <v>130000</v>
      </c>
      <c r="N55" s="55">
        <f>_xlfn.IFS(AND($K55="買",($D56-$B56)&lt;注文MOTH!$K$14),(注文MOTH!$K$14-1)*L55*1000,AND($K55="売",($B56-$C56)&lt;注文MOTH!$K$14),(注文MOTH!$K$14-1)*L55*1000,AND($K55="買",($D56-$B56)&gt;=注文MOTH!$K$14),$M55,AND($K55="売",($B56-$C56)&gt;=注文MOTH!$K$14),$M55,$K55="-",0)-86*L55</f>
        <v>129570</v>
      </c>
      <c r="O55" s="1">
        <f t="shared" si="0"/>
        <v>3</v>
      </c>
    </row>
    <row r="56" spans="1:20" x14ac:dyDescent="0.15">
      <c r="A56" s="49">
        <v>43532</v>
      </c>
      <c r="B56" s="50">
        <v>896</v>
      </c>
      <c r="C56" s="50">
        <v>908</v>
      </c>
      <c r="D56" s="50">
        <v>866</v>
      </c>
      <c r="E56" s="51">
        <v>870</v>
      </c>
      <c r="F56" s="53">
        <f t="shared" si="1"/>
        <v>916</v>
      </c>
      <c r="G56" s="53">
        <f t="shared" si="2"/>
        <v>927.8</v>
      </c>
      <c r="H56" s="53">
        <f t="shared" si="8"/>
        <v>926.5</v>
      </c>
      <c r="I56" s="53">
        <f t="shared" si="3"/>
        <v>26.666666666666629</v>
      </c>
      <c r="J56" s="100">
        <f t="shared" si="5"/>
        <v>-26</v>
      </c>
      <c r="K56" s="54" t="str">
        <f t="shared" si="6"/>
        <v>買</v>
      </c>
      <c r="L56" s="50">
        <f t="shared" si="4"/>
        <v>5</v>
      </c>
      <c r="M56" s="55">
        <f t="shared" si="7"/>
        <v>60000</v>
      </c>
      <c r="N56" s="55">
        <f>_xlfn.IFS(AND($K56="買",($D57-$B57)&lt;注文MOTH!$K$14),(注文MOTH!$K$14-1)*L56*1000,AND($K56="売",($B57-$C57)&lt;注文MOTH!$K$14),(注文MOTH!$K$14-1)*L56*1000,AND($K56="買",($D57-$B57)&gt;=注文MOTH!$K$14),$M56,AND($K56="売",($B57-$C57)&gt;=注文MOTH!$K$14),$M56,$K56="-",0)-86*L56</f>
        <v>59570</v>
      </c>
      <c r="O56" s="1">
        <f t="shared" si="0"/>
        <v>3</v>
      </c>
    </row>
    <row r="57" spans="1:20" x14ac:dyDescent="0.15">
      <c r="A57" s="49">
        <v>43535</v>
      </c>
      <c r="B57" s="50">
        <v>870</v>
      </c>
      <c r="C57" s="50">
        <v>883</v>
      </c>
      <c r="D57" s="50">
        <v>856</v>
      </c>
      <c r="E57" s="51">
        <v>882</v>
      </c>
      <c r="F57" s="53">
        <f t="shared" si="1"/>
        <v>894</v>
      </c>
      <c r="G57" s="53">
        <f t="shared" si="2"/>
        <v>916</v>
      </c>
      <c r="H57" s="53">
        <f t="shared" si="8"/>
        <v>921.4</v>
      </c>
      <c r="I57" s="53">
        <f t="shared" si="3"/>
        <v>22</v>
      </c>
      <c r="J57" s="100">
        <f t="shared" si="5"/>
        <v>12</v>
      </c>
      <c r="K57" s="54" t="str">
        <f t="shared" si="6"/>
        <v>売</v>
      </c>
      <c r="L57" s="50">
        <f t="shared" si="4"/>
        <v>5</v>
      </c>
      <c r="M57" s="55">
        <f t="shared" si="7"/>
        <v>-140000</v>
      </c>
      <c r="N57" s="55">
        <f>_xlfn.IFS(AND($K57="買",($D58-$B58)&lt;注文MOTH!$K$14),(注文MOTH!$K$14-1)*L57*1000,AND($K57="売",($B58-$C58)&lt;注文MOTH!$K$14),(注文MOTH!$K$14-1)*L57*1000,AND($K57="買",($D58-$B58)&gt;=注文MOTH!$K$14),$M57,AND($K57="売",($B58-$C58)&gt;=注文MOTH!$K$14),$M57,$K57="-",0)-86*L57</f>
        <v>-140430</v>
      </c>
      <c r="O57" s="1">
        <f t="shared" si="0"/>
        <v>3</v>
      </c>
    </row>
    <row r="58" spans="1:20" x14ac:dyDescent="0.15">
      <c r="A58" s="49">
        <v>43536</v>
      </c>
      <c r="B58" s="50">
        <v>883</v>
      </c>
      <c r="C58" s="50">
        <v>911</v>
      </c>
      <c r="D58" s="50">
        <v>879</v>
      </c>
      <c r="E58" s="51">
        <v>911</v>
      </c>
      <c r="F58" s="53">
        <f t="shared" si="1"/>
        <v>887.66666666666663</v>
      </c>
      <c r="G58" s="53">
        <f t="shared" si="2"/>
        <v>908.2</v>
      </c>
      <c r="H58" s="53">
        <f t="shared" si="8"/>
        <v>920.1</v>
      </c>
      <c r="I58" s="53">
        <f t="shared" si="3"/>
        <v>6.3333333333333712</v>
      </c>
      <c r="J58" s="100">
        <f t="shared" si="5"/>
        <v>28</v>
      </c>
      <c r="K58" s="54" t="str">
        <f t="shared" si="6"/>
        <v>売</v>
      </c>
      <c r="L58" s="50">
        <f t="shared" si="4"/>
        <v>5</v>
      </c>
      <c r="M58" s="55">
        <f t="shared" si="7"/>
        <v>-10000</v>
      </c>
      <c r="N58" s="55">
        <f>_xlfn.IFS(AND($K58="買",($D59-$B59)&lt;注文MOTH!$K$14),(注文MOTH!$K$14-1)*L58*1000,AND($K58="売",($B59-$C59)&lt;注文MOTH!$K$14),(注文MOTH!$K$14-1)*L58*1000,AND($K58="買",($D59-$B59)&gt;=注文MOTH!$K$14),$M58,AND($K58="売",($B59-$C59)&gt;=注文MOTH!$K$14),$M58,$K58="-",0)-86*L58</f>
        <v>-10430</v>
      </c>
      <c r="O58" s="1">
        <f t="shared" si="0"/>
        <v>3</v>
      </c>
      <c r="P58" s="59"/>
    </row>
    <row r="59" spans="1:20" x14ac:dyDescent="0.15">
      <c r="A59" s="49">
        <v>43537</v>
      </c>
      <c r="B59" s="50">
        <v>908</v>
      </c>
      <c r="C59" s="50">
        <v>915</v>
      </c>
      <c r="D59" s="50">
        <v>892</v>
      </c>
      <c r="E59" s="51">
        <v>910</v>
      </c>
      <c r="F59" s="53">
        <f t="shared" si="1"/>
        <v>901</v>
      </c>
      <c r="G59" s="53">
        <f t="shared" si="2"/>
        <v>900.6</v>
      </c>
      <c r="H59" s="53">
        <f t="shared" si="8"/>
        <v>917.5</v>
      </c>
      <c r="I59" s="53">
        <f t="shared" si="3"/>
        <v>13.333333333333371</v>
      </c>
      <c r="J59" s="100">
        <f t="shared" si="5"/>
        <v>2</v>
      </c>
      <c r="K59" s="54" t="str">
        <f t="shared" si="6"/>
        <v>買</v>
      </c>
      <c r="L59" s="50">
        <f t="shared" si="4"/>
        <v>5</v>
      </c>
      <c r="M59" s="55">
        <f t="shared" si="7"/>
        <v>-25000</v>
      </c>
      <c r="N59" s="55">
        <f>_xlfn.IFS(AND($K59="買",($D60-$B60)&lt;注文MOTH!$K$14),(注文MOTH!$K$14-1)*L59*1000,AND($K59="売",($B60-$C60)&lt;注文MOTH!$K$14),(注文MOTH!$K$14-1)*L59*1000,AND($K59="買",($D60-$B60)&gt;=注文MOTH!$K$14),$M59,AND($K59="売",($B60-$C60)&gt;=注文MOTH!$K$14),$M59,$K59="-",0)-86*L59</f>
        <v>-25430</v>
      </c>
      <c r="O59" s="1">
        <f t="shared" si="0"/>
        <v>3</v>
      </c>
      <c r="P59" s="60"/>
      <c r="T59" t="s">
        <v>144</v>
      </c>
    </row>
    <row r="60" spans="1:20" x14ac:dyDescent="0.15">
      <c r="A60" s="49">
        <v>43538</v>
      </c>
      <c r="B60" s="50">
        <v>907</v>
      </c>
      <c r="C60" s="50">
        <v>927</v>
      </c>
      <c r="D60" s="50">
        <v>900</v>
      </c>
      <c r="E60" s="51">
        <v>902</v>
      </c>
      <c r="F60" s="53">
        <f t="shared" si="1"/>
        <v>907.66666666666663</v>
      </c>
      <c r="G60" s="53">
        <f t="shared" si="2"/>
        <v>895</v>
      </c>
      <c r="H60" s="53">
        <f t="shared" si="8"/>
        <v>916.9</v>
      </c>
      <c r="I60" s="53">
        <f t="shared" si="3"/>
        <v>6.6666666666666288</v>
      </c>
      <c r="J60" s="100">
        <f t="shared" si="5"/>
        <v>-5</v>
      </c>
      <c r="K60" s="54" t="str">
        <f t="shared" si="6"/>
        <v>買</v>
      </c>
      <c r="L60" s="50">
        <f t="shared" si="4"/>
        <v>5</v>
      </c>
      <c r="M60" s="55">
        <f t="shared" si="7"/>
        <v>-45000</v>
      </c>
      <c r="N60" s="55">
        <f>_xlfn.IFS(AND($K60="買",($D61-$B61)&lt;注文MOTH!$K$14),(注文MOTH!$K$14-1)*L60*1000,AND($K60="売",($B61-$C61)&lt;注文MOTH!$K$14),(注文MOTH!$K$14-1)*L60*1000,AND($K60="買",($D61-$B61)&gt;=注文MOTH!$K$14),$M60,AND($K60="売",($B61-$C61)&gt;=注文MOTH!$K$14),$M60,$K60="-",0)-86*L60</f>
        <v>-45430</v>
      </c>
      <c r="O60" s="1">
        <f t="shared" si="0"/>
        <v>3</v>
      </c>
    </row>
    <row r="61" spans="1:20" x14ac:dyDescent="0.15">
      <c r="A61" s="49">
        <v>43539</v>
      </c>
      <c r="B61" s="50">
        <v>902</v>
      </c>
      <c r="C61" s="50">
        <v>913</v>
      </c>
      <c r="D61" s="50">
        <v>891</v>
      </c>
      <c r="E61" s="51">
        <v>893</v>
      </c>
      <c r="F61" s="53">
        <f t="shared" si="1"/>
        <v>901.66666666666663</v>
      </c>
      <c r="G61" s="53">
        <f t="shared" si="2"/>
        <v>899.6</v>
      </c>
      <c r="H61" s="53">
        <f t="shared" si="8"/>
        <v>913.7</v>
      </c>
      <c r="I61" s="53">
        <f t="shared" si="3"/>
        <v>6</v>
      </c>
      <c r="J61" s="100">
        <f t="shared" si="5"/>
        <v>-9</v>
      </c>
      <c r="K61" s="54" t="str">
        <f t="shared" si="6"/>
        <v>売</v>
      </c>
      <c r="L61" s="50">
        <f t="shared" si="4"/>
        <v>5</v>
      </c>
      <c r="M61" s="55">
        <f t="shared" si="7"/>
        <v>-130000</v>
      </c>
      <c r="N61" s="55">
        <f>_xlfn.IFS(AND($K61="買",($D62-$B62)&lt;注文MOTH!$K$14),(注文MOTH!$K$14-1)*L61*1000,AND($K61="売",($B62-$C62)&lt;注文MOTH!$K$14),(注文MOTH!$K$14-1)*L61*1000,AND($K61="買",($D62-$B62)&gt;=注文MOTH!$K$14),$M61,AND($K61="売",($B62-$C62)&gt;=注文MOTH!$K$14),$M61,$K61="-",0)-86*L61</f>
        <v>-130430</v>
      </c>
      <c r="O61" s="1">
        <f t="shared" si="0"/>
        <v>3</v>
      </c>
    </row>
    <row r="62" spans="1:20" x14ac:dyDescent="0.15">
      <c r="A62" s="49">
        <v>43542</v>
      </c>
      <c r="B62" s="50">
        <v>894</v>
      </c>
      <c r="C62" s="50">
        <v>920</v>
      </c>
      <c r="D62" s="50">
        <v>891</v>
      </c>
      <c r="E62" s="51">
        <v>920</v>
      </c>
      <c r="F62" s="53">
        <f t="shared" si="1"/>
        <v>905</v>
      </c>
      <c r="G62" s="53">
        <f t="shared" si="2"/>
        <v>907.2</v>
      </c>
      <c r="H62" s="53">
        <f t="shared" si="8"/>
        <v>911.6</v>
      </c>
      <c r="I62" s="53">
        <f t="shared" si="3"/>
        <v>3.3333333333333712</v>
      </c>
      <c r="J62" s="100">
        <f t="shared" si="5"/>
        <v>26</v>
      </c>
      <c r="K62" s="54" t="str">
        <f t="shared" si="6"/>
        <v>買</v>
      </c>
      <c r="L62" s="50">
        <f t="shared" si="4"/>
        <v>5</v>
      </c>
      <c r="M62" s="55">
        <f t="shared" si="7"/>
        <v>-75000</v>
      </c>
      <c r="N62" s="55">
        <f>_xlfn.IFS(AND($K62="買",($D63-$B63)&lt;注文MOTH!$K$14),(注文MOTH!$K$14-1)*L62*1000,AND($K62="売",($B63-$C63)&lt;注文MOTH!$K$14),(注文MOTH!$K$14-1)*L62*1000,AND($K62="買",($D63-$B63)&gt;=注文MOTH!$K$14),$M62,AND($K62="売",($B63-$C63)&gt;=注文MOTH!$K$14),$M62,$K62="-",0)-86*L62</f>
        <v>-75430</v>
      </c>
      <c r="O62" s="1">
        <f t="shared" si="0"/>
        <v>3</v>
      </c>
    </row>
    <row r="63" spans="1:20" x14ac:dyDescent="0.15">
      <c r="A63" s="49">
        <v>43543</v>
      </c>
      <c r="B63" s="50">
        <v>921</v>
      </c>
      <c r="C63" s="50">
        <v>924</v>
      </c>
      <c r="D63" s="50">
        <v>906</v>
      </c>
      <c r="E63" s="51">
        <v>906</v>
      </c>
      <c r="F63" s="53">
        <f t="shared" si="1"/>
        <v>906.33333333333337</v>
      </c>
      <c r="G63" s="53">
        <f t="shared" si="2"/>
        <v>906.2</v>
      </c>
      <c r="H63" s="53">
        <f t="shared" si="8"/>
        <v>907.2</v>
      </c>
      <c r="I63" s="53">
        <f t="shared" si="3"/>
        <v>1.3333333333333712</v>
      </c>
      <c r="J63" s="100">
        <f t="shared" si="5"/>
        <v>-15</v>
      </c>
      <c r="K63" s="54" t="str">
        <f t="shared" si="6"/>
        <v>買</v>
      </c>
      <c r="L63" s="50">
        <f t="shared" si="4"/>
        <v>3</v>
      </c>
      <c r="M63" s="55">
        <f t="shared" si="7"/>
        <v>12000</v>
      </c>
      <c r="N63" s="55">
        <f>_xlfn.IFS(AND($K63="買",($D64-$B64)&lt;注文MOTH!$K$14),(注文MOTH!$K$14-1)*L63*1000,AND($K63="売",($B64-$C64)&lt;注文MOTH!$K$14),(注文MOTH!$K$14-1)*L63*1000,AND($K63="買",($D64-$B64)&gt;=注文MOTH!$K$14),$M63,AND($K63="売",($B64-$C64)&gt;=注文MOTH!$K$14),$M63,$K63="-",0)-86*L63</f>
        <v>11742</v>
      </c>
      <c r="O63" s="1">
        <f t="shared" si="0"/>
        <v>3</v>
      </c>
    </row>
    <row r="64" spans="1:20" x14ac:dyDescent="0.15">
      <c r="A64" s="49">
        <v>43544</v>
      </c>
      <c r="B64" s="50">
        <v>909</v>
      </c>
      <c r="C64" s="50">
        <v>916</v>
      </c>
      <c r="D64" s="50">
        <v>903</v>
      </c>
      <c r="E64" s="51">
        <v>913</v>
      </c>
      <c r="F64" s="53">
        <f t="shared" si="1"/>
        <v>913</v>
      </c>
      <c r="G64" s="53">
        <f t="shared" si="2"/>
        <v>906.8</v>
      </c>
      <c r="H64" s="53">
        <f t="shared" si="8"/>
        <v>903.7</v>
      </c>
      <c r="I64" s="53">
        <f>ABS(F64-F63)</f>
        <v>6.6666666666666288</v>
      </c>
      <c r="J64" s="100">
        <f t="shared" si="5"/>
        <v>4</v>
      </c>
      <c r="K64" s="54" t="str">
        <f>_xlfn.IFS(AND(F64&gt;F63,J64&lt;-20),"売",AND(F64&lt;F63,J64&lt;-20),"買",AND(F64&gt;F63,J64&gt;-21),"買",AND(F64&lt;F63,J64&gt;-21),"売",F64=F63,"-")</f>
        <v>買</v>
      </c>
      <c r="L64" s="50">
        <f>_xlfn.IFS(I64&lt;$P$10,$Q$10,I64&lt;$P$11,$Q$11,I64&lt;$P$12,$Q$12)</f>
        <v>5</v>
      </c>
      <c r="M64" s="55">
        <f t="shared" si="7"/>
        <v>0</v>
      </c>
      <c r="N64" s="55">
        <f>_xlfn.IFS(AND($K64="買",($D65-$B65)&lt;注文MOTH!$K$14),(注文MOTH!$K$14-1)*L64*1000,AND($K64="売",($B65-$C65)&lt;注文MOTH!$K$14),(注文MOTH!$K$14-1)*L64*1000,AND($K64="買",($D65-$B65)&gt;=注文MOTH!$K$14),$M64,AND($K64="売",($B65-$C65)&gt;=注文MOTH!$K$14),$M64,$K64="-",0)-86*L64</f>
        <v>-430</v>
      </c>
      <c r="O64" s="1">
        <f t="shared" si="0"/>
        <v>3</v>
      </c>
      <c r="Q64" s="62"/>
      <c r="S64" s="63"/>
    </row>
    <row r="65" spans="1:29" x14ac:dyDescent="0.15">
      <c r="A65" s="49">
        <v>43546</v>
      </c>
      <c r="B65" s="50">
        <v>914</v>
      </c>
      <c r="C65" s="50">
        <v>921</v>
      </c>
      <c r="D65" s="50">
        <v>905</v>
      </c>
      <c r="E65" s="51">
        <v>914</v>
      </c>
      <c r="F65" s="53">
        <f t="shared" si="1"/>
        <v>911</v>
      </c>
      <c r="G65" s="53">
        <f t="shared" si="2"/>
        <v>909.2</v>
      </c>
      <c r="H65" s="53">
        <f t="shared" si="8"/>
        <v>902.1</v>
      </c>
      <c r="I65" s="53">
        <f>ABS(F65-F64)</f>
        <v>2</v>
      </c>
      <c r="J65" s="100">
        <f t="shared" si="5"/>
        <v>0</v>
      </c>
      <c r="K65" s="54" t="str">
        <f>_xlfn.IFS(AND(F65&gt;F64,J65&lt;-20),"売",AND(F65&lt;F64,J65&lt;-20),"買",AND(F65&gt;F64,J65&gt;-21),"買",AND(F65&lt;F64,J65&gt;-21),"売",F65=F64,"-")</f>
        <v>売</v>
      </c>
      <c r="L65" s="50">
        <f>_xlfn.IFS(I65&lt;$P$10,$Q$10,I65&lt;$P$11,$Q$11,I65&lt;$P$12,$Q$12)</f>
        <v>5</v>
      </c>
      <c r="M65" s="64" t="s">
        <v>85</v>
      </c>
      <c r="N65" s="64" t="s">
        <v>85</v>
      </c>
      <c r="O65" s="1">
        <f t="shared" si="0"/>
        <v>3</v>
      </c>
      <c r="P65" s="65" t="s">
        <v>100</v>
      </c>
    </row>
    <row r="66" spans="1:29" ht="22.5" x14ac:dyDescent="0.15">
      <c r="A66" s="46" t="s">
        <v>76</v>
      </c>
      <c r="B66" s="46" t="s">
        <v>5</v>
      </c>
      <c r="C66" s="46" t="s">
        <v>1</v>
      </c>
      <c r="D66" s="46" t="s">
        <v>2</v>
      </c>
      <c r="E66" s="46" t="s">
        <v>3</v>
      </c>
      <c r="F66" s="46" t="s">
        <v>77</v>
      </c>
      <c r="G66" s="46" t="s">
        <v>78</v>
      </c>
      <c r="H66" s="46" t="s">
        <v>79</v>
      </c>
      <c r="I66" s="46" t="s">
        <v>122</v>
      </c>
      <c r="J66" s="46" t="s">
        <v>145</v>
      </c>
      <c r="K66" s="46" t="s">
        <v>80</v>
      </c>
      <c r="L66" s="46" t="s">
        <v>81</v>
      </c>
      <c r="M66" s="46" t="s">
        <v>82</v>
      </c>
      <c r="N66" s="46" t="s">
        <v>83</v>
      </c>
      <c r="O66" s="46" t="s">
        <v>84</v>
      </c>
    </row>
    <row r="67" spans="1:29" s="44" customFormat="1" x14ac:dyDescent="0.15">
      <c r="A67" s="66"/>
      <c r="B67" s="67">
        <v>0.6875</v>
      </c>
      <c r="E67" s="67">
        <v>0.63541666666666663</v>
      </c>
      <c r="F67" s="68"/>
      <c r="G67" s="68"/>
      <c r="H67" s="68"/>
      <c r="I67" s="68"/>
      <c r="J67" s="68"/>
      <c r="M67" s="45">
        <f>SUBTOTAL(109,$M$3:$M$65)</f>
        <v>-293000</v>
      </c>
      <c r="N67" s="45">
        <f>SUBTOTAL(109,$N$3:$N$65)</f>
        <v>-316736</v>
      </c>
      <c r="O67"/>
      <c r="U67"/>
      <c r="V67"/>
      <c r="W67"/>
      <c r="X67"/>
      <c r="Y67"/>
      <c r="Z67"/>
      <c r="AA67"/>
      <c r="AB67"/>
      <c r="AC67" t="s">
        <v>146</v>
      </c>
    </row>
    <row r="68" spans="1:29" s="44" customFormat="1" x14ac:dyDescent="0.15">
      <c r="A68" s="66"/>
      <c r="F68" s="68"/>
      <c r="G68" s="68"/>
      <c r="H68" s="68"/>
      <c r="I68" s="68"/>
      <c r="J68" s="68"/>
      <c r="O68"/>
      <c r="P68" s="57" t="s">
        <v>161</v>
      </c>
      <c r="Q68" s="57" t="s">
        <v>88</v>
      </c>
      <c r="R68" s="57" t="s">
        <v>89</v>
      </c>
      <c r="S68" s="57" t="s">
        <v>90</v>
      </c>
      <c r="T68" s="57" t="s">
        <v>91</v>
      </c>
      <c r="U68" s="57" t="s">
        <v>92</v>
      </c>
      <c r="V68" s="57" t="s">
        <v>93</v>
      </c>
      <c r="W68" s="57" t="s">
        <v>94</v>
      </c>
      <c r="X68" s="57" t="s">
        <v>95</v>
      </c>
      <c r="Y68" s="57" t="s">
        <v>96</v>
      </c>
      <c r="Z68" s="57" t="s">
        <v>97</v>
      </c>
      <c r="AA68" s="57" t="s">
        <v>98</v>
      </c>
      <c r="AB68" s="57" t="s">
        <v>99</v>
      </c>
      <c r="AC68" s="57" t="s">
        <v>160</v>
      </c>
    </row>
    <row r="69" spans="1:29" s="44" customFormat="1" ht="11.25" x14ac:dyDescent="0.15">
      <c r="A69" s="66"/>
      <c r="B69" s="44" t="s">
        <v>153</v>
      </c>
      <c r="F69" s="68"/>
      <c r="H69" s="68" t="s">
        <v>155</v>
      </c>
      <c r="I69" s="68"/>
      <c r="J69" s="68"/>
      <c r="P69" s="50" t="s">
        <v>158</v>
      </c>
      <c r="Q69" s="132">
        <f>SUMIFS($N$7:$N$65,$O$7:$O$65,"1")</f>
        <v>281830</v>
      </c>
      <c r="R69" s="132">
        <f>SUMIFS($N$7:$N$65,$O$7:$O$65,"2")</f>
        <v>203518</v>
      </c>
      <c r="S69" s="132">
        <f>SUMIFS($N$7:$N$65,$O$7:$O$65,"3")</f>
        <v>-264504</v>
      </c>
      <c r="T69" s="132">
        <f>SUMIFS($N$7:$N$65,$O$7:$O$65,"4")</f>
        <v>0</v>
      </c>
      <c r="U69" s="132">
        <f>SUMIFS($N$7:$N$65,$O$7:$O$65,"5")</f>
        <v>0</v>
      </c>
      <c r="V69" s="132">
        <f>SUMIFS($N$7:$N$65,$O$7:$O$65,"6")</f>
        <v>0</v>
      </c>
      <c r="W69" s="132">
        <f>SUMIFS($N$7:$N$65,$O$7:$O$65,"7")</f>
        <v>0</v>
      </c>
      <c r="X69" s="132">
        <f>SUMIFS($N$7:$N$65,$O$7:$O$65,"8")</f>
        <v>0</v>
      </c>
      <c r="Y69" s="132">
        <f>SUMIFS($N$7:$N$65,$O$7:$O$65,"9")</f>
        <v>0</v>
      </c>
      <c r="Z69" s="132">
        <f>SUMIFS($N$7:$N$65,$O$7:$O$65,"10")</f>
        <v>0</v>
      </c>
      <c r="AA69" s="132">
        <f>SUMIFS($N$7:$N$65,$O$7:$O$65,"11")</f>
        <v>0</v>
      </c>
      <c r="AB69" s="132">
        <f>SUMIFS($N$7:$N$65,$O$7:$O$65,"12")</f>
        <v>-537580</v>
      </c>
      <c r="AC69" s="132">
        <f>SUM(Q69:AB69)</f>
        <v>-316736</v>
      </c>
    </row>
    <row r="70" spans="1:29" s="44" customFormat="1" ht="11.25" x14ac:dyDescent="0.15">
      <c r="A70" s="66"/>
      <c r="F70" s="68"/>
      <c r="H70" s="68" t="s">
        <v>156</v>
      </c>
      <c r="I70" s="68"/>
      <c r="J70" s="68"/>
      <c r="P70" s="50" t="s">
        <v>159</v>
      </c>
      <c r="Q70" s="132">
        <f>'mini(3ヶ月)'!Q69</f>
        <v>-82278</v>
      </c>
      <c r="R70" s="132">
        <f>'mini(3ヶ月)'!R69</f>
        <v>-21606</v>
      </c>
      <c r="S70" s="132">
        <f>'mini(3ヶ月)'!S69</f>
        <v>74168</v>
      </c>
      <c r="T70" s="132">
        <f>'mini(3ヶ月)'!T69</f>
        <v>0</v>
      </c>
      <c r="U70" s="132">
        <f>'mini(3ヶ月)'!U69</f>
        <v>0</v>
      </c>
      <c r="V70" s="132">
        <f>'mini(3ヶ月)'!V69</f>
        <v>0</v>
      </c>
      <c r="W70" s="132">
        <f>'mini(3ヶ月)'!W69</f>
        <v>0</v>
      </c>
      <c r="X70" s="132">
        <f>'mini(3ヶ月)'!X69</f>
        <v>0</v>
      </c>
      <c r="Y70" s="132">
        <f>'mini(3ヶ月)'!Y69</f>
        <v>0</v>
      </c>
      <c r="Z70" s="132">
        <f>'mini(3ヶ月)'!Z69</f>
        <v>0</v>
      </c>
      <c r="AA70" s="132">
        <f>'mini(3ヶ月)'!AA69</f>
        <v>0</v>
      </c>
      <c r="AB70" s="132">
        <f>'mini(3ヶ月)'!AB69</f>
        <v>400592</v>
      </c>
      <c r="AC70" s="132">
        <f>SUM(Q70:AB70)</f>
        <v>370876</v>
      </c>
    </row>
    <row r="71" spans="1:29" s="44" customFormat="1" ht="11.25" x14ac:dyDescent="0.15">
      <c r="A71" s="66"/>
      <c r="F71" s="68"/>
      <c r="H71" s="68" t="s">
        <v>154</v>
      </c>
      <c r="I71" s="68"/>
      <c r="J71" s="68"/>
      <c r="P71" s="50" t="s">
        <v>160</v>
      </c>
      <c r="Q71" s="132">
        <f>Q69+Q70</f>
        <v>199552</v>
      </c>
      <c r="R71" s="132">
        <f t="shared" ref="R71:AC71" si="9">R69+R70</f>
        <v>181912</v>
      </c>
      <c r="S71" s="132">
        <f t="shared" si="9"/>
        <v>-190336</v>
      </c>
      <c r="T71" s="132">
        <f t="shared" si="9"/>
        <v>0</v>
      </c>
      <c r="U71" s="132">
        <f t="shared" si="9"/>
        <v>0</v>
      </c>
      <c r="V71" s="132">
        <f t="shared" si="9"/>
        <v>0</v>
      </c>
      <c r="W71" s="132">
        <f t="shared" si="9"/>
        <v>0</v>
      </c>
      <c r="X71" s="132">
        <f t="shared" si="9"/>
        <v>0</v>
      </c>
      <c r="Y71" s="132">
        <f t="shared" si="9"/>
        <v>0</v>
      </c>
      <c r="Z71" s="132">
        <f t="shared" si="9"/>
        <v>0</v>
      </c>
      <c r="AA71" s="132">
        <f t="shared" si="9"/>
        <v>0</v>
      </c>
      <c r="AB71" s="132">
        <f t="shared" si="9"/>
        <v>-136988</v>
      </c>
      <c r="AC71" s="132">
        <f t="shared" si="9"/>
        <v>54140</v>
      </c>
    </row>
    <row r="72" spans="1:29" s="44" customFormat="1" x14ac:dyDescent="0.15">
      <c r="A72" s="66"/>
      <c r="F72" s="68"/>
      <c r="H72" s="68" t="s">
        <v>157</v>
      </c>
      <c r="I72" s="68"/>
      <c r="J72" s="68"/>
      <c r="V72"/>
      <c r="W72"/>
      <c r="X72"/>
      <c r="Y72"/>
      <c r="Z72"/>
      <c r="AA72"/>
    </row>
    <row r="73" spans="1:29" s="44" customFormat="1" x14ac:dyDescent="0.15">
      <c r="A73" s="69"/>
      <c r="V73"/>
      <c r="W73"/>
      <c r="X73"/>
      <c r="Y73"/>
      <c r="Z73"/>
      <c r="AA73"/>
    </row>
    <row r="74" spans="1:29" s="44" customFormat="1" x14ac:dyDescent="0.15">
      <c r="A74" s="69"/>
      <c r="O74"/>
      <c r="T74"/>
      <c r="U74"/>
      <c r="V74"/>
      <c r="W74"/>
      <c r="X74"/>
      <c r="Y74"/>
      <c r="Z74"/>
      <c r="AA74"/>
    </row>
    <row r="75" spans="1:29" s="44" customFormat="1" x14ac:dyDescent="0.15">
      <c r="A75" s="69"/>
      <c r="O75"/>
      <c r="T75"/>
      <c r="U75"/>
      <c r="V75"/>
      <c r="W75"/>
      <c r="X75"/>
      <c r="Y75"/>
      <c r="Z75"/>
      <c r="AA75"/>
    </row>
    <row r="76" spans="1:29" s="44" customFormat="1" x14ac:dyDescent="0.15">
      <c r="A76" s="69"/>
      <c r="O76"/>
      <c r="T76"/>
      <c r="U76"/>
      <c r="V76"/>
      <c r="W76"/>
      <c r="X76"/>
      <c r="Y76"/>
      <c r="Z76"/>
      <c r="AA76"/>
    </row>
    <row r="77" spans="1:29" s="44" customFormat="1" x14ac:dyDescent="0.15">
      <c r="A77" s="69"/>
      <c r="O77"/>
      <c r="T77"/>
      <c r="U77"/>
      <c r="V77"/>
      <c r="W77"/>
      <c r="X77"/>
      <c r="Y77"/>
      <c r="Z77"/>
      <c r="AA77"/>
    </row>
    <row r="78" spans="1:29" s="44" customFormat="1" x14ac:dyDescent="0.15">
      <c r="A78" s="69"/>
      <c r="O78"/>
      <c r="T78"/>
      <c r="U78"/>
      <c r="V78"/>
      <c r="W78"/>
      <c r="X78"/>
      <c r="Y78"/>
      <c r="Z78"/>
      <c r="AA78"/>
    </row>
    <row r="79" spans="1:29" s="44" customFormat="1" x14ac:dyDescent="0.15">
      <c r="A79" s="69"/>
      <c r="O79"/>
      <c r="T79"/>
      <c r="U79"/>
      <c r="V79"/>
      <c r="W79"/>
      <c r="X79"/>
      <c r="Y79"/>
      <c r="Z79"/>
      <c r="AA79"/>
    </row>
    <row r="80" spans="1:29" s="44" customFormat="1" x14ac:dyDescent="0.15">
      <c r="A80" s="69"/>
      <c r="O80"/>
      <c r="T80"/>
      <c r="U80"/>
      <c r="V80"/>
      <c r="W80"/>
      <c r="X80"/>
      <c r="Y80"/>
      <c r="Z80"/>
      <c r="AA80"/>
    </row>
    <row r="81" spans="1:27" s="44" customFormat="1" x14ac:dyDescent="0.15">
      <c r="A81" s="69"/>
      <c r="O81"/>
      <c r="T81"/>
      <c r="U81"/>
      <c r="V81"/>
      <c r="W81"/>
      <c r="X81"/>
      <c r="Y81"/>
      <c r="Z81"/>
      <c r="AA81"/>
    </row>
    <row r="82" spans="1:27" s="44" customFormat="1" x14ac:dyDescent="0.15">
      <c r="A82" s="69"/>
      <c r="O82"/>
      <c r="T82"/>
      <c r="U82"/>
      <c r="V82"/>
      <c r="W82"/>
      <c r="X82"/>
      <c r="Y82"/>
      <c r="Z82"/>
      <c r="AA82"/>
    </row>
    <row r="83" spans="1:27" s="44" customFormat="1" x14ac:dyDescent="0.15">
      <c r="A83" s="69"/>
      <c r="O83"/>
      <c r="T83"/>
      <c r="U83"/>
      <c r="V83"/>
      <c r="W83"/>
      <c r="X83"/>
      <c r="Y83"/>
      <c r="Z83"/>
      <c r="AA83"/>
    </row>
    <row r="84" spans="1:27" s="44" customFormat="1" x14ac:dyDescent="0.15">
      <c r="A84" s="69"/>
      <c r="O84"/>
      <c r="T84"/>
      <c r="U84"/>
      <c r="V84"/>
      <c r="W84"/>
      <c r="X84"/>
      <c r="Y84"/>
      <c r="Z84"/>
      <c r="AA84"/>
    </row>
    <row r="85" spans="1:27" s="44" customFormat="1" x14ac:dyDescent="0.15">
      <c r="A85" s="69"/>
      <c r="O85"/>
      <c r="T85"/>
      <c r="U85"/>
      <c r="V85"/>
      <c r="W85"/>
      <c r="X85"/>
      <c r="Y85"/>
      <c r="Z85"/>
      <c r="AA85"/>
    </row>
    <row r="86" spans="1:27" s="44" customFormat="1" x14ac:dyDescent="0.15">
      <c r="A86" s="69"/>
      <c r="O86"/>
      <c r="T86"/>
      <c r="U86"/>
      <c r="V86"/>
      <c r="W86"/>
      <c r="X86"/>
      <c r="Y86"/>
      <c r="Z86"/>
      <c r="AA86"/>
    </row>
    <row r="87" spans="1:27" s="44" customFormat="1" x14ac:dyDescent="0.15">
      <c r="A87" s="69"/>
      <c r="O87"/>
      <c r="T87"/>
      <c r="U87"/>
      <c r="V87"/>
      <c r="W87"/>
      <c r="X87"/>
      <c r="Y87"/>
      <c r="Z87"/>
      <c r="AA87"/>
    </row>
    <row r="88" spans="1:27" s="44" customFormat="1" x14ac:dyDescent="0.15">
      <c r="A88" s="69"/>
      <c r="O88"/>
      <c r="T88"/>
      <c r="U88"/>
      <c r="V88"/>
      <c r="W88"/>
      <c r="X88"/>
      <c r="Y88"/>
      <c r="Z88"/>
      <c r="AA88"/>
    </row>
    <row r="89" spans="1:27" s="44" customFormat="1" x14ac:dyDescent="0.15">
      <c r="A89" s="69"/>
      <c r="O89"/>
      <c r="T89"/>
      <c r="U89"/>
      <c r="V89"/>
      <c r="W89"/>
      <c r="X89"/>
      <c r="Y89"/>
      <c r="Z89"/>
      <c r="AA89"/>
    </row>
    <row r="90" spans="1:27" s="44" customFormat="1" x14ac:dyDescent="0.15">
      <c r="A90" s="69"/>
      <c r="O90"/>
      <c r="T90"/>
      <c r="U90"/>
      <c r="V90"/>
      <c r="W90"/>
      <c r="X90"/>
      <c r="Y90"/>
      <c r="Z90"/>
      <c r="AA90"/>
    </row>
    <row r="91" spans="1:27" s="44" customFormat="1" x14ac:dyDescent="0.15">
      <c r="A91" s="69"/>
      <c r="O91"/>
      <c r="T91"/>
      <c r="U91"/>
      <c r="V91"/>
      <c r="W91"/>
      <c r="X91"/>
      <c r="Y91"/>
      <c r="Z91"/>
      <c r="AA91"/>
    </row>
    <row r="92" spans="1:27" s="44" customFormat="1" x14ac:dyDescent="0.15">
      <c r="A92" s="69"/>
      <c r="O92"/>
      <c r="T92"/>
      <c r="U92"/>
      <c r="V92"/>
      <c r="W92"/>
      <c r="X92"/>
      <c r="Y92"/>
      <c r="Z92"/>
      <c r="AA92"/>
    </row>
    <row r="93" spans="1:27" s="44" customFormat="1" x14ac:dyDescent="0.15">
      <c r="A93" s="69"/>
      <c r="O93"/>
      <c r="T93"/>
      <c r="U93"/>
      <c r="V93"/>
      <c r="W93"/>
      <c r="X93"/>
      <c r="Y93"/>
      <c r="Z93"/>
      <c r="AA93"/>
    </row>
    <row r="94" spans="1:27" s="44" customFormat="1" x14ac:dyDescent="0.15">
      <c r="A94" s="69"/>
      <c r="O94"/>
      <c r="T94"/>
      <c r="U94"/>
      <c r="V94"/>
      <c r="W94"/>
      <c r="X94"/>
      <c r="Y94"/>
      <c r="Z94"/>
      <c r="AA94"/>
    </row>
    <row r="95" spans="1:27" s="44" customFormat="1" x14ac:dyDescent="0.15">
      <c r="A95" s="69"/>
      <c r="O95"/>
      <c r="T95"/>
      <c r="U95"/>
      <c r="V95"/>
      <c r="W95"/>
      <c r="X95"/>
      <c r="Y95"/>
      <c r="Z95"/>
      <c r="AA95"/>
    </row>
    <row r="96" spans="1:27" s="44" customFormat="1" x14ac:dyDescent="0.15">
      <c r="A96" s="66"/>
      <c r="O96"/>
      <c r="T96"/>
      <c r="U96"/>
      <c r="V96"/>
      <c r="W96"/>
      <c r="X96"/>
      <c r="Y96"/>
      <c r="Z96"/>
      <c r="AA96"/>
    </row>
    <row r="97" spans="1:27" s="44" customFormat="1" x14ac:dyDescent="0.15">
      <c r="A97" s="69"/>
      <c r="O97"/>
      <c r="T97"/>
      <c r="U97"/>
      <c r="V97"/>
      <c r="W97"/>
      <c r="X97"/>
      <c r="Y97"/>
      <c r="Z97"/>
      <c r="AA97"/>
    </row>
    <row r="98" spans="1:27" s="44" customFormat="1" x14ac:dyDescent="0.15">
      <c r="A98" s="69"/>
      <c r="O98"/>
      <c r="T98"/>
      <c r="U98"/>
      <c r="V98"/>
      <c r="W98"/>
      <c r="X98"/>
      <c r="Y98"/>
      <c r="Z98"/>
      <c r="AA98"/>
    </row>
    <row r="99" spans="1:27" s="44" customFormat="1" x14ac:dyDescent="0.15">
      <c r="A99" s="69"/>
      <c r="O99"/>
      <c r="T99"/>
      <c r="U99"/>
      <c r="V99"/>
      <c r="W99"/>
      <c r="X99"/>
      <c r="Y99"/>
      <c r="Z99"/>
      <c r="AA99"/>
    </row>
    <row r="100" spans="1:27" s="44" customFormat="1" x14ac:dyDescent="0.15">
      <c r="A100" s="69"/>
      <c r="O100"/>
      <c r="T100"/>
      <c r="U100"/>
      <c r="V100"/>
      <c r="W100"/>
      <c r="X100"/>
      <c r="Y100"/>
      <c r="Z100"/>
      <c r="AA100"/>
    </row>
    <row r="101" spans="1:27" s="44" customFormat="1" x14ac:dyDescent="0.15">
      <c r="A101" s="69"/>
      <c r="O101"/>
      <c r="T101"/>
      <c r="U101"/>
      <c r="V101"/>
      <c r="W101"/>
      <c r="X101"/>
      <c r="Y101"/>
      <c r="Z101"/>
      <c r="AA101"/>
    </row>
    <row r="102" spans="1:27" s="44" customFormat="1" x14ac:dyDescent="0.15">
      <c r="A102" s="69"/>
      <c r="O102"/>
      <c r="T102"/>
      <c r="U102"/>
      <c r="V102"/>
      <c r="W102"/>
      <c r="X102"/>
      <c r="Y102"/>
      <c r="Z102"/>
      <c r="AA102"/>
    </row>
    <row r="103" spans="1:27" s="44" customFormat="1" x14ac:dyDescent="0.15">
      <c r="A103" s="69"/>
      <c r="O103"/>
      <c r="T103"/>
      <c r="U103"/>
      <c r="V103"/>
      <c r="W103"/>
      <c r="X103"/>
      <c r="Y103"/>
      <c r="Z103"/>
      <c r="AA103"/>
    </row>
    <row r="104" spans="1:27" s="44" customFormat="1" x14ac:dyDescent="0.15">
      <c r="A104" s="69"/>
      <c r="O104"/>
      <c r="T104"/>
      <c r="U104"/>
      <c r="V104"/>
      <c r="W104"/>
      <c r="X104"/>
      <c r="Y104"/>
      <c r="Z104"/>
      <c r="AA104"/>
    </row>
    <row r="105" spans="1:27" s="44" customFormat="1" x14ac:dyDescent="0.15">
      <c r="A105" s="69"/>
      <c r="O105"/>
      <c r="T105"/>
      <c r="U105"/>
      <c r="V105"/>
      <c r="W105"/>
      <c r="X105"/>
      <c r="Y105"/>
      <c r="Z105"/>
      <c r="AA105"/>
    </row>
    <row r="106" spans="1:27" s="44" customFormat="1" x14ac:dyDescent="0.15">
      <c r="A106" s="69"/>
      <c r="O106"/>
      <c r="T106"/>
      <c r="U106"/>
      <c r="V106"/>
      <c r="W106"/>
      <c r="X106"/>
      <c r="Y106"/>
      <c r="Z106"/>
      <c r="AA106"/>
    </row>
    <row r="107" spans="1:27" s="44" customFormat="1" x14ac:dyDescent="0.15">
      <c r="A107" s="69"/>
      <c r="O107"/>
      <c r="T107"/>
      <c r="U107"/>
      <c r="V107"/>
      <c r="W107"/>
      <c r="X107"/>
      <c r="Y107"/>
      <c r="Z107"/>
      <c r="AA107"/>
    </row>
    <row r="108" spans="1:27" s="44" customFormat="1" x14ac:dyDescent="0.15">
      <c r="A108" s="69"/>
      <c r="O108"/>
      <c r="T108"/>
      <c r="U108"/>
      <c r="V108"/>
      <c r="W108"/>
      <c r="X108"/>
      <c r="Y108"/>
      <c r="Z108"/>
      <c r="AA108"/>
    </row>
    <row r="109" spans="1:27" s="44" customFormat="1" x14ac:dyDescent="0.15">
      <c r="A109" s="69"/>
      <c r="O109"/>
      <c r="T109"/>
      <c r="U109"/>
      <c r="V109"/>
      <c r="W109"/>
      <c r="X109"/>
      <c r="Y109"/>
      <c r="Z109"/>
      <c r="AA109"/>
    </row>
    <row r="110" spans="1:27" s="44" customFormat="1" x14ac:dyDescent="0.15">
      <c r="A110" s="69"/>
      <c r="O110"/>
      <c r="T110"/>
      <c r="U110"/>
      <c r="V110"/>
      <c r="W110"/>
      <c r="X110"/>
      <c r="Y110"/>
      <c r="Z110"/>
      <c r="AA110"/>
    </row>
    <row r="111" spans="1:27" s="44" customFormat="1" x14ac:dyDescent="0.15">
      <c r="A111" s="69"/>
      <c r="O111"/>
      <c r="T111"/>
      <c r="U111"/>
      <c r="V111"/>
      <c r="W111"/>
      <c r="X111"/>
      <c r="Y111"/>
      <c r="Z111"/>
      <c r="AA111"/>
    </row>
    <row r="112" spans="1:27" s="44" customFormat="1" x14ac:dyDescent="0.15">
      <c r="A112" s="69"/>
      <c r="O112"/>
      <c r="T112"/>
      <c r="U112"/>
      <c r="V112"/>
      <c r="W112"/>
      <c r="X112"/>
      <c r="Y112"/>
      <c r="Z112"/>
      <c r="AA112"/>
    </row>
    <row r="113" spans="1:27" s="44" customFormat="1" x14ac:dyDescent="0.15">
      <c r="A113" s="69"/>
      <c r="O113"/>
      <c r="T113"/>
      <c r="U113"/>
      <c r="V113"/>
      <c r="W113"/>
      <c r="X113"/>
      <c r="Y113"/>
      <c r="Z113"/>
      <c r="AA113"/>
    </row>
    <row r="114" spans="1:27" s="44" customFormat="1" x14ac:dyDescent="0.15">
      <c r="A114" s="69"/>
      <c r="O114"/>
      <c r="T114"/>
      <c r="U114"/>
      <c r="V114"/>
      <c r="W114"/>
      <c r="X114"/>
      <c r="Y114"/>
      <c r="Z114"/>
      <c r="AA114"/>
    </row>
    <row r="115" spans="1:27" s="44" customFormat="1" x14ac:dyDescent="0.15">
      <c r="A115" s="69"/>
      <c r="O115"/>
      <c r="T115"/>
      <c r="U115"/>
      <c r="V115"/>
      <c r="W115"/>
      <c r="X115"/>
      <c r="Y115"/>
      <c r="Z115"/>
      <c r="AA115"/>
    </row>
    <row r="116" spans="1:27" s="44" customFormat="1" x14ac:dyDescent="0.15">
      <c r="A116" s="69"/>
      <c r="O116"/>
      <c r="T116"/>
      <c r="U116"/>
      <c r="V116"/>
      <c r="W116"/>
      <c r="X116"/>
      <c r="Y116"/>
      <c r="Z116"/>
      <c r="AA116"/>
    </row>
    <row r="117" spans="1:27" s="44" customFormat="1" x14ac:dyDescent="0.15">
      <c r="A117" s="69"/>
      <c r="O117"/>
      <c r="T117"/>
      <c r="U117"/>
      <c r="V117"/>
      <c r="W117"/>
      <c r="X117"/>
      <c r="Y117"/>
      <c r="Z117"/>
      <c r="AA117"/>
    </row>
    <row r="118" spans="1:27" s="44" customFormat="1" x14ac:dyDescent="0.15">
      <c r="A118" s="69"/>
      <c r="O118"/>
      <c r="T118"/>
      <c r="U118"/>
      <c r="V118"/>
      <c r="W118"/>
      <c r="X118"/>
      <c r="Y118"/>
      <c r="Z118"/>
      <c r="AA118"/>
    </row>
    <row r="119" spans="1:27" s="44" customFormat="1" x14ac:dyDescent="0.15">
      <c r="A119" s="69"/>
      <c r="O119"/>
      <c r="T119"/>
      <c r="U119"/>
      <c r="V119"/>
      <c r="W119"/>
      <c r="X119"/>
      <c r="Y119"/>
      <c r="Z119"/>
      <c r="AA119"/>
    </row>
    <row r="120" spans="1:27" s="44" customFormat="1" x14ac:dyDescent="0.15">
      <c r="A120" s="69"/>
      <c r="O120"/>
      <c r="T120"/>
      <c r="U120"/>
      <c r="V120"/>
      <c r="W120"/>
      <c r="X120"/>
      <c r="Y120"/>
      <c r="Z120"/>
      <c r="AA120"/>
    </row>
    <row r="121" spans="1:27" s="44" customFormat="1" x14ac:dyDescent="0.15">
      <c r="A121" s="69"/>
      <c r="O121"/>
      <c r="T121"/>
      <c r="U121"/>
      <c r="V121"/>
      <c r="W121"/>
      <c r="X121"/>
      <c r="Y121"/>
      <c r="Z121"/>
      <c r="AA121"/>
    </row>
    <row r="122" spans="1:27" s="44" customFormat="1" x14ac:dyDescent="0.15">
      <c r="A122" s="69"/>
      <c r="O122"/>
      <c r="T122"/>
      <c r="U122"/>
      <c r="V122"/>
      <c r="W122"/>
      <c r="X122"/>
      <c r="Y122"/>
      <c r="Z122"/>
      <c r="AA122"/>
    </row>
    <row r="123" spans="1:27" s="44" customFormat="1" x14ac:dyDescent="0.15">
      <c r="A123" s="69"/>
      <c r="O123"/>
      <c r="T123"/>
      <c r="U123"/>
      <c r="V123"/>
      <c r="W123"/>
      <c r="X123"/>
      <c r="Y123"/>
      <c r="Z123"/>
      <c r="AA123"/>
    </row>
    <row r="124" spans="1:27" s="44" customFormat="1" x14ac:dyDescent="0.15">
      <c r="A124" s="69"/>
      <c r="O124"/>
      <c r="T124"/>
      <c r="U124"/>
      <c r="V124"/>
      <c r="W124"/>
      <c r="X124"/>
      <c r="Y124"/>
      <c r="Z124"/>
      <c r="AA124"/>
    </row>
    <row r="125" spans="1:27" s="44" customFormat="1" x14ac:dyDescent="0.15">
      <c r="A125" s="69"/>
      <c r="O125"/>
      <c r="T125"/>
      <c r="U125"/>
      <c r="V125"/>
      <c r="W125"/>
      <c r="X125"/>
      <c r="Y125"/>
      <c r="Z125"/>
      <c r="AA125"/>
    </row>
    <row r="126" spans="1:27" s="44" customFormat="1" x14ac:dyDescent="0.15">
      <c r="A126" s="69"/>
      <c r="O126"/>
      <c r="T126"/>
      <c r="U126"/>
      <c r="V126"/>
      <c r="W126"/>
      <c r="X126"/>
      <c r="Y126"/>
      <c r="Z126"/>
      <c r="AA126"/>
    </row>
    <row r="127" spans="1:27" s="44" customFormat="1" x14ac:dyDescent="0.15">
      <c r="A127" s="69"/>
      <c r="O127"/>
      <c r="T127"/>
      <c r="U127"/>
      <c r="V127"/>
      <c r="W127"/>
      <c r="X127"/>
      <c r="Y127"/>
      <c r="Z127"/>
      <c r="AA127"/>
    </row>
    <row r="128" spans="1:27" s="44" customFormat="1" x14ac:dyDescent="0.15">
      <c r="A128" s="69"/>
      <c r="O128"/>
      <c r="T128"/>
      <c r="U128"/>
      <c r="V128"/>
      <c r="W128"/>
      <c r="X128"/>
      <c r="Y128"/>
      <c r="Z128"/>
      <c r="AA128"/>
    </row>
    <row r="129" spans="1:27" s="44" customFormat="1" x14ac:dyDescent="0.15">
      <c r="A129" s="69"/>
      <c r="O129"/>
      <c r="T129"/>
      <c r="U129"/>
      <c r="V129"/>
      <c r="W129"/>
      <c r="X129"/>
      <c r="Y129"/>
      <c r="Z129"/>
      <c r="AA129"/>
    </row>
    <row r="130" spans="1:27" s="44" customFormat="1" x14ac:dyDescent="0.15">
      <c r="A130" s="69"/>
      <c r="O130"/>
      <c r="T130"/>
      <c r="U130"/>
      <c r="V130"/>
      <c r="W130"/>
      <c r="X130"/>
      <c r="Y130"/>
      <c r="Z130"/>
      <c r="AA130"/>
    </row>
    <row r="131" spans="1:27" s="44" customFormat="1" x14ac:dyDescent="0.15">
      <c r="A131" s="69"/>
      <c r="O131"/>
      <c r="T131"/>
      <c r="U131"/>
      <c r="V131"/>
      <c r="W131"/>
      <c r="X131"/>
      <c r="Y131"/>
      <c r="Z131"/>
      <c r="AA131"/>
    </row>
    <row r="132" spans="1:27" s="44" customFormat="1" x14ac:dyDescent="0.15">
      <c r="A132" s="69"/>
      <c r="O132"/>
      <c r="T132"/>
      <c r="U132"/>
      <c r="V132"/>
      <c r="W132"/>
      <c r="X132"/>
      <c r="Y132"/>
      <c r="Z132"/>
      <c r="AA132"/>
    </row>
    <row r="133" spans="1:27" s="44" customFormat="1" x14ac:dyDescent="0.15">
      <c r="A133" s="69"/>
      <c r="O133"/>
      <c r="T133"/>
      <c r="U133"/>
      <c r="V133"/>
      <c r="W133"/>
      <c r="X133"/>
      <c r="Y133"/>
      <c r="Z133"/>
      <c r="AA133"/>
    </row>
    <row r="134" spans="1:27" s="44" customFormat="1" x14ac:dyDescent="0.15">
      <c r="A134" s="69"/>
      <c r="O134"/>
      <c r="T134"/>
      <c r="U134"/>
      <c r="V134"/>
      <c r="W134"/>
      <c r="X134"/>
      <c r="Y134"/>
      <c r="Z134"/>
      <c r="AA134"/>
    </row>
    <row r="135" spans="1:27" s="44" customFormat="1" x14ac:dyDescent="0.15">
      <c r="A135" s="69"/>
      <c r="O135"/>
      <c r="T135"/>
      <c r="U135"/>
      <c r="V135"/>
      <c r="W135"/>
      <c r="X135"/>
      <c r="Y135"/>
      <c r="Z135"/>
      <c r="AA135"/>
    </row>
    <row r="136" spans="1:27" s="44" customFormat="1" x14ac:dyDescent="0.15">
      <c r="A136" s="69"/>
      <c r="O136"/>
      <c r="T136"/>
      <c r="U136"/>
      <c r="V136"/>
      <c r="W136"/>
      <c r="X136"/>
      <c r="Y136"/>
      <c r="Z136"/>
      <c r="AA136"/>
    </row>
    <row r="137" spans="1:27" s="44" customFormat="1" x14ac:dyDescent="0.15">
      <c r="A137" s="69"/>
      <c r="O137"/>
      <c r="T137"/>
      <c r="U137"/>
      <c r="V137"/>
      <c r="W137"/>
      <c r="X137"/>
      <c r="Y137"/>
      <c r="Z137"/>
      <c r="AA137"/>
    </row>
    <row r="138" spans="1:27" s="44" customFormat="1" x14ac:dyDescent="0.15">
      <c r="A138" s="69"/>
      <c r="O138"/>
      <c r="T138"/>
      <c r="U138"/>
      <c r="V138"/>
      <c r="W138"/>
      <c r="X138"/>
      <c r="Y138"/>
      <c r="Z138"/>
      <c r="AA138"/>
    </row>
    <row r="139" spans="1:27" s="44" customFormat="1" x14ac:dyDescent="0.15">
      <c r="A139" s="69"/>
      <c r="O139"/>
      <c r="T139"/>
      <c r="U139"/>
      <c r="V139"/>
      <c r="W139"/>
      <c r="X139"/>
      <c r="Y139"/>
      <c r="Z139"/>
      <c r="AA139"/>
    </row>
    <row r="140" spans="1:27" s="44" customFormat="1" x14ac:dyDescent="0.15">
      <c r="A140" s="69"/>
      <c r="O140"/>
      <c r="T140"/>
      <c r="U140"/>
      <c r="V140"/>
      <c r="W140"/>
      <c r="X140"/>
      <c r="Y140"/>
      <c r="Z140"/>
      <c r="AA140"/>
    </row>
    <row r="141" spans="1:27" s="44" customFormat="1" x14ac:dyDescent="0.15">
      <c r="A141" s="69"/>
      <c r="O141"/>
      <c r="T141"/>
      <c r="U141"/>
      <c r="V141"/>
      <c r="W141"/>
      <c r="X141"/>
      <c r="Y141"/>
      <c r="Z141"/>
      <c r="AA141"/>
    </row>
    <row r="142" spans="1:27" s="44" customFormat="1" x14ac:dyDescent="0.15">
      <c r="A142" s="69"/>
      <c r="O142"/>
      <c r="T142"/>
      <c r="U142"/>
      <c r="V142"/>
      <c r="W142"/>
      <c r="X142"/>
      <c r="Y142"/>
      <c r="Z142"/>
      <c r="AA142"/>
    </row>
    <row r="143" spans="1:27" s="44" customFormat="1" x14ac:dyDescent="0.15">
      <c r="A143" s="69"/>
      <c r="O143"/>
      <c r="T143"/>
      <c r="U143"/>
      <c r="V143"/>
      <c r="W143"/>
      <c r="X143"/>
      <c r="Y143"/>
      <c r="Z143"/>
      <c r="AA143"/>
    </row>
    <row r="144" spans="1:27" s="44" customFormat="1" x14ac:dyDescent="0.15">
      <c r="A144" s="69"/>
      <c r="O144"/>
      <c r="T144"/>
      <c r="U144"/>
      <c r="V144"/>
      <c r="W144"/>
      <c r="X144"/>
      <c r="Y144"/>
      <c r="Z144"/>
      <c r="AA144"/>
    </row>
    <row r="145" spans="1:27" s="44" customFormat="1" x14ac:dyDescent="0.15">
      <c r="A145" s="69"/>
      <c r="O145"/>
      <c r="T145"/>
      <c r="U145"/>
      <c r="V145"/>
      <c r="W145"/>
      <c r="X145"/>
      <c r="Y145"/>
      <c r="Z145"/>
      <c r="AA145"/>
    </row>
    <row r="146" spans="1:27" s="44" customFormat="1" x14ac:dyDescent="0.15">
      <c r="A146" s="69"/>
      <c r="O146"/>
      <c r="T146"/>
      <c r="U146"/>
      <c r="V146"/>
      <c r="W146"/>
      <c r="X146"/>
      <c r="Y146"/>
      <c r="Z146"/>
      <c r="AA146"/>
    </row>
    <row r="147" spans="1:27" s="44" customFormat="1" x14ac:dyDescent="0.15">
      <c r="A147" s="69"/>
      <c r="O147"/>
      <c r="T147"/>
      <c r="U147"/>
      <c r="V147"/>
      <c r="W147"/>
      <c r="X147"/>
      <c r="Y147"/>
      <c r="Z147"/>
      <c r="AA147"/>
    </row>
    <row r="148" spans="1:27" s="44" customFormat="1" x14ac:dyDescent="0.15">
      <c r="A148" s="69"/>
      <c r="O148"/>
      <c r="T148"/>
      <c r="U148"/>
      <c r="V148"/>
      <c r="W148"/>
      <c r="X148"/>
      <c r="Y148"/>
      <c r="Z148"/>
      <c r="AA148"/>
    </row>
    <row r="149" spans="1:27" s="44" customFormat="1" x14ac:dyDescent="0.15">
      <c r="A149" s="69"/>
      <c r="O149"/>
      <c r="T149"/>
      <c r="U149"/>
      <c r="V149"/>
      <c r="W149"/>
      <c r="X149"/>
      <c r="Y149"/>
      <c r="Z149"/>
      <c r="AA149"/>
    </row>
    <row r="150" spans="1:27" s="44" customFormat="1" x14ac:dyDescent="0.15">
      <c r="A150" s="69"/>
      <c r="O150"/>
      <c r="T150"/>
      <c r="U150"/>
      <c r="V150"/>
      <c r="W150"/>
      <c r="X150"/>
      <c r="Y150"/>
      <c r="Z150"/>
      <c r="AA150"/>
    </row>
    <row r="151" spans="1:27" s="44" customFormat="1" x14ac:dyDescent="0.15">
      <c r="A151" s="69"/>
      <c r="O151"/>
      <c r="T151"/>
      <c r="U151"/>
      <c r="V151"/>
      <c r="W151"/>
      <c r="X151"/>
      <c r="Y151"/>
      <c r="Z151"/>
      <c r="AA151"/>
    </row>
    <row r="152" spans="1:27" s="44" customFormat="1" x14ac:dyDescent="0.15">
      <c r="A152" s="69"/>
      <c r="O152"/>
      <c r="T152"/>
      <c r="U152"/>
      <c r="V152"/>
      <c r="W152"/>
      <c r="X152"/>
      <c r="Y152"/>
      <c r="Z152"/>
      <c r="AA152"/>
    </row>
    <row r="153" spans="1:27" s="44" customFormat="1" x14ac:dyDescent="0.15">
      <c r="A153" s="69"/>
      <c r="O153"/>
      <c r="T153"/>
      <c r="U153"/>
      <c r="V153"/>
      <c r="W153"/>
      <c r="X153"/>
      <c r="Y153"/>
      <c r="Z153"/>
      <c r="AA153"/>
    </row>
    <row r="154" spans="1:27" s="44" customFormat="1" x14ac:dyDescent="0.15">
      <c r="A154" s="66"/>
      <c r="O154"/>
      <c r="T154"/>
      <c r="U154"/>
      <c r="V154"/>
      <c r="W154"/>
      <c r="X154"/>
      <c r="Y154"/>
      <c r="Z154"/>
      <c r="AA154"/>
    </row>
    <row r="155" spans="1:27" s="44" customFormat="1" x14ac:dyDescent="0.15">
      <c r="A155" s="66"/>
      <c r="O155"/>
      <c r="T155"/>
      <c r="U155"/>
      <c r="V155"/>
      <c r="W155"/>
      <c r="X155"/>
      <c r="Y155"/>
      <c r="Z155"/>
      <c r="AA155"/>
    </row>
    <row r="156" spans="1:27" s="44" customFormat="1" x14ac:dyDescent="0.15">
      <c r="A156" s="66"/>
      <c r="O156"/>
      <c r="T156"/>
      <c r="U156"/>
      <c r="V156"/>
      <c r="W156"/>
      <c r="X156"/>
      <c r="Y156"/>
      <c r="Z156"/>
      <c r="AA156"/>
    </row>
    <row r="157" spans="1:27" s="44" customFormat="1" x14ac:dyDescent="0.15">
      <c r="A157" s="66"/>
      <c r="O157"/>
      <c r="T157"/>
      <c r="U157"/>
      <c r="V157"/>
      <c r="W157"/>
      <c r="X157"/>
      <c r="Y157"/>
      <c r="Z157"/>
      <c r="AA157"/>
    </row>
    <row r="158" spans="1:27" s="44" customFormat="1" x14ac:dyDescent="0.15">
      <c r="A158" s="66"/>
      <c r="O158"/>
      <c r="T158"/>
      <c r="U158"/>
      <c r="V158"/>
      <c r="W158"/>
      <c r="X158"/>
      <c r="Y158"/>
      <c r="Z158"/>
      <c r="AA158"/>
    </row>
    <row r="159" spans="1:27" s="44" customFormat="1" x14ac:dyDescent="0.15">
      <c r="A159" s="66"/>
      <c r="O159"/>
      <c r="T159"/>
      <c r="U159"/>
      <c r="V159"/>
      <c r="W159"/>
      <c r="X159"/>
      <c r="Y159"/>
      <c r="Z159"/>
      <c r="AA159"/>
    </row>
    <row r="160" spans="1:27" s="44" customFormat="1" x14ac:dyDescent="0.15">
      <c r="A160" s="66"/>
      <c r="O160"/>
      <c r="T160"/>
      <c r="U160"/>
      <c r="V160"/>
      <c r="W160"/>
      <c r="X160"/>
      <c r="Y160"/>
      <c r="Z160"/>
      <c r="AA160"/>
    </row>
    <row r="161" spans="1:27" s="44" customFormat="1" x14ac:dyDescent="0.15">
      <c r="A161" s="66"/>
      <c r="O161"/>
      <c r="T161"/>
      <c r="U161"/>
      <c r="V161"/>
      <c r="W161"/>
      <c r="X161"/>
      <c r="Y161"/>
      <c r="Z161"/>
      <c r="AA161"/>
    </row>
    <row r="162" spans="1:27" s="44" customFormat="1" x14ac:dyDescent="0.15">
      <c r="A162" s="66"/>
      <c r="O162"/>
      <c r="T162"/>
      <c r="U162"/>
      <c r="V162"/>
      <c r="W162"/>
      <c r="X162"/>
      <c r="Y162"/>
      <c r="Z162"/>
      <c r="AA162"/>
    </row>
    <row r="163" spans="1:27" s="44" customFormat="1" x14ac:dyDescent="0.15">
      <c r="A163" s="66"/>
      <c r="O163"/>
      <c r="T163"/>
      <c r="U163"/>
      <c r="V163"/>
      <c r="W163"/>
      <c r="X163"/>
      <c r="Y163"/>
      <c r="Z163"/>
      <c r="AA163"/>
    </row>
    <row r="164" spans="1:27" s="44" customFormat="1" x14ac:dyDescent="0.15">
      <c r="A164" s="66"/>
      <c r="O164"/>
      <c r="T164"/>
      <c r="U164"/>
      <c r="V164"/>
      <c r="W164"/>
      <c r="X164"/>
      <c r="Y164"/>
      <c r="Z164"/>
      <c r="AA164"/>
    </row>
    <row r="165" spans="1:27" s="44" customFormat="1" x14ac:dyDescent="0.15">
      <c r="A165" s="66"/>
      <c r="O165"/>
      <c r="T165"/>
      <c r="U165"/>
      <c r="V165"/>
      <c r="W165"/>
      <c r="X165"/>
      <c r="Y165"/>
      <c r="Z165"/>
      <c r="AA165"/>
    </row>
    <row r="166" spans="1:27" s="44" customFormat="1" x14ac:dyDescent="0.15">
      <c r="A166" s="66"/>
      <c r="O166"/>
      <c r="T166"/>
      <c r="U166"/>
      <c r="V166"/>
      <c r="W166"/>
      <c r="X166"/>
      <c r="Y166"/>
      <c r="Z166"/>
      <c r="AA166"/>
    </row>
    <row r="167" spans="1:27" s="44" customFormat="1" x14ac:dyDescent="0.15">
      <c r="A167" s="66"/>
      <c r="O167"/>
      <c r="T167"/>
      <c r="U167"/>
      <c r="V167"/>
      <c r="W167"/>
      <c r="X167"/>
      <c r="Y167"/>
      <c r="Z167"/>
      <c r="AA167"/>
    </row>
    <row r="168" spans="1:27" s="44" customFormat="1" x14ac:dyDescent="0.15">
      <c r="A168" s="66"/>
      <c r="O168"/>
      <c r="T168"/>
      <c r="U168"/>
      <c r="V168"/>
      <c r="W168"/>
      <c r="X168"/>
      <c r="Y168"/>
      <c r="Z168"/>
      <c r="AA168"/>
    </row>
    <row r="169" spans="1:27" s="44" customFormat="1" x14ac:dyDescent="0.15">
      <c r="A169" s="66"/>
      <c r="O169"/>
      <c r="T169"/>
      <c r="U169"/>
      <c r="V169"/>
      <c r="W169"/>
      <c r="X169"/>
      <c r="Y169"/>
      <c r="Z169"/>
      <c r="AA169"/>
    </row>
    <row r="170" spans="1:27" s="44" customFormat="1" x14ac:dyDescent="0.15">
      <c r="A170" s="66"/>
      <c r="O170"/>
      <c r="T170"/>
      <c r="U170"/>
      <c r="V170"/>
      <c r="W170"/>
      <c r="X170"/>
      <c r="Y170"/>
      <c r="Z170"/>
      <c r="AA170"/>
    </row>
    <row r="171" spans="1:27" s="44" customFormat="1" x14ac:dyDescent="0.15">
      <c r="A171" s="66"/>
      <c r="O171"/>
      <c r="T171"/>
      <c r="U171"/>
      <c r="V171"/>
      <c r="W171"/>
      <c r="X171"/>
      <c r="Y171"/>
      <c r="Z171"/>
      <c r="AA171"/>
    </row>
    <row r="172" spans="1:27" s="44" customFormat="1" x14ac:dyDescent="0.15">
      <c r="A172" s="66"/>
      <c r="O172"/>
      <c r="T172"/>
      <c r="U172"/>
      <c r="V172"/>
      <c r="W172"/>
      <c r="X172"/>
      <c r="Y172"/>
      <c r="Z172"/>
      <c r="AA172"/>
    </row>
    <row r="173" spans="1:27" s="44" customFormat="1" x14ac:dyDescent="0.15">
      <c r="A173" s="66"/>
      <c r="O173"/>
      <c r="T173"/>
      <c r="U173"/>
      <c r="V173"/>
      <c r="W173"/>
      <c r="X173"/>
      <c r="Y173"/>
      <c r="Z173"/>
      <c r="AA173"/>
    </row>
    <row r="174" spans="1:27" s="44" customFormat="1" x14ac:dyDescent="0.15">
      <c r="A174" s="66"/>
      <c r="O174"/>
      <c r="T174"/>
      <c r="U174"/>
      <c r="V174"/>
      <c r="W174"/>
      <c r="X174"/>
      <c r="Y174"/>
      <c r="Z174"/>
      <c r="AA174"/>
    </row>
    <row r="175" spans="1:27" s="44" customFormat="1" x14ac:dyDescent="0.15">
      <c r="A175" s="66"/>
      <c r="O175"/>
      <c r="T175"/>
      <c r="U175"/>
      <c r="V175"/>
      <c r="W175"/>
      <c r="X175"/>
      <c r="Y175"/>
      <c r="Z175"/>
      <c r="AA175"/>
    </row>
    <row r="176" spans="1:27" s="44" customFormat="1" x14ac:dyDescent="0.15">
      <c r="A176" s="66"/>
      <c r="O176"/>
      <c r="T176"/>
      <c r="U176"/>
      <c r="V176"/>
      <c r="W176"/>
      <c r="X176"/>
      <c r="Y176"/>
      <c r="Z176"/>
      <c r="AA176"/>
    </row>
    <row r="177" spans="1:27" s="44" customFormat="1" x14ac:dyDescent="0.15">
      <c r="A177" s="66"/>
      <c r="O177"/>
      <c r="T177"/>
      <c r="U177"/>
      <c r="V177"/>
      <c r="W177"/>
      <c r="X177"/>
      <c r="Y177"/>
      <c r="Z177"/>
      <c r="AA177"/>
    </row>
    <row r="178" spans="1:27" s="44" customFormat="1" x14ac:dyDescent="0.15">
      <c r="A178" s="66"/>
      <c r="O178"/>
      <c r="T178"/>
      <c r="U178"/>
      <c r="V178"/>
      <c r="W178"/>
      <c r="X178"/>
      <c r="Y178"/>
      <c r="Z178"/>
      <c r="AA178"/>
    </row>
    <row r="179" spans="1:27" s="44" customFormat="1" x14ac:dyDescent="0.15">
      <c r="A179" s="66"/>
      <c r="O179"/>
      <c r="T179"/>
      <c r="U179"/>
      <c r="V179"/>
      <c r="W179"/>
      <c r="X179"/>
      <c r="Y179"/>
      <c r="Z179"/>
      <c r="AA179"/>
    </row>
    <row r="180" spans="1:27" s="44" customFormat="1" x14ac:dyDescent="0.15">
      <c r="A180" s="66"/>
      <c r="O180"/>
      <c r="T180"/>
      <c r="U180"/>
      <c r="V180"/>
      <c r="W180"/>
      <c r="X180"/>
      <c r="Y180"/>
      <c r="Z180"/>
      <c r="AA180"/>
    </row>
    <row r="181" spans="1:27" s="44" customFormat="1" x14ac:dyDescent="0.15">
      <c r="A181" s="66"/>
      <c r="O181"/>
      <c r="T181"/>
      <c r="U181"/>
      <c r="V181"/>
      <c r="W181"/>
      <c r="X181"/>
      <c r="Y181"/>
      <c r="Z181"/>
      <c r="AA181"/>
    </row>
    <row r="182" spans="1:27" s="44" customFormat="1" x14ac:dyDescent="0.15">
      <c r="A182" s="66"/>
      <c r="O182"/>
      <c r="T182"/>
      <c r="U182"/>
      <c r="V182"/>
      <c r="W182"/>
      <c r="X182"/>
      <c r="Y182"/>
      <c r="Z182"/>
      <c r="AA182"/>
    </row>
    <row r="183" spans="1:27" s="44" customFormat="1" x14ac:dyDescent="0.15">
      <c r="A183" s="66"/>
      <c r="O183"/>
      <c r="T183"/>
      <c r="U183"/>
      <c r="V183"/>
      <c r="W183"/>
      <c r="X183"/>
      <c r="Y183"/>
      <c r="Z183"/>
      <c r="AA183"/>
    </row>
    <row r="184" spans="1:27" s="44" customFormat="1" x14ac:dyDescent="0.15">
      <c r="A184" s="66"/>
      <c r="O184"/>
      <c r="T184"/>
      <c r="U184"/>
      <c r="V184"/>
      <c r="W184"/>
      <c r="X184"/>
      <c r="Y184"/>
      <c r="Z184"/>
      <c r="AA184"/>
    </row>
    <row r="185" spans="1:27" s="44" customFormat="1" x14ac:dyDescent="0.15">
      <c r="A185" s="66"/>
      <c r="O185"/>
      <c r="T185"/>
      <c r="U185"/>
      <c r="V185"/>
      <c r="W185"/>
      <c r="X185"/>
      <c r="Y185"/>
      <c r="Z185"/>
      <c r="AA185"/>
    </row>
    <row r="186" spans="1:27" s="44" customFormat="1" x14ac:dyDescent="0.15">
      <c r="A186" s="66"/>
      <c r="O186"/>
      <c r="T186"/>
      <c r="U186"/>
      <c r="V186"/>
      <c r="W186"/>
      <c r="X186"/>
      <c r="Y186"/>
      <c r="Z186"/>
      <c r="AA186"/>
    </row>
    <row r="187" spans="1:27" s="44" customFormat="1" x14ac:dyDescent="0.15">
      <c r="A187" s="66"/>
      <c r="O187"/>
      <c r="T187"/>
      <c r="U187"/>
      <c r="V187"/>
      <c r="W187"/>
      <c r="X187"/>
      <c r="Y187"/>
      <c r="Z187"/>
      <c r="AA187"/>
    </row>
    <row r="188" spans="1:27" s="44" customFormat="1" x14ac:dyDescent="0.15">
      <c r="A188" s="66"/>
      <c r="O188"/>
      <c r="T188"/>
      <c r="U188"/>
      <c r="V188"/>
      <c r="W188"/>
      <c r="X188"/>
      <c r="Y188"/>
      <c r="Z188"/>
      <c r="AA188"/>
    </row>
    <row r="189" spans="1:27" s="44" customFormat="1" x14ac:dyDescent="0.15">
      <c r="A189" s="66"/>
      <c r="O189"/>
      <c r="T189"/>
      <c r="U189"/>
      <c r="V189"/>
      <c r="W189"/>
      <c r="X189"/>
      <c r="Y189"/>
      <c r="Z189"/>
      <c r="AA189"/>
    </row>
    <row r="190" spans="1:27" s="44" customFormat="1" x14ac:dyDescent="0.15">
      <c r="A190" s="66"/>
      <c r="O190"/>
      <c r="T190"/>
      <c r="U190"/>
      <c r="V190"/>
      <c r="W190"/>
      <c r="X190"/>
      <c r="Y190"/>
      <c r="Z190"/>
      <c r="AA190"/>
    </row>
    <row r="191" spans="1:27" s="44" customFormat="1" x14ac:dyDescent="0.15">
      <c r="A191" s="66"/>
      <c r="O191"/>
      <c r="T191"/>
      <c r="U191"/>
      <c r="V191"/>
      <c r="W191"/>
      <c r="X191"/>
      <c r="Y191"/>
      <c r="Z191"/>
      <c r="AA191"/>
    </row>
    <row r="192" spans="1:27" s="44" customFormat="1" x14ac:dyDescent="0.15">
      <c r="A192" s="66"/>
      <c r="O192"/>
      <c r="T192"/>
      <c r="U192"/>
      <c r="V192"/>
      <c r="W192"/>
      <c r="X192"/>
      <c r="Y192"/>
      <c r="Z192"/>
      <c r="AA192"/>
    </row>
    <row r="193" spans="1:27" s="44" customFormat="1" x14ac:dyDescent="0.15">
      <c r="A193" s="66"/>
      <c r="O193"/>
      <c r="T193"/>
      <c r="U193"/>
      <c r="V193"/>
      <c r="W193"/>
      <c r="X193"/>
      <c r="Y193"/>
      <c r="Z193"/>
      <c r="AA193"/>
    </row>
    <row r="194" spans="1:27" s="44" customFormat="1" x14ac:dyDescent="0.15">
      <c r="A194" s="66"/>
      <c r="O194"/>
      <c r="T194"/>
      <c r="U194"/>
      <c r="V194"/>
      <c r="W194"/>
      <c r="X194"/>
      <c r="Y194"/>
      <c r="Z194"/>
      <c r="AA194"/>
    </row>
    <row r="195" spans="1:27" s="44" customFormat="1" x14ac:dyDescent="0.15">
      <c r="A195" s="66"/>
      <c r="O195"/>
      <c r="T195"/>
      <c r="U195"/>
      <c r="V195"/>
      <c r="W195"/>
      <c r="X195"/>
      <c r="Y195"/>
      <c r="Z195"/>
      <c r="AA195"/>
    </row>
    <row r="196" spans="1:27" s="44" customFormat="1" x14ac:dyDescent="0.15">
      <c r="A196" s="66"/>
      <c r="O196"/>
      <c r="T196"/>
      <c r="U196"/>
      <c r="V196"/>
      <c r="W196"/>
      <c r="X196"/>
      <c r="Y196"/>
      <c r="Z196"/>
      <c r="AA196"/>
    </row>
    <row r="197" spans="1:27" s="44" customFormat="1" x14ac:dyDescent="0.15">
      <c r="A197" s="66"/>
      <c r="O197"/>
      <c r="T197"/>
      <c r="U197"/>
      <c r="V197"/>
      <c r="W197"/>
      <c r="X197"/>
      <c r="Y197"/>
      <c r="Z197"/>
      <c r="AA197"/>
    </row>
    <row r="198" spans="1:27" s="44" customFormat="1" x14ac:dyDescent="0.15">
      <c r="A198" s="66"/>
      <c r="O198"/>
      <c r="T198"/>
      <c r="U198"/>
      <c r="V198"/>
      <c r="W198"/>
      <c r="X198"/>
      <c r="Y198"/>
      <c r="Z198"/>
      <c r="AA198"/>
    </row>
    <row r="199" spans="1:27" s="44" customFormat="1" x14ac:dyDescent="0.15">
      <c r="A199" s="66"/>
      <c r="O199"/>
      <c r="T199"/>
      <c r="U199"/>
      <c r="V199"/>
      <c r="W199"/>
      <c r="X199"/>
      <c r="Y199"/>
      <c r="Z199"/>
      <c r="AA199"/>
    </row>
    <row r="200" spans="1:27" s="44" customFormat="1" x14ac:dyDescent="0.15">
      <c r="A200" s="66"/>
      <c r="O200"/>
      <c r="T200"/>
      <c r="U200"/>
      <c r="V200"/>
      <c r="W200"/>
      <c r="X200"/>
      <c r="Y200"/>
      <c r="Z200"/>
      <c r="AA200"/>
    </row>
    <row r="201" spans="1:27" s="44" customFormat="1" x14ac:dyDescent="0.15">
      <c r="A201" s="66"/>
      <c r="O201"/>
      <c r="T201"/>
      <c r="U201"/>
      <c r="V201"/>
      <c r="W201"/>
      <c r="X201"/>
      <c r="Y201"/>
      <c r="Z201"/>
      <c r="AA201"/>
    </row>
    <row r="202" spans="1:27" s="44" customFormat="1" x14ac:dyDescent="0.15">
      <c r="A202" s="66"/>
      <c r="O202"/>
      <c r="T202"/>
      <c r="U202"/>
      <c r="V202"/>
      <c r="W202"/>
      <c r="X202"/>
      <c r="Y202"/>
      <c r="Z202"/>
      <c r="AA202"/>
    </row>
    <row r="203" spans="1:27" s="44" customFormat="1" x14ac:dyDescent="0.15">
      <c r="A203" s="66"/>
      <c r="O203"/>
      <c r="T203"/>
      <c r="U203"/>
      <c r="V203"/>
      <c r="W203"/>
      <c r="X203"/>
      <c r="Y203"/>
      <c r="Z203"/>
      <c r="AA203"/>
    </row>
    <row r="204" spans="1:27" s="44" customFormat="1" x14ac:dyDescent="0.15">
      <c r="A204" s="66"/>
      <c r="O204"/>
      <c r="T204"/>
      <c r="U204"/>
      <c r="V204"/>
      <c r="W204"/>
      <c r="X204"/>
      <c r="Y204"/>
      <c r="Z204"/>
      <c r="AA204"/>
    </row>
    <row r="205" spans="1:27" s="44" customFormat="1" x14ac:dyDescent="0.15">
      <c r="A205" s="66"/>
      <c r="O205"/>
      <c r="T205"/>
      <c r="U205"/>
      <c r="V205"/>
      <c r="W205"/>
      <c r="X205"/>
      <c r="Y205"/>
      <c r="Z205"/>
      <c r="AA205"/>
    </row>
    <row r="206" spans="1:27" s="44" customFormat="1" x14ac:dyDescent="0.15">
      <c r="A206" s="66"/>
      <c r="O206"/>
      <c r="T206"/>
      <c r="U206"/>
      <c r="V206"/>
      <c r="W206"/>
      <c r="X206"/>
      <c r="Y206"/>
      <c r="Z206"/>
      <c r="AA206"/>
    </row>
    <row r="207" spans="1:27" s="44" customFormat="1" x14ac:dyDescent="0.15">
      <c r="A207" s="66"/>
      <c r="O207"/>
      <c r="T207"/>
      <c r="U207"/>
      <c r="V207"/>
      <c r="W207"/>
      <c r="X207"/>
      <c r="Y207"/>
      <c r="Z207"/>
      <c r="AA207"/>
    </row>
    <row r="208" spans="1:27" s="44" customFormat="1" x14ac:dyDescent="0.15">
      <c r="A208" s="66"/>
      <c r="O208"/>
      <c r="T208"/>
      <c r="U208"/>
      <c r="V208"/>
      <c r="W208"/>
      <c r="X208"/>
      <c r="Y208"/>
      <c r="Z208"/>
      <c r="AA208"/>
    </row>
    <row r="209" spans="1:27" s="44" customFormat="1" x14ac:dyDescent="0.15">
      <c r="A209" s="66"/>
      <c r="O209"/>
      <c r="T209"/>
      <c r="U209"/>
      <c r="V209"/>
      <c r="W209"/>
      <c r="X209"/>
      <c r="Y209"/>
      <c r="Z209"/>
      <c r="AA209"/>
    </row>
    <row r="210" spans="1:27" s="44" customFormat="1" x14ac:dyDescent="0.15">
      <c r="A210" s="66"/>
      <c r="O210"/>
      <c r="T210"/>
      <c r="U210"/>
      <c r="V210"/>
      <c r="W210"/>
      <c r="X210"/>
      <c r="Y210"/>
      <c r="Z210"/>
      <c r="AA210"/>
    </row>
    <row r="211" spans="1:27" s="44" customFormat="1" x14ac:dyDescent="0.15">
      <c r="A211" s="66"/>
      <c r="O211"/>
      <c r="T211"/>
      <c r="U211"/>
      <c r="V211"/>
      <c r="W211"/>
      <c r="X211"/>
      <c r="Y211"/>
      <c r="Z211"/>
      <c r="AA211"/>
    </row>
    <row r="212" spans="1:27" s="44" customFormat="1" x14ac:dyDescent="0.15">
      <c r="A212" s="66"/>
      <c r="O212"/>
      <c r="T212"/>
      <c r="U212"/>
      <c r="V212"/>
      <c r="W212"/>
      <c r="X212"/>
      <c r="Y212"/>
      <c r="Z212"/>
      <c r="AA212"/>
    </row>
    <row r="213" spans="1:27" s="44" customFormat="1" x14ac:dyDescent="0.15">
      <c r="A213" s="66"/>
      <c r="O213"/>
      <c r="T213"/>
      <c r="U213"/>
      <c r="V213"/>
      <c r="W213"/>
      <c r="X213"/>
      <c r="Y213"/>
      <c r="Z213"/>
      <c r="AA213"/>
    </row>
    <row r="214" spans="1:27" s="44" customFormat="1" x14ac:dyDescent="0.15">
      <c r="A214" s="66"/>
      <c r="O214"/>
      <c r="T214"/>
      <c r="U214"/>
      <c r="V214"/>
      <c r="W214"/>
      <c r="X214"/>
      <c r="Y214"/>
      <c r="Z214"/>
      <c r="AA214"/>
    </row>
    <row r="215" spans="1:27" s="44" customFormat="1" x14ac:dyDescent="0.15">
      <c r="A215" s="66"/>
      <c r="O215"/>
      <c r="T215"/>
      <c r="U215"/>
      <c r="V215"/>
      <c r="W215"/>
      <c r="X215"/>
      <c r="Y215"/>
      <c r="Z215"/>
      <c r="AA215"/>
    </row>
    <row r="216" spans="1:27" s="44" customFormat="1" x14ac:dyDescent="0.15">
      <c r="A216" s="66"/>
      <c r="O216"/>
      <c r="T216"/>
      <c r="U216"/>
      <c r="V216"/>
      <c r="W216"/>
      <c r="X216"/>
      <c r="Y216"/>
      <c r="Z216"/>
      <c r="AA216"/>
    </row>
    <row r="217" spans="1:27" s="44" customFormat="1" x14ac:dyDescent="0.15">
      <c r="A217" s="66"/>
      <c r="O217"/>
      <c r="T217"/>
      <c r="U217"/>
      <c r="V217"/>
      <c r="W217"/>
      <c r="X217"/>
      <c r="Y217"/>
      <c r="Z217"/>
      <c r="AA217"/>
    </row>
    <row r="218" spans="1:27" s="44" customFormat="1" x14ac:dyDescent="0.15">
      <c r="A218" s="66"/>
      <c r="O218"/>
      <c r="T218"/>
      <c r="U218"/>
      <c r="V218"/>
      <c r="W218"/>
      <c r="X218"/>
      <c r="Y218"/>
      <c r="Z218"/>
      <c r="AA218"/>
    </row>
    <row r="219" spans="1:27" s="44" customFormat="1" x14ac:dyDescent="0.15">
      <c r="A219" s="66"/>
      <c r="O219"/>
      <c r="T219"/>
      <c r="U219"/>
      <c r="V219"/>
      <c r="W219"/>
      <c r="X219"/>
      <c r="Y219"/>
      <c r="Z219"/>
      <c r="AA219"/>
    </row>
    <row r="220" spans="1:27" s="44" customFormat="1" x14ac:dyDescent="0.15">
      <c r="A220" s="66"/>
      <c r="O220"/>
      <c r="T220"/>
      <c r="U220"/>
      <c r="V220"/>
      <c r="W220"/>
      <c r="X220"/>
      <c r="Y220"/>
      <c r="Z220"/>
      <c r="AA220"/>
    </row>
    <row r="221" spans="1:27" s="44" customFormat="1" x14ac:dyDescent="0.15">
      <c r="A221" s="66"/>
      <c r="O221"/>
      <c r="T221"/>
      <c r="U221"/>
      <c r="V221"/>
      <c r="W221"/>
      <c r="X221"/>
      <c r="Y221"/>
      <c r="Z221"/>
      <c r="AA221"/>
    </row>
    <row r="222" spans="1:27" s="44" customFormat="1" x14ac:dyDescent="0.15">
      <c r="A222" s="66"/>
      <c r="O222"/>
      <c r="T222"/>
      <c r="U222"/>
      <c r="V222"/>
      <c r="W222"/>
      <c r="X222"/>
      <c r="Y222"/>
      <c r="Z222"/>
      <c r="AA222"/>
    </row>
    <row r="223" spans="1:27" s="44" customFormat="1" x14ac:dyDescent="0.15">
      <c r="A223" s="66"/>
      <c r="O223"/>
      <c r="T223"/>
      <c r="U223"/>
      <c r="V223"/>
      <c r="W223"/>
      <c r="X223"/>
      <c r="Y223"/>
      <c r="Z223"/>
      <c r="AA223"/>
    </row>
    <row r="224" spans="1:27" s="44" customFormat="1" x14ac:dyDescent="0.15">
      <c r="A224" s="66"/>
      <c r="O224"/>
      <c r="T224"/>
      <c r="U224"/>
      <c r="V224"/>
      <c r="W224"/>
      <c r="X224"/>
      <c r="Y224"/>
      <c r="Z224"/>
      <c r="AA224"/>
    </row>
    <row r="225" spans="1:27" s="44" customFormat="1" x14ac:dyDescent="0.15">
      <c r="A225" s="66"/>
      <c r="O225"/>
      <c r="T225"/>
      <c r="U225"/>
      <c r="V225"/>
      <c r="W225"/>
      <c r="X225"/>
      <c r="Y225"/>
      <c r="Z225"/>
      <c r="AA225"/>
    </row>
    <row r="226" spans="1:27" s="44" customFormat="1" x14ac:dyDescent="0.15">
      <c r="A226" s="66"/>
      <c r="O226"/>
      <c r="T226"/>
      <c r="U226"/>
      <c r="V226"/>
      <c r="W226"/>
      <c r="X226"/>
      <c r="Y226"/>
      <c r="Z226"/>
      <c r="AA226"/>
    </row>
    <row r="227" spans="1:27" s="44" customFormat="1" x14ac:dyDescent="0.15">
      <c r="A227" s="66"/>
      <c r="O227"/>
      <c r="T227"/>
      <c r="U227"/>
      <c r="V227"/>
      <c r="W227"/>
      <c r="X227"/>
      <c r="Y227"/>
      <c r="Z227"/>
      <c r="AA227"/>
    </row>
    <row r="228" spans="1:27" s="44" customFormat="1" x14ac:dyDescent="0.15">
      <c r="A228" s="66"/>
      <c r="O228"/>
      <c r="T228"/>
      <c r="U228"/>
      <c r="V228"/>
      <c r="W228"/>
      <c r="X228"/>
      <c r="Y228"/>
      <c r="Z228"/>
      <c r="AA228"/>
    </row>
    <row r="229" spans="1:27" s="44" customFormat="1" x14ac:dyDescent="0.15">
      <c r="A229" s="66"/>
      <c r="O229"/>
      <c r="T229"/>
      <c r="U229"/>
      <c r="V229"/>
      <c r="W229"/>
      <c r="X229"/>
      <c r="Y229"/>
      <c r="Z229"/>
      <c r="AA229"/>
    </row>
    <row r="230" spans="1:27" s="44" customFormat="1" x14ac:dyDescent="0.15">
      <c r="A230" s="66"/>
      <c r="O230"/>
      <c r="T230"/>
      <c r="U230"/>
      <c r="V230"/>
      <c r="W230"/>
      <c r="X230"/>
      <c r="Y230"/>
      <c r="Z230"/>
      <c r="AA230"/>
    </row>
    <row r="231" spans="1:27" s="44" customFormat="1" x14ac:dyDescent="0.15">
      <c r="A231" s="66"/>
      <c r="O231"/>
      <c r="T231"/>
      <c r="U231"/>
      <c r="V231"/>
      <c r="W231"/>
      <c r="X231"/>
      <c r="Y231"/>
      <c r="Z231"/>
      <c r="AA231"/>
    </row>
    <row r="232" spans="1:27" s="44" customFormat="1" x14ac:dyDescent="0.15">
      <c r="A232" s="66"/>
      <c r="O232"/>
      <c r="T232"/>
      <c r="U232"/>
      <c r="V232"/>
      <c r="W232"/>
      <c r="X232"/>
      <c r="Y232"/>
      <c r="Z232"/>
      <c r="AA232"/>
    </row>
    <row r="233" spans="1:27" s="44" customFormat="1" x14ac:dyDescent="0.15">
      <c r="A233" s="66"/>
      <c r="O233"/>
      <c r="T233"/>
      <c r="U233"/>
      <c r="V233"/>
      <c r="W233"/>
      <c r="X233"/>
      <c r="Y233"/>
      <c r="Z233"/>
      <c r="AA233"/>
    </row>
    <row r="234" spans="1:27" s="44" customFormat="1" x14ac:dyDescent="0.15">
      <c r="A234" s="66"/>
      <c r="O234"/>
      <c r="T234"/>
      <c r="U234"/>
      <c r="V234"/>
      <c r="W234"/>
      <c r="X234"/>
      <c r="Y234"/>
      <c r="Z234"/>
      <c r="AA234"/>
    </row>
    <row r="235" spans="1:27" s="44" customFormat="1" x14ac:dyDescent="0.15">
      <c r="A235" s="66"/>
      <c r="O235"/>
      <c r="T235"/>
      <c r="U235"/>
      <c r="V235"/>
      <c r="W235"/>
      <c r="X235"/>
      <c r="Y235"/>
      <c r="Z235"/>
      <c r="AA235"/>
    </row>
    <row r="236" spans="1:27" s="44" customFormat="1" x14ac:dyDescent="0.15">
      <c r="A236" s="66"/>
      <c r="O236"/>
      <c r="T236"/>
      <c r="U236"/>
      <c r="V236"/>
      <c r="W236"/>
      <c r="X236"/>
      <c r="Y236"/>
      <c r="Z236"/>
      <c r="AA236"/>
    </row>
    <row r="237" spans="1:27" s="44" customFormat="1" x14ac:dyDescent="0.15">
      <c r="A237" s="66"/>
      <c r="O237"/>
      <c r="T237"/>
      <c r="U237"/>
      <c r="V237"/>
      <c r="W237"/>
      <c r="X237"/>
      <c r="Y237"/>
      <c r="Z237"/>
      <c r="AA237"/>
    </row>
    <row r="238" spans="1:27" s="44" customFormat="1" x14ac:dyDescent="0.15">
      <c r="A238" s="66"/>
      <c r="O238"/>
      <c r="T238"/>
      <c r="U238"/>
      <c r="V238"/>
      <c r="W238"/>
      <c r="X238"/>
      <c r="Y238"/>
      <c r="Z238"/>
      <c r="AA238"/>
    </row>
    <row r="239" spans="1:27" s="44" customFormat="1" x14ac:dyDescent="0.15">
      <c r="A239" s="66"/>
      <c r="O239"/>
      <c r="T239"/>
      <c r="U239"/>
      <c r="V239"/>
      <c r="W239"/>
      <c r="X239"/>
      <c r="Y239"/>
      <c r="Z239"/>
      <c r="AA239"/>
    </row>
    <row r="240" spans="1:27" s="44" customFormat="1" x14ac:dyDescent="0.15">
      <c r="A240" s="66"/>
      <c r="O240"/>
      <c r="T240"/>
      <c r="U240"/>
      <c r="V240"/>
      <c r="W240"/>
      <c r="X240"/>
      <c r="Y240"/>
      <c r="Z240"/>
      <c r="AA240"/>
    </row>
    <row r="241" spans="1:27" s="44" customFormat="1" x14ac:dyDescent="0.15">
      <c r="A241" s="66"/>
      <c r="O241"/>
      <c r="T241"/>
      <c r="U241"/>
      <c r="V241"/>
      <c r="W241"/>
      <c r="X241"/>
      <c r="Y241"/>
      <c r="Z241"/>
      <c r="AA241"/>
    </row>
    <row r="242" spans="1:27" s="44" customFormat="1" x14ac:dyDescent="0.15">
      <c r="A242" s="66"/>
      <c r="O242"/>
      <c r="T242"/>
      <c r="U242"/>
      <c r="V242"/>
      <c r="W242"/>
      <c r="X242"/>
      <c r="Y242"/>
      <c r="Z242"/>
      <c r="AA242"/>
    </row>
    <row r="243" spans="1:27" s="44" customFormat="1" x14ac:dyDescent="0.15">
      <c r="A243" s="66"/>
      <c r="O243"/>
      <c r="T243"/>
      <c r="U243"/>
      <c r="V243"/>
      <c r="W243"/>
      <c r="X243"/>
      <c r="Y243"/>
      <c r="Z243"/>
      <c r="AA243"/>
    </row>
    <row r="244" spans="1:27" s="44" customFormat="1" x14ac:dyDescent="0.15">
      <c r="A244" s="66"/>
      <c r="O244"/>
      <c r="T244"/>
      <c r="U244"/>
      <c r="V244"/>
      <c r="W244"/>
      <c r="X244"/>
      <c r="Y244"/>
      <c r="Z244"/>
      <c r="AA244"/>
    </row>
    <row r="245" spans="1:27" s="44" customFormat="1" x14ac:dyDescent="0.15">
      <c r="A245" s="66"/>
      <c r="O245"/>
      <c r="T245"/>
      <c r="U245"/>
      <c r="V245"/>
      <c r="W245"/>
      <c r="X245"/>
      <c r="Y245"/>
      <c r="Z245"/>
      <c r="AA245"/>
    </row>
    <row r="246" spans="1:27" s="44" customFormat="1" x14ac:dyDescent="0.15">
      <c r="A246" s="66"/>
      <c r="O246"/>
      <c r="T246"/>
      <c r="U246"/>
      <c r="V246"/>
      <c r="W246"/>
      <c r="X246"/>
      <c r="Y246"/>
      <c r="Z246"/>
      <c r="AA246"/>
    </row>
    <row r="247" spans="1:27" s="44" customFormat="1" x14ac:dyDescent="0.15">
      <c r="A247" s="66"/>
      <c r="O247"/>
      <c r="T247"/>
      <c r="U247"/>
      <c r="V247"/>
      <c r="W247"/>
      <c r="X247"/>
      <c r="Y247"/>
      <c r="Z247"/>
      <c r="AA247"/>
    </row>
    <row r="248" spans="1:27" s="44" customFormat="1" x14ac:dyDescent="0.15">
      <c r="A248" s="66"/>
      <c r="O248"/>
      <c r="T248"/>
      <c r="U248"/>
      <c r="V248"/>
      <c r="W248"/>
      <c r="X248"/>
      <c r="Y248"/>
      <c r="Z248"/>
      <c r="AA248"/>
    </row>
    <row r="249" spans="1:27" s="44" customFormat="1" x14ac:dyDescent="0.15">
      <c r="A249" s="66"/>
      <c r="O249"/>
      <c r="T249"/>
      <c r="U249"/>
      <c r="V249"/>
      <c r="W249"/>
      <c r="X249"/>
      <c r="Y249"/>
      <c r="Z249"/>
      <c r="AA249"/>
    </row>
    <row r="250" spans="1:27" s="44" customFormat="1" x14ac:dyDescent="0.15">
      <c r="A250" s="66"/>
      <c r="O250"/>
      <c r="T250"/>
      <c r="U250"/>
      <c r="V250"/>
      <c r="W250"/>
      <c r="X250"/>
      <c r="Y250"/>
      <c r="Z250"/>
      <c r="AA250"/>
    </row>
    <row r="251" spans="1:27" s="44" customFormat="1" x14ac:dyDescent="0.15">
      <c r="A251" s="66"/>
      <c r="O251"/>
      <c r="T251"/>
      <c r="U251"/>
      <c r="V251"/>
      <c r="W251"/>
      <c r="X251"/>
      <c r="Y251"/>
      <c r="Z251"/>
      <c r="AA251"/>
    </row>
    <row r="252" spans="1:27" s="44" customFormat="1" x14ac:dyDescent="0.15">
      <c r="A252" s="66"/>
      <c r="O252"/>
      <c r="T252"/>
      <c r="U252"/>
      <c r="V252"/>
      <c r="W252"/>
      <c r="X252"/>
      <c r="Y252"/>
      <c r="Z252"/>
      <c r="AA252"/>
    </row>
    <row r="253" spans="1:27" s="44" customFormat="1" x14ac:dyDescent="0.15">
      <c r="A253" s="66"/>
      <c r="O253"/>
      <c r="T253"/>
      <c r="U253"/>
      <c r="V253"/>
      <c r="W253"/>
      <c r="X253"/>
      <c r="Y253"/>
      <c r="Z253"/>
      <c r="AA253"/>
    </row>
    <row r="254" spans="1:27" s="44" customFormat="1" x14ac:dyDescent="0.15">
      <c r="A254" s="66"/>
      <c r="O254"/>
      <c r="T254"/>
      <c r="U254"/>
      <c r="V254"/>
      <c r="W254"/>
      <c r="X254"/>
      <c r="Y254"/>
      <c r="Z254"/>
      <c r="AA254"/>
    </row>
    <row r="255" spans="1:27" s="44" customFormat="1" x14ac:dyDescent="0.15">
      <c r="A255" s="66"/>
      <c r="O255"/>
      <c r="T255"/>
      <c r="U255"/>
      <c r="V255"/>
      <c r="W255"/>
      <c r="X255"/>
      <c r="Y255"/>
      <c r="Z255"/>
      <c r="AA255"/>
    </row>
    <row r="256" spans="1:27" s="44" customFormat="1" x14ac:dyDescent="0.15">
      <c r="A256" s="66"/>
      <c r="O256"/>
      <c r="T256"/>
      <c r="U256"/>
      <c r="V256"/>
      <c r="W256"/>
      <c r="X256"/>
      <c r="Y256"/>
      <c r="Z256"/>
      <c r="AA256"/>
    </row>
    <row r="257" spans="1:27" s="44" customFormat="1" x14ac:dyDescent="0.15">
      <c r="A257" s="66"/>
      <c r="O257"/>
      <c r="T257"/>
      <c r="U257"/>
      <c r="V257"/>
      <c r="W257"/>
      <c r="X257"/>
      <c r="Y257"/>
      <c r="Z257"/>
      <c r="AA257"/>
    </row>
    <row r="258" spans="1:27" s="44" customFormat="1" x14ac:dyDescent="0.15">
      <c r="A258" s="66"/>
      <c r="O258"/>
      <c r="T258"/>
      <c r="U258"/>
      <c r="V258"/>
      <c r="W258"/>
      <c r="X258"/>
      <c r="Y258"/>
      <c r="Z258"/>
      <c r="AA258"/>
    </row>
    <row r="259" spans="1:27" s="44" customFormat="1" x14ac:dyDescent="0.15">
      <c r="A259" s="66"/>
      <c r="O259"/>
      <c r="T259"/>
      <c r="U259"/>
      <c r="V259"/>
      <c r="W259"/>
      <c r="X259"/>
      <c r="Y259"/>
      <c r="Z259"/>
      <c r="AA259"/>
    </row>
    <row r="260" spans="1:27" s="44" customFormat="1" x14ac:dyDescent="0.15">
      <c r="A260" s="66"/>
      <c r="O260"/>
      <c r="T260"/>
      <c r="U260"/>
      <c r="V260"/>
      <c r="W260"/>
      <c r="X260"/>
      <c r="Y260"/>
      <c r="Z260"/>
      <c r="AA260"/>
    </row>
    <row r="261" spans="1:27" s="44" customFormat="1" x14ac:dyDescent="0.15">
      <c r="A261" s="66"/>
      <c r="O261"/>
      <c r="T261"/>
      <c r="U261"/>
      <c r="V261"/>
      <c r="W261"/>
      <c r="X261"/>
      <c r="Y261"/>
      <c r="Z261"/>
      <c r="AA261"/>
    </row>
    <row r="262" spans="1:27" s="44" customFormat="1" x14ac:dyDescent="0.15">
      <c r="A262" s="66"/>
      <c r="O262"/>
      <c r="T262"/>
      <c r="U262"/>
      <c r="V262"/>
      <c r="W262"/>
      <c r="X262"/>
      <c r="Y262"/>
      <c r="Z262"/>
      <c r="AA262"/>
    </row>
    <row r="263" spans="1:27" s="44" customFormat="1" x14ac:dyDescent="0.15">
      <c r="A263" s="66"/>
      <c r="O263"/>
      <c r="T263"/>
      <c r="U263"/>
      <c r="V263"/>
      <c r="W263"/>
      <c r="X263"/>
      <c r="Y263"/>
      <c r="Z263"/>
      <c r="AA263"/>
    </row>
    <row r="264" spans="1:27" s="44" customFormat="1" x14ac:dyDescent="0.15">
      <c r="A264" s="66"/>
      <c r="O264"/>
      <c r="T264"/>
      <c r="U264"/>
      <c r="V264"/>
      <c r="W264"/>
      <c r="X264"/>
      <c r="Y264"/>
      <c r="Z264"/>
      <c r="AA264"/>
    </row>
    <row r="265" spans="1:27" s="44" customFormat="1" x14ac:dyDescent="0.15">
      <c r="A265" s="66"/>
      <c r="O265"/>
      <c r="T265"/>
      <c r="U265"/>
      <c r="V265"/>
      <c r="W265"/>
      <c r="X265"/>
      <c r="Y265"/>
      <c r="Z265"/>
      <c r="AA265"/>
    </row>
    <row r="266" spans="1:27" s="44" customFormat="1" x14ac:dyDescent="0.15">
      <c r="A266" s="66"/>
      <c r="O266"/>
      <c r="T266"/>
      <c r="U266"/>
      <c r="V266"/>
      <c r="W266"/>
      <c r="X266"/>
      <c r="Y266"/>
      <c r="Z266"/>
      <c r="AA266"/>
    </row>
    <row r="267" spans="1:27" s="44" customFormat="1" x14ac:dyDescent="0.15">
      <c r="A267" s="66"/>
      <c r="O267"/>
      <c r="T267"/>
      <c r="U267"/>
      <c r="V267"/>
      <c r="W267"/>
      <c r="X267"/>
      <c r="Y267"/>
      <c r="Z267"/>
      <c r="AA267"/>
    </row>
    <row r="268" spans="1:27" s="44" customFormat="1" x14ac:dyDescent="0.15">
      <c r="A268" s="66"/>
      <c r="O268"/>
      <c r="T268"/>
      <c r="U268"/>
      <c r="V268"/>
      <c r="W268"/>
      <c r="X268"/>
      <c r="Y268"/>
      <c r="Z268"/>
      <c r="AA268"/>
    </row>
    <row r="269" spans="1:27" s="44" customFormat="1" x14ac:dyDescent="0.15">
      <c r="A269" s="66"/>
      <c r="O269"/>
      <c r="T269"/>
      <c r="U269"/>
      <c r="V269"/>
      <c r="W269"/>
      <c r="X269"/>
      <c r="Y269"/>
      <c r="Z269"/>
      <c r="AA269"/>
    </row>
    <row r="270" spans="1:27" s="44" customFormat="1" x14ac:dyDescent="0.15">
      <c r="A270" s="66"/>
      <c r="O270"/>
      <c r="T270"/>
      <c r="U270"/>
      <c r="V270"/>
      <c r="W270"/>
      <c r="X270"/>
      <c r="Y270"/>
      <c r="Z270"/>
      <c r="AA270"/>
    </row>
    <row r="271" spans="1:27" s="44" customFormat="1" x14ac:dyDescent="0.15">
      <c r="A271" s="66"/>
      <c r="O271"/>
      <c r="T271"/>
      <c r="U271"/>
      <c r="V271"/>
      <c r="W271"/>
      <c r="X271"/>
      <c r="Y271"/>
      <c r="Z271"/>
      <c r="AA271"/>
    </row>
    <row r="272" spans="1:27" s="44" customFormat="1" x14ac:dyDescent="0.15">
      <c r="A272" s="66"/>
      <c r="O272"/>
      <c r="T272"/>
      <c r="U272"/>
      <c r="V272"/>
      <c r="W272"/>
      <c r="X272"/>
      <c r="Y272"/>
      <c r="Z272"/>
      <c r="AA272"/>
    </row>
    <row r="273" spans="1:27" s="44" customFormat="1" x14ac:dyDescent="0.15">
      <c r="A273" s="66"/>
      <c r="O273"/>
      <c r="T273"/>
      <c r="U273"/>
      <c r="V273"/>
      <c r="W273"/>
      <c r="X273"/>
      <c r="Y273"/>
      <c r="Z273"/>
      <c r="AA273"/>
    </row>
    <row r="274" spans="1:27" s="44" customFormat="1" x14ac:dyDescent="0.15">
      <c r="A274" s="66"/>
      <c r="O274"/>
      <c r="T274"/>
      <c r="U274"/>
      <c r="V274"/>
      <c r="W274"/>
      <c r="X274"/>
      <c r="Y274"/>
      <c r="Z274"/>
      <c r="AA274"/>
    </row>
    <row r="275" spans="1:27" s="44" customFormat="1" x14ac:dyDescent="0.15">
      <c r="A275" s="66"/>
      <c r="O275"/>
      <c r="T275"/>
      <c r="U275"/>
      <c r="V275"/>
      <c r="W275"/>
      <c r="X275"/>
      <c r="Y275"/>
      <c r="Z275"/>
      <c r="AA275"/>
    </row>
    <row r="276" spans="1:27" s="44" customFormat="1" x14ac:dyDescent="0.15">
      <c r="A276" s="66"/>
      <c r="O276"/>
      <c r="T276"/>
      <c r="U276"/>
      <c r="V276"/>
      <c r="W276"/>
      <c r="X276"/>
      <c r="Y276"/>
      <c r="Z276"/>
      <c r="AA276"/>
    </row>
    <row r="277" spans="1:27" s="44" customFormat="1" x14ac:dyDescent="0.15">
      <c r="A277" s="66"/>
      <c r="O277"/>
      <c r="T277"/>
      <c r="U277"/>
      <c r="V277"/>
      <c r="W277"/>
      <c r="X277"/>
      <c r="Y277"/>
      <c r="Z277"/>
      <c r="AA277"/>
    </row>
    <row r="278" spans="1:27" s="44" customFormat="1" x14ac:dyDescent="0.15">
      <c r="A278" s="66"/>
      <c r="O278"/>
      <c r="T278"/>
      <c r="U278"/>
      <c r="V278"/>
      <c r="W278"/>
      <c r="X278"/>
      <c r="Y278"/>
      <c r="Z278"/>
      <c r="AA278"/>
    </row>
    <row r="279" spans="1:27" s="44" customFormat="1" x14ac:dyDescent="0.15">
      <c r="A279" s="66"/>
      <c r="O279"/>
      <c r="T279"/>
      <c r="U279"/>
      <c r="V279"/>
      <c r="W279"/>
      <c r="X279"/>
      <c r="Y279"/>
      <c r="Z279"/>
      <c r="AA279"/>
    </row>
    <row r="280" spans="1:27" s="44" customFormat="1" x14ac:dyDescent="0.15">
      <c r="A280" s="66"/>
      <c r="O280"/>
      <c r="T280"/>
      <c r="U280"/>
      <c r="V280"/>
      <c r="W280"/>
      <c r="X280"/>
      <c r="Y280"/>
      <c r="Z280"/>
      <c r="AA280"/>
    </row>
    <row r="281" spans="1:27" s="44" customFormat="1" x14ac:dyDescent="0.15">
      <c r="A281" s="66"/>
      <c r="O281"/>
      <c r="T281"/>
      <c r="U281"/>
      <c r="V281"/>
      <c r="W281"/>
      <c r="X281"/>
      <c r="Y281"/>
      <c r="Z281"/>
      <c r="AA281"/>
    </row>
    <row r="282" spans="1:27" s="44" customFormat="1" x14ac:dyDescent="0.15">
      <c r="A282" s="66"/>
      <c r="O282"/>
      <c r="T282"/>
      <c r="U282"/>
      <c r="V282"/>
      <c r="W282"/>
      <c r="X282"/>
      <c r="Y282"/>
      <c r="Z282"/>
      <c r="AA282"/>
    </row>
    <row r="283" spans="1:27" s="44" customFormat="1" x14ac:dyDescent="0.15">
      <c r="A283" s="66"/>
      <c r="O283"/>
      <c r="T283"/>
      <c r="U283"/>
      <c r="V283"/>
      <c r="W283"/>
      <c r="X283"/>
      <c r="Y283"/>
      <c r="Z283"/>
      <c r="AA283"/>
    </row>
    <row r="284" spans="1:27" s="44" customFormat="1" x14ac:dyDescent="0.15">
      <c r="A284" s="66"/>
      <c r="O284"/>
      <c r="T284"/>
      <c r="U284"/>
      <c r="V284"/>
      <c r="W284"/>
      <c r="X284"/>
      <c r="Y284"/>
      <c r="Z284"/>
      <c r="AA284"/>
    </row>
    <row r="285" spans="1:27" s="44" customFormat="1" x14ac:dyDescent="0.15">
      <c r="A285" s="66"/>
      <c r="O285"/>
      <c r="T285"/>
      <c r="U285"/>
      <c r="V285"/>
      <c r="W285"/>
      <c r="X285"/>
      <c r="Y285"/>
      <c r="Z285"/>
      <c r="AA285"/>
    </row>
    <row r="286" spans="1:27" s="44" customFormat="1" x14ac:dyDescent="0.15">
      <c r="A286" s="66"/>
      <c r="O286"/>
      <c r="T286"/>
      <c r="U286"/>
      <c r="V286"/>
      <c r="W286"/>
      <c r="X286"/>
      <c r="Y286"/>
      <c r="Z286"/>
      <c r="AA286"/>
    </row>
    <row r="287" spans="1:27" s="44" customFormat="1" x14ac:dyDescent="0.15">
      <c r="A287" s="66"/>
      <c r="O287"/>
      <c r="T287"/>
      <c r="U287"/>
      <c r="V287"/>
      <c r="W287"/>
      <c r="X287"/>
      <c r="Y287"/>
      <c r="Z287"/>
      <c r="AA287"/>
    </row>
    <row r="288" spans="1:27" s="44" customFormat="1" x14ac:dyDescent="0.15">
      <c r="A288" s="66"/>
      <c r="O288"/>
      <c r="T288"/>
      <c r="U288"/>
      <c r="V288"/>
      <c r="W288"/>
      <c r="X288"/>
      <c r="Y288"/>
      <c r="Z288"/>
      <c r="AA288"/>
    </row>
    <row r="289" spans="1:27" s="44" customFormat="1" x14ac:dyDescent="0.15">
      <c r="A289" s="66"/>
      <c r="O289"/>
      <c r="T289"/>
      <c r="U289"/>
      <c r="V289"/>
      <c r="W289"/>
      <c r="X289"/>
      <c r="Y289"/>
      <c r="Z289"/>
      <c r="AA289"/>
    </row>
    <row r="290" spans="1:27" s="44" customFormat="1" x14ac:dyDescent="0.15">
      <c r="A290" s="66"/>
      <c r="O290"/>
      <c r="T290"/>
      <c r="U290"/>
      <c r="V290"/>
      <c r="W290"/>
      <c r="X290"/>
      <c r="Y290"/>
      <c r="Z290"/>
      <c r="AA290"/>
    </row>
    <row r="291" spans="1:27" s="44" customFormat="1" x14ac:dyDescent="0.15">
      <c r="A291" s="66"/>
      <c r="O291"/>
      <c r="T291"/>
      <c r="U291"/>
      <c r="V291"/>
      <c r="W291"/>
      <c r="X291"/>
      <c r="Y291"/>
      <c r="Z291"/>
      <c r="AA291"/>
    </row>
    <row r="292" spans="1:27" s="44" customFormat="1" x14ac:dyDescent="0.15">
      <c r="A292" s="66"/>
      <c r="O292"/>
      <c r="T292"/>
      <c r="U292"/>
      <c r="V292"/>
      <c r="W292"/>
      <c r="X292"/>
      <c r="Y292"/>
      <c r="Z292"/>
      <c r="AA292"/>
    </row>
    <row r="293" spans="1:27" s="44" customFormat="1" x14ac:dyDescent="0.15">
      <c r="A293" s="66"/>
      <c r="O293"/>
      <c r="T293"/>
      <c r="U293"/>
      <c r="V293"/>
      <c r="W293"/>
      <c r="X293"/>
      <c r="Y293"/>
      <c r="Z293"/>
      <c r="AA293"/>
    </row>
    <row r="294" spans="1:27" s="44" customFormat="1" x14ac:dyDescent="0.15">
      <c r="A294" s="66"/>
      <c r="O294"/>
      <c r="T294"/>
      <c r="U294"/>
      <c r="V294"/>
      <c r="W294"/>
      <c r="X294"/>
      <c r="Y294"/>
      <c r="Z294"/>
      <c r="AA294"/>
    </row>
    <row r="295" spans="1:27" s="44" customFormat="1" x14ac:dyDescent="0.15">
      <c r="A295" s="66"/>
      <c r="O295"/>
      <c r="T295"/>
      <c r="U295"/>
      <c r="V295"/>
      <c r="W295"/>
      <c r="X295"/>
      <c r="Y295"/>
      <c r="Z295"/>
      <c r="AA295"/>
    </row>
    <row r="296" spans="1:27" s="44" customFormat="1" x14ac:dyDescent="0.15">
      <c r="A296" s="66"/>
      <c r="O296"/>
      <c r="T296"/>
      <c r="U296"/>
      <c r="V296"/>
      <c r="W296"/>
      <c r="X296"/>
      <c r="Y296"/>
      <c r="Z296"/>
      <c r="AA296"/>
    </row>
    <row r="297" spans="1:27" s="44" customFormat="1" x14ac:dyDescent="0.15">
      <c r="A297" s="66"/>
      <c r="O297"/>
      <c r="T297"/>
      <c r="U297"/>
      <c r="V297"/>
      <c r="W297"/>
      <c r="X297"/>
      <c r="Y297"/>
      <c r="Z297"/>
      <c r="AA297"/>
    </row>
    <row r="298" spans="1:27" s="44" customFormat="1" x14ac:dyDescent="0.15">
      <c r="A298" s="66"/>
      <c r="O298"/>
      <c r="T298"/>
      <c r="U298"/>
      <c r="V298"/>
      <c r="W298"/>
      <c r="X298"/>
      <c r="Y298"/>
      <c r="Z298"/>
      <c r="AA298"/>
    </row>
    <row r="299" spans="1:27" s="44" customFormat="1" x14ac:dyDescent="0.15">
      <c r="A299" s="66"/>
      <c r="O299"/>
      <c r="T299"/>
      <c r="U299"/>
      <c r="V299"/>
      <c r="W299"/>
      <c r="X299"/>
      <c r="Y299"/>
      <c r="Z299"/>
      <c r="AA299"/>
    </row>
    <row r="300" spans="1:27" s="44" customFormat="1" x14ac:dyDescent="0.15">
      <c r="A300" s="66"/>
      <c r="O300"/>
      <c r="T300"/>
      <c r="U300"/>
      <c r="V300"/>
      <c r="W300"/>
      <c r="X300"/>
      <c r="Y300"/>
      <c r="Z300"/>
      <c r="AA300"/>
    </row>
    <row r="301" spans="1:27" s="44" customFormat="1" x14ac:dyDescent="0.15">
      <c r="A301" s="66"/>
      <c r="O301"/>
      <c r="T301"/>
      <c r="U301"/>
      <c r="V301"/>
      <c r="W301"/>
      <c r="X301"/>
      <c r="Y301"/>
      <c r="Z301"/>
      <c r="AA301"/>
    </row>
    <row r="302" spans="1:27" s="44" customFormat="1" x14ac:dyDescent="0.15">
      <c r="A302" s="66"/>
      <c r="O302"/>
      <c r="T302"/>
      <c r="U302"/>
      <c r="V302"/>
      <c r="W302"/>
      <c r="X302"/>
      <c r="Y302"/>
      <c r="Z302"/>
      <c r="AA302"/>
    </row>
    <row r="303" spans="1:27" s="44" customFormat="1" x14ac:dyDescent="0.15">
      <c r="A303" s="66"/>
      <c r="O303"/>
      <c r="T303"/>
      <c r="U303"/>
      <c r="V303"/>
      <c r="W303"/>
      <c r="X303"/>
      <c r="Y303"/>
      <c r="Z303"/>
      <c r="AA303"/>
    </row>
    <row r="304" spans="1:27" s="44" customFormat="1" x14ac:dyDescent="0.15">
      <c r="A304" s="66"/>
      <c r="O304"/>
      <c r="T304"/>
      <c r="U304"/>
      <c r="V304"/>
      <c r="W304"/>
      <c r="X304"/>
      <c r="Y304"/>
      <c r="Z304"/>
      <c r="AA304"/>
    </row>
    <row r="305" spans="1:27" s="44" customFormat="1" x14ac:dyDescent="0.15">
      <c r="A305" s="66"/>
      <c r="O305"/>
      <c r="T305"/>
      <c r="U305"/>
      <c r="V305"/>
      <c r="W305"/>
      <c r="X305"/>
      <c r="Y305"/>
      <c r="Z305"/>
      <c r="AA305"/>
    </row>
    <row r="306" spans="1:27" s="44" customFormat="1" x14ac:dyDescent="0.15">
      <c r="A306" s="66"/>
      <c r="O306"/>
      <c r="T306"/>
      <c r="U306"/>
      <c r="V306"/>
      <c r="W306"/>
      <c r="X306"/>
      <c r="Y306"/>
      <c r="Z306"/>
      <c r="AA306"/>
    </row>
    <row r="307" spans="1:27" s="44" customFormat="1" x14ac:dyDescent="0.15">
      <c r="A307" s="66"/>
      <c r="O307"/>
      <c r="T307"/>
      <c r="U307"/>
      <c r="V307"/>
      <c r="W307"/>
      <c r="X307"/>
      <c r="Y307"/>
      <c r="Z307"/>
      <c r="AA307"/>
    </row>
    <row r="308" spans="1:27" s="44" customFormat="1" x14ac:dyDescent="0.15">
      <c r="A308" s="66"/>
      <c r="O308"/>
      <c r="T308"/>
      <c r="U308"/>
      <c r="V308"/>
      <c r="W308"/>
      <c r="X308"/>
      <c r="Y308"/>
      <c r="Z308"/>
      <c r="AA308"/>
    </row>
    <row r="309" spans="1:27" s="44" customFormat="1" x14ac:dyDescent="0.15">
      <c r="A309" s="66"/>
      <c r="O309"/>
      <c r="T309"/>
      <c r="U309"/>
      <c r="V309"/>
      <c r="W309"/>
      <c r="X309"/>
      <c r="Y309"/>
      <c r="Z309"/>
      <c r="AA309"/>
    </row>
    <row r="310" spans="1:27" s="44" customFormat="1" x14ac:dyDescent="0.15">
      <c r="A310" s="66"/>
      <c r="O310"/>
      <c r="T310"/>
      <c r="U310"/>
      <c r="V310"/>
      <c r="W310"/>
      <c r="X310"/>
      <c r="Y310"/>
      <c r="Z310"/>
      <c r="AA310"/>
    </row>
    <row r="311" spans="1:27" s="44" customFormat="1" x14ac:dyDescent="0.15">
      <c r="A311" s="66"/>
      <c r="O311"/>
      <c r="T311"/>
      <c r="U311"/>
      <c r="V311"/>
      <c r="W311"/>
      <c r="X311"/>
      <c r="Y311"/>
      <c r="Z311"/>
      <c r="AA311"/>
    </row>
    <row r="312" spans="1:27" s="44" customFormat="1" x14ac:dyDescent="0.15">
      <c r="A312" s="66"/>
      <c r="O312"/>
      <c r="T312"/>
      <c r="U312"/>
      <c r="V312"/>
      <c r="W312"/>
      <c r="X312"/>
      <c r="Y312"/>
      <c r="Z312"/>
      <c r="AA312"/>
    </row>
    <row r="313" spans="1:27" s="44" customFormat="1" x14ac:dyDescent="0.15">
      <c r="A313" s="66"/>
      <c r="O313"/>
      <c r="T313"/>
      <c r="U313"/>
      <c r="V313"/>
      <c r="W313"/>
      <c r="X313"/>
      <c r="Y313"/>
      <c r="Z313"/>
      <c r="AA313"/>
    </row>
    <row r="314" spans="1:27" s="44" customFormat="1" x14ac:dyDescent="0.15">
      <c r="A314" s="66"/>
      <c r="O314"/>
      <c r="T314"/>
      <c r="U314"/>
      <c r="V314"/>
      <c r="W314"/>
      <c r="X314"/>
      <c r="Y314"/>
      <c r="Z314"/>
      <c r="AA314"/>
    </row>
    <row r="315" spans="1:27" s="44" customFormat="1" x14ac:dyDescent="0.15">
      <c r="A315" s="66"/>
      <c r="O315"/>
      <c r="T315"/>
      <c r="U315"/>
      <c r="V315"/>
      <c r="W315"/>
      <c r="X315"/>
      <c r="Y315"/>
      <c r="Z315"/>
      <c r="AA315"/>
    </row>
    <row r="316" spans="1:27" s="44" customFormat="1" x14ac:dyDescent="0.15">
      <c r="A316" s="66"/>
      <c r="O316"/>
      <c r="T316"/>
      <c r="U316"/>
      <c r="V316"/>
      <c r="W316"/>
      <c r="X316"/>
      <c r="Y316"/>
      <c r="Z316"/>
      <c r="AA316"/>
    </row>
    <row r="317" spans="1:27" s="44" customFormat="1" x14ac:dyDescent="0.15">
      <c r="A317" s="66"/>
      <c r="O317"/>
      <c r="T317"/>
      <c r="U317"/>
      <c r="V317"/>
      <c r="W317"/>
      <c r="X317"/>
      <c r="Y317"/>
      <c r="Z317"/>
      <c r="AA317"/>
    </row>
    <row r="318" spans="1:27" s="44" customFormat="1" x14ac:dyDescent="0.15">
      <c r="A318" s="66"/>
      <c r="O318"/>
      <c r="T318"/>
      <c r="U318"/>
      <c r="V318"/>
      <c r="W318"/>
      <c r="X318"/>
      <c r="Y318"/>
      <c r="Z318"/>
      <c r="AA318"/>
    </row>
    <row r="319" spans="1:27" s="44" customFormat="1" x14ac:dyDescent="0.15">
      <c r="A319" s="66"/>
      <c r="O319"/>
      <c r="T319"/>
      <c r="U319"/>
      <c r="V319"/>
      <c r="W319"/>
      <c r="X319"/>
      <c r="Y319"/>
      <c r="Z319"/>
      <c r="AA319"/>
    </row>
    <row r="320" spans="1:27" s="44" customFormat="1" x14ac:dyDescent="0.15">
      <c r="A320" s="66"/>
      <c r="O320"/>
      <c r="T320"/>
      <c r="U320"/>
      <c r="V320"/>
      <c r="W320"/>
      <c r="X320"/>
      <c r="Y320"/>
      <c r="Z320"/>
      <c r="AA320"/>
    </row>
    <row r="321" spans="1:27" s="44" customFormat="1" x14ac:dyDescent="0.15">
      <c r="A321" s="66"/>
      <c r="O321"/>
      <c r="T321"/>
      <c r="U321"/>
      <c r="V321"/>
      <c r="W321"/>
      <c r="X321"/>
      <c r="Y321"/>
      <c r="Z321"/>
      <c r="AA321"/>
    </row>
    <row r="322" spans="1:27" s="44" customFormat="1" x14ac:dyDescent="0.15">
      <c r="A322" s="66"/>
      <c r="O322"/>
      <c r="T322"/>
      <c r="U322"/>
      <c r="V322"/>
      <c r="W322"/>
      <c r="X322"/>
      <c r="Y322"/>
      <c r="Z322"/>
      <c r="AA322"/>
    </row>
    <row r="323" spans="1:27" s="44" customFormat="1" x14ac:dyDescent="0.15">
      <c r="A323" s="66"/>
      <c r="O323"/>
      <c r="T323"/>
      <c r="U323"/>
      <c r="V323"/>
      <c r="W323"/>
      <c r="X323"/>
      <c r="Y323"/>
      <c r="Z323"/>
      <c r="AA323"/>
    </row>
    <row r="324" spans="1:27" s="44" customFormat="1" x14ac:dyDescent="0.15">
      <c r="A324" s="66"/>
      <c r="O324"/>
      <c r="T324"/>
      <c r="U324"/>
      <c r="V324"/>
      <c r="W324"/>
      <c r="X324"/>
      <c r="Y324"/>
      <c r="Z324"/>
      <c r="AA324"/>
    </row>
    <row r="325" spans="1:27" s="44" customFormat="1" x14ac:dyDescent="0.15">
      <c r="A325" s="66"/>
      <c r="O325"/>
      <c r="T325"/>
      <c r="U325"/>
      <c r="V325"/>
      <c r="W325"/>
      <c r="X325"/>
      <c r="Y325"/>
      <c r="Z325"/>
      <c r="AA325"/>
    </row>
    <row r="326" spans="1:27" s="44" customFormat="1" x14ac:dyDescent="0.15">
      <c r="A326" s="66"/>
      <c r="O326"/>
      <c r="T326"/>
      <c r="U326"/>
      <c r="V326"/>
      <c r="W326"/>
      <c r="X326"/>
      <c r="Y326"/>
      <c r="Z326"/>
      <c r="AA326"/>
    </row>
    <row r="327" spans="1:27" s="44" customFormat="1" x14ac:dyDescent="0.15">
      <c r="A327" s="66"/>
      <c r="O327"/>
      <c r="T327"/>
      <c r="U327"/>
      <c r="V327"/>
      <c r="W327"/>
      <c r="X327"/>
      <c r="Y327"/>
      <c r="Z327"/>
      <c r="AA327"/>
    </row>
    <row r="328" spans="1:27" s="44" customFormat="1" x14ac:dyDescent="0.15">
      <c r="A328" s="66"/>
      <c r="O328"/>
      <c r="T328"/>
      <c r="U328"/>
      <c r="V328"/>
      <c r="W328"/>
      <c r="X328"/>
      <c r="Y328"/>
      <c r="Z328"/>
      <c r="AA328"/>
    </row>
    <row r="329" spans="1:27" s="44" customFormat="1" x14ac:dyDescent="0.15">
      <c r="A329" s="66"/>
      <c r="O329"/>
      <c r="T329"/>
      <c r="U329"/>
      <c r="V329"/>
      <c r="W329"/>
      <c r="X329"/>
      <c r="Y329"/>
      <c r="Z329"/>
      <c r="AA329"/>
    </row>
    <row r="330" spans="1:27" s="44" customFormat="1" x14ac:dyDescent="0.15">
      <c r="A330" s="66"/>
      <c r="O330"/>
      <c r="T330"/>
      <c r="U330"/>
      <c r="V330"/>
      <c r="W330"/>
      <c r="X330"/>
      <c r="Y330"/>
      <c r="Z330"/>
      <c r="AA330"/>
    </row>
    <row r="331" spans="1:27" s="44" customFormat="1" x14ac:dyDescent="0.15">
      <c r="A331" s="66"/>
      <c r="O331"/>
      <c r="T331"/>
      <c r="U331"/>
      <c r="V331"/>
      <c r="W331"/>
      <c r="X331"/>
      <c r="Y331"/>
      <c r="Z331"/>
      <c r="AA331"/>
    </row>
    <row r="332" spans="1:27" s="44" customFormat="1" x14ac:dyDescent="0.15">
      <c r="A332" s="66"/>
      <c r="O332"/>
      <c r="T332"/>
      <c r="U332"/>
      <c r="V332"/>
      <c r="W332"/>
      <c r="X332"/>
      <c r="Y332"/>
      <c r="Z332"/>
      <c r="AA332"/>
    </row>
    <row r="333" spans="1:27" s="44" customFormat="1" x14ac:dyDescent="0.15">
      <c r="A333" s="66"/>
      <c r="O333"/>
      <c r="T333"/>
      <c r="U333"/>
      <c r="V333"/>
      <c r="W333"/>
      <c r="X333"/>
      <c r="Y333"/>
      <c r="Z333"/>
      <c r="AA333"/>
    </row>
    <row r="334" spans="1:27" s="44" customFormat="1" x14ac:dyDescent="0.15">
      <c r="A334" s="66"/>
      <c r="O334"/>
      <c r="T334"/>
      <c r="U334"/>
      <c r="V334"/>
      <c r="W334"/>
      <c r="X334"/>
      <c r="Y334"/>
      <c r="Z334"/>
      <c r="AA334"/>
    </row>
    <row r="335" spans="1:27" s="44" customFormat="1" x14ac:dyDescent="0.15">
      <c r="A335" s="66"/>
      <c r="O335"/>
      <c r="T335"/>
      <c r="U335"/>
      <c r="V335"/>
      <c r="W335"/>
      <c r="X335"/>
      <c r="Y335"/>
      <c r="Z335"/>
      <c r="AA335"/>
    </row>
    <row r="336" spans="1:27" s="44" customFormat="1" x14ac:dyDescent="0.15">
      <c r="A336" s="66"/>
      <c r="O336"/>
      <c r="T336"/>
      <c r="U336"/>
      <c r="V336"/>
      <c r="W336"/>
      <c r="X336"/>
      <c r="Y336"/>
      <c r="Z336"/>
      <c r="AA336"/>
    </row>
    <row r="337" spans="1:27" s="44" customFormat="1" x14ac:dyDescent="0.15">
      <c r="A337" s="66"/>
      <c r="O337"/>
      <c r="T337"/>
      <c r="U337"/>
      <c r="V337"/>
      <c r="W337"/>
      <c r="X337"/>
      <c r="Y337"/>
      <c r="Z337"/>
      <c r="AA337"/>
    </row>
    <row r="338" spans="1:27" s="44" customFormat="1" x14ac:dyDescent="0.15">
      <c r="A338" s="66"/>
      <c r="O338"/>
      <c r="T338"/>
      <c r="U338"/>
      <c r="V338"/>
      <c r="W338"/>
      <c r="X338"/>
      <c r="Y338"/>
      <c r="Z338"/>
      <c r="AA338"/>
    </row>
    <row r="339" spans="1:27" s="44" customFormat="1" x14ac:dyDescent="0.15">
      <c r="A339" s="66"/>
      <c r="O339"/>
      <c r="T339"/>
      <c r="U339"/>
      <c r="V339"/>
      <c r="W339"/>
      <c r="X339"/>
      <c r="Y339"/>
      <c r="Z339"/>
      <c r="AA339"/>
    </row>
    <row r="340" spans="1:27" s="44" customFormat="1" x14ac:dyDescent="0.15">
      <c r="A340" s="66"/>
      <c r="O340"/>
      <c r="T340"/>
      <c r="U340"/>
      <c r="V340"/>
      <c r="W340"/>
      <c r="X340"/>
      <c r="Y340"/>
      <c r="Z340"/>
      <c r="AA340"/>
    </row>
    <row r="341" spans="1:27" s="44" customFormat="1" x14ac:dyDescent="0.15">
      <c r="A341" s="66"/>
      <c r="O341"/>
      <c r="T341"/>
      <c r="U341"/>
      <c r="V341"/>
      <c r="W341"/>
      <c r="X341"/>
      <c r="Y341"/>
      <c r="Z341"/>
      <c r="AA341"/>
    </row>
    <row r="342" spans="1:27" s="44" customFormat="1" x14ac:dyDescent="0.15">
      <c r="A342" s="66"/>
      <c r="O342"/>
      <c r="T342"/>
      <c r="U342"/>
      <c r="V342"/>
      <c r="W342"/>
      <c r="X342"/>
      <c r="Y342"/>
      <c r="Z342"/>
      <c r="AA342"/>
    </row>
    <row r="343" spans="1:27" s="44" customFormat="1" x14ac:dyDescent="0.15">
      <c r="A343" s="66"/>
      <c r="O343"/>
      <c r="T343"/>
      <c r="U343"/>
      <c r="V343"/>
      <c r="W343"/>
      <c r="X343"/>
      <c r="Y343"/>
      <c r="Z343"/>
      <c r="AA343"/>
    </row>
    <row r="344" spans="1:27" s="44" customFormat="1" x14ac:dyDescent="0.15">
      <c r="A344" s="66"/>
      <c r="O344"/>
      <c r="T344"/>
      <c r="U344"/>
      <c r="V344"/>
      <c r="W344"/>
      <c r="X344"/>
      <c r="Y344"/>
      <c r="Z344"/>
      <c r="AA344"/>
    </row>
    <row r="345" spans="1:27" s="44" customFormat="1" x14ac:dyDescent="0.15">
      <c r="A345" s="66"/>
      <c r="O345"/>
      <c r="T345"/>
      <c r="U345"/>
      <c r="V345"/>
      <c r="W345"/>
      <c r="X345"/>
      <c r="Y345"/>
      <c r="Z345"/>
      <c r="AA345"/>
    </row>
    <row r="346" spans="1:27" s="44" customFormat="1" x14ac:dyDescent="0.15">
      <c r="A346" s="66"/>
      <c r="O346"/>
      <c r="T346"/>
      <c r="U346"/>
      <c r="V346"/>
      <c r="W346"/>
      <c r="X346"/>
      <c r="Y346"/>
      <c r="Z346"/>
      <c r="AA346"/>
    </row>
    <row r="347" spans="1:27" s="44" customFormat="1" x14ac:dyDescent="0.15">
      <c r="A347" s="66"/>
      <c r="O347"/>
      <c r="T347"/>
      <c r="U347"/>
      <c r="V347"/>
      <c r="W347"/>
      <c r="X347"/>
      <c r="Y347"/>
      <c r="Z347"/>
      <c r="AA347"/>
    </row>
    <row r="348" spans="1:27" s="44" customFormat="1" x14ac:dyDescent="0.15">
      <c r="A348" s="66"/>
      <c r="O348"/>
      <c r="T348"/>
      <c r="U348"/>
      <c r="V348"/>
      <c r="W348"/>
      <c r="X348"/>
      <c r="Y348"/>
      <c r="Z348"/>
      <c r="AA348"/>
    </row>
    <row r="349" spans="1:27" s="44" customFormat="1" x14ac:dyDescent="0.15">
      <c r="A349" s="66"/>
      <c r="O349"/>
      <c r="T349"/>
      <c r="U349"/>
      <c r="V349"/>
      <c r="W349"/>
      <c r="X349"/>
      <c r="Y349"/>
      <c r="Z349"/>
      <c r="AA349"/>
    </row>
    <row r="350" spans="1:27" s="44" customFormat="1" x14ac:dyDescent="0.15">
      <c r="A350" s="66"/>
      <c r="O350"/>
      <c r="T350"/>
      <c r="U350"/>
      <c r="V350"/>
      <c r="W350"/>
      <c r="X350"/>
      <c r="Y350"/>
      <c r="Z350"/>
      <c r="AA350"/>
    </row>
    <row r="351" spans="1:27" s="44" customFormat="1" x14ac:dyDescent="0.15">
      <c r="A351" s="66"/>
      <c r="O351"/>
      <c r="T351"/>
      <c r="U351"/>
      <c r="V351"/>
      <c r="W351"/>
      <c r="X351"/>
      <c r="Y351"/>
      <c r="Z351"/>
      <c r="AA351"/>
    </row>
    <row r="352" spans="1:27" s="44" customFormat="1" x14ac:dyDescent="0.15">
      <c r="A352" s="66"/>
      <c r="O352"/>
      <c r="T352"/>
      <c r="U352"/>
      <c r="V352"/>
      <c r="W352"/>
      <c r="X352"/>
      <c r="Y352"/>
      <c r="Z352"/>
      <c r="AA352"/>
    </row>
    <row r="353" spans="1:27" s="44" customFormat="1" x14ac:dyDescent="0.15">
      <c r="A353" s="66"/>
      <c r="O353"/>
      <c r="T353"/>
      <c r="U353"/>
      <c r="V353"/>
      <c r="W353"/>
      <c r="X353"/>
      <c r="Y353"/>
      <c r="Z353"/>
      <c r="AA353"/>
    </row>
    <row r="354" spans="1:27" s="44" customFormat="1" x14ac:dyDescent="0.15">
      <c r="A354" s="66"/>
      <c r="O354"/>
      <c r="T354"/>
      <c r="U354"/>
      <c r="V354"/>
      <c r="W354"/>
      <c r="X354"/>
      <c r="Y354"/>
      <c r="Z354"/>
      <c r="AA354"/>
    </row>
    <row r="355" spans="1:27" s="44" customFormat="1" x14ac:dyDescent="0.15">
      <c r="A355" s="66"/>
      <c r="O355"/>
      <c r="T355"/>
      <c r="U355"/>
      <c r="V355"/>
      <c r="W355"/>
      <c r="X355"/>
      <c r="Y355"/>
      <c r="Z355"/>
      <c r="AA355"/>
    </row>
    <row r="356" spans="1:27" s="44" customFormat="1" x14ac:dyDescent="0.15">
      <c r="A356" s="66"/>
      <c r="O356"/>
      <c r="T356"/>
      <c r="U356"/>
      <c r="V356"/>
      <c r="W356"/>
      <c r="X356"/>
      <c r="Y356"/>
      <c r="Z356"/>
      <c r="AA356"/>
    </row>
    <row r="357" spans="1:27" s="44" customFormat="1" x14ac:dyDescent="0.15">
      <c r="A357" s="66"/>
      <c r="O357"/>
      <c r="T357"/>
      <c r="U357"/>
      <c r="V357"/>
      <c r="W357"/>
      <c r="X357"/>
      <c r="Y357"/>
      <c r="Z357"/>
      <c r="AA357"/>
    </row>
    <row r="358" spans="1:27" s="44" customFormat="1" x14ac:dyDescent="0.15">
      <c r="A358" s="66"/>
      <c r="O358"/>
      <c r="T358"/>
      <c r="U358"/>
      <c r="V358"/>
      <c r="W358"/>
      <c r="X358"/>
      <c r="Y358"/>
      <c r="Z358"/>
      <c r="AA358"/>
    </row>
    <row r="359" spans="1:27" s="44" customFormat="1" x14ac:dyDescent="0.15">
      <c r="A359" s="66"/>
      <c r="O359"/>
      <c r="T359"/>
      <c r="U359"/>
      <c r="V359"/>
      <c r="W359"/>
      <c r="X359"/>
      <c r="Y359"/>
      <c r="Z359"/>
      <c r="AA359"/>
    </row>
    <row r="360" spans="1:27" s="44" customFormat="1" x14ac:dyDescent="0.15">
      <c r="A360" s="66"/>
      <c r="O360"/>
      <c r="T360"/>
      <c r="U360"/>
      <c r="V360"/>
      <c r="W360"/>
      <c r="X360"/>
      <c r="Y360"/>
      <c r="Z360"/>
      <c r="AA360"/>
    </row>
    <row r="361" spans="1:27" s="44" customFormat="1" x14ac:dyDescent="0.15">
      <c r="A361" s="66"/>
      <c r="O361"/>
      <c r="T361"/>
      <c r="U361"/>
      <c r="V361"/>
      <c r="W361"/>
      <c r="X361"/>
      <c r="Y361"/>
      <c r="Z361"/>
      <c r="AA361"/>
    </row>
    <row r="362" spans="1:27" s="44" customFormat="1" x14ac:dyDescent="0.15">
      <c r="A362" s="66"/>
      <c r="O362"/>
      <c r="T362"/>
      <c r="U362"/>
      <c r="V362"/>
      <c r="W362"/>
      <c r="X362"/>
      <c r="Y362"/>
      <c r="Z362"/>
      <c r="AA362"/>
    </row>
    <row r="363" spans="1:27" s="44" customFormat="1" x14ac:dyDescent="0.15">
      <c r="A363" s="66"/>
      <c r="O363"/>
      <c r="T363"/>
      <c r="U363"/>
      <c r="V363"/>
      <c r="W363"/>
      <c r="X363"/>
      <c r="Y363"/>
      <c r="Z363"/>
      <c r="AA363"/>
    </row>
    <row r="364" spans="1:27" s="44" customFormat="1" x14ac:dyDescent="0.15">
      <c r="A364" s="66"/>
      <c r="O364"/>
      <c r="T364"/>
      <c r="U364"/>
      <c r="V364"/>
      <c r="W364"/>
      <c r="X364"/>
      <c r="Y364"/>
      <c r="Z364"/>
      <c r="AA364"/>
    </row>
    <row r="365" spans="1:27" s="44" customFormat="1" x14ac:dyDescent="0.15">
      <c r="A365" s="66"/>
      <c r="O365"/>
      <c r="T365"/>
      <c r="U365"/>
      <c r="V365"/>
      <c r="W365"/>
      <c r="X365"/>
      <c r="Y365"/>
      <c r="Z365"/>
      <c r="AA365"/>
    </row>
    <row r="366" spans="1:27" s="44" customFormat="1" x14ac:dyDescent="0.15">
      <c r="A366" s="66"/>
      <c r="O366"/>
      <c r="T366"/>
      <c r="U366"/>
      <c r="V366"/>
      <c r="W366"/>
      <c r="X366"/>
      <c r="Y366"/>
      <c r="Z366"/>
      <c r="AA366"/>
    </row>
    <row r="367" spans="1:27" s="44" customFormat="1" x14ac:dyDescent="0.15">
      <c r="A367" s="66"/>
      <c r="O367"/>
      <c r="T367"/>
      <c r="U367"/>
      <c r="V367"/>
      <c r="W367"/>
      <c r="X367"/>
      <c r="Y367"/>
      <c r="Z367"/>
      <c r="AA367"/>
    </row>
    <row r="368" spans="1:27" s="44" customFormat="1" x14ac:dyDescent="0.15">
      <c r="A368" s="66"/>
      <c r="O368"/>
      <c r="T368"/>
      <c r="U368"/>
      <c r="V368"/>
      <c r="W368"/>
      <c r="X368"/>
      <c r="Y368"/>
      <c r="Z368"/>
      <c r="AA368"/>
    </row>
    <row r="369" spans="1:27" s="44" customFormat="1" x14ac:dyDescent="0.15">
      <c r="A369" s="66"/>
      <c r="O369"/>
      <c r="T369"/>
      <c r="U369"/>
      <c r="V369"/>
      <c r="W369"/>
      <c r="X369"/>
      <c r="Y369"/>
      <c r="Z369"/>
      <c r="AA369"/>
    </row>
    <row r="370" spans="1:27" s="44" customFormat="1" x14ac:dyDescent="0.15">
      <c r="A370" s="66"/>
      <c r="O370"/>
      <c r="T370"/>
      <c r="U370"/>
      <c r="V370"/>
      <c r="W370"/>
      <c r="X370"/>
      <c r="Y370"/>
      <c r="Z370"/>
      <c r="AA370"/>
    </row>
    <row r="371" spans="1:27" s="44" customFormat="1" x14ac:dyDescent="0.15">
      <c r="A371" s="66"/>
      <c r="O371"/>
      <c r="T371"/>
      <c r="U371"/>
      <c r="V371"/>
      <c r="W371"/>
      <c r="X371"/>
      <c r="Y371"/>
      <c r="Z371"/>
      <c r="AA371"/>
    </row>
    <row r="372" spans="1:27" s="44" customFormat="1" x14ac:dyDescent="0.15">
      <c r="A372" s="66"/>
      <c r="O372"/>
      <c r="T372"/>
      <c r="U372"/>
      <c r="V372"/>
      <c r="W372"/>
      <c r="X372"/>
      <c r="Y372"/>
      <c r="Z372"/>
      <c r="AA372"/>
    </row>
    <row r="373" spans="1:27" s="44" customFormat="1" x14ac:dyDescent="0.15">
      <c r="A373" s="66"/>
      <c r="O373"/>
      <c r="T373"/>
      <c r="U373"/>
      <c r="V373"/>
      <c r="W373"/>
      <c r="X373"/>
      <c r="Y373"/>
      <c r="Z373"/>
      <c r="AA373"/>
    </row>
    <row r="374" spans="1:27" s="44" customFormat="1" x14ac:dyDescent="0.15">
      <c r="A374" s="66"/>
      <c r="O374"/>
      <c r="T374"/>
      <c r="U374"/>
      <c r="V374"/>
      <c r="W374"/>
      <c r="X374"/>
      <c r="Y374"/>
      <c r="Z374"/>
      <c r="AA374"/>
    </row>
    <row r="375" spans="1:27" s="44" customFormat="1" x14ac:dyDescent="0.15">
      <c r="A375" s="66"/>
      <c r="O375"/>
      <c r="T375"/>
      <c r="U375"/>
      <c r="V375"/>
      <c r="W375"/>
      <c r="X375"/>
      <c r="Y375"/>
      <c r="Z375"/>
      <c r="AA375"/>
    </row>
    <row r="376" spans="1:27" s="44" customFormat="1" x14ac:dyDescent="0.15">
      <c r="A376" s="66"/>
      <c r="O376"/>
      <c r="T376"/>
      <c r="U376"/>
      <c r="V376"/>
      <c r="W376"/>
      <c r="X376"/>
      <c r="Y376"/>
      <c r="Z376"/>
      <c r="AA376"/>
    </row>
    <row r="377" spans="1:27" s="44" customFormat="1" x14ac:dyDescent="0.15">
      <c r="A377" s="66"/>
      <c r="O377"/>
      <c r="T377"/>
      <c r="U377"/>
      <c r="V377"/>
      <c r="W377"/>
      <c r="X377"/>
      <c r="Y377"/>
      <c r="Z377"/>
      <c r="AA377"/>
    </row>
    <row r="378" spans="1:27" s="44" customFormat="1" x14ac:dyDescent="0.15">
      <c r="A378" s="66"/>
      <c r="O378"/>
      <c r="T378"/>
      <c r="U378"/>
      <c r="V378"/>
      <c r="W378"/>
      <c r="X378"/>
      <c r="Y378"/>
      <c r="Z378"/>
      <c r="AA378"/>
    </row>
    <row r="379" spans="1:27" s="44" customFormat="1" x14ac:dyDescent="0.15">
      <c r="A379" s="66"/>
      <c r="O379"/>
      <c r="T379"/>
      <c r="U379"/>
      <c r="V379"/>
      <c r="W379"/>
      <c r="X379"/>
      <c r="Y379"/>
      <c r="Z379"/>
      <c r="AA379"/>
    </row>
    <row r="380" spans="1:27" s="44" customFormat="1" x14ac:dyDescent="0.15">
      <c r="A380" s="66"/>
      <c r="O380"/>
      <c r="T380"/>
      <c r="U380"/>
      <c r="V380"/>
      <c r="W380"/>
      <c r="X380"/>
      <c r="Y380"/>
      <c r="Z380"/>
      <c r="AA380"/>
    </row>
    <row r="381" spans="1:27" s="44" customFormat="1" x14ac:dyDescent="0.15">
      <c r="A381" s="66"/>
      <c r="O381"/>
      <c r="T381"/>
      <c r="U381"/>
      <c r="V381"/>
      <c r="W381"/>
      <c r="X381"/>
      <c r="Y381"/>
      <c r="Z381"/>
      <c r="AA381"/>
    </row>
    <row r="382" spans="1:27" s="44" customFormat="1" x14ac:dyDescent="0.15">
      <c r="A382" s="66"/>
      <c r="O382"/>
      <c r="T382"/>
      <c r="U382"/>
      <c r="V382"/>
      <c r="W382"/>
      <c r="X382"/>
      <c r="Y382"/>
      <c r="Z382"/>
      <c r="AA382"/>
    </row>
    <row r="383" spans="1:27" s="44" customFormat="1" x14ac:dyDescent="0.15">
      <c r="A383" s="66"/>
      <c r="O383"/>
      <c r="T383"/>
      <c r="U383"/>
      <c r="V383"/>
      <c r="W383"/>
      <c r="X383"/>
      <c r="Y383"/>
      <c r="Z383"/>
      <c r="AA383"/>
    </row>
    <row r="384" spans="1:27" s="44" customFormat="1" x14ac:dyDescent="0.15">
      <c r="A384" s="66"/>
      <c r="O384"/>
      <c r="T384"/>
      <c r="U384"/>
      <c r="V384"/>
      <c r="W384"/>
      <c r="X384"/>
      <c r="Y384"/>
      <c r="Z384"/>
      <c r="AA384"/>
    </row>
    <row r="385" spans="1:27" s="44" customFormat="1" x14ac:dyDescent="0.15">
      <c r="A385" s="66"/>
      <c r="O385"/>
      <c r="T385"/>
      <c r="U385"/>
      <c r="V385"/>
      <c r="W385"/>
      <c r="X385"/>
      <c r="Y385"/>
      <c r="Z385"/>
      <c r="AA385"/>
    </row>
    <row r="386" spans="1:27" s="44" customFormat="1" x14ac:dyDescent="0.15">
      <c r="A386" s="66"/>
      <c r="O386"/>
      <c r="T386"/>
      <c r="U386"/>
      <c r="V386"/>
      <c r="W386"/>
      <c r="X386"/>
      <c r="Y386"/>
      <c r="Z386"/>
      <c r="AA386"/>
    </row>
    <row r="387" spans="1:27" s="44" customFormat="1" x14ac:dyDescent="0.15">
      <c r="A387" s="66"/>
      <c r="O387"/>
      <c r="T387"/>
      <c r="U387"/>
      <c r="V387"/>
      <c r="W387"/>
      <c r="X387"/>
      <c r="Y387"/>
      <c r="Z387"/>
      <c r="AA387"/>
    </row>
    <row r="388" spans="1:27" s="44" customFormat="1" x14ac:dyDescent="0.15">
      <c r="A388" s="66"/>
      <c r="O388"/>
      <c r="T388"/>
      <c r="U388"/>
      <c r="V388"/>
      <c r="W388"/>
      <c r="X388"/>
      <c r="Y388"/>
      <c r="Z388"/>
      <c r="AA388"/>
    </row>
    <row r="389" spans="1:27" s="44" customFormat="1" x14ac:dyDescent="0.15">
      <c r="A389" s="66"/>
      <c r="O389"/>
      <c r="T389"/>
      <c r="U389"/>
      <c r="V389"/>
      <c r="W389"/>
      <c r="X389"/>
      <c r="Y389"/>
      <c r="Z389"/>
      <c r="AA389"/>
    </row>
    <row r="390" spans="1:27" s="44" customFormat="1" x14ac:dyDescent="0.15">
      <c r="A390" s="66"/>
      <c r="O390"/>
      <c r="T390"/>
      <c r="U390"/>
      <c r="V390"/>
      <c r="W390"/>
      <c r="X390"/>
      <c r="Y390"/>
      <c r="Z390"/>
      <c r="AA390"/>
    </row>
    <row r="391" spans="1:27" s="44" customFormat="1" x14ac:dyDescent="0.15">
      <c r="A391" s="66"/>
      <c r="O391"/>
      <c r="T391"/>
      <c r="U391"/>
      <c r="V391"/>
      <c r="W391"/>
      <c r="X391"/>
      <c r="Y391"/>
      <c r="Z391"/>
      <c r="AA391"/>
    </row>
    <row r="392" spans="1:27" s="44" customFormat="1" x14ac:dyDescent="0.15">
      <c r="A392" s="66"/>
      <c r="O392"/>
      <c r="T392"/>
      <c r="U392"/>
      <c r="V392"/>
      <c r="W392"/>
      <c r="X392"/>
      <c r="Y392"/>
      <c r="Z392"/>
      <c r="AA392"/>
    </row>
    <row r="393" spans="1:27" s="44" customFormat="1" x14ac:dyDescent="0.15">
      <c r="A393" s="66"/>
      <c r="O393"/>
      <c r="T393"/>
      <c r="U393"/>
      <c r="V393"/>
      <c r="W393"/>
      <c r="X393"/>
      <c r="Y393"/>
      <c r="Z393"/>
      <c r="AA393"/>
    </row>
    <row r="394" spans="1:27" s="44" customFormat="1" x14ac:dyDescent="0.15">
      <c r="A394" s="66"/>
      <c r="O394"/>
      <c r="T394"/>
      <c r="U394"/>
      <c r="V394"/>
      <c r="W394"/>
      <c r="X394"/>
      <c r="Y394"/>
      <c r="Z394"/>
      <c r="AA394"/>
    </row>
    <row r="395" spans="1:27" s="44" customFormat="1" x14ac:dyDescent="0.15">
      <c r="A395" s="66"/>
      <c r="O395"/>
      <c r="T395"/>
      <c r="U395"/>
      <c r="V395"/>
      <c r="W395"/>
      <c r="X395"/>
      <c r="Y395"/>
      <c r="Z395"/>
      <c r="AA395"/>
    </row>
    <row r="396" spans="1:27" s="44" customFormat="1" x14ac:dyDescent="0.15">
      <c r="A396" s="66"/>
      <c r="O396"/>
      <c r="T396"/>
      <c r="U396"/>
      <c r="V396"/>
      <c r="W396"/>
      <c r="X396"/>
      <c r="Y396"/>
      <c r="Z396"/>
      <c r="AA396"/>
    </row>
    <row r="397" spans="1:27" s="44" customFormat="1" x14ac:dyDescent="0.15">
      <c r="A397" s="66"/>
      <c r="O397"/>
      <c r="T397"/>
      <c r="U397"/>
      <c r="V397"/>
      <c r="W397"/>
      <c r="X397"/>
      <c r="Y397"/>
      <c r="Z397"/>
      <c r="AA397"/>
    </row>
    <row r="398" spans="1:27" s="44" customFormat="1" x14ac:dyDescent="0.15">
      <c r="A398" s="66"/>
      <c r="O398"/>
      <c r="T398"/>
      <c r="U398"/>
      <c r="V398"/>
      <c r="W398"/>
      <c r="X398"/>
      <c r="Y398"/>
      <c r="Z398"/>
      <c r="AA398"/>
    </row>
    <row r="399" spans="1:27" s="44" customFormat="1" x14ac:dyDescent="0.15">
      <c r="A399" s="66"/>
      <c r="O399"/>
      <c r="T399"/>
      <c r="U399"/>
      <c r="V399"/>
      <c r="W399"/>
      <c r="X399"/>
      <c r="Y399"/>
      <c r="Z399"/>
      <c r="AA399"/>
    </row>
    <row r="400" spans="1:27" s="44" customFormat="1" x14ac:dyDescent="0.15">
      <c r="A400" s="66"/>
      <c r="O400"/>
      <c r="T400"/>
      <c r="U400"/>
      <c r="V400"/>
      <c r="W400"/>
      <c r="X400"/>
      <c r="Y400"/>
      <c r="Z400"/>
      <c r="AA400"/>
    </row>
    <row r="401" spans="1:27" s="44" customFormat="1" x14ac:dyDescent="0.15">
      <c r="A401" s="66"/>
      <c r="O401"/>
      <c r="T401"/>
      <c r="U401"/>
      <c r="V401"/>
      <c r="W401"/>
      <c r="X401"/>
      <c r="Y401"/>
      <c r="Z401"/>
      <c r="AA401"/>
    </row>
    <row r="402" spans="1:27" s="44" customFormat="1" x14ac:dyDescent="0.15">
      <c r="A402" s="66"/>
      <c r="O402"/>
      <c r="T402"/>
      <c r="U402"/>
      <c r="V402"/>
      <c r="W402"/>
      <c r="X402"/>
      <c r="Y402"/>
      <c r="Z402"/>
      <c r="AA402"/>
    </row>
    <row r="403" spans="1:27" s="44" customFormat="1" x14ac:dyDescent="0.15">
      <c r="A403" s="66"/>
      <c r="O403"/>
      <c r="T403"/>
      <c r="U403"/>
      <c r="V403"/>
      <c r="W403"/>
      <c r="X403"/>
      <c r="Y403"/>
      <c r="Z403"/>
      <c r="AA403"/>
    </row>
    <row r="404" spans="1:27" s="44" customFormat="1" x14ac:dyDescent="0.15">
      <c r="A404" s="66"/>
      <c r="O404"/>
      <c r="T404"/>
      <c r="U404"/>
      <c r="V404"/>
      <c r="W404"/>
      <c r="X404"/>
      <c r="Y404"/>
      <c r="Z404"/>
      <c r="AA404"/>
    </row>
    <row r="405" spans="1:27" s="44" customFormat="1" x14ac:dyDescent="0.15">
      <c r="A405" s="66"/>
      <c r="O405"/>
      <c r="T405"/>
      <c r="U405"/>
      <c r="V405"/>
      <c r="W405"/>
      <c r="X405"/>
      <c r="Y405"/>
      <c r="Z405"/>
      <c r="AA405"/>
    </row>
    <row r="406" spans="1:27" s="44" customFormat="1" x14ac:dyDescent="0.15">
      <c r="A406" s="66"/>
      <c r="O406"/>
      <c r="T406"/>
      <c r="U406"/>
      <c r="V406"/>
      <c r="W406"/>
      <c r="X406"/>
      <c r="Y406"/>
      <c r="Z406"/>
      <c r="AA406"/>
    </row>
    <row r="407" spans="1:27" s="44" customFormat="1" x14ac:dyDescent="0.15">
      <c r="A407" s="66"/>
      <c r="O407"/>
      <c r="T407"/>
      <c r="U407"/>
      <c r="V407"/>
      <c r="W407"/>
      <c r="X407"/>
      <c r="Y407"/>
      <c r="Z407"/>
      <c r="AA407"/>
    </row>
    <row r="408" spans="1:27" s="44" customFormat="1" x14ac:dyDescent="0.15">
      <c r="A408" s="66"/>
      <c r="O408"/>
      <c r="T408"/>
      <c r="U408"/>
      <c r="V408"/>
      <c r="W408"/>
      <c r="X408"/>
      <c r="Y408"/>
      <c r="Z408"/>
      <c r="AA408"/>
    </row>
    <row r="409" spans="1:27" s="44" customFormat="1" x14ac:dyDescent="0.15">
      <c r="A409" s="66"/>
      <c r="O409"/>
      <c r="T409"/>
      <c r="U409"/>
      <c r="V409"/>
      <c r="W409"/>
      <c r="X409"/>
      <c r="Y409"/>
      <c r="Z409"/>
      <c r="AA409"/>
    </row>
    <row r="410" spans="1:27" s="44" customFormat="1" x14ac:dyDescent="0.15">
      <c r="A410" s="66"/>
      <c r="O410"/>
      <c r="T410"/>
      <c r="U410"/>
      <c r="V410"/>
      <c r="W410"/>
      <c r="X410"/>
      <c r="Y410"/>
      <c r="Z410"/>
      <c r="AA410"/>
    </row>
    <row r="411" spans="1:27" s="44" customFormat="1" x14ac:dyDescent="0.15">
      <c r="A411" s="66"/>
      <c r="O411"/>
      <c r="T411"/>
      <c r="U411"/>
      <c r="V411"/>
      <c r="W411"/>
      <c r="X411"/>
      <c r="Y411"/>
      <c r="Z411"/>
      <c r="AA411"/>
    </row>
    <row r="412" spans="1:27" s="44" customFormat="1" x14ac:dyDescent="0.15">
      <c r="A412" s="66"/>
      <c r="O412"/>
      <c r="T412"/>
      <c r="U412"/>
      <c r="V412"/>
      <c r="W412"/>
      <c r="X412"/>
      <c r="Y412"/>
      <c r="Z412"/>
      <c r="AA412"/>
    </row>
    <row r="413" spans="1:27" s="44" customFormat="1" x14ac:dyDescent="0.15">
      <c r="A413" s="66"/>
      <c r="O413"/>
      <c r="T413"/>
      <c r="U413"/>
      <c r="V413"/>
      <c r="W413"/>
      <c r="X413"/>
      <c r="Y413"/>
      <c r="Z413"/>
      <c r="AA413"/>
    </row>
    <row r="414" spans="1:27" s="44" customFormat="1" x14ac:dyDescent="0.15">
      <c r="A414" s="66"/>
      <c r="O414"/>
      <c r="T414"/>
      <c r="U414"/>
      <c r="V414"/>
      <c r="W414"/>
      <c r="X414"/>
      <c r="Y414"/>
      <c r="Z414"/>
      <c r="AA414"/>
    </row>
    <row r="415" spans="1:27" s="44" customFormat="1" x14ac:dyDescent="0.15">
      <c r="A415" s="66"/>
      <c r="O415"/>
      <c r="T415"/>
      <c r="U415"/>
      <c r="V415"/>
      <c r="W415"/>
      <c r="X415"/>
      <c r="Y415"/>
      <c r="Z415"/>
      <c r="AA415"/>
    </row>
    <row r="416" spans="1:27" s="44" customFormat="1" x14ac:dyDescent="0.15">
      <c r="A416" s="66"/>
      <c r="O416"/>
      <c r="T416"/>
      <c r="U416"/>
      <c r="V416"/>
      <c r="W416"/>
      <c r="X416"/>
      <c r="Y416"/>
      <c r="Z416"/>
      <c r="AA416"/>
    </row>
    <row r="417" spans="1:27" s="44" customFormat="1" x14ac:dyDescent="0.15">
      <c r="A417" s="66"/>
      <c r="O417"/>
      <c r="T417"/>
      <c r="U417"/>
      <c r="V417"/>
      <c r="W417"/>
      <c r="X417"/>
      <c r="Y417"/>
      <c r="Z417"/>
      <c r="AA417"/>
    </row>
    <row r="418" spans="1:27" s="44" customFormat="1" x14ac:dyDescent="0.15">
      <c r="A418" s="66"/>
      <c r="O418"/>
      <c r="T418"/>
      <c r="U418"/>
      <c r="V418"/>
      <c r="W418"/>
      <c r="X418"/>
      <c r="Y418"/>
      <c r="Z418"/>
      <c r="AA418"/>
    </row>
    <row r="419" spans="1:27" s="44" customFormat="1" x14ac:dyDescent="0.15">
      <c r="A419" s="66"/>
      <c r="O419"/>
      <c r="T419"/>
      <c r="U419"/>
      <c r="V419"/>
      <c r="W419"/>
      <c r="X419"/>
      <c r="Y419"/>
      <c r="Z419"/>
      <c r="AA419"/>
    </row>
    <row r="420" spans="1:27" s="44" customFormat="1" x14ac:dyDescent="0.15">
      <c r="A420" s="66"/>
      <c r="O420"/>
      <c r="T420"/>
      <c r="U420"/>
      <c r="V420"/>
      <c r="W420"/>
      <c r="X420"/>
      <c r="Y420"/>
      <c r="Z420"/>
      <c r="AA420"/>
    </row>
    <row r="421" spans="1:27" s="44" customFormat="1" x14ac:dyDescent="0.15">
      <c r="A421" s="66"/>
      <c r="O421"/>
      <c r="T421"/>
      <c r="U421"/>
      <c r="V421"/>
      <c r="W421"/>
      <c r="X421"/>
      <c r="Y421"/>
      <c r="Z421"/>
      <c r="AA421"/>
    </row>
    <row r="422" spans="1:27" s="44" customFormat="1" x14ac:dyDescent="0.15">
      <c r="A422" s="66"/>
      <c r="O422"/>
      <c r="T422"/>
      <c r="U422"/>
      <c r="V422"/>
      <c r="W422"/>
      <c r="X422"/>
      <c r="Y422"/>
      <c r="Z422"/>
      <c r="AA422"/>
    </row>
    <row r="423" spans="1:27" s="44" customFormat="1" x14ac:dyDescent="0.15">
      <c r="A423" s="66"/>
      <c r="O423"/>
      <c r="T423"/>
      <c r="U423"/>
      <c r="V423"/>
      <c r="W423"/>
      <c r="X423"/>
      <c r="Y423"/>
      <c r="Z423"/>
      <c r="AA423"/>
    </row>
    <row r="424" spans="1:27" s="44" customFormat="1" x14ac:dyDescent="0.15">
      <c r="A424" s="66"/>
      <c r="O424"/>
      <c r="T424"/>
      <c r="U424"/>
      <c r="V424"/>
      <c r="W424"/>
      <c r="X424"/>
      <c r="Y424"/>
      <c r="Z424"/>
      <c r="AA424"/>
    </row>
    <row r="425" spans="1:27" s="44" customFormat="1" x14ac:dyDescent="0.15">
      <c r="A425" s="66"/>
      <c r="O425"/>
      <c r="T425"/>
      <c r="U425"/>
      <c r="V425"/>
      <c r="W425"/>
      <c r="X425"/>
      <c r="Y425"/>
      <c r="Z425"/>
      <c r="AA425"/>
    </row>
    <row r="426" spans="1:27" s="44" customFormat="1" x14ac:dyDescent="0.15">
      <c r="A426" s="66"/>
      <c r="O426"/>
      <c r="T426"/>
      <c r="U426"/>
      <c r="V426"/>
      <c r="W426"/>
      <c r="X426"/>
      <c r="Y426"/>
      <c r="Z426"/>
      <c r="AA426"/>
    </row>
    <row r="427" spans="1:27" s="44" customFormat="1" x14ac:dyDescent="0.15">
      <c r="A427" s="66"/>
      <c r="O427"/>
      <c r="T427"/>
      <c r="U427"/>
      <c r="V427"/>
      <c r="W427"/>
      <c r="X427"/>
      <c r="Y427"/>
      <c r="Z427"/>
      <c r="AA427"/>
    </row>
    <row r="428" spans="1:27" s="44" customFormat="1" x14ac:dyDescent="0.15">
      <c r="A428" s="66"/>
      <c r="O428"/>
      <c r="T428"/>
      <c r="U428"/>
      <c r="V428"/>
      <c r="W428"/>
      <c r="X428"/>
      <c r="Y428"/>
      <c r="Z428"/>
      <c r="AA428"/>
    </row>
    <row r="429" spans="1:27" s="44" customFormat="1" x14ac:dyDescent="0.15">
      <c r="A429" s="66"/>
      <c r="O429"/>
      <c r="T429"/>
      <c r="U429"/>
      <c r="V429"/>
      <c r="W429"/>
      <c r="X429"/>
      <c r="Y429"/>
      <c r="Z429"/>
      <c r="AA429"/>
    </row>
    <row r="430" spans="1:27" s="44" customFormat="1" x14ac:dyDescent="0.15">
      <c r="A430" s="66"/>
      <c r="O430"/>
      <c r="T430"/>
      <c r="U430"/>
      <c r="V430"/>
      <c r="W430"/>
      <c r="X430"/>
      <c r="Y430"/>
      <c r="Z430"/>
      <c r="AA430"/>
    </row>
    <row r="431" spans="1:27" s="44" customFormat="1" x14ac:dyDescent="0.15">
      <c r="A431" s="66"/>
      <c r="O431"/>
      <c r="T431"/>
      <c r="U431"/>
      <c r="V431"/>
      <c r="W431"/>
      <c r="X431"/>
      <c r="Y431"/>
      <c r="Z431"/>
      <c r="AA431"/>
    </row>
    <row r="432" spans="1:27" s="44" customFormat="1" x14ac:dyDescent="0.15">
      <c r="A432" s="66"/>
      <c r="O432"/>
      <c r="T432"/>
      <c r="U432"/>
      <c r="V432"/>
      <c r="W432"/>
      <c r="X432"/>
      <c r="Y432"/>
      <c r="Z432"/>
      <c r="AA432"/>
    </row>
    <row r="433" spans="1:27" s="44" customFormat="1" x14ac:dyDescent="0.15">
      <c r="A433" s="66"/>
      <c r="O433"/>
      <c r="T433"/>
      <c r="U433"/>
      <c r="V433"/>
      <c r="W433"/>
      <c r="X433"/>
      <c r="Y433"/>
      <c r="Z433"/>
      <c r="AA433"/>
    </row>
    <row r="434" spans="1:27" s="44" customFormat="1" x14ac:dyDescent="0.15">
      <c r="A434" s="66"/>
      <c r="O434"/>
      <c r="T434"/>
      <c r="U434"/>
      <c r="V434"/>
      <c r="W434"/>
      <c r="X434"/>
      <c r="Y434"/>
      <c r="Z434"/>
      <c r="AA434"/>
    </row>
    <row r="435" spans="1:27" s="44" customFormat="1" x14ac:dyDescent="0.15">
      <c r="A435" s="66"/>
      <c r="O435"/>
      <c r="T435"/>
      <c r="U435"/>
      <c r="V435"/>
      <c r="W435"/>
      <c r="X435"/>
      <c r="Y435"/>
      <c r="Z435"/>
      <c r="AA435"/>
    </row>
    <row r="436" spans="1:27" s="44" customFormat="1" x14ac:dyDescent="0.15">
      <c r="A436" s="66"/>
      <c r="O436"/>
      <c r="T436"/>
      <c r="U436"/>
      <c r="V436"/>
      <c r="W436"/>
      <c r="X436"/>
      <c r="Y436"/>
      <c r="Z436"/>
      <c r="AA436"/>
    </row>
    <row r="437" spans="1:27" s="44" customFormat="1" x14ac:dyDescent="0.15">
      <c r="A437" s="66"/>
      <c r="O437"/>
      <c r="T437"/>
      <c r="U437"/>
      <c r="V437"/>
      <c r="W437"/>
      <c r="X437"/>
      <c r="Y437"/>
      <c r="Z437"/>
      <c r="AA437"/>
    </row>
    <row r="438" spans="1:27" s="44" customFormat="1" x14ac:dyDescent="0.15">
      <c r="A438" s="66"/>
      <c r="O438"/>
      <c r="T438"/>
      <c r="U438"/>
      <c r="V438"/>
      <c r="W438"/>
      <c r="X438"/>
      <c r="Y438"/>
      <c r="Z438"/>
      <c r="AA438"/>
    </row>
    <row r="439" spans="1:27" s="44" customFormat="1" x14ac:dyDescent="0.15">
      <c r="A439" s="66"/>
      <c r="O439"/>
      <c r="T439"/>
      <c r="U439"/>
      <c r="V439"/>
      <c r="W439"/>
      <c r="X439"/>
      <c r="Y439"/>
      <c r="Z439"/>
      <c r="AA439"/>
    </row>
    <row r="440" spans="1:27" s="44" customFormat="1" x14ac:dyDescent="0.15">
      <c r="A440" s="66"/>
      <c r="O440"/>
      <c r="T440"/>
      <c r="U440"/>
      <c r="V440"/>
      <c r="W440"/>
      <c r="X440"/>
      <c r="Y440"/>
      <c r="Z440"/>
      <c r="AA440"/>
    </row>
    <row r="441" spans="1:27" s="44" customFormat="1" x14ac:dyDescent="0.15">
      <c r="A441" s="66"/>
      <c r="O441"/>
      <c r="T441"/>
      <c r="U441"/>
      <c r="V441"/>
      <c r="W441"/>
      <c r="X441"/>
      <c r="Y441"/>
      <c r="Z441"/>
      <c r="AA441"/>
    </row>
    <row r="442" spans="1:27" s="44" customFormat="1" x14ac:dyDescent="0.15">
      <c r="A442" s="66"/>
      <c r="O442"/>
      <c r="T442"/>
      <c r="U442"/>
      <c r="V442"/>
      <c r="W442"/>
      <c r="X442"/>
      <c r="Y442"/>
      <c r="Z442"/>
      <c r="AA442"/>
    </row>
    <row r="443" spans="1:27" s="44" customFormat="1" x14ac:dyDescent="0.15">
      <c r="A443" s="66"/>
      <c r="O443"/>
      <c r="T443"/>
      <c r="U443"/>
      <c r="V443"/>
      <c r="W443"/>
      <c r="X443"/>
      <c r="Y443"/>
      <c r="Z443"/>
      <c r="AA443"/>
    </row>
    <row r="444" spans="1:27" s="44" customFormat="1" x14ac:dyDescent="0.15">
      <c r="A444" s="66"/>
      <c r="O444"/>
      <c r="T444"/>
      <c r="U444"/>
      <c r="V444"/>
      <c r="W444"/>
      <c r="X444"/>
      <c r="Y444"/>
      <c r="Z444"/>
      <c r="AA444"/>
    </row>
    <row r="445" spans="1:27" s="44" customFormat="1" x14ac:dyDescent="0.15">
      <c r="A445" s="66"/>
      <c r="O445"/>
      <c r="T445"/>
      <c r="U445"/>
      <c r="V445"/>
      <c r="W445"/>
      <c r="X445"/>
      <c r="Y445"/>
      <c r="Z445"/>
      <c r="AA445"/>
    </row>
    <row r="446" spans="1:27" s="44" customFormat="1" x14ac:dyDescent="0.15">
      <c r="A446" s="66"/>
      <c r="O446"/>
      <c r="T446"/>
      <c r="U446"/>
      <c r="V446"/>
      <c r="W446"/>
      <c r="X446"/>
      <c r="Y446"/>
      <c r="Z446"/>
      <c r="AA446"/>
    </row>
    <row r="447" spans="1:27" s="44" customFormat="1" x14ac:dyDescent="0.15">
      <c r="A447" s="66"/>
      <c r="O447"/>
      <c r="T447"/>
      <c r="U447"/>
      <c r="V447"/>
      <c r="W447"/>
      <c r="X447"/>
      <c r="Y447"/>
      <c r="Z447"/>
      <c r="AA447"/>
    </row>
    <row r="448" spans="1:27" s="44" customFormat="1" x14ac:dyDescent="0.15">
      <c r="A448" s="66"/>
      <c r="O448"/>
      <c r="T448"/>
      <c r="U448"/>
      <c r="V448"/>
      <c r="W448"/>
      <c r="X448"/>
      <c r="Y448"/>
      <c r="Z448"/>
      <c r="AA448"/>
    </row>
    <row r="449" spans="1:27" s="44" customFormat="1" x14ac:dyDescent="0.15">
      <c r="A449" s="66"/>
      <c r="O449"/>
      <c r="T449"/>
      <c r="U449"/>
      <c r="V449"/>
      <c r="W449"/>
      <c r="X449"/>
      <c r="Y449"/>
      <c r="Z449"/>
      <c r="AA449"/>
    </row>
    <row r="450" spans="1:27" s="44" customFormat="1" x14ac:dyDescent="0.15">
      <c r="A450" s="66"/>
      <c r="O450"/>
      <c r="T450"/>
      <c r="U450"/>
      <c r="V450"/>
      <c r="W450"/>
      <c r="X450"/>
      <c r="Y450"/>
      <c r="Z450"/>
      <c r="AA450"/>
    </row>
    <row r="451" spans="1:27" s="44" customFormat="1" x14ac:dyDescent="0.15">
      <c r="A451" s="66"/>
      <c r="O451"/>
      <c r="T451"/>
      <c r="U451"/>
      <c r="V451"/>
      <c r="W451"/>
      <c r="X451"/>
      <c r="Y451"/>
      <c r="Z451"/>
      <c r="AA451"/>
    </row>
    <row r="452" spans="1:27" s="44" customFormat="1" x14ac:dyDescent="0.15">
      <c r="A452" s="66"/>
      <c r="O452"/>
      <c r="T452"/>
      <c r="U452"/>
      <c r="V452"/>
      <c r="W452"/>
      <c r="X452"/>
      <c r="Y452"/>
      <c r="Z452"/>
      <c r="AA452"/>
    </row>
    <row r="453" spans="1:27" s="44" customFormat="1" x14ac:dyDescent="0.15">
      <c r="A453" s="66"/>
      <c r="O453"/>
      <c r="T453"/>
      <c r="U453"/>
      <c r="V453"/>
      <c r="W453"/>
      <c r="X453"/>
      <c r="Y453"/>
      <c r="Z453"/>
      <c r="AA453"/>
    </row>
    <row r="454" spans="1:27" s="44" customFormat="1" x14ac:dyDescent="0.15">
      <c r="A454" s="66"/>
      <c r="O454"/>
      <c r="T454"/>
      <c r="U454"/>
      <c r="V454"/>
      <c r="W454"/>
      <c r="X454"/>
      <c r="Y454"/>
      <c r="Z454"/>
      <c r="AA454"/>
    </row>
    <row r="455" spans="1:27" s="44" customFormat="1" x14ac:dyDescent="0.15">
      <c r="A455" s="66"/>
      <c r="O455"/>
      <c r="T455"/>
      <c r="U455"/>
      <c r="V455"/>
      <c r="W455"/>
      <c r="X455"/>
      <c r="Y455"/>
      <c r="Z455"/>
      <c r="AA455"/>
    </row>
    <row r="456" spans="1:27" s="44" customFormat="1" x14ac:dyDescent="0.15">
      <c r="A456" s="66"/>
      <c r="O456"/>
      <c r="T456"/>
      <c r="U456"/>
      <c r="V456"/>
      <c r="W456"/>
      <c r="X456"/>
      <c r="Y456"/>
      <c r="Z456"/>
      <c r="AA456"/>
    </row>
    <row r="457" spans="1:27" s="44" customFormat="1" x14ac:dyDescent="0.15">
      <c r="A457" s="66"/>
      <c r="O457"/>
      <c r="T457"/>
      <c r="U457"/>
      <c r="V457"/>
      <c r="W457"/>
      <c r="X457"/>
      <c r="Y457"/>
      <c r="Z457"/>
      <c r="AA457"/>
    </row>
    <row r="458" spans="1:27" s="44" customFormat="1" x14ac:dyDescent="0.15">
      <c r="A458" s="66"/>
      <c r="O458"/>
      <c r="T458"/>
      <c r="U458"/>
      <c r="V458"/>
      <c r="W458"/>
      <c r="X458"/>
      <c r="Y458"/>
      <c r="Z458"/>
      <c r="AA458"/>
    </row>
    <row r="459" spans="1:27" s="44" customFormat="1" x14ac:dyDescent="0.15">
      <c r="A459" s="66"/>
      <c r="O459"/>
      <c r="T459"/>
      <c r="U459"/>
      <c r="V459"/>
      <c r="W459"/>
      <c r="X459"/>
      <c r="Y459"/>
      <c r="Z459"/>
      <c r="AA459"/>
    </row>
    <row r="460" spans="1:27" s="44" customFormat="1" x14ac:dyDescent="0.15">
      <c r="A460" s="66"/>
      <c r="O460"/>
      <c r="T460"/>
      <c r="U460"/>
      <c r="V460"/>
      <c r="W460"/>
      <c r="X460"/>
      <c r="Y460"/>
      <c r="Z460"/>
      <c r="AA460"/>
    </row>
    <row r="461" spans="1:27" s="44" customFormat="1" x14ac:dyDescent="0.15">
      <c r="A461" s="66"/>
      <c r="O461"/>
      <c r="T461"/>
      <c r="U461"/>
      <c r="V461"/>
      <c r="W461"/>
      <c r="X461"/>
      <c r="Y461"/>
      <c r="Z461"/>
      <c r="AA461"/>
    </row>
    <row r="462" spans="1:27" s="44" customFormat="1" x14ac:dyDescent="0.15">
      <c r="A462" s="66"/>
      <c r="O462"/>
      <c r="T462"/>
      <c r="U462"/>
      <c r="V462"/>
      <c r="W462"/>
      <c r="X462"/>
      <c r="Y462"/>
      <c r="Z462"/>
      <c r="AA462"/>
    </row>
    <row r="463" spans="1:27" s="44" customFormat="1" x14ac:dyDescent="0.15">
      <c r="A463" s="66"/>
      <c r="O463"/>
      <c r="T463"/>
      <c r="U463"/>
      <c r="V463"/>
      <c r="W463"/>
      <c r="X463"/>
      <c r="Y463"/>
      <c r="Z463"/>
      <c r="AA463"/>
    </row>
    <row r="464" spans="1:27" s="44" customFormat="1" x14ac:dyDescent="0.15">
      <c r="A464" s="66"/>
      <c r="O464"/>
      <c r="T464"/>
      <c r="U464"/>
      <c r="V464"/>
      <c r="W464"/>
      <c r="X464"/>
      <c r="Y464"/>
      <c r="Z464"/>
      <c r="AA464"/>
    </row>
    <row r="465" spans="1:27" s="44" customFormat="1" x14ac:dyDescent="0.15">
      <c r="A465" s="66"/>
      <c r="O465"/>
      <c r="T465"/>
      <c r="U465"/>
      <c r="V465"/>
      <c r="W465"/>
      <c r="X465"/>
      <c r="Y465"/>
      <c r="Z465"/>
      <c r="AA465"/>
    </row>
    <row r="466" spans="1:27" s="44" customFormat="1" x14ac:dyDescent="0.15">
      <c r="A466" s="66"/>
      <c r="O466"/>
      <c r="T466"/>
      <c r="U466"/>
      <c r="V466"/>
      <c r="W466"/>
      <c r="X466"/>
      <c r="Y466"/>
      <c r="Z466"/>
      <c r="AA466"/>
    </row>
    <row r="467" spans="1:27" s="44" customFormat="1" x14ac:dyDescent="0.15">
      <c r="A467" s="66"/>
      <c r="O467"/>
      <c r="T467"/>
      <c r="U467"/>
      <c r="V467"/>
      <c r="W467"/>
      <c r="X467"/>
      <c r="Y467"/>
      <c r="Z467"/>
      <c r="AA467"/>
    </row>
    <row r="468" spans="1:27" s="44" customFormat="1" x14ac:dyDescent="0.15">
      <c r="A468" s="66"/>
      <c r="O468"/>
      <c r="T468"/>
      <c r="U468"/>
      <c r="V468"/>
      <c r="W468"/>
      <c r="X468"/>
      <c r="Y468"/>
      <c r="Z468"/>
      <c r="AA468"/>
    </row>
    <row r="469" spans="1:27" s="44" customFormat="1" x14ac:dyDescent="0.15">
      <c r="A469" s="66"/>
      <c r="O469"/>
      <c r="T469"/>
      <c r="U469"/>
      <c r="V469"/>
      <c r="W469"/>
      <c r="X469"/>
      <c r="Y469"/>
      <c r="Z469"/>
      <c r="AA469"/>
    </row>
    <row r="470" spans="1:27" s="44" customFormat="1" x14ac:dyDescent="0.15">
      <c r="A470" s="66"/>
      <c r="O470"/>
      <c r="T470"/>
      <c r="U470"/>
      <c r="V470"/>
      <c r="W470"/>
      <c r="X470"/>
      <c r="Y470"/>
      <c r="Z470"/>
      <c r="AA470"/>
    </row>
    <row r="471" spans="1:27" s="44" customFormat="1" x14ac:dyDescent="0.15">
      <c r="A471" s="66"/>
      <c r="O471"/>
      <c r="T471"/>
      <c r="U471"/>
      <c r="V471"/>
      <c r="W471"/>
      <c r="X471"/>
      <c r="Y471"/>
      <c r="Z471"/>
      <c r="AA471"/>
    </row>
    <row r="472" spans="1:27" s="44" customFormat="1" x14ac:dyDescent="0.15">
      <c r="A472" s="66"/>
      <c r="O472"/>
      <c r="T472"/>
      <c r="U472"/>
      <c r="V472"/>
      <c r="W472"/>
      <c r="X472"/>
      <c r="Y472"/>
      <c r="Z472"/>
      <c r="AA472"/>
    </row>
    <row r="473" spans="1:27" s="44" customFormat="1" x14ac:dyDescent="0.15">
      <c r="A473" s="66"/>
      <c r="O473"/>
      <c r="T473"/>
      <c r="U473"/>
      <c r="V473"/>
      <c r="W473"/>
      <c r="X473"/>
      <c r="Y473"/>
      <c r="Z473"/>
      <c r="AA473"/>
    </row>
    <row r="474" spans="1:27" s="44" customFormat="1" x14ac:dyDescent="0.15">
      <c r="A474" s="66"/>
      <c r="O474"/>
      <c r="T474"/>
      <c r="U474"/>
      <c r="V474"/>
      <c r="W474"/>
      <c r="X474"/>
      <c r="Y474"/>
      <c r="Z474"/>
      <c r="AA474"/>
    </row>
    <row r="475" spans="1:27" s="44" customFormat="1" x14ac:dyDescent="0.15">
      <c r="A475" s="66"/>
      <c r="O475"/>
      <c r="T475"/>
      <c r="U475"/>
      <c r="V475"/>
      <c r="W475"/>
      <c r="X475"/>
      <c r="Y475"/>
      <c r="Z475"/>
      <c r="AA475"/>
    </row>
    <row r="476" spans="1:27" s="44" customFormat="1" x14ac:dyDescent="0.15">
      <c r="A476" s="66"/>
      <c r="O476"/>
      <c r="T476"/>
      <c r="U476"/>
      <c r="V476"/>
      <c r="W476"/>
      <c r="X476"/>
      <c r="Y476"/>
      <c r="Z476"/>
      <c r="AA476"/>
    </row>
    <row r="477" spans="1:27" s="44" customFormat="1" x14ac:dyDescent="0.15">
      <c r="A477" s="66"/>
      <c r="O477"/>
      <c r="T477"/>
      <c r="U477"/>
      <c r="V477"/>
      <c r="W477"/>
      <c r="X477"/>
      <c r="Y477"/>
      <c r="Z477"/>
      <c r="AA477"/>
    </row>
    <row r="478" spans="1:27" s="44" customFormat="1" x14ac:dyDescent="0.15">
      <c r="A478" s="66"/>
      <c r="O478"/>
      <c r="T478"/>
      <c r="U478"/>
      <c r="V478"/>
      <c r="W478"/>
      <c r="X478"/>
      <c r="Y478"/>
      <c r="Z478"/>
      <c r="AA478"/>
    </row>
    <row r="479" spans="1:27" s="44" customFormat="1" x14ac:dyDescent="0.15">
      <c r="A479" s="66"/>
      <c r="O479"/>
      <c r="T479"/>
      <c r="U479"/>
      <c r="V479"/>
      <c r="W479"/>
      <c r="X479"/>
      <c r="Y479"/>
      <c r="Z479"/>
      <c r="AA479"/>
    </row>
    <row r="480" spans="1:27" s="44" customFormat="1" x14ac:dyDescent="0.15">
      <c r="A480" s="66"/>
      <c r="O480"/>
      <c r="T480"/>
      <c r="U480"/>
      <c r="V480"/>
      <c r="W480"/>
      <c r="X480"/>
      <c r="Y480"/>
      <c r="Z480"/>
      <c r="AA480"/>
    </row>
    <row r="481" spans="1:27" s="44" customFormat="1" x14ac:dyDescent="0.15">
      <c r="A481" s="66"/>
      <c r="O481"/>
      <c r="T481"/>
      <c r="U481"/>
      <c r="V481"/>
      <c r="W481"/>
      <c r="X481"/>
      <c r="Y481"/>
      <c r="Z481"/>
      <c r="AA481"/>
    </row>
    <row r="482" spans="1:27" s="44" customFormat="1" x14ac:dyDescent="0.15">
      <c r="A482" s="66"/>
      <c r="O482"/>
      <c r="T482"/>
      <c r="U482"/>
      <c r="V482"/>
      <c r="W482"/>
      <c r="X482"/>
      <c r="Y482"/>
      <c r="Z482"/>
      <c r="AA482"/>
    </row>
    <row r="483" spans="1:27" s="44" customFormat="1" x14ac:dyDescent="0.15">
      <c r="A483" s="66"/>
      <c r="O483"/>
      <c r="T483"/>
      <c r="U483"/>
      <c r="V483"/>
      <c r="W483"/>
      <c r="X483"/>
      <c r="Y483"/>
      <c r="Z483"/>
      <c r="AA483"/>
    </row>
    <row r="484" spans="1:27" s="44" customFormat="1" x14ac:dyDescent="0.15">
      <c r="A484" s="66"/>
      <c r="O484"/>
      <c r="T484"/>
      <c r="U484"/>
      <c r="V484"/>
      <c r="W484"/>
      <c r="X484"/>
      <c r="Y484"/>
      <c r="Z484"/>
      <c r="AA484"/>
    </row>
    <row r="485" spans="1:27" s="44" customFormat="1" x14ac:dyDescent="0.15">
      <c r="A485" s="66"/>
      <c r="O485"/>
      <c r="T485"/>
      <c r="U485"/>
      <c r="V485"/>
      <c r="W485"/>
      <c r="X485"/>
      <c r="Y485"/>
      <c r="Z485"/>
      <c r="AA485"/>
    </row>
    <row r="486" spans="1:27" s="44" customFormat="1" x14ac:dyDescent="0.15">
      <c r="A486" s="66"/>
      <c r="O486"/>
      <c r="T486"/>
      <c r="U486"/>
      <c r="V486"/>
      <c r="W486"/>
      <c r="X486"/>
      <c r="Y486"/>
      <c r="Z486"/>
      <c r="AA486"/>
    </row>
    <row r="487" spans="1:27" s="44" customFormat="1" x14ac:dyDescent="0.15">
      <c r="A487" s="66"/>
      <c r="O487"/>
      <c r="T487"/>
      <c r="U487"/>
      <c r="V487"/>
      <c r="W487"/>
      <c r="X487"/>
      <c r="Y487"/>
      <c r="Z487"/>
      <c r="AA487"/>
    </row>
    <row r="488" spans="1:27" s="44" customFormat="1" x14ac:dyDescent="0.15">
      <c r="A488" s="66"/>
      <c r="O488"/>
      <c r="T488"/>
      <c r="U488"/>
      <c r="V488"/>
      <c r="W488"/>
      <c r="X488"/>
      <c r="Y488"/>
      <c r="Z488"/>
      <c r="AA488"/>
    </row>
    <row r="489" spans="1:27" s="44" customFormat="1" x14ac:dyDescent="0.15">
      <c r="A489" s="66"/>
      <c r="O489"/>
      <c r="T489"/>
      <c r="U489"/>
      <c r="V489"/>
      <c r="W489"/>
      <c r="X489"/>
      <c r="Y489"/>
      <c r="Z489"/>
      <c r="AA489"/>
    </row>
    <row r="490" spans="1:27" s="44" customFormat="1" x14ac:dyDescent="0.15">
      <c r="A490" s="66"/>
      <c r="O490"/>
      <c r="T490"/>
      <c r="U490"/>
      <c r="V490"/>
      <c r="W490"/>
      <c r="X490"/>
      <c r="Y490"/>
      <c r="Z490"/>
      <c r="AA490"/>
    </row>
    <row r="491" spans="1:27" s="44" customFormat="1" x14ac:dyDescent="0.15">
      <c r="A491" s="66"/>
      <c r="O491"/>
      <c r="T491"/>
      <c r="U491"/>
      <c r="V491"/>
      <c r="W491"/>
      <c r="X491"/>
      <c r="Y491"/>
      <c r="Z491"/>
      <c r="AA491"/>
    </row>
    <row r="492" spans="1:27" s="44" customFormat="1" x14ac:dyDescent="0.15">
      <c r="A492" s="66"/>
      <c r="O492"/>
      <c r="T492"/>
      <c r="U492"/>
      <c r="V492"/>
      <c r="W492"/>
      <c r="X492"/>
      <c r="Y492"/>
      <c r="Z492"/>
      <c r="AA492"/>
    </row>
    <row r="493" spans="1:27" s="44" customFormat="1" x14ac:dyDescent="0.15">
      <c r="A493" s="66"/>
      <c r="O493"/>
      <c r="T493"/>
      <c r="U493"/>
      <c r="V493"/>
      <c r="W493"/>
      <c r="X493"/>
      <c r="Y493"/>
      <c r="Z493"/>
      <c r="AA493"/>
    </row>
    <row r="494" spans="1:27" s="44" customFormat="1" x14ac:dyDescent="0.15">
      <c r="A494" s="66"/>
      <c r="O494"/>
      <c r="T494"/>
      <c r="U494"/>
      <c r="V494"/>
      <c r="W494"/>
      <c r="X494"/>
      <c r="Y494"/>
      <c r="Z494"/>
      <c r="AA494"/>
    </row>
    <row r="495" spans="1:27" s="44" customFormat="1" x14ac:dyDescent="0.15">
      <c r="A495" s="66"/>
      <c r="O495"/>
      <c r="T495"/>
      <c r="U495"/>
      <c r="V495"/>
      <c r="W495"/>
      <c r="X495"/>
      <c r="Y495"/>
      <c r="Z495"/>
      <c r="AA495"/>
    </row>
    <row r="496" spans="1:27" s="44" customFormat="1" x14ac:dyDescent="0.15">
      <c r="A496" s="66"/>
      <c r="O496"/>
      <c r="T496"/>
      <c r="U496"/>
      <c r="V496"/>
      <c r="W496"/>
      <c r="X496"/>
      <c r="Y496"/>
      <c r="Z496"/>
      <c r="AA496"/>
    </row>
    <row r="497" spans="1:27" s="44" customFormat="1" x14ac:dyDescent="0.15">
      <c r="A497" s="66"/>
      <c r="O497"/>
      <c r="T497"/>
      <c r="U497"/>
      <c r="V497"/>
      <c r="W497"/>
      <c r="X497"/>
      <c r="Y497"/>
      <c r="Z497"/>
      <c r="AA497"/>
    </row>
    <row r="498" spans="1:27" s="44" customFormat="1" x14ac:dyDescent="0.15">
      <c r="A498" s="66"/>
      <c r="O498"/>
      <c r="T498"/>
      <c r="U498"/>
      <c r="V498"/>
      <c r="W498"/>
      <c r="X498"/>
      <c r="Y498"/>
      <c r="Z498"/>
      <c r="AA498"/>
    </row>
    <row r="499" spans="1:27" s="44" customFormat="1" x14ac:dyDescent="0.15">
      <c r="A499" s="66"/>
      <c r="O499"/>
      <c r="T499"/>
      <c r="U499"/>
      <c r="V499"/>
      <c r="W499"/>
      <c r="X499"/>
      <c r="Y499"/>
      <c r="Z499"/>
      <c r="AA499"/>
    </row>
    <row r="500" spans="1:27" s="44" customFormat="1" x14ac:dyDescent="0.15">
      <c r="A500" s="66"/>
      <c r="O500"/>
      <c r="T500"/>
      <c r="U500"/>
      <c r="V500"/>
      <c r="W500"/>
      <c r="X500"/>
      <c r="Y500"/>
      <c r="Z500"/>
      <c r="AA500"/>
    </row>
    <row r="501" spans="1:27" s="44" customFormat="1" x14ac:dyDescent="0.15">
      <c r="A501" s="66"/>
      <c r="O501"/>
      <c r="T501"/>
      <c r="U501"/>
      <c r="V501"/>
      <c r="W501"/>
      <c r="X501"/>
      <c r="Y501"/>
      <c r="Z501"/>
      <c r="AA501"/>
    </row>
    <row r="502" spans="1:27" s="44" customFormat="1" x14ac:dyDescent="0.15">
      <c r="A502" s="66"/>
      <c r="O502"/>
      <c r="T502"/>
      <c r="U502"/>
      <c r="V502"/>
      <c r="W502"/>
      <c r="X502"/>
      <c r="Y502"/>
      <c r="Z502"/>
      <c r="AA502"/>
    </row>
    <row r="503" spans="1:27" s="44" customFormat="1" x14ac:dyDescent="0.15">
      <c r="A503" s="66"/>
      <c r="O503"/>
      <c r="T503"/>
      <c r="U503"/>
      <c r="V503"/>
      <c r="W503"/>
      <c r="X503"/>
      <c r="Y503"/>
      <c r="Z503"/>
      <c r="AA503"/>
    </row>
    <row r="504" spans="1:27" s="44" customFormat="1" x14ac:dyDescent="0.15">
      <c r="A504" s="66"/>
      <c r="O504"/>
      <c r="T504"/>
      <c r="U504"/>
      <c r="V504"/>
      <c r="W504"/>
      <c r="X504"/>
      <c r="Y504"/>
      <c r="Z504"/>
      <c r="AA504"/>
    </row>
    <row r="505" spans="1:27" s="44" customFormat="1" x14ac:dyDescent="0.15">
      <c r="A505" s="66"/>
      <c r="O505"/>
      <c r="T505"/>
      <c r="U505"/>
      <c r="V505"/>
      <c r="W505"/>
      <c r="X505"/>
      <c r="Y505"/>
      <c r="Z505"/>
      <c r="AA505"/>
    </row>
    <row r="506" spans="1:27" s="44" customFormat="1" x14ac:dyDescent="0.15">
      <c r="A506" s="66"/>
      <c r="O506"/>
      <c r="T506"/>
      <c r="U506"/>
      <c r="V506"/>
      <c r="W506"/>
      <c r="X506"/>
      <c r="Y506"/>
      <c r="Z506"/>
      <c r="AA506"/>
    </row>
    <row r="507" spans="1:27" s="44" customFormat="1" x14ac:dyDescent="0.15">
      <c r="A507" s="66"/>
      <c r="O507"/>
      <c r="T507"/>
      <c r="U507"/>
      <c r="V507"/>
      <c r="W507"/>
      <c r="X507"/>
      <c r="Y507"/>
      <c r="Z507"/>
      <c r="AA507"/>
    </row>
    <row r="508" spans="1:27" s="44" customFormat="1" x14ac:dyDescent="0.15">
      <c r="A508" s="66"/>
      <c r="O508"/>
      <c r="T508"/>
      <c r="U508"/>
      <c r="V508"/>
      <c r="W508"/>
      <c r="X508"/>
      <c r="Y508"/>
      <c r="Z508"/>
      <c r="AA508"/>
    </row>
    <row r="509" spans="1:27" s="44" customFormat="1" x14ac:dyDescent="0.15">
      <c r="A509" s="66"/>
      <c r="O509"/>
      <c r="T509"/>
      <c r="U509"/>
      <c r="V509"/>
      <c r="W509"/>
      <c r="X509"/>
      <c r="Y509"/>
      <c r="Z509"/>
      <c r="AA509"/>
    </row>
    <row r="510" spans="1:27" s="44" customFormat="1" x14ac:dyDescent="0.15">
      <c r="A510" s="66"/>
      <c r="O510"/>
      <c r="T510"/>
      <c r="U510"/>
      <c r="V510"/>
      <c r="W510"/>
      <c r="X510"/>
      <c r="Y510"/>
      <c r="Z510"/>
      <c r="AA510"/>
    </row>
    <row r="511" spans="1:27" s="44" customFormat="1" x14ac:dyDescent="0.15">
      <c r="A511" s="66"/>
      <c r="O511"/>
      <c r="T511"/>
      <c r="U511"/>
      <c r="V511"/>
      <c r="W511"/>
      <c r="X511"/>
      <c r="Y511"/>
      <c r="Z511"/>
      <c r="AA511"/>
    </row>
    <row r="512" spans="1:27" s="44" customFormat="1" x14ac:dyDescent="0.15">
      <c r="A512" s="66"/>
      <c r="O512"/>
      <c r="T512"/>
      <c r="U512"/>
      <c r="V512"/>
      <c r="W512"/>
      <c r="X512"/>
      <c r="Y512"/>
      <c r="Z512"/>
      <c r="AA512"/>
    </row>
    <row r="513" spans="1:27" s="44" customFormat="1" x14ac:dyDescent="0.15">
      <c r="A513" s="66"/>
      <c r="O513"/>
      <c r="T513"/>
      <c r="U513"/>
      <c r="V513"/>
      <c r="W513"/>
      <c r="X513"/>
      <c r="Y513"/>
      <c r="Z513"/>
      <c r="AA513"/>
    </row>
    <row r="514" spans="1:27" s="44" customFormat="1" x14ac:dyDescent="0.15">
      <c r="A514" s="66"/>
      <c r="O514"/>
      <c r="T514"/>
      <c r="U514"/>
      <c r="V514"/>
      <c r="W514"/>
      <c r="X514"/>
      <c r="Y514"/>
      <c r="Z514"/>
      <c r="AA514"/>
    </row>
    <row r="515" spans="1:27" s="44" customFormat="1" x14ac:dyDescent="0.15">
      <c r="A515" s="66"/>
      <c r="O515"/>
      <c r="T515"/>
      <c r="U515"/>
      <c r="V515"/>
      <c r="W515"/>
      <c r="X515"/>
      <c r="Y515"/>
      <c r="Z515"/>
      <c r="AA515"/>
    </row>
    <row r="516" spans="1:27" s="44" customFormat="1" x14ac:dyDescent="0.15">
      <c r="A516" s="66"/>
      <c r="O516"/>
      <c r="T516"/>
      <c r="U516"/>
      <c r="V516"/>
      <c r="W516"/>
      <c r="X516"/>
      <c r="Y516"/>
      <c r="Z516"/>
      <c r="AA516"/>
    </row>
    <row r="517" spans="1:27" s="44" customFormat="1" x14ac:dyDescent="0.15">
      <c r="A517" s="66"/>
      <c r="O517"/>
      <c r="T517"/>
      <c r="U517"/>
      <c r="V517"/>
      <c r="W517"/>
      <c r="X517"/>
      <c r="Y517"/>
      <c r="Z517"/>
      <c r="AA517"/>
    </row>
    <row r="518" spans="1:27" s="44" customFormat="1" x14ac:dyDescent="0.15">
      <c r="A518" s="66"/>
      <c r="O518"/>
      <c r="T518"/>
      <c r="U518"/>
      <c r="V518"/>
      <c r="W518"/>
      <c r="X518"/>
      <c r="Y518"/>
      <c r="Z518"/>
      <c r="AA518"/>
    </row>
    <row r="519" spans="1:27" s="44" customFormat="1" x14ac:dyDescent="0.15">
      <c r="A519" s="66"/>
      <c r="O519"/>
      <c r="T519"/>
      <c r="U519"/>
      <c r="V519"/>
      <c r="W519"/>
      <c r="X519"/>
      <c r="Y519"/>
      <c r="Z519"/>
      <c r="AA519"/>
    </row>
    <row r="520" spans="1:27" s="44" customFormat="1" x14ac:dyDescent="0.15">
      <c r="A520" s="66"/>
      <c r="O520"/>
      <c r="T520"/>
      <c r="U520"/>
      <c r="V520"/>
      <c r="W520"/>
      <c r="X520"/>
      <c r="Y520"/>
      <c r="Z520"/>
      <c r="AA520"/>
    </row>
    <row r="521" spans="1:27" s="44" customFormat="1" x14ac:dyDescent="0.15">
      <c r="A521" s="66"/>
      <c r="O521"/>
      <c r="T521"/>
      <c r="U521"/>
      <c r="V521"/>
      <c r="W521"/>
      <c r="X521"/>
      <c r="Y521"/>
      <c r="Z521"/>
      <c r="AA521"/>
    </row>
    <row r="522" spans="1:27" s="44" customFormat="1" x14ac:dyDescent="0.15">
      <c r="A522" s="66"/>
      <c r="O522"/>
      <c r="T522"/>
      <c r="U522"/>
      <c r="V522"/>
      <c r="W522"/>
      <c r="X522"/>
      <c r="Y522"/>
      <c r="Z522"/>
      <c r="AA522"/>
    </row>
    <row r="523" spans="1:27" s="44" customFormat="1" x14ac:dyDescent="0.15">
      <c r="A523" s="66"/>
      <c r="O523"/>
      <c r="T523"/>
      <c r="U523"/>
      <c r="V523"/>
      <c r="W523"/>
      <c r="X523"/>
      <c r="Y523"/>
      <c r="Z523"/>
      <c r="AA523"/>
    </row>
    <row r="524" spans="1:27" s="44" customFormat="1" x14ac:dyDescent="0.15">
      <c r="A524" s="66"/>
      <c r="O524"/>
      <c r="T524"/>
      <c r="U524"/>
      <c r="V524"/>
      <c r="W524"/>
      <c r="X524"/>
      <c r="Y524"/>
      <c r="Z524"/>
      <c r="AA524"/>
    </row>
    <row r="525" spans="1:27" s="44" customFormat="1" x14ac:dyDescent="0.15">
      <c r="A525" s="66"/>
      <c r="O525"/>
      <c r="T525"/>
      <c r="U525"/>
      <c r="V525"/>
      <c r="W525"/>
      <c r="X525"/>
      <c r="Y525"/>
      <c r="Z525"/>
      <c r="AA525"/>
    </row>
    <row r="526" spans="1:27" s="44" customFormat="1" x14ac:dyDescent="0.15">
      <c r="A526" s="66"/>
      <c r="O526"/>
      <c r="T526"/>
      <c r="U526"/>
      <c r="V526"/>
      <c r="W526"/>
      <c r="X526"/>
      <c r="Y526"/>
      <c r="Z526"/>
      <c r="AA526"/>
    </row>
    <row r="527" spans="1:27" s="44" customFormat="1" x14ac:dyDescent="0.15">
      <c r="A527" s="66"/>
      <c r="O527"/>
      <c r="T527"/>
      <c r="U527"/>
      <c r="V527"/>
      <c r="W527"/>
      <c r="X527"/>
      <c r="Y527"/>
      <c r="Z527"/>
      <c r="AA527"/>
    </row>
    <row r="528" spans="1:27" s="44" customFormat="1" x14ac:dyDescent="0.15">
      <c r="A528" s="66"/>
      <c r="O528"/>
      <c r="T528"/>
      <c r="U528"/>
      <c r="V528"/>
      <c r="W528"/>
      <c r="X528"/>
      <c r="Y528"/>
      <c r="Z528"/>
      <c r="AA528"/>
    </row>
    <row r="529" spans="1:27" s="44" customFormat="1" x14ac:dyDescent="0.15">
      <c r="A529" s="66"/>
      <c r="O529"/>
      <c r="T529"/>
      <c r="U529"/>
      <c r="V529"/>
      <c r="W529"/>
      <c r="X529"/>
      <c r="Y529"/>
      <c r="Z529"/>
      <c r="AA529"/>
    </row>
    <row r="530" spans="1:27" s="44" customFormat="1" x14ac:dyDescent="0.15">
      <c r="A530" s="66"/>
      <c r="O530"/>
      <c r="T530"/>
      <c r="U530"/>
      <c r="V530"/>
      <c r="W530"/>
      <c r="X530"/>
      <c r="Y530"/>
      <c r="Z530"/>
      <c r="AA530"/>
    </row>
    <row r="531" spans="1:27" s="44" customFormat="1" x14ac:dyDescent="0.15">
      <c r="A531" s="66"/>
      <c r="O531"/>
      <c r="T531"/>
      <c r="U531"/>
      <c r="V531"/>
      <c r="W531"/>
      <c r="X531"/>
      <c r="Y531"/>
      <c r="Z531"/>
      <c r="AA531"/>
    </row>
    <row r="532" spans="1:27" s="44" customFormat="1" x14ac:dyDescent="0.15">
      <c r="A532" s="66"/>
      <c r="O532"/>
      <c r="T532"/>
      <c r="U532"/>
      <c r="V532"/>
      <c r="W532"/>
      <c r="X532"/>
      <c r="Y532"/>
      <c r="Z532"/>
      <c r="AA532"/>
    </row>
    <row r="533" spans="1:27" s="44" customFormat="1" x14ac:dyDescent="0.15">
      <c r="A533" s="66"/>
      <c r="O533"/>
      <c r="T533"/>
      <c r="U533"/>
      <c r="V533"/>
      <c r="W533"/>
      <c r="X533"/>
      <c r="Y533"/>
      <c r="Z533"/>
      <c r="AA533"/>
    </row>
    <row r="534" spans="1:27" s="44" customFormat="1" x14ac:dyDescent="0.15">
      <c r="A534" s="66"/>
      <c r="O534"/>
      <c r="T534"/>
      <c r="U534"/>
      <c r="V534"/>
      <c r="W534"/>
      <c r="X534"/>
      <c r="Y534"/>
      <c r="Z534"/>
      <c r="AA534"/>
    </row>
    <row r="535" spans="1:27" s="44" customFormat="1" x14ac:dyDescent="0.15">
      <c r="A535" s="66"/>
      <c r="O535"/>
      <c r="T535"/>
      <c r="U535"/>
      <c r="V535"/>
      <c r="W535"/>
      <c r="X535"/>
      <c r="Y535"/>
      <c r="Z535"/>
      <c r="AA535"/>
    </row>
    <row r="536" spans="1:27" s="44" customFormat="1" x14ac:dyDescent="0.15">
      <c r="A536" s="66"/>
      <c r="O536"/>
      <c r="T536"/>
      <c r="U536"/>
      <c r="V536"/>
      <c r="W536"/>
      <c r="X536"/>
      <c r="Y536"/>
      <c r="Z536"/>
      <c r="AA536"/>
    </row>
    <row r="537" spans="1:27" s="44" customFormat="1" x14ac:dyDescent="0.15">
      <c r="A537" s="66"/>
      <c r="O537"/>
      <c r="T537"/>
      <c r="U537"/>
      <c r="V537"/>
      <c r="W537"/>
      <c r="X537"/>
      <c r="Y537"/>
      <c r="Z537"/>
      <c r="AA537"/>
    </row>
    <row r="538" spans="1:27" s="44" customFormat="1" x14ac:dyDescent="0.15">
      <c r="A538" s="66"/>
      <c r="O538"/>
      <c r="T538"/>
      <c r="U538"/>
      <c r="V538"/>
      <c r="W538"/>
      <c r="X538"/>
      <c r="Y538"/>
      <c r="Z538"/>
      <c r="AA538"/>
    </row>
    <row r="539" spans="1:27" s="44" customFormat="1" x14ac:dyDescent="0.15">
      <c r="A539" s="66"/>
      <c r="O539"/>
      <c r="T539"/>
      <c r="U539"/>
      <c r="V539"/>
      <c r="W539"/>
      <c r="X539"/>
      <c r="Y539"/>
      <c r="Z539"/>
      <c r="AA539"/>
    </row>
    <row r="540" spans="1:27" s="44" customFormat="1" x14ac:dyDescent="0.15">
      <c r="A540" s="66"/>
      <c r="O540"/>
      <c r="T540"/>
      <c r="U540"/>
      <c r="V540"/>
      <c r="W540"/>
      <c r="X540"/>
      <c r="Y540"/>
      <c r="Z540"/>
      <c r="AA540"/>
    </row>
    <row r="541" spans="1:27" s="44" customFormat="1" x14ac:dyDescent="0.15">
      <c r="A541" s="66"/>
      <c r="O541"/>
      <c r="T541"/>
      <c r="U541"/>
      <c r="V541"/>
      <c r="W541"/>
      <c r="X541"/>
      <c r="Y541"/>
      <c r="Z541"/>
      <c r="AA541"/>
    </row>
    <row r="542" spans="1:27" s="44" customFormat="1" x14ac:dyDescent="0.15">
      <c r="A542" s="66"/>
      <c r="O542"/>
      <c r="T542"/>
      <c r="U542"/>
      <c r="V542"/>
      <c r="W542"/>
      <c r="X542"/>
      <c r="Y542"/>
      <c r="Z542"/>
      <c r="AA542"/>
    </row>
    <row r="543" spans="1:27" s="44" customFormat="1" x14ac:dyDescent="0.15">
      <c r="A543" s="66"/>
      <c r="O543"/>
      <c r="T543"/>
      <c r="U543"/>
      <c r="V543"/>
      <c r="W543"/>
      <c r="X543"/>
      <c r="Y543"/>
      <c r="Z543"/>
      <c r="AA543"/>
    </row>
    <row r="544" spans="1:27" s="44" customFormat="1" x14ac:dyDescent="0.15">
      <c r="A544" s="66"/>
      <c r="O544"/>
      <c r="T544"/>
      <c r="U544"/>
      <c r="V544"/>
      <c r="W544"/>
      <c r="X544"/>
      <c r="Y544"/>
      <c r="Z544"/>
      <c r="AA544"/>
    </row>
    <row r="545" spans="1:27" s="44" customFormat="1" x14ac:dyDescent="0.15">
      <c r="A545" s="66"/>
      <c r="O545"/>
      <c r="T545"/>
      <c r="U545"/>
      <c r="V545"/>
      <c r="W545"/>
      <c r="X545"/>
      <c r="Y545"/>
      <c r="Z545"/>
      <c r="AA545"/>
    </row>
    <row r="546" spans="1:27" s="44" customFormat="1" x14ac:dyDescent="0.15">
      <c r="A546" s="66"/>
      <c r="O546"/>
      <c r="T546"/>
      <c r="U546"/>
      <c r="V546"/>
      <c r="W546"/>
      <c r="X546"/>
      <c r="Y546"/>
      <c r="Z546"/>
      <c r="AA546"/>
    </row>
    <row r="547" spans="1:27" s="44" customFormat="1" x14ac:dyDescent="0.15">
      <c r="A547" s="66"/>
      <c r="O547"/>
      <c r="T547"/>
      <c r="U547"/>
      <c r="V547"/>
      <c r="W547"/>
      <c r="X547"/>
      <c r="Y547"/>
      <c r="Z547"/>
      <c r="AA547"/>
    </row>
    <row r="548" spans="1:27" s="44" customFormat="1" x14ac:dyDescent="0.15">
      <c r="A548" s="66"/>
      <c r="O548"/>
      <c r="T548"/>
      <c r="U548"/>
      <c r="V548"/>
      <c r="W548"/>
      <c r="X548"/>
      <c r="Y548"/>
      <c r="Z548"/>
      <c r="AA548"/>
    </row>
    <row r="549" spans="1:27" s="44" customFormat="1" x14ac:dyDescent="0.15">
      <c r="A549" s="66"/>
      <c r="O549"/>
      <c r="T549"/>
      <c r="U549"/>
      <c r="V549"/>
      <c r="W549"/>
      <c r="X549"/>
      <c r="Y549"/>
      <c r="Z549"/>
      <c r="AA549"/>
    </row>
    <row r="550" spans="1:27" s="44" customFormat="1" x14ac:dyDescent="0.15">
      <c r="A550" s="66"/>
      <c r="O550"/>
      <c r="T550"/>
      <c r="U550"/>
      <c r="V550"/>
      <c r="W550"/>
      <c r="X550"/>
      <c r="Y550"/>
      <c r="Z550"/>
      <c r="AA550"/>
    </row>
    <row r="551" spans="1:27" s="44" customFormat="1" x14ac:dyDescent="0.15">
      <c r="A551" s="66"/>
      <c r="O551"/>
      <c r="T551"/>
      <c r="U551"/>
      <c r="V551"/>
      <c r="W551"/>
      <c r="X551"/>
      <c r="Y551"/>
      <c r="Z551"/>
      <c r="AA551"/>
    </row>
    <row r="552" spans="1:27" s="44" customFormat="1" x14ac:dyDescent="0.15">
      <c r="A552" s="66"/>
      <c r="O552"/>
      <c r="T552"/>
      <c r="U552"/>
      <c r="V552"/>
      <c r="W552"/>
      <c r="X552"/>
      <c r="Y552"/>
      <c r="Z552"/>
      <c r="AA552"/>
    </row>
    <row r="553" spans="1:27" s="44" customFormat="1" x14ac:dyDescent="0.15">
      <c r="A553" s="66"/>
      <c r="O553"/>
      <c r="T553"/>
      <c r="U553"/>
      <c r="V553"/>
      <c r="W553"/>
      <c r="X553"/>
      <c r="Y553"/>
      <c r="Z553"/>
      <c r="AA553"/>
    </row>
    <row r="554" spans="1:27" s="44" customFormat="1" x14ac:dyDescent="0.15">
      <c r="A554" s="66"/>
      <c r="O554"/>
      <c r="T554"/>
      <c r="U554"/>
      <c r="V554"/>
      <c r="W554"/>
      <c r="X554"/>
      <c r="Y554"/>
      <c r="Z554"/>
      <c r="AA554"/>
    </row>
    <row r="555" spans="1:27" s="44" customFormat="1" x14ac:dyDescent="0.15">
      <c r="A555" s="66"/>
      <c r="O555"/>
      <c r="T555"/>
      <c r="U555"/>
      <c r="V555"/>
      <c r="W555"/>
      <c r="X555"/>
      <c r="Y555"/>
      <c r="Z555"/>
      <c r="AA555"/>
    </row>
    <row r="556" spans="1:27" s="44" customFormat="1" x14ac:dyDescent="0.15">
      <c r="A556" s="66"/>
      <c r="O556"/>
      <c r="T556"/>
      <c r="U556"/>
      <c r="V556"/>
      <c r="W556"/>
      <c r="X556"/>
      <c r="Y556"/>
      <c r="Z556"/>
      <c r="AA556"/>
    </row>
    <row r="557" spans="1:27" s="44" customFormat="1" x14ac:dyDescent="0.15">
      <c r="A557" s="66"/>
      <c r="O557"/>
      <c r="T557"/>
      <c r="U557"/>
      <c r="V557"/>
      <c r="W557"/>
      <c r="X557"/>
      <c r="Y557"/>
      <c r="Z557"/>
      <c r="AA557"/>
    </row>
    <row r="558" spans="1:27" s="44" customFormat="1" x14ac:dyDescent="0.15">
      <c r="A558" s="66"/>
      <c r="O558"/>
      <c r="T558"/>
      <c r="U558"/>
      <c r="V558"/>
      <c r="W558"/>
      <c r="X558"/>
      <c r="Y558"/>
      <c r="Z558"/>
      <c r="AA558"/>
    </row>
    <row r="559" spans="1:27" s="44" customFormat="1" x14ac:dyDescent="0.15">
      <c r="A559" s="66"/>
      <c r="O559"/>
      <c r="T559"/>
      <c r="U559"/>
      <c r="V559"/>
      <c r="W559"/>
      <c r="X559"/>
      <c r="Y559"/>
      <c r="Z559"/>
      <c r="AA559"/>
    </row>
    <row r="560" spans="1:27" s="44" customFormat="1" x14ac:dyDescent="0.15">
      <c r="A560" s="66"/>
      <c r="O560"/>
      <c r="T560"/>
      <c r="U560"/>
      <c r="V560"/>
      <c r="W560"/>
      <c r="X560"/>
      <c r="Y560"/>
      <c r="Z560"/>
      <c r="AA560"/>
    </row>
    <row r="561" spans="1:27" s="44" customFormat="1" x14ac:dyDescent="0.15">
      <c r="A561" s="66"/>
      <c r="O561"/>
      <c r="T561"/>
      <c r="U561"/>
      <c r="V561"/>
      <c r="W561"/>
      <c r="X561"/>
      <c r="Y561"/>
      <c r="Z561"/>
      <c r="AA561"/>
    </row>
    <row r="562" spans="1:27" s="44" customFormat="1" x14ac:dyDescent="0.15">
      <c r="A562" s="66"/>
      <c r="O562"/>
      <c r="T562"/>
      <c r="U562"/>
      <c r="V562"/>
      <c r="W562"/>
      <c r="X562"/>
      <c r="Y562"/>
      <c r="Z562"/>
      <c r="AA562"/>
    </row>
    <row r="563" spans="1:27" s="44" customFormat="1" x14ac:dyDescent="0.15">
      <c r="A563" s="66"/>
      <c r="O563"/>
      <c r="T563"/>
      <c r="U563"/>
      <c r="V563"/>
      <c r="W563"/>
      <c r="X563"/>
      <c r="Y563"/>
      <c r="Z563"/>
      <c r="AA563"/>
    </row>
    <row r="564" spans="1:27" s="44" customFormat="1" x14ac:dyDescent="0.15">
      <c r="A564" s="66"/>
      <c r="O564"/>
      <c r="T564"/>
      <c r="U564"/>
      <c r="V564"/>
      <c r="W564"/>
      <c r="X564"/>
      <c r="Y564"/>
      <c r="Z564"/>
      <c r="AA564"/>
    </row>
    <row r="565" spans="1:27" s="44" customFormat="1" x14ac:dyDescent="0.15">
      <c r="A565" s="66"/>
      <c r="O565"/>
      <c r="T565"/>
      <c r="U565"/>
      <c r="V565"/>
      <c r="W565"/>
      <c r="X565"/>
      <c r="Y565"/>
      <c r="Z565"/>
      <c r="AA565"/>
    </row>
    <row r="566" spans="1:27" s="44" customFormat="1" x14ac:dyDescent="0.15">
      <c r="A566" s="66"/>
      <c r="O566"/>
      <c r="T566"/>
      <c r="U566"/>
      <c r="V566"/>
      <c r="W566"/>
      <c r="X566"/>
      <c r="Y566"/>
      <c r="Z566"/>
      <c r="AA566"/>
    </row>
    <row r="567" spans="1:27" s="44" customFormat="1" x14ac:dyDescent="0.15">
      <c r="A567" s="66"/>
      <c r="O567"/>
      <c r="T567"/>
      <c r="U567"/>
      <c r="V567"/>
      <c r="W567"/>
      <c r="X567"/>
      <c r="Y567"/>
      <c r="Z567"/>
      <c r="AA567"/>
    </row>
    <row r="568" spans="1:27" s="44" customFormat="1" x14ac:dyDescent="0.15">
      <c r="A568" s="66"/>
      <c r="O568"/>
      <c r="T568"/>
      <c r="U568"/>
      <c r="V568"/>
      <c r="W568"/>
      <c r="X568"/>
      <c r="Y568"/>
      <c r="Z568"/>
      <c r="AA568"/>
    </row>
    <row r="569" spans="1:27" s="44" customFormat="1" x14ac:dyDescent="0.15">
      <c r="A569" s="66"/>
      <c r="O569"/>
      <c r="T569"/>
      <c r="U569"/>
      <c r="V569"/>
      <c r="W569"/>
      <c r="X569"/>
      <c r="Y569"/>
      <c r="Z569"/>
      <c r="AA569"/>
    </row>
    <row r="570" spans="1:27" s="44" customFormat="1" x14ac:dyDescent="0.15">
      <c r="A570" s="66"/>
      <c r="O570"/>
      <c r="T570"/>
      <c r="U570"/>
      <c r="V570"/>
      <c r="W570"/>
      <c r="X570"/>
      <c r="Y570"/>
      <c r="Z570"/>
      <c r="AA570"/>
    </row>
    <row r="571" spans="1:27" s="44" customFormat="1" x14ac:dyDescent="0.15">
      <c r="A571" s="66"/>
      <c r="O571"/>
      <c r="T571"/>
      <c r="U571"/>
      <c r="V571"/>
      <c r="W571"/>
      <c r="X571"/>
      <c r="Y571"/>
      <c r="Z571"/>
      <c r="AA571"/>
    </row>
    <row r="572" spans="1:27" s="44" customFormat="1" x14ac:dyDescent="0.15">
      <c r="A572" s="66"/>
      <c r="O572"/>
      <c r="T572"/>
      <c r="U572"/>
      <c r="V572"/>
      <c r="W572"/>
      <c r="X572"/>
      <c r="Y572"/>
      <c r="Z572"/>
      <c r="AA572"/>
    </row>
    <row r="573" spans="1:27" s="44" customFormat="1" x14ac:dyDescent="0.15">
      <c r="A573" s="66"/>
      <c r="O573"/>
      <c r="T573"/>
      <c r="U573"/>
      <c r="V573"/>
      <c r="W573"/>
      <c r="X573"/>
      <c r="Y573"/>
      <c r="Z573"/>
      <c r="AA573"/>
    </row>
    <row r="574" spans="1:27" s="44" customFormat="1" x14ac:dyDescent="0.15">
      <c r="A574" s="66"/>
      <c r="O574"/>
      <c r="T574"/>
      <c r="U574"/>
      <c r="V574"/>
      <c r="W574"/>
      <c r="X574"/>
      <c r="Y574"/>
      <c r="Z574"/>
      <c r="AA574"/>
    </row>
    <row r="575" spans="1:27" s="44" customFormat="1" x14ac:dyDescent="0.15">
      <c r="A575" s="66"/>
      <c r="O575"/>
      <c r="T575"/>
      <c r="U575"/>
      <c r="V575"/>
      <c r="W575"/>
      <c r="X575"/>
      <c r="Y575"/>
      <c r="Z575"/>
      <c r="AA575"/>
    </row>
    <row r="576" spans="1:27" s="44" customFormat="1" x14ac:dyDescent="0.15">
      <c r="A576" s="66"/>
      <c r="O576"/>
      <c r="T576"/>
      <c r="U576"/>
      <c r="V576"/>
      <c r="W576"/>
      <c r="X576"/>
      <c r="Y576"/>
      <c r="Z576"/>
      <c r="AA576"/>
    </row>
    <row r="577" spans="1:27" s="44" customFormat="1" x14ac:dyDescent="0.15">
      <c r="A577" s="66"/>
      <c r="O577"/>
      <c r="T577"/>
      <c r="U577"/>
      <c r="V577"/>
      <c r="W577"/>
      <c r="X577"/>
      <c r="Y577"/>
      <c r="Z577"/>
      <c r="AA577"/>
    </row>
    <row r="578" spans="1:27" s="44" customFormat="1" x14ac:dyDescent="0.15">
      <c r="A578" s="66"/>
      <c r="O578"/>
      <c r="T578"/>
      <c r="U578"/>
      <c r="V578"/>
      <c r="W578"/>
      <c r="X578"/>
      <c r="Y578"/>
      <c r="Z578"/>
      <c r="AA578"/>
    </row>
    <row r="579" spans="1:27" s="44" customFormat="1" x14ac:dyDescent="0.15">
      <c r="A579" s="66"/>
      <c r="O579"/>
      <c r="T579"/>
      <c r="U579"/>
      <c r="V579"/>
      <c r="W579"/>
      <c r="X579"/>
      <c r="Y579"/>
      <c r="Z579"/>
      <c r="AA579"/>
    </row>
    <row r="580" spans="1:27" s="44" customFormat="1" x14ac:dyDescent="0.15">
      <c r="A580" s="66"/>
      <c r="O580"/>
      <c r="T580"/>
      <c r="U580"/>
      <c r="V580"/>
      <c r="W580"/>
      <c r="X580"/>
      <c r="Y580"/>
      <c r="Z580"/>
      <c r="AA580"/>
    </row>
    <row r="581" spans="1:27" s="44" customFormat="1" x14ac:dyDescent="0.15">
      <c r="A581" s="66"/>
      <c r="O581"/>
      <c r="T581"/>
      <c r="U581"/>
      <c r="V581"/>
      <c r="W581"/>
      <c r="X581"/>
      <c r="Y581"/>
      <c r="Z581"/>
      <c r="AA581"/>
    </row>
    <row r="582" spans="1:27" s="44" customFormat="1" x14ac:dyDescent="0.15">
      <c r="A582" s="66"/>
      <c r="O582"/>
      <c r="T582"/>
      <c r="U582"/>
      <c r="V582"/>
      <c r="W582"/>
      <c r="X582"/>
      <c r="Y582"/>
      <c r="Z582"/>
      <c r="AA582"/>
    </row>
    <row r="583" spans="1:27" s="44" customFormat="1" x14ac:dyDescent="0.15">
      <c r="A583" s="66"/>
      <c r="O583"/>
      <c r="T583"/>
      <c r="U583"/>
      <c r="V583"/>
      <c r="W583"/>
      <c r="X583"/>
      <c r="Y583"/>
      <c r="Z583"/>
      <c r="AA583"/>
    </row>
    <row r="584" spans="1:27" s="44" customFormat="1" x14ac:dyDescent="0.15">
      <c r="A584" s="66"/>
      <c r="O584"/>
      <c r="T584"/>
      <c r="U584"/>
      <c r="V584"/>
      <c r="W584"/>
      <c r="X584"/>
      <c r="Y584"/>
      <c r="Z584"/>
      <c r="AA584"/>
    </row>
    <row r="585" spans="1:27" s="44" customFormat="1" x14ac:dyDescent="0.15">
      <c r="A585" s="66"/>
      <c r="O585"/>
      <c r="T585"/>
      <c r="U585"/>
      <c r="V585"/>
      <c r="W585"/>
      <c r="X585"/>
      <c r="Y585"/>
      <c r="Z585"/>
      <c r="AA585"/>
    </row>
    <row r="586" spans="1:27" s="44" customFormat="1" x14ac:dyDescent="0.15">
      <c r="A586" s="66"/>
      <c r="O586"/>
      <c r="T586"/>
      <c r="U586"/>
      <c r="V586"/>
      <c r="W586"/>
      <c r="X586"/>
      <c r="Y586"/>
      <c r="Z586"/>
      <c r="AA586"/>
    </row>
    <row r="587" spans="1:27" s="44" customFormat="1" x14ac:dyDescent="0.15">
      <c r="A587" s="66"/>
      <c r="O587"/>
      <c r="T587"/>
      <c r="U587"/>
      <c r="V587"/>
      <c r="W587"/>
      <c r="X587"/>
      <c r="Y587"/>
      <c r="Z587"/>
      <c r="AA587"/>
    </row>
    <row r="588" spans="1:27" s="44" customFormat="1" x14ac:dyDescent="0.15">
      <c r="A588" s="66"/>
      <c r="O588"/>
      <c r="T588"/>
      <c r="U588"/>
      <c r="V588"/>
      <c r="W588"/>
      <c r="X588"/>
      <c r="Y588"/>
      <c r="Z588"/>
      <c r="AA588"/>
    </row>
    <row r="589" spans="1:27" s="44" customFormat="1" x14ac:dyDescent="0.15">
      <c r="A589" s="66"/>
      <c r="O589"/>
      <c r="T589"/>
      <c r="U589"/>
      <c r="V589"/>
      <c r="W589"/>
      <c r="X589"/>
      <c r="Y589"/>
      <c r="Z589"/>
      <c r="AA589"/>
    </row>
    <row r="590" spans="1:27" s="44" customFormat="1" x14ac:dyDescent="0.15">
      <c r="A590" s="66"/>
      <c r="O590"/>
      <c r="T590"/>
      <c r="U590"/>
      <c r="V590"/>
      <c r="W590"/>
      <c r="X590"/>
      <c r="Y590"/>
      <c r="Z590"/>
      <c r="AA590"/>
    </row>
    <row r="591" spans="1:27" s="44" customFormat="1" x14ac:dyDescent="0.15">
      <c r="A591" s="66"/>
      <c r="O591"/>
      <c r="T591"/>
      <c r="U591"/>
      <c r="V591"/>
      <c r="W591"/>
      <c r="X591"/>
      <c r="Y591"/>
      <c r="Z591"/>
      <c r="AA591"/>
    </row>
    <row r="592" spans="1:27" s="44" customFormat="1" x14ac:dyDescent="0.15">
      <c r="A592" s="66"/>
      <c r="O592"/>
      <c r="T592"/>
      <c r="U592"/>
      <c r="V592"/>
      <c r="W592"/>
      <c r="X592"/>
      <c r="Y592"/>
      <c r="Z592"/>
      <c r="AA592"/>
    </row>
    <row r="593" spans="1:27" s="44" customFormat="1" x14ac:dyDescent="0.15">
      <c r="A593" s="66"/>
      <c r="O593"/>
      <c r="T593"/>
      <c r="U593"/>
      <c r="V593"/>
      <c r="W593"/>
      <c r="X593"/>
      <c r="Y593"/>
      <c r="Z593"/>
      <c r="AA593"/>
    </row>
    <row r="594" spans="1:27" s="44" customFormat="1" x14ac:dyDescent="0.15">
      <c r="A594" s="66"/>
      <c r="O594"/>
      <c r="T594"/>
      <c r="U594"/>
      <c r="V594"/>
      <c r="W594"/>
      <c r="X594"/>
      <c r="Y594"/>
      <c r="Z594"/>
      <c r="AA594"/>
    </row>
    <row r="595" spans="1:27" s="44" customFormat="1" x14ac:dyDescent="0.15">
      <c r="A595" s="66"/>
      <c r="O595"/>
      <c r="T595"/>
      <c r="U595"/>
      <c r="V595"/>
      <c r="W595"/>
      <c r="X595"/>
      <c r="Y595"/>
      <c r="Z595"/>
      <c r="AA595"/>
    </row>
    <row r="596" spans="1:27" s="44" customFormat="1" x14ac:dyDescent="0.15">
      <c r="A596" s="66"/>
      <c r="O596"/>
      <c r="T596"/>
      <c r="U596"/>
      <c r="V596"/>
      <c r="W596"/>
      <c r="X596"/>
      <c r="Y596"/>
      <c r="Z596"/>
      <c r="AA596"/>
    </row>
    <row r="597" spans="1:27" s="44" customFormat="1" x14ac:dyDescent="0.15">
      <c r="A597" s="66"/>
      <c r="O597"/>
      <c r="T597"/>
      <c r="U597"/>
      <c r="V597"/>
      <c r="W597"/>
      <c r="X597"/>
      <c r="Y597"/>
      <c r="Z597"/>
      <c r="AA597"/>
    </row>
    <row r="598" spans="1:27" s="44" customFormat="1" x14ac:dyDescent="0.15">
      <c r="A598" s="66"/>
      <c r="O598"/>
      <c r="T598"/>
      <c r="U598"/>
      <c r="V598"/>
      <c r="W598"/>
      <c r="X598"/>
      <c r="Y598"/>
      <c r="Z598"/>
      <c r="AA598"/>
    </row>
    <row r="599" spans="1:27" s="44" customFormat="1" x14ac:dyDescent="0.15">
      <c r="A599" s="66"/>
      <c r="O599"/>
      <c r="T599"/>
      <c r="U599"/>
      <c r="V599"/>
      <c r="W599"/>
      <c r="X599"/>
      <c r="Y599"/>
      <c r="Z599"/>
      <c r="AA599"/>
    </row>
    <row r="600" spans="1:27" s="44" customFormat="1" x14ac:dyDescent="0.15">
      <c r="A600" s="66"/>
      <c r="O600"/>
      <c r="T600"/>
      <c r="U600"/>
      <c r="V600"/>
      <c r="W600"/>
      <c r="X600"/>
      <c r="Y600"/>
      <c r="Z600"/>
      <c r="AA600"/>
    </row>
    <row r="601" spans="1:27" s="44" customFormat="1" x14ac:dyDescent="0.15">
      <c r="A601" s="66"/>
      <c r="O601"/>
      <c r="T601"/>
      <c r="U601"/>
      <c r="V601"/>
      <c r="W601"/>
      <c r="X601"/>
      <c r="Y601"/>
      <c r="Z601"/>
      <c r="AA601"/>
    </row>
    <row r="602" spans="1:27" s="44" customFormat="1" x14ac:dyDescent="0.15">
      <c r="A602" s="66"/>
      <c r="O602"/>
      <c r="T602"/>
      <c r="U602"/>
      <c r="V602"/>
      <c r="W602"/>
      <c r="X602"/>
      <c r="Y602"/>
      <c r="Z602"/>
      <c r="AA602"/>
    </row>
    <row r="603" spans="1:27" s="44" customFormat="1" x14ac:dyDescent="0.15">
      <c r="A603" s="66"/>
      <c r="O603"/>
      <c r="T603"/>
      <c r="U603"/>
      <c r="V603"/>
      <c r="W603"/>
      <c r="X603"/>
      <c r="Y603"/>
      <c r="Z603"/>
      <c r="AA603"/>
    </row>
    <row r="604" spans="1:27" s="44" customFormat="1" x14ac:dyDescent="0.15">
      <c r="A604" s="66"/>
      <c r="O604"/>
      <c r="T604"/>
      <c r="U604"/>
      <c r="V604"/>
      <c r="W604"/>
      <c r="X604"/>
      <c r="Y604"/>
      <c r="Z604"/>
      <c r="AA604"/>
    </row>
    <row r="605" spans="1:27" s="44" customFormat="1" x14ac:dyDescent="0.15">
      <c r="A605" s="66"/>
      <c r="O605"/>
      <c r="T605"/>
      <c r="U605"/>
      <c r="V605"/>
      <c r="W605"/>
      <c r="X605"/>
      <c r="Y605"/>
      <c r="Z605"/>
      <c r="AA605"/>
    </row>
    <row r="606" spans="1:27" s="44" customFormat="1" x14ac:dyDescent="0.15">
      <c r="A606" s="66"/>
      <c r="O606"/>
      <c r="T606"/>
      <c r="U606"/>
      <c r="V606"/>
      <c r="W606"/>
      <c r="X606"/>
      <c r="Y606"/>
      <c r="Z606"/>
      <c r="AA606"/>
    </row>
    <row r="607" spans="1:27" s="44" customFormat="1" x14ac:dyDescent="0.15">
      <c r="A607" s="66"/>
      <c r="O607"/>
      <c r="T607"/>
      <c r="U607"/>
      <c r="V607"/>
      <c r="W607"/>
      <c r="X607"/>
      <c r="Y607"/>
      <c r="Z607"/>
      <c r="AA607"/>
    </row>
    <row r="608" spans="1:27" s="44" customFormat="1" x14ac:dyDescent="0.15">
      <c r="A608" s="66"/>
      <c r="O608"/>
      <c r="T608"/>
      <c r="U608"/>
      <c r="V608"/>
      <c r="W608"/>
      <c r="X608"/>
      <c r="Y608"/>
      <c r="Z608"/>
      <c r="AA608"/>
    </row>
    <row r="609" spans="1:27" s="44" customFormat="1" x14ac:dyDescent="0.15">
      <c r="A609" s="66"/>
      <c r="O609"/>
      <c r="T609"/>
      <c r="U609"/>
      <c r="V609"/>
      <c r="W609"/>
      <c r="X609"/>
      <c r="Y609"/>
      <c r="Z609"/>
      <c r="AA609"/>
    </row>
    <row r="610" spans="1:27" s="44" customFormat="1" x14ac:dyDescent="0.15">
      <c r="A610" s="66"/>
      <c r="O610"/>
      <c r="T610"/>
      <c r="U610"/>
      <c r="V610"/>
      <c r="W610"/>
      <c r="X610"/>
      <c r="Y610"/>
      <c r="Z610"/>
      <c r="AA610"/>
    </row>
    <row r="611" spans="1:27" s="44" customFormat="1" x14ac:dyDescent="0.15">
      <c r="A611" s="66"/>
      <c r="O611"/>
      <c r="T611"/>
      <c r="U611"/>
      <c r="V611"/>
      <c r="W611"/>
      <c r="X611"/>
      <c r="Y611"/>
      <c r="Z611"/>
      <c r="AA611"/>
    </row>
    <row r="612" spans="1:27" s="44" customFormat="1" x14ac:dyDescent="0.15">
      <c r="A612" s="66"/>
      <c r="O612"/>
      <c r="T612"/>
      <c r="U612"/>
      <c r="V612"/>
      <c r="W612"/>
      <c r="X612"/>
      <c r="Y612"/>
      <c r="Z612"/>
      <c r="AA612"/>
    </row>
    <row r="613" spans="1:27" s="44" customFormat="1" x14ac:dyDescent="0.15">
      <c r="A613" s="66"/>
      <c r="O613"/>
      <c r="T613"/>
      <c r="U613"/>
      <c r="V613"/>
      <c r="W613"/>
      <c r="X613"/>
      <c r="Y613"/>
      <c r="Z613"/>
      <c r="AA613"/>
    </row>
    <row r="614" spans="1:27" s="44" customFormat="1" x14ac:dyDescent="0.15">
      <c r="A614" s="66"/>
      <c r="O614"/>
      <c r="T614"/>
      <c r="U614"/>
      <c r="V614"/>
      <c r="W614"/>
      <c r="X614"/>
      <c r="Y614"/>
      <c r="Z614"/>
      <c r="AA614"/>
    </row>
    <row r="615" spans="1:27" s="44" customFormat="1" x14ac:dyDescent="0.15">
      <c r="A615" s="66"/>
      <c r="O615"/>
      <c r="T615"/>
      <c r="U615"/>
      <c r="V615"/>
      <c r="W615"/>
      <c r="X615"/>
      <c r="Y615"/>
      <c r="Z615"/>
      <c r="AA615"/>
    </row>
    <row r="616" spans="1:27" s="44" customFormat="1" x14ac:dyDescent="0.15">
      <c r="A616" s="66"/>
      <c r="O616"/>
      <c r="T616"/>
      <c r="U616"/>
      <c r="V616"/>
      <c r="W616"/>
      <c r="X616"/>
      <c r="Y616"/>
      <c r="Z616"/>
      <c r="AA616"/>
    </row>
    <row r="617" spans="1:27" s="44" customFormat="1" x14ac:dyDescent="0.15">
      <c r="A617" s="66"/>
      <c r="O617"/>
      <c r="T617"/>
      <c r="U617"/>
      <c r="V617"/>
      <c r="W617"/>
      <c r="X617"/>
      <c r="Y617"/>
      <c r="Z617"/>
      <c r="AA617"/>
    </row>
    <row r="618" spans="1:27" s="44" customFormat="1" x14ac:dyDescent="0.15">
      <c r="A618" s="66"/>
      <c r="O618"/>
      <c r="T618"/>
      <c r="U618"/>
      <c r="V618"/>
      <c r="W618"/>
      <c r="X618"/>
      <c r="Y618"/>
      <c r="Z618"/>
      <c r="AA618"/>
    </row>
    <row r="619" spans="1:27" s="44" customFormat="1" x14ac:dyDescent="0.15">
      <c r="A619" s="66"/>
      <c r="O619"/>
      <c r="T619"/>
      <c r="U619"/>
      <c r="V619"/>
      <c r="W619"/>
      <c r="X619"/>
      <c r="Y619"/>
      <c r="Z619"/>
      <c r="AA619"/>
    </row>
    <row r="620" spans="1:27" s="44" customFormat="1" x14ac:dyDescent="0.15">
      <c r="A620" s="66"/>
      <c r="O620"/>
      <c r="T620"/>
      <c r="U620"/>
      <c r="V620"/>
      <c r="W620"/>
      <c r="X620"/>
      <c r="Y620"/>
      <c r="Z620"/>
      <c r="AA620"/>
    </row>
    <row r="621" spans="1:27" s="44" customFormat="1" x14ac:dyDescent="0.15">
      <c r="A621" s="66"/>
      <c r="O621"/>
      <c r="T621"/>
      <c r="U621"/>
      <c r="V621"/>
      <c r="W621"/>
      <c r="X621"/>
      <c r="Y621"/>
      <c r="Z621"/>
      <c r="AA621"/>
    </row>
    <row r="622" spans="1:27" s="44" customFormat="1" x14ac:dyDescent="0.15">
      <c r="A622" s="66"/>
      <c r="O622"/>
      <c r="T622"/>
      <c r="U622"/>
      <c r="V622"/>
      <c r="W622"/>
      <c r="X622"/>
      <c r="Y622"/>
      <c r="Z622"/>
      <c r="AA622"/>
    </row>
    <row r="623" spans="1:27" s="44" customFormat="1" x14ac:dyDescent="0.15">
      <c r="A623" s="66"/>
      <c r="O623"/>
      <c r="T623"/>
      <c r="U623"/>
      <c r="V623"/>
      <c r="W623"/>
      <c r="X623"/>
      <c r="Y623"/>
      <c r="Z623"/>
      <c r="AA623"/>
    </row>
    <row r="624" spans="1:27" s="44" customFormat="1" x14ac:dyDescent="0.15">
      <c r="A624" s="66"/>
      <c r="O624"/>
      <c r="T624"/>
      <c r="U624"/>
      <c r="V624"/>
      <c r="W624"/>
      <c r="X624"/>
      <c r="Y624"/>
      <c r="Z624"/>
      <c r="AA624"/>
    </row>
    <row r="625" spans="1:27" s="44" customFormat="1" x14ac:dyDescent="0.15">
      <c r="A625" s="66"/>
      <c r="O625"/>
      <c r="T625"/>
      <c r="U625"/>
      <c r="V625"/>
      <c r="W625"/>
      <c r="X625"/>
      <c r="Y625"/>
      <c r="Z625"/>
      <c r="AA625"/>
    </row>
    <row r="626" spans="1:27" s="44" customFormat="1" x14ac:dyDescent="0.15">
      <c r="A626" s="66"/>
      <c r="O626"/>
      <c r="T626"/>
      <c r="U626"/>
      <c r="V626"/>
      <c r="W626"/>
      <c r="X626"/>
      <c r="Y626"/>
      <c r="Z626"/>
      <c r="AA626"/>
    </row>
    <row r="627" spans="1:27" s="44" customFormat="1" x14ac:dyDescent="0.15">
      <c r="A627" s="66"/>
      <c r="O627"/>
      <c r="T627"/>
      <c r="U627"/>
      <c r="V627"/>
      <c r="W627"/>
      <c r="X627"/>
      <c r="Y627"/>
      <c r="Z627"/>
      <c r="AA627"/>
    </row>
    <row r="628" spans="1:27" s="44" customFormat="1" x14ac:dyDescent="0.15">
      <c r="A628" s="66"/>
      <c r="O628"/>
      <c r="T628"/>
      <c r="U628"/>
      <c r="V628"/>
      <c r="W628"/>
      <c r="X628"/>
      <c r="Y628"/>
      <c r="Z628"/>
      <c r="AA628"/>
    </row>
    <row r="629" spans="1:27" s="44" customFormat="1" x14ac:dyDescent="0.15">
      <c r="A629" s="66"/>
      <c r="O629"/>
      <c r="T629"/>
      <c r="U629"/>
      <c r="V629"/>
      <c r="W629"/>
      <c r="X629"/>
      <c r="Y629"/>
      <c r="Z629"/>
      <c r="AA629"/>
    </row>
    <row r="630" spans="1:27" s="44" customFormat="1" x14ac:dyDescent="0.15">
      <c r="A630" s="66"/>
      <c r="O630"/>
      <c r="T630"/>
      <c r="U630"/>
      <c r="V630"/>
      <c r="W630"/>
      <c r="X630"/>
      <c r="Y630"/>
      <c r="Z630"/>
      <c r="AA630"/>
    </row>
    <row r="631" spans="1:27" s="44" customFormat="1" x14ac:dyDescent="0.15">
      <c r="A631" s="66"/>
      <c r="O631"/>
      <c r="T631"/>
      <c r="U631"/>
      <c r="V631"/>
      <c r="W631"/>
      <c r="X631"/>
      <c r="Y631"/>
      <c r="Z631"/>
      <c r="AA631"/>
    </row>
    <row r="632" spans="1:27" s="44" customFormat="1" x14ac:dyDescent="0.15">
      <c r="A632" s="66"/>
      <c r="O632"/>
      <c r="T632"/>
      <c r="U632"/>
      <c r="V632"/>
      <c r="W632"/>
      <c r="X632"/>
      <c r="Y632"/>
      <c r="Z632"/>
      <c r="AA632"/>
    </row>
    <row r="633" spans="1:27" s="44" customFormat="1" x14ac:dyDescent="0.15">
      <c r="A633" s="66"/>
      <c r="O633"/>
      <c r="T633"/>
      <c r="U633"/>
      <c r="V633"/>
      <c r="W633"/>
      <c r="X633"/>
      <c r="Y633"/>
      <c r="Z633"/>
      <c r="AA633"/>
    </row>
    <row r="634" spans="1:27" s="44" customFormat="1" x14ac:dyDescent="0.15">
      <c r="A634" s="66"/>
      <c r="O634"/>
      <c r="T634"/>
      <c r="U634"/>
      <c r="V634"/>
      <c r="W634"/>
      <c r="X634"/>
      <c r="Y634"/>
      <c r="Z634"/>
      <c r="AA634"/>
    </row>
    <row r="635" spans="1:27" s="44" customFormat="1" x14ac:dyDescent="0.15">
      <c r="A635" s="66"/>
      <c r="O635"/>
      <c r="T635"/>
      <c r="U635"/>
      <c r="V635"/>
      <c r="W635"/>
      <c r="X635"/>
      <c r="Y635"/>
      <c r="Z635"/>
      <c r="AA635"/>
    </row>
    <row r="636" spans="1:27" s="44" customFormat="1" x14ac:dyDescent="0.15">
      <c r="A636" s="66"/>
      <c r="O636"/>
      <c r="T636"/>
      <c r="U636"/>
      <c r="V636"/>
      <c r="W636"/>
      <c r="X636"/>
      <c r="Y636"/>
      <c r="Z636"/>
      <c r="AA636"/>
    </row>
    <row r="637" spans="1:27" s="44" customFormat="1" x14ac:dyDescent="0.15">
      <c r="A637" s="66"/>
      <c r="O637"/>
      <c r="T637"/>
      <c r="U637"/>
      <c r="V637"/>
      <c r="W637"/>
      <c r="X637"/>
      <c r="Y637"/>
      <c r="Z637"/>
      <c r="AA637"/>
    </row>
    <row r="638" spans="1:27" s="44" customFormat="1" x14ac:dyDescent="0.15">
      <c r="A638" s="66"/>
      <c r="O638"/>
      <c r="T638"/>
      <c r="U638"/>
      <c r="V638"/>
      <c r="W638"/>
      <c r="X638"/>
      <c r="Y638"/>
      <c r="Z638"/>
      <c r="AA638"/>
    </row>
    <row r="639" spans="1:27" s="44" customFormat="1" x14ac:dyDescent="0.15">
      <c r="A639" s="66"/>
      <c r="O639"/>
      <c r="T639"/>
      <c r="U639"/>
      <c r="V639"/>
      <c r="W639"/>
      <c r="X639"/>
      <c r="Y639"/>
      <c r="Z639"/>
      <c r="AA639"/>
    </row>
    <row r="640" spans="1:27" s="44" customFormat="1" x14ac:dyDescent="0.15">
      <c r="A640" s="66"/>
      <c r="O640"/>
      <c r="T640"/>
      <c r="U640"/>
      <c r="V640"/>
      <c r="W640"/>
      <c r="X640"/>
      <c r="Y640"/>
      <c r="Z640"/>
      <c r="AA640"/>
    </row>
    <row r="641" spans="1:27" s="44" customFormat="1" x14ac:dyDescent="0.15">
      <c r="A641" s="66"/>
      <c r="O641"/>
      <c r="T641"/>
      <c r="U641"/>
      <c r="V641"/>
      <c r="W641"/>
      <c r="X641"/>
      <c r="Y641"/>
      <c r="Z641"/>
      <c r="AA641"/>
    </row>
    <row r="642" spans="1:27" s="44" customFormat="1" x14ac:dyDescent="0.15">
      <c r="A642" s="66"/>
      <c r="O642"/>
      <c r="T642"/>
      <c r="U642"/>
      <c r="V642"/>
      <c r="W642"/>
      <c r="X642"/>
      <c r="Y642"/>
      <c r="Z642"/>
      <c r="AA642"/>
    </row>
    <row r="643" spans="1:27" s="44" customFormat="1" x14ac:dyDescent="0.15">
      <c r="A643" s="66"/>
      <c r="O643"/>
      <c r="T643"/>
      <c r="U643"/>
      <c r="V643"/>
      <c r="W643"/>
      <c r="X643"/>
      <c r="Y643"/>
      <c r="Z643"/>
      <c r="AA643"/>
    </row>
    <row r="644" spans="1:27" s="44" customFormat="1" x14ac:dyDescent="0.15">
      <c r="A644" s="66"/>
      <c r="O644"/>
      <c r="T644"/>
      <c r="U644"/>
      <c r="V644"/>
      <c r="W644"/>
      <c r="X644"/>
      <c r="Y644"/>
      <c r="Z644"/>
      <c r="AA644"/>
    </row>
    <row r="645" spans="1:27" s="44" customFormat="1" x14ac:dyDescent="0.15">
      <c r="A645" s="66"/>
      <c r="O645"/>
      <c r="T645"/>
      <c r="U645"/>
      <c r="V645"/>
      <c r="W645"/>
      <c r="X645"/>
      <c r="Y645"/>
      <c r="Z645"/>
      <c r="AA645"/>
    </row>
    <row r="646" spans="1:27" s="44" customFormat="1" x14ac:dyDescent="0.15">
      <c r="A646" s="66"/>
      <c r="O646"/>
      <c r="T646"/>
      <c r="U646"/>
      <c r="V646"/>
      <c r="W646"/>
      <c r="X646"/>
      <c r="Y646"/>
      <c r="Z646"/>
      <c r="AA646"/>
    </row>
    <row r="647" spans="1:27" s="44" customFormat="1" x14ac:dyDescent="0.15">
      <c r="A647" s="66"/>
      <c r="O647"/>
      <c r="T647"/>
      <c r="U647"/>
      <c r="V647"/>
      <c r="W647"/>
      <c r="X647"/>
      <c r="Y647"/>
      <c r="Z647"/>
      <c r="AA647"/>
    </row>
    <row r="648" spans="1:27" s="44" customFormat="1" x14ac:dyDescent="0.15">
      <c r="A648" s="66"/>
      <c r="O648"/>
      <c r="T648"/>
      <c r="U648"/>
      <c r="V648"/>
      <c r="W648"/>
      <c r="X648"/>
      <c r="Y648"/>
      <c r="Z648"/>
      <c r="AA648"/>
    </row>
    <row r="649" spans="1:27" s="44" customFormat="1" x14ac:dyDescent="0.15">
      <c r="A649" s="66"/>
      <c r="O649"/>
      <c r="T649"/>
      <c r="U649"/>
      <c r="V649"/>
      <c r="W649"/>
      <c r="X649"/>
      <c r="Y649"/>
      <c r="Z649"/>
      <c r="AA649"/>
    </row>
    <row r="650" spans="1:27" s="44" customFormat="1" x14ac:dyDescent="0.15">
      <c r="A650" s="66"/>
      <c r="O650"/>
      <c r="T650"/>
      <c r="U650"/>
      <c r="V650"/>
      <c r="W650"/>
      <c r="X650"/>
      <c r="Y650"/>
      <c r="Z650"/>
      <c r="AA650"/>
    </row>
    <row r="651" spans="1:27" s="44" customFormat="1" x14ac:dyDescent="0.15">
      <c r="A651" s="66"/>
      <c r="O651"/>
      <c r="T651"/>
      <c r="U651"/>
      <c r="V651"/>
      <c r="W651"/>
      <c r="X651"/>
      <c r="Y651"/>
      <c r="Z651"/>
      <c r="AA651"/>
    </row>
    <row r="652" spans="1:27" s="44" customFormat="1" x14ac:dyDescent="0.15">
      <c r="A652" s="66"/>
      <c r="O652"/>
      <c r="T652"/>
      <c r="U652"/>
      <c r="V652"/>
      <c r="W652"/>
      <c r="X652"/>
      <c r="Y652"/>
      <c r="Z652"/>
      <c r="AA652"/>
    </row>
    <row r="653" spans="1:27" s="44" customFormat="1" x14ac:dyDescent="0.15">
      <c r="A653" s="66"/>
      <c r="O653"/>
      <c r="T653"/>
      <c r="U653"/>
      <c r="V653"/>
      <c r="W653"/>
      <c r="X653"/>
      <c r="Y653"/>
      <c r="Z653"/>
      <c r="AA653"/>
    </row>
    <row r="654" spans="1:27" s="44" customFormat="1" x14ac:dyDescent="0.15">
      <c r="A654" s="66"/>
      <c r="O654"/>
      <c r="T654"/>
      <c r="U654"/>
      <c r="V654"/>
      <c r="W654"/>
      <c r="X654"/>
      <c r="Y654"/>
      <c r="Z654"/>
      <c r="AA654"/>
    </row>
    <row r="655" spans="1:27" s="44" customFormat="1" x14ac:dyDescent="0.15">
      <c r="A655" s="66"/>
      <c r="O655"/>
      <c r="T655"/>
      <c r="U655"/>
      <c r="V655"/>
      <c r="W655"/>
      <c r="X655"/>
      <c r="Y655"/>
      <c r="Z655"/>
      <c r="AA655"/>
    </row>
    <row r="656" spans="1:27" s="44" customFormat="1" x14ac:dyDescent="0.15">
      <c r="A656" s="66"/>
      <c r="O656"/>
      <c r="T656"/>
      <c r="U656"/>
      <c r="V656"/>
      <c r="W656"/>
      <c r="X656"/>
      <c r="Y656"/>
      <c r="Z656"/>
      <c r="AA656"/>
    </row>
    <row r="657" spans="1:27" s="44" customFormat="1" x14ac:dyDescent="0.15">
      <c r="A657" s="66"/>
      <c r="O657"/>
      <c r="T657"/>
      <c r="U657"/>
      <c r="V657"/>
      <c r="W657"/>
      <c r="X657"/>
      <c r="Y657"/>
      <c r="Z657"/>
      <c r="AA657"/>
    </row>
    <row r="658" spans="1:27" s="44" customFormat="1" x14ac:dyDescent="0.15">
      <c r="A658" s="66"/>
      <c r="O658"/>
      <c r="T658"/>
      <c r="U658"/>
      <c r="V658"/>
      <c r="W658"/>
      <c r="X658"/>
      <c r="Y658"/>
      <c r="Z658"/>
      <c r="AA658"/>
    </row>
    <row r="659" spans="1:27" s="44" customFormat="1" x14ac:dyDescent="0.15">
      <c r="A659" s="66"/>
      <c r="O659"/>
      <c r="T659"/>
      <c r="U659"/>
      <c r="V659"/>
      <c r="W659"/>
      <c r="X659"/>
      <c r="Y659"/>
      <c r="Z659"/>
      <c r="AA659"/>
    </row>
    <row r="660" spans="1:27" s="44" customFormat="1" x14ac:dyDescent="0.15">
      <c r="A660" s="66"/>
      <c r="O660"/>
      <c r="T660"/>
      <c r="U660"/>
      <c r="V660"/>
      <c r="W660"/>
      <c r="X660"/>
      <c r="Y660"/>
      <c r="Z660"/>
      <c r="AA660"/>
    </row>
    <row r="661" spans="1:27" s="44" customFormat="1" x14ac:dyDescent="0.15">
      <c r="A661" s="66"/>
      <c r="O661"/>
      <c r="T661"/>
      <c r="U661"/>
      <c r="V661"/>
      <c r="W661"/>
      <c r="X661"/>
      <c r="Y661"/>
      <c r="Z661"/>
      <c r="AA661"/>
    </row>
    <row r="662" spans="1:27" s="44" customFormat="1" x14ac:dyDescent="0.15">
      <c r="A662" s="66"/>
      <c r="O662"/>
      <c r="T662"/>
      <c r="U662"/>
      <c r="V662"/>
      <c r="W662"/>
      <c r="X662"/>
      <c r="Y662"/>
      <c r="Z662"/>
      <c r="AA662"/>
    </row>
    <row r="663" spans="1:27" s="44" customFormat="1" x14ac:dyDescent="0.15">
      <c r="A663" s="66"/>
      <c r="O663"/>
      <c r="T663"/>
      <c r="U663"/>
      <c r="V663"/>
      <c r="W663"/>
      <c r="X663"/>
      <c r="Y663"/>
      <c r="Z663"/>
      <c r="AA663"/>
    </row>
    <row r="664" spans="1:27" s="44" customFormat="1" x14ac:dyDescent="0.15">
      <c r="A664" s="66"/>
      <c r="O664"/>
      <c r="T664"/>
      <c r="U664"/>
      <c r="V664"/>
      <c r="W664"/>
      <c r="X664"/>
      <c r="Y664"/>
      <c r="Z664"/>
      <c r="AA664"/>
    </row>
    <row r="665" spans="1:27" s="44" customFormat="1" x14ac:dyDescent="0.15">
      <c r="A665" s="66"/>
      <c r="O665"/>
      <c r="T665"/>
      <c r="U665"/>
      <c r="V665"/>
      <c r="W665"/>
      <c r="X665"/>
      <c r="Y665"/>
      <c r="Z665"/>
      <c r="AA665"/>
    </row>
    <row r="666" spans="1:27" s="44" customFormat="1" x14ac:dyDescent="0.15">
      <c r="A666" s="66"/>
      <c r="O666"/>
      <c r="T666"/>
      <c r="U666"/>
      <c r="V666"/>
      <c r="W666"/>
      <c r="X666"/>
      <c r="Y666"/>
      <c r="Z666"/>
      <c r="AA666"/>
    </row>
    <row r="667" spans="1:27" s="44" customFormat="1" x14ac:dyDescent="0.15">
      <c r="A667" s="66"/>
      <c r="O667"/>
      <c r="T667"/>
      <c r="U667"/>
      <c r="V667"/>
      <c r="W667"/>
      <c r="X667"/>
      <c r="Y667"/>
      <c r="Z667"/>
      <c r="AA667"/>
    </row>
    <row r="668" spans="1:27" s="44" customFormat="1" x14ac:dyDescent="0.15">
      <c r="A668" s="66"/>
      <c r="O668"/>
      <c r="T668"/>
      <c r="U668"/>
      <c r="V668"/>
      <c r="W668"/>
      <c r="X668"/>
      <c r="Y668"/>
      <c r="Z668"/>
      <c r="AA668"/>
    </row>
    <row r="669" spans="1:27" s="44" customFormat="1" x14ac:dyDescent="0.15">
      <c r="A669" s="66"/>
      <c r="O669"/>
      <c r="T669"/>
      <c r="U669"/>
      <c r="V669"/>
      <c r="W669"/>
      <c r="X669"/>
      <c r="Y669"/>
      <c r="Z669"/>
      <c r="AA669"/>
    </row>
    <row r="670" spans="1:27" s="44" customFormat="1" x14ac:dyDescent="0.15">
      <c r="A670" s="66"/>
      <c r="O670"/>
      <c r="T670"/>
      <c r="U670"/>
      <c r="V670"/>
      <c r="W670"/>
      <c r="X670"/>
      <c r="Y670"/>
      <c r="Z670"/>
      <c r="AA670"/>
    </row>
    <row r="671" spans="1:27" s="44" customFormat="1" x14ac:dyDescent="0.15">
      <c r="A671" s="66"/>
      <c r="O671"/>
      <c r="T671"/>
      <c r="U671"/>
      <c r="V671"/>
      <c r="W671"/>
      <c r="X671"/>
      <c r="Y671"/>
      <c r="Z671"/>
      <c r="AA671"/>
    </row>
    <row r="672" spans="1:27" s="44" customFormat="1" x14ac:dyDescent="0.15">
      <c r="A672" s="66"/>
      <c r="O672"/>
      <c r="T672"/>
      <c r="U672"/>
      <c r="V672"/>
      <c r="W672"/>
      <c r="X672"/>
      <c r="Y672"/>
      <c r="Z672"/>
      <c r="AA672"/>
    </row>
    <row r="673" spans="1:27" s="44" customFormat="1" x14ac:dyDescent="0.15">
      <c r="A673" s="66"/>
      <c r="O673"/>
      <c r="T673"/>
      <c r="U673"/>
      <c r="V673"/>
      <c r="W673"/>
      <c r="X673"/>
      <c r="Y673"/>
      <c r="Z673"/>
      <c r="AA673"/>
    </row>
    <row r="674" spans="1:27" s="44" customFormat="1" x14ac:dyDescent="0.15">
      <c r="A674" s="66"/>
      <c r="O674"/>
      <c r="T674"/>
      <c r="U674"/>
      <c r="V674"/>
      <c r="W674"/>
      <c r="X674"/>
      <c r="Y674"/>
      <c r="Z674"/>
      <c r="AA674"/>
    </row>
    <row r="675" spans="1:27" s="44" customFormat="1" x14ac:dyDescent="0.15">
      <c r="A675" s="66"/>
      <c r="O675"/>
      <c r="T675"/>
      <c r="U675"/>
      <c r="V675"/>
      <c r="W675"/>
      <c r="X675"/>
      <c r="Y675"/>
      <c r="Z675"/>
      <c r="AA675"/>
    </row>
    <row r="676" spans="1:27" s="44" customFormat="1" x14ac:dyDescent="0.15">
      <c r="A676" s="66"/>
      <c r="O676"/>
      <c r="T676"/>
      <c r="U676"/>
      <c r="V676"/>
      <c r="W676"/>
      <c r="X676"/>
      <c r="Y676"/>
      <c r="Z676"/>
      <c r="AA676"/>
    </row>
    <row r="677" spans="1:27" s="44" customFormat="1" x14ac:dyDescent="0.15">
      <c r="A677" s="66"/>
      <c r="O677"/>
      <c r="T677"/>
      <c r="U677"/>
      <c r="V677"/>
      <c r="W677"/>
      <c r="X677"/>
      <c r="Y677"/>
      <c r="Z677"/>
      <c r="AA677"/>
    </row>
    <row r="678" spans="1:27" s="44" customFormat="1" x14ac:dyDescent="0.15">
      <c r="A678" s="66"/>
      <c r="O678"/>
      <c r="T678"/>
      <c r="U678"/>
      <c r="V678"/>
      <c r="W678"/>
      <c r="X678"/>
      <c r="Y678"/>
      <c r="Z678"/>
      <c r="AA678"/>
    </row>
    <row r="679" spans="1:27" s="44" customFormat="1" x14ac:dyDescent="0.15">
      <c r="A679" s="66"/>
      <c r="O679"/>
      <c r="T679"/>
      <c r="U679"/>
      <c r="V679"/>
      <c r="W679"/>
      <c r="X679"/>
      <c r="Y679"/>
      <c r="Z679"/>
      <c r="AA679"/>
    </row>
    <row r="680" spans="1:27" s="44" customFormat="1" x14ac:dyDescent="0.15">
      <c r="A680" s="66"/>
      <c r="O680"/>
      <c r="T680"/>
      <c r="U680"/>
      <c r="V680"/>
      <c r="W680"/>
      <c r="X680"/>
      <c r="Y680"/>
      <c r="Z680"/>
      <c r="AA680"/>
    </row>
    <row r="681" spans="1:27" s="44" customFormat="1" x14ac:dyDescent="0.15">
      <c r="A681" s="66"/>
      <c r="O681"/>
      <c r="T681"/>
      <c r="U681"/>
      <c r="V681"/>
      <c r="W681"/>
      <c r="X681"/>
      <c r="Y681"/>
      <c r="Z681"/>
      <c r="AA681"/>
    </row>
    <row r="682" spans="1:27" s="44" customFormat="1" x14ac:dyDescent="0.15">
      <c r="A682" s="66"/>
      <c r="O682"/>
      <c r="T682"/>
      <c r="U682"/>
      <c r="V682"/>
      <c r="W682"/>
      <c r="X682"/>
      <c r="Y682"/>
      <c r="Z682"/>
      <c r="AA682"/>
    </row>
    <row r="683" spans="1:27" s="44" customFormat="1" x14ac:dyDescent="0.15">
      <c r="A683" s="66"/>
      <c r="O683"/>
      <c r="T683"/>
      <c r="U683"/>
      <c r="V683"/>
      <c r="W683"/>
      <c r="X683"/>
      <c r="Y683"/>
      <c r="Z683"/>
      <c r="AA683"/>
    </row>
    <row r="684" spans="1:27" s="44" customFormat="1" x14ac:dyDescent="0.15">
      <c r="A684" s="66"/>
      <c r="O684"/>
      <c r="T684"/>
      <c r="U684"/>
      <c r="V684"/>
      <c r="W684"/>
      <c r="X684"/>
      <c r="Y684"/>
      <c r="Z684"/>
      <c r="AA684"/>
    </row>
    <row r="685" spans="1:27" s="44" customFormat="1" x14ac:dyDescent="0.15">
      <c r="A685" s="66"/>
      <c r="O685"/>
      <c r="T685"/>
      <c r="U685"/>
      <c r="V685"/>
      <c r="W685"/>
      <c r="X685"/>
      <c r="Y685"/>
      <c r="Z685"/>
      <c r="AA685"/>
    </row>
    <row r="686" spans="1:27" s="44" customFormat="1" x14ac:dyDescent="0.15">
      <c r="A686" s="66"/>
      <c r="O686"/>
      <c r="T686"/>
      <c r="U686"/>
      <c r="V686"/>
      <c r="W686"/>
      <c r="X686"/>
      <c r="Y686"/>
      <c r="Z686"/>
      <c r="AA686"/>
    </row>
    <row r="687" spans="1:27" s="44" customFormat="1" x14ac:dyDescent="0.15">
      <c r="A687" s="66"/>
      <c r="O687"/>
      <c r="T687"/>
      <c r="U687"/>
      <c r="V687"/>
      <c r="W687"/>
      <c r="X687"/>
      <c r="Y687"/>
      <c r="Z687"/>
      <c r="AA687"/>
    </row>
    <row r="688" spans="1:27" s="44" customFormat="1" x14ac:dyDescent="0.15">
      <c r="A688" s="66"/>
      <c r="O688"/>
      <c r="T688"/>
      <c r="U688"/>
      <c r="V688"/>
      <c r="W688"/>
      <c r="X688"/>
      <c r="Y688"/>
      <c r="Z688"/>
      <c r="AA688"/>
    </row>
    <row r="689" spans="1:27" s="44" customFormat="1" x14ac:dyDescent="0.15">
      <c r="A689" s="66"/>
      <c r="O689"/>
      <c r="T689"/>
      <c r="U689"/>
      <c r="V689"/>
      <c r="W689"/>
      <c r="X689"/>
      <c r="Y689"/>
      <c r="Z689"/>
      <c r="AA689"/>
    </row>
    <row r="690" spans="1:27" s="44" customFormat="1" x14ac:dyDescent="0.15">
      <c r="A690" s="66"/>
      <c r="O690"/>
      <c r="T690"/>
      <c r="U690"/>
      <c r="V690"/>
      <c r="W690"/>
      <c r="X690"/>
      <c r="Y690"/>
      <c r="Z690"/>
      <c r="AA690"/>
    </row>
    <row r="691" spans="1:27" s="44" customFormat="1" x14ac:dyDescent="0.15">
      <c r="A691" s="66"/>
      <c r="O691"/>
      <c r="T691"/>
      <c r="U691"/>
      <c r="V691"/>
      <c r="W691"/>
      <c r="X691"/>
      <c r="Y691"/>
      <c r="Z691"/>
      <c r="AA691"/>
    </row>
    <row r="692" spans="1:27" s="44" customFormat="1" x14ac:dyDescent="0.15">
      <c r="A692" s="66"/>
      <c r="O692"/>
      <c r="T692"/>
      <c r="U692"/>
      <c r="V692"/>
      <c r="W692"/>
      <c r="X692"/>
      <c r="Y692"/>
      <c r="Z692"/>
      <c r="AA692"/>
    </row>
    <row r="693" spans="1:27" s="44" customFormat="1" x14ac:dyDescent="0.15">
      <c r="A693" s="66"/>
      <c r="O693"/>
      <c r="T693"/>
      <c r="U693"/>
      <c r="V693"/>
      <c r="W693"/>
      <c r="X693"/>
      <c r="Y693"/>
      <c r="Z693"/>
      <c r="AA693"/>
    </row>
    <row r="694" spans="1:27" s="44" customFormat="1" x14ac:dyDescent="0.15">
      <c r="A694" s="66"/>
      <c r="O694"/>
      <c r="T694"/>
      <c r="U694"/>
      <c r="V694"/>
      <c r="W694"/>
      <c r="X694"/>
      <c r="Y694"/>
      <c r="Z694"/>
      <c r="AA694"/>
    </row>
    <row r="695" spans="1:27" s="44" customFormat="1" x14ac:dyDescent="0.15">
      <c r="A695" s="66"/>
      <c r="O695"/>
      <c r="T695"/>
      <c r="U695"/>
      <c r="V695"/>
      <c r="W695"/>
      <c r="X695"/>
      <c r="Y695"/>
      <c r="Z695"/>
      <c r="AA695"/>
    </row>
    <row r="696" spans="1:27" s="44" customFormat="1" x14ac:dyDescent="0.15">
      <c r="A696" s="66"/>
      <c r="O696"/>
      <c r="T696"/>
      <c r="U696"/>
      <c r="V696"/>
      <c r="W696"/>
      <c r="X696"/>
      <c r="Y696"/>
      <c r="Z696"/>
      <c r="AA696"/>
    </row>
    <row r="697" spans="1:27" s="44" customFormat="1" x14ac:dyDescent="0.15">
      <c r="A697" s="66"/>
      <c r="O697"/>
      <c r="T697"/>
      <c r="U697"/>
      <c r="V697"/>
      <c r="W697"/>
      <c r="X697"/>
      <c r="Y697"/>
      <c r="Z697"/>
      <c r="AA697"/>
    </row>
    <row r="698" spans="1:27" s="44" customFormat="1" x14ac:dyDescent="0.15">
      <c r="A698" s="66"/>
      <c r="O698"/>
      <c r="T698"/>
      <c r="U698"/>
      <c r="V698"/>
      <c r="W698"/>
      <c r="X698"/>
      <c r="Y698"/>
      <c r="Z698"/>
      <c r="AA698"/>
    </row>
    <row r="699" spans="1:27" s="44" customFormat="1" x14ac:dyDescent="0.15">
      <c r="A699" s="66"/>
      <c r="O699"/>
      <c r="T699"/>
      <c r="U699"/>
      <c r="V699"/>
      <c r="W699"/>
      <c r="X699"/>
      <c r="Y699"/>
      <c r="Z699"/>
      <c r="AA699"/>
    </row>
    <row r="700" spans="1:27" s="44" customFormat="1" x14ac:dyDescent="0.15">
      <c r="A700" s="66"/>
      <c r="O700"/>
      <c r="T700"/>
      <c r="U700"/>
      <c r="V700"/>
      <c r="W700"/>
      <c r="X700"/>
      <c r="Y700"/>
      <c r="Z700"/>
      <c r="AA700"/>
    </row>
    <row r="701" spans="1:27" s="44" customFormat="1" x14ac:dyDescent="0.15">
      <c r="A701" s="66"/>
      <c r="O701"/>
      <c r="T701"/>
      <c r="U701"/>
      <c r="V701"/>
      <c r="W701"/>
      <c r="X701"/>
      <c r="Y701"/>
      <c r="Z701"/>
      <c r="AA701"/>
    </row>
    <row r="702" spans="1:27" s="44" customFormat="1" x14ac:dyDescent="0.15">
      <c r="A702" s="66"/>
      <c r="O702"/>
      <c r="T702"/>
      <c r="U702"/>
      <c r="V702"/>
      <c r="W702"/>
      <c r="X702"/>
      <c r="Y702"/>
      <c r="Z702"/>
      <c r="AA702"/>
    </row>
    <row r="703" spans="1:27" s="44" customFormat="1" x14ac:dyDescent="0.15">
      <c r="A703" s="66"/>
      <c r="O703"/>
      <c r="T703"/>
      <c r="U703"/>
      <c r="V703"/>
      <c r="W703"/>
      <c r="X703"/>
      <c r="Y703"/>
      <c r="Z703"/>
      <c r="AA703"/>
    </row>
    <row r="704" spans="1:27" s="44" customFormat="1" x14ac:dyDescent="0.15">
      <c r="A704" s="66"/>
      <c r="O704"/>
      <c r="T704"/>
      <c r="U704"/>
      <c r="V704"/>
      <c r="W704"/>
      <c r="X704"/>
      <c r="Y704"/>
      <c r="Z704"/>
      <c r="AA704"/>
    </row>
    <row r="705" spans="1:27" s="44" customFormat="1" x14ac:dyDescent="0.15">
      <c r="A705" s="66"/>
      <c r="O705"/>
      <c r="T705"/>
      <c r="U705"/>
      <c r="V705"/>
      <c r="W705"/>
      <c r="X705"/>
      <c r="Y705"/>
      <c r="Z705"/>
      <c r="AA705"/>
    </row>
    <row r="706" spans="1:27" s="44" customFormat="1" x14ac:dyDescent="0.15">
      <c r="A706" s="66"/>
      <c r="O706"/>
      <c r="T706"/>
      <c r="U706"/>
      <c r="V706"/>
      <c r="W706"/>
      <c r="X706"/>
      <c r="Y706"/>
      <c r="Z706"/>
      <c r="AA706"/>
    </row>
    <row r="707" spans="1:27" s="44" customFormat="1" x14ac:dyDescent="0.15">
      <c r="A707" s="66"/>
      <c r="O707"/>
      <c r="T707"/>
      <c r="U707"/>
      <c r="V707"/>
      <c r="W707"/>
      <c r="X707"/>
      <c r="Y707"/>
      <c r="Z707"/>
      <c r="AA707"/>
    </row>
    <row r="708" spans="1:27" s="44" customFormat="1" x14ac:dyDescent="0.15">
      <c r="A708" s="66"/>
      <c r="O708"/>
      <c r="T708"/>
      <c r="U708"/>
      <c r="V708"/>
      <c r="W708"/>
      <c r="X708"/>
      <c r="Y708"/>
      <c r="Z708"/>
      <c r="AA708"/>
    </row>
    <row r="709" spans="1:27" s="44" customFormat="1" x14ac:dyDescent="0.15">
      <c r="A709" s="66"/>
      <c r="O709"/>
      <c r="T709"/>
      <c r="U709"/>
      <c r="V709"/>
      <c r="W709"/>
      <c r="X709"/>
      <c r="Y709"/>
      <c r="Z709"/>
      <c r="AA709"/>
    </row>
    <row r="710" spans="1:27" s="44" customFormat="1" x14ac:dyDescent="0.15">
      <c r="A710" s="66"/>
      <c r="O710"/>
      <c r="T710"/>
      <c r="U710"/>
      <c r="V710"/>
      <c r="W710"/>
      <c r="X710"/>
      <c r="Y710"/>
      <c r="Z710"/>
      <c r="AA710"/>
    </row>
    <row r="711" spans="1:27" s="44" customFormat="1" x14ac:dyDescent="0.15">
      <c r="A711" s="66"/>
      <c r="O711"/>
      <c r="T711"/>
      <c r="U711"/>
      <c r="V711"/>
      <c r="W711"/>
      <c r="X711"/>
      <c r="Y711"/>
      <c r="Z711"/>
      <c r="AA711"/>
    </row>
    <row r="712" spans="1:27" s="44" customFormat="1" x14ac:dyDescent="0.15">
      <c r="A712" s="66"/>
      <c r="O712"/>
      <c r="T712"/>
      <c r="U712"/>
      <c r="V712"/>
      <c r="W712"/>
      <c r="X712"/>
      <c r="Y712"/>
      <c r="Z712"/>
      <c r="AA712"/>
    </row>
    <row r="713" spans="1:27" s="44" customFormat="1" x14ac:dyDescent="0.15">
      <c r="A713" s="66"/>
      <c r="O713"/>
      <c r="T713"/>
      <c r="U713"/>
      <c r="V713"/>
      <c r="W713"/>
      <c r="X713"/>
      <c r="Y713"/>
      <c r="Z713"/>
      <c r="AA713"/>
    </row>
    <row r="714" spans="1:27" s="44" customFormat="1" x14ac:dyDescent="0.15">
      <c r="A714" s="66"/>
      <c r="O714"/>
      <c r="T714"/>
      <c r="U714"/>
      <c r="V714"/>
      <c r="W714"/>
      <c r="X714"/>
      <c r="Y714"/>
      <c r="Z714"/>
      <c r="AA714"/>
    </row>
    <row r="715" spans="1:27" s="44" customFormat="1" x14ac:dyDescent="0.15">
      <c r="A715" s="66"/>
      <c r="O715"/>
      <c r="T715"/>
      <c r="U715"/>
      <c r="V715"/>
      <c r="W715"/>
      <c r="X715"/>
      <c r="Y715"/>
      <c r="Z715"/>
      <c r="AA715"/>
    </row>
    <row r="716" spans="1:27" s="44" customFormat="1" x14ac:dyDescent="0.15">
      <c r="A716" s="66"/>
      <c r="O716"/>
      <c r="T716"/>
      <c r="U716"/>
      <c r="V716"/>
      <c r="W716"/>
      <c r="X716"/>
      <c r="Y716"/>
      <c r="Z716"/>
      <c r="AA716"/>
    </row>
    <row r="717" spans="1:27" s="44" customFormat="1" x14ac:dyDescent="0.15">
      <c r="A717" s="66"/>
      <c r="O717"/>
      <c r="T717"/>
      <c r="U717"/>
      <c r="V717"/>
      <c r="W717"/>
      <c r="X717"/>
      <c r="Y717"/>
      <c r="Z717"/>
      <c r="AA717"/>
    </row>
    <row r="718" spans="1:27" s="44" customFormat="1" x14ac:dyDescent="0.15">
      <c r="A718" s="66"/>
      <c r="O718"/>
      <c r="T718"/>
      <c r="U718"/>
      <c r="V718"/>
      <c r="W718"/>
      <c r="X718"/>
      <c r="Y718"/>
      <c r="Z718"/>
      <c r="AA718"/>
    </row>
    <row r="719" spans="1:27" s="44" customFormat="1" x14ac:dyDescent="0.15">
      <c r="A719" s="66"/>
      <c r="O719"/>
      <c r="T719"/>
      <c r="U719"/>
      <c r="V719"/>
      <c r="W719"/>
      <c r="X719"/>
      <c r="Y719"/>
      <c r="Z719"/>
      <c r="AA719"/>
    </row>
    <row r="720" spans="1:27" s="44" customFormat="1" x14ac:dyDescent="0.15">
      <c r="A720" s="66"/>
      <c r="O720"/>
      <c r="T720"/>
      <c r="U720"/>
      <c r="V720"/>
      <c r="W720"/>
      <c r="X720"/>
      <c r="Y720"/>
      <c r="Z720"/>
      <c r="AA720"/>
    </row>
    <row r="721" spans="1:27" s="44" customFormat="1" x14ac:dyDescent="0.15">
      <c r="A721" s="66"/>
      <c r="O721"/>
      <c r="T721"/>
      <c r="U721"/>
      <c r="V721"/>
      <c r="W721"/>
      <c r="X721"/>
      <c r="Y721"/>
      <c r="Z721"/>
      <c r="AA721"/>
    </row>
    <row r="722" spans="1:27" s="44" customFormat="1" x14ac:dyDescent="0.15">
      <c r="A722" s="66"/>
      <c r="O722"/>
      <c r="T722"/>
      <c r="U722"/>
      <c r="V722"/>
      <c r="W722"/>
      <c r="X722"/>
      <c r="Y722"/>
      <c r="Z722"/>
      <c r="AA722"/>
    </row>
    <row r="723" spans="1:27" s="44" customFormat="1" x14ac:dyDescent="0.15">
      <c r="A723" s="66"/>
      <c r="O723"/>
      <c r="T723"/>
      <c r="U723"/>
      <c r="V723"/>
      <c r="W723"/>
      <c r="X723"/>
      <c r="Y723"/>
      <c r="Z723"/>
      <c r="AA723"/>
    </row>
    <row r="724" spans="1:27" s="44" customFormat="1" x14ac:dyDescent="0.15">
      <c r="A724" s="66"/>
      <c r="O724"/>
      <c r="T724"/>
      <c r="U724"/>
      <c r="V724"/>
      <c r="W724"/>
      <c r="X724"/>
      <c r="Y724"/>
      <c r="Z724"/>
      <c r="AA724"/>
    </row>
    <row r="725" spans="1:27" s="44" customFormat="1" x14ac:dyDescent="0.15">
      <c r="A725" s="66"/>
      <c r="O725"/>
      <c r="T725"/>
      <c r="U725"/>
      <c r="V725"/>
      <c r="W725"/>
      <c r="X725"/>
      <c r="Y725"/>
      <c r="Z725"/>
      <c r="AA725"/>
    </row>
    <row r="726" spans="1:27" s="44" customFormat="1" x14ac:dyDescent="0.15">
      <c r="A726" s="66"/>
      <c r="O726"/>
      <c r="T726"/>
      <c r="U726"/>
      <c r="V726"/>
      <c r="W726"/>
      <c r="X726"/>
      <c r="Y726"/>
      <c r="Z726"/>
      <c r="AA726"/>
    </row>
    <row r="727" spans="1:27" s="44" customFormat="1" x14ac:dyDescent="0.15">
      <c r="A727" s="66"/>
      <c r="O727"/>
      <c r="T727"/>
      <c r="U727"/>
      <c r="V727"/>
      <c r="W727"/>
      <c r="X727"/>
      <c r="Y727"/>
      <c r="Z727"/>
      <c r="AA727"/>
    </row>
    <row r="728" spans="1:27" s="44" customFormat="1" x14ac:dyDescent="0.15">
      <c r="A728" s="66"/>
      <c r="O728"/>
      <c r="T728"/>
      <c r="U728"/>
      <c r="V728"/>
      <c r="W728"/>
      <c r="X728"/>
      <c r="Y728"/>
      <c r="Z728"/>
      <c r="AA728"/>
    </row>
    <row r="729" spans="1:27" s="44" customFormat="1" x14ac:dyDescent="0.15">
      <c r="A729" s="66"/>
      <c r="O729"/>
      <c r="T729"/>
      <c r="U729"/>
      <c r="V729"/>
      <c r="W729"/>
      <c r="X729"/>
      <c r="Y729"/>
      <c r="Z729"/>
      <c r="AA729"/>
    </row>
    <row r="730" spans="1:27" s="44" customFormat="1" x14ac:dyDescent="0.15">
      <c r="A730" s="66"/>
      <c r="O730"/>
      <c r="T730"/>
      <c r="U730"/>
      <c r="V730"/>
      <c r="W730"/>
      <c r="X730"/>
      <c r="Y730"/>
      <c r="Z730"/>
      <c r="AA730"/>
    </row>
    <row r="731" spans="1:27" s="44" customFormat="1" x14ac:dyDescent="0.15">
      <c r="A731" s="66"/>
      <c r="O731"/>
      <c r="T731"/>
      <c r="U731"/>
      <c r="V731"/>
      <c r="W731"/>
      <c r="X731"/>
      <c r="Y731"/>
      <c r="Z731"/>
      <c r="AA731"/>
    </row>
    <row r="732" spans="1:27" s="44" customFormat="1" x14ac:dyDescent="0.15">
      <c r="A732" s="66"/>
      <c r="O732"/>
      <c r="T732"/>
      <c r="U732"/>
      <c r="V732"/>
      <c r="W732"/>
      <c r="X732"/>
      <c r="Y732"/>
      <c r="Z732"/>
      <c r="AA732"/>
    </row>
    <row r="733" spans="1:27" s="44" customFormat="1" x14ac:dyDescent="0.15">
      <c r="A733" s="66"/>
      <c r="O733"/>
      <c r="T733"/>
      <c r="U733"/>
      <c r="V733"/>
      <c r="W733"/>
      <c r="X733"/>
      <c r="Y733"/>
      <c r="Z733"/>
      <c r="AA733"/>
    </row>
    <row r="734" spans="1:27" s="44" customFormat="1" x14ac:dyDescent="0.15">
      <c r="A734" s="66"/>
      <c r="O734"/>
      <c r="T734"/>
      <c r="U734"/>
      <c r="V734"/>
      <c r="W734"/>
      <c r="X734"/>
      <c r="Y734"/>
      <c r="Z734"/>
      <c r="AA734"/>
    </row>
    <row r="735" spans="1:27" s="44" customFormat="1" x14ac:dyDescent="0.15">
      <c r="A735" s="66"/>
      <c r="O735"/>
      <c r="T735"/>
      <c r="U735"/>
      <c r="V735"/>
      <c r="W735"/>
      <c r="X735"/>
      <c r="Y735"/>
      <c r="Z735"/>
      <c r="AA735"/>
    </row>
    <row r="736" spans="1:27" s="44" customFormat="1" x14ac:dyDescent="0.15">
      <c r="A736" s="66"/>
      <c r="O736"/>
      <c r="T736"/>
      <c r="U736"/>
      <c r="V736"/>
      <c r="W736"/>
      <c r="X736"/>
      <c r="Y736"/>
      <c r="Z736"/>
      <c r="AA736"/>
    </row>
    <row r="737" spans="1:27" s="44" customFormat="1" x14ac:dyDescent="0.15">
      <c r="A737" s="66"/>
      <c r="O737"/>
      <c r="T737"/>
      <c r="U737"/>
      <c r="V737"/>
      <c r="W737"/>
      <c r="X737"/>
      <c r="Y737"/>
      <c r="Z737"/>
      <c r="AA737"/>
    </row>
    <row r="738" spans="1:27" s="44" customFormat="1" x14ac:dyDescent="0.15">
      <c r="A738" s="66"/>
      <c r="O738"/>
      <c r="T738"/>
      <c r="U738"/>
      <c r="V738"/>
      <c r="W738"/>
      <c r="X738"/>
      <c r="Y738"/>
      <c r="Z738"/>
      <c r="AA738"/>
    </row>
    <row r="739" spans="1:27" s="44" customFormat="1" x14ac:dyDescent="0.15">
      <c r="A739" s="66"/>
      <c r="O739"/>
      <c r="T739"/>
      <c r="U739"/>
      <c r="V739"/>
      <c r="W739"/>
      <c r="X739"/>
      <c r="Y739"/>
      <c r="Z739"/>
      <c r="AA739"/>
    </row>
    <row r="740" spans="1:27" s="44" customFormat="1" x14ac:dyDescent="0.15">
      <c r="A740" s="66"/>
      <c r="O740"/>
      <c r="T740"/>
      <c r="U740"/>
      <c r="V740"/>
      <c r="W740"/>
      <c r="X740"/>
      <c r="Y740"/>
      <c r="Z740"/>
      <c r="AA740"/>
    </row>
    <row r="741" spans="1:27" s="44" customFormat="1" x14ac:dyDescent="0.15">
      <c r="A741" s="66"/>
      <c r="O741"/>
      <c r="T741"/>
      <c r="U741"/>
      <c r="V741"/>
      <c r="W741"/>
      <c r="X741"/>
      <c r="Y741"/>
      <c r="Z741"/>
      <c r="AA741"/>
    </row>
    <row r="742" spans="1:27" s="44" customFormat="1" x14ac:dyDescent="0.15">
      <c r="A742" s="66"/>
      <c r="O742"/>
      <c r="T742"/>
      <c r="U742"/>
      <c r="V742"/>
      <c r="W742"/>
      <c r="X742"/>
      <c r="Y742"/>
      <c r="Z742"/>
      <c r="AA742"/>
    </row>
    <row r="743" spans="1:27" s="44" customFormat="1" x14ac:dyDescent="0.15">
      <c r="A743" s="66"/>
      <c r="O743"/>
      <c r="T743"/>
      <c r="U743"/>
      <c r="V743"/>
      <c r="W743"/>
      <c r="X743"/>
      <c r="Y743"/>
      <c r="Z743"/>
      <c r="AA743"/>
    </row>
    <row r="744" spans="1:27" s="44" customFormat="1" x14ac:dyDescent="0.15">
      <c r="A744" s="66"/>
      <c r="O744"/>
      <c r="T744"/>
      <c r="U744"/>
      <c r="V744"/>
      <c r="W744"/>
      <c r="X744"/>
      <c r="Y744"/>
      <c r="Z744"/>
      <c r="AA744"/>
    </row>
    <row r="745" spans="1:27" s="44" customFormat="1" x14ac:dyDescent="0.15">
      <c r="A745" s="66"/>
      <c r="O745"/>
      <c r="T745"/>
      <c r="U745"/>
      <c r="V745"/>
      <c r="W745"/>
      <c r="X745"/>
      <c r="Y745"/>
      <c r="Z745"/>
      <c r="AA745"/>
    </row>
    <row r="746" spans="1:27" s="44" customFormat="1" x14ac:dyDescent="0.15">
      <c r="A746" s="66"/>
      <c r="O746"/>
      <c r="T746"/>
      <c r="U746"/>
      <c r="V746"/>
      <c r="W746"/>
      <c r="X746"/>
      <c r="Y746"/>
      <c r="Z746"/>
      <c r="AA746"/>
    </row>
    <row r="747" spans="1:27" s="44" customFormat="1" x14ac:dyDescent="0.15">
      <c r="A747" s="66"/>
      <c r="O747"/>
      <c r="T747"/>
      <c r="U747"/>
      <c r="V747"/>
      <c r="W747"/>
      <c r="X747"/>
      <c r="Y747"/>
      <c r="Z747"/>
      <c r="AA747"/>
    </row>
    <row r="748" spans="1:27" s="44" customFormat="1" x14ac:dyDescent="0.15">
      <c r="A748" s="66"/>
      <c r="O748"/>
      <c r="T748"/>
      <c r="U748"/>
      <c r="V748"/>
      <c r="W748"/>
      <c r="X748"/>
      <c r="Y748"/>
      <c r="Z748"/>
      <c r="AA748"/>
    </row>
    <row r="749" spans="1:27" s="44" customFormat="1" x14ac:dyDescent="0.15">
      <c r="A749" s="66"/>
      <c r="O749"/>
      <c r="T749"/>
      <c r="U749"/>
      <c r="V749"/>
      <c r="W749"/>
      <c r="X749"/>
      <c r="Y749"/>
      <c r="Z749"/>
      <c r="AA749"/>
    </row>
    <row r="750" spans="1:27" s="44" customFormat="1" x14ac:dyDescent="0.15">
      <c r="A750" s="66"/>
      <c r="O750"/>
      <c r="T750"/>
      <c r="U750"/>
      <c r="V750"/>
      <c r="W750"/>
      <c r="X750"/>
      <c r="Y750"/>
      <c r="Z750"/>
      <c r="AA750"/>
    </row>
    <row r="751" spans="1:27" s="44" customFormat="1" x14ac:dyDescent="0.15">
      <c r="A751" s="66"/>
      <c r="O751"/>
      <c r="T751"/>
      <c r="U751"/>
      <c r="V751"/>
      <c r="W751"/>
      <c r="X751"/>
      <c r="Y751"/>
      <c r="Z751"/>
      <c r="AA751"/>
    </row>
    <row r="752" spans="1:27" s="44" customFormat="1" x14ac:dyDescent="0.15">
      <c r="A752" s="66"/>
      <c r="O752"/>
      <c r="T752"/>
      <c r="U752"/>
      <c r="V752"/>
      <c r="W752"/>
      <c r="X752"/>
      <c r="Y752"/>
      <c r="Z752"/>
      <c r="AA752"/>
    </row>
    <row r="753" spans="1:27" s="44" customFormat="1" x14ac:dyDescent="0.15">
      <c r="A753" s="66"/>
      <c r="O753"/>
      <c r="T753"/>
      <c r="U753"/>
      <c r="V753"/>
      <c r="W753"/>
      <c r="X753"/>
      <c r="Y753"/>
      <c r="Z753"/>
      <c r="AA753"/>
    </row>
    <row r="754" spans="1:27" s="44" customFormat="1" x14ac:dyDescent="0.15">
      <c r="A754" s="66"/>
      <c r="O754"/>
      <c r="T754"/>
      <c r="U754"/>
      <c r="V754"/>
      <c r="W754"/>
      <c r="X754"/>
      <c r="Y754"/>
      <c r="Z754"/>
      <c r="AA754"/>
    </row>
    <row r="755" spans="1:27" s="44" customFormat="1" x14ac:dyDescent="0.15">
      <c r="A755" s="66"/>
      <c r="O755"/>
      <c r="T755"/>
      <c r="U755"/>
      <c r="V755"/>
      <c r="W755"/>
      <c r="X755"/>
      <c r="Y755"/>
      <c r="Z755"/>
      <c r="AA755"/>
    </row>
    <row r="756" spans="1:27" s="44" customFormat="1" x14ac:dyDescent="0.15">
      <c r="A756" s="66"/>
      <c r="O756"/>
      <c r="T756"/>
      <c r="U756"/>
      <c r="V756"/>
      <c r="W756"/>
      <c r="X756"/>
      <c r="Y756"/>
      <c r="Z756"/>
      <c r="AA756"/>
    </row>
    <row r="757" spans="1:27" s="44" customFormat="1" x14ac:dyDescent="0.15">
      <c r="A757" s="66"/>
      <c r="O757"/>
      <c r="T757"/>
      <c r="U757"/>
      <c r="V757"/>
      <c r="W757"/>
      <c r="X757"/>
      <c r="Y757"/>
      <c r="Z757"/>
      <c r="AA757"/>
    </row>
    <row r="758" spans="1:27" s="44" customFormat="1" x14ac:dyDescent="0.15">
      <c r="A758" s="66"/>
      <c r="O758"/>
      <c r="T758"/>
      <c r="U758"/>
      <c r="V758"/>
      <c r="W758"/>
      <c r="X758"/>
      <c r="Y758"/>
      <c r="Z758"/>
      <c r="AA758"/>
    </row>
    <row r="759" spans="1:27" s="44" customFormat="1" x14ac:dyDescent="0.15">
      <c r="A759" s="66"/>
      <c r="O759"/>
      <c r="T759"/>
      <c r="U759"/>
      <c r="V759"/>
      <c r="W759"/>
      <c r="X759"/>
      <c r="Y759"/>
      <c r="Z759"/>
      <c r="AA759"/>
    </row>
    <row r="760" spans="1:27" s="44" customFormat="1" x14ac:dyDescent="0.15">
      <c r="A760" s="66"/>
      <c r="O760"/>
      <c r="T760"/>
      <c r="U760"/>
      <c r="V760"/>
      <c r="W760"/>
      <c r="X760"/>
      <c r="Y760"/>
      <c r="Z760"/>
      <c r="AA760"/>
    </row>
    <row r="761" spans="1:27" s="44" customFormat="1" x14ac:dyDescent="0.15">
      <c r="A761" s="66"/>
      <c r="O761"/>
      <c r="T761"/>
      <c r="U761"/>
      <c r="V761"/>
      <c r="W761"/>
      <c r="X761"/>
      <c r="Y761"/>
      <c r="Z761"/>
      <c r="AA761"/>
    </row>
    <row r="762" spans="1:27" s="44" customFormat="1" x14ac:dyDescent="0.15">
      <c r="A762" s="66"/>
      <c r="O762"/>
      <c r="T762"/>
      <c r="U762"/>
      <c r="V762"/>
      <c r="W762"/>
      <c r="X762"/>
      <c r="Y762"/>
      <c r="Z762"/>
      <c r="AA762"/>
    </row>
    <row r="763" spans="1:27" s="44" customFormat="1" x14ac:dyDescent="0.15">
      <c r="A763" s="66"/>
      <c r="O763"/>
      <c r="T763"/>
      <c r="U763"/>
      <c r="V763"/>
      <c r="W763"/>
      <c r="X763"/>
      <c r="Y763"/>
      <c r="Z763"/>
      <c r="AA763"/>
    </row>
    <row r="764" spans="1:27" s="44" customFormat="1" x14ac:dyDescent="0.15">
      <c r="A764" s="66"/>
      <c r="O764"/>
      <c r="T764"/>
      <c r="U764"/>
      <c r="V764"/>
      <c r="W764"/>
      <c r="X764"/>
      <c r="Y764"/>
      <c r="Z764"/>
      <c r="AA764"/>
    </row>
    <row r="765" spans="1:27" s="44" customFormat="1" x14ac:dyDescent="0.15">
      <c r="A765" s="66"/>
      <c r="O765"/>
      <c r="T765"/>
      <c r="U765"/>
      <c r="V765"/>
      <c r="W765"/>
      <c r="X765"/>
      <c r="Y765"/>
      <c r="Z765"/>
      <c r="AA765"/>
    </row>
    <row r="766" spans="1:27" s="44" customFormat="1" x14ac:dyDescent="0.15">
      <c r="A766" s="66"/>
      <c r="O766"/>
      <c r="T766"/>
      <c r="U766"/>
      <c r="V766"/>
      <c r="W766"/>
      <c r="X766"/>
      <c r="Y766"/>
      <c r="Z766"/>
      <c r="AA766"/>
    </row>
    <row r="767" spans="1:27" s="44" customFormat="1" x14ac:dyDescent="0.15">
      <c r="A767" s="66"/>
      <c r="O767"/>
      <c r="T767"/>
      <c r="U767"/>
      <c r="V767"/>
      <c r="W767"/>
      <c r="X767"/>
      <c r="Y767"/>
      <c r="Z767"/>
      <c r="AA767"/>
    </row>
    <row r="768" spans="1:27" s="44" customFormat="1" x14ac:dyDescent="0.15">
      <c r="A768" s="66"/>
      <c r="O768"/>
      <c r="T768"/>
      <c r="U768"/>
      <c r="V768"/>
      <c r="W768"/>
      <c r="X768"/>
      <c r="Y768"/>
      <c r="Z768"/>
      <c r="AA768"/>
    </row>
    <row r="769" spans="1:27" s="44" customFormat="1" x14ac:dyDescent="0.15">
      <c r="A769" s="66"/>
      <c r="O769"/>
      <c r="T769"/>
      <c r="U769"/>
      <c r="V769"/>
      <c r="W769"/>
      <c r="X769"/>
      <c r="Y769"/>
      <c r="Z769"/>
      <c r="AA769"/>
    </row>
    <row r="770" spans="1:27" s="44" customFormat="1" x14ac:dyDescent="0.15">
      <c r="A770" s="66"/>
      <c r="O770"/>
      <c r="T770"/>
      <c r="U770"/>
      <c r="V770"/>
      <c r="W770"/>
      <c r="X770"/>
      <c r="Y770"/>
      <c r="Z770"/>
      <c r="AA770"/>
    </row>
    <row r="771" spans="1:27" s="44" customFormat="1" x14ac:dyDescent="0.15">
      <c r="A771" s="66"/>
      <c r="O771"/>
      <c r="T771"/>
      <c r="U771"/>
      <c r="V771"/>
      <c r="W771"/>
      <c r="X771"/>
      <c r="Y771"/>
      <c r="Z771"/>
      <c r="AA771"/>
    </row>
    <row r="772" spans="1:27" s="44" customFormat="1" x14ac:dyDescent="0.15">
      <c r="A772" s="66"/>
      <c r="O772"/>
      <c r="T772"/>
      <c r="U772"/>
      <c r="V772"/>
      <c r="W772"/>
      <c r="X772"/>
      <c r="Y772"/>
      <c r="Z772"/>
      <c r="AA772"/>
    </row>
    <row r="773" spans="1:27" s="44" customFormat="1" x14ac:dyDescent="0.15">
      <c r="A773" s="66"/>
      <c r="O773"/>
      <c r="T773"/>
      <c r="U773"/>
      <c r="V773"/>
      <c r="W773"/>
      <c r="X773"/>
      <c r="Y773"/>
      <c r="Z773"/>
      <c r="AA773"/>
    </row>
    <row r="774" spans="1:27" s="44" customFormat="1" x14ac:dyDescent="0.15">
      <c r="A774" s="66"/>
      <c r="O774"/>
      <c r="T774"/>
      <c r="U774"/>
      <c r="V774"/>
      <c r="W774"/>
      <c r="X774"/>
      <c r="Y774"/>
      <c r="Z774"/>
      <c r="AA774"/>
    </row>
    <row r="775" spans="1:27" s="44" customFormat="1" x14ac:dyDescent="0.15">
      <c r="A775" s="66"/>
      <c r="O775"/>
      <c r="T775"/>
      <c r="U775"/>
      <c r="V775"/>
      <c r="W775"/>
      <c r="X775"/>
      <c r="Y775"/>
      <c r="Z775"/>
      <c r="AA775"/>
    </row>
    <row r="776" spans="1:27" s="44" customFormat="1" x14ac:dyDescent="0.15">
      <c r="A776" s="66"/>
      <c r="O776"/>
      <c r="T776"/>
      <c r="U776"/>
      <c r="V776"/>
      <c r="W776"/>
      <c r="X776"/>
      <c r="Y776"/>
      <c r="Z776"/>
      <c r="AA776"/>
    </row>
    <row r="777" spans="1:27" s="44" customFormat="1" x14ac:dyDescent="0.15">
      <c r="A777" s="66"/>
      <c r="O777"/>
      <c r="T777"/>
      <c r="U777"/>
      <c r="V777"/>
      <c r="W777"/>
      <c r="X777"/>
      <c r="Y777"/>
      <c r="Z777"/>
      <c r="AA777"/>
    </row>
    <row r="778" spans="1:27" s="44" customFormat="1" x14ac:dyDescent="0.15">
      <c r="A778" s="66"/>
      <c r="O778"/>
      <c r="T778"/>
      <c r="U778"/>
      <c r="V778"/>
      <c r="W778"/>
      <c r="X778"/>
      <c r="Y778"/>
      <c r="Z778"/>
      <c r="AA778"/>
    </row>
    <row r="779" spans="1:27" s="44" customFormat="1" x14ac:dyDescent="0.15">
      <c r="A779" s="66"/>
      <c r="O779"/>
      <c r="T779"/>
      <c r="U779"/>
      <c r="V779"/>
      <c r="W779"/>
      <c r="X779"/>
      <c r="Y779"/>
      <c r="Z779"/>
      <c r="AA779"/>
    </row>
    <row r="780" spans="1:27" s="44" customFormat="1" x14ac:dyDescent="0.15">
      <c r="A780" s="66"/>
      <c r="O780"/>
      <c r="T780"/>
      <c r="U780"/>
      <c r="V780"/>
      <c r="W780"/>
      <c r="X780"/>
      <c r="Y780"/>
      <c r="Z780"/>
      <c r="AA780"/>
    </row>
    <row r="781" spans="1:27" s="44" customFormat="1" x14ac:dyDescent="0.15">
      <c r="A781" s="66"/>
      <c r="O781"/>
      <c r="T781"/>
      <c r="U781"/>
      <c r="V781"/>
      <c r="W781"/>
      <c r="X781"/>
      <c r="Y781"/>
      <c r="Z781"/>
      <c r="AA781"/>
    </row>
    <row r="782" spans="1:27" s="44" customFormat="1" x14ac:dyDescent="0.15">
      <c r="A782" s="66"/>
      <c r="O782"/>
      <c r="T782"/>
      <c r="U782"/>
      <c r="V782"/>
      <c r="W782"/>
      <c r="X782"/>
      <c r="Y782"/>
      <c r="Z782"/>
      <c r="AA782"/>
    </row>
    <row r="783" spans="1:27" s="44" customFormat="1" x14ac:dyDescent="0.15">
      <c r="A783" s="66"/>
      <c r="O783"/>
      <c r="T783"/>
      <c r="U783"/>
      <c r="V783"/>
      <c r="W783"/>
      <c r="X783"/>
      <c r="Y783"/>
      <c r="Z783"/>
      <c r="AA783"/>
    </row>
    <row r="784" spans="1:27" s="44" customFormat="1" x14ac:dyDescent="0.15">
      <c r="A784" s="66"/>
      <c r="O784"/>
      <c r="T784"/>
      <c r="U784"/>
      <c r="V784"/>
      <c r="W784"/>
      <c r="X784"/>
      <c r="Y784"/>
      <c r="Z784"/>
      <c r="AA784"/>
    </row>
    <row r="785" spans="1:27" s="44" customFormat="1" x14ac:dyDescent="0.15">
      <c r="A785" s="66"/>
      <c r="O785"/>
      <c r="T785"/>
      <c r="U785"/>
      <c r="V785"/>
      <c r="W785"/>
      <c r="X785"/>
      <c r="Y785"/>
      <c r="Z785"/>
      <c r="AA785"/>
    </row>
    <row r="786" spans="1:27" s="44" customFormat="1" x14ac:dyDescent="0.15">
      <c r="A786" s="66"/>
      <c r="O786"/>
      <c r="T786"/>
      <c r="U786"/>
      <c r="V786"/>
      <c r="W786"/>
      <c r="X786"/>
      <c r="Y786"/>
      <c r="Z786"/>
      <c r="AA786"/>
    </row>
    <row r="787" spans="1:27" s="44" customFormat="1" x14ac:dyDescent="0.15">
      <c r="A787" s="66"/>
      <c r="O787"/>
      <c r="T787"/>
      <c r="U787"/>
      <c r="V787"/>
      <c r="W787"/>
      <c r="X787"/>
      <c r="Y787"/>
      <c r="Z787"/>
      <c r="AA787"/>
    </row>
    <row r="788" spans="1:27" s="44" customFormat="1" x14ac:dyDescent="0.15">
      <c r="A788" s="66"/>
      <c r="O788"/>
      <c r="T788"/>
      <c r="U788"/>
      <c r="V788"/>
      <c r="W788"/>
      <c r="X788"/>
      <c r="Y788"/>
      <c r="Z788"/>
      <c r="AA788"/>
    </row>
    <row r="789" spans="1:27" s="44" customFormat="1" x14ac:dyDescent="0.15">
      <c r="A789" s="66"/>
      <c r="O789"/>
      <c r="T789"/>
      <c r="U789"/>
      <c r="V789"/>
      <c r="W789"/>
      <c r="X789"/>
      <c r="Y789"/>
      <c r="Z789"/>
      <c r="AA789"/>
    </row>
    <row r="790" spans="1:27" s="44" customFormat="1" x14ac:dyDescent="0.15">
      <c r="A790" s="66"/>
      <c r="O790"/>
      <c r="T790"/>
      <c r="U790"/>
      <c r="V790"/>
      <c r="W790"/>
      <c r="X790"/>
      <c r="Y790"/>
      <c r="Z790"/>
      <c r="AA790"/>
    </row>
    <row r="791" spans="1:27" s="44" customFormat="1" x14ac:dyDescent="0.15">
      <c r="A791" s="66"/>
      <c r="O791"/>
      <c r="T791"/>
      <c r="U791"/>
      <c r="V791"/>
      <c r="W791"/>
      <c r="X791"/>
      <c r="Y791"/>
      <c r="Z791"/>
      <c r="AA791"/>
    </row>
    <row r="792" spans="1:27" s="44" customFormat="1" x14ac:dyDescent="0.15">
      <c r="A792" s="66"/>
      <c r="O792"/>
      <c r="T792"/>
      <c r="U792"/>
      <c r="V792"/>
      <c r="W792"/>
      <c r="X792"/>
      <c r="Y792"/>
      <c r="Z792"/>
      <c r="AA792"/>
    </row>
    <row r="793" spans="1:27" s="44" customFormat="1" x14ac:dyDescent="0.15">
      <c r="A793" s="66"/>
      <c r="O793"/>
      <c r="T793"/>
      <c r="U793"/>
      <c r="V793"/>
      <c r="W793"/>
      <c r="X793"/>
      <c r="Y793"/>
      <c r="Z793"/>
      <c r="AA793"/>
    </row>
    <row r="794" spans="1:27" s="44" customFormat="1" x14ac:dyDescent="0.15">
      <c r="A794" s="66"/>
      <c r="O794"/>
      <c r="T794"/>
      <c r="U794"/>
      <c r="V794"/>
      <c r="W794"/>
      <c r="X794"/>
      <c r="Y794"/>
      <c r="Z794"/>
      <c r="AA794"/>
    </row>
    <row r="795" spans="1:27" s="44" customFormat="1" x14ac:dyDescent="0.15">
      <c r="A795" s="66"/>
      <c r="O795"/>
      <c r="T795"/>
      <c r="U795"/>
      <c r="V795"/>
      <c r="W795"/>
      <c r="X795"/>
      <c r="Y795"/>
      <c r="Z795"/>
      <c r="AA795"/>
    </row>
    <row r="796" spans="1:27" s="44" customFormat="1" x14ac:dyDescent="0.15">
      <c r="A796" s="66"/>
      <c r="O796"/>
      <c r="T796"/>
      <c r="U796"/>
      <c r="V796"/>
      <c r="W796"/>
      <c r="X796"/>
      <c r="Y796"/>
      <c r="Z796"/>
      <c r="AA796"/>
    </row>
    <row r="797" spans="1:27" s="44" customFormat="1" x14ac:dyDescent="0.15">
      <c r="A797" s="66"/>
      <c r="O797"/>
      <c r="T797"/>
      <c r="U797"/>
      <c r="V797"/>
      <c r="W797"/>
      <c r="X797"/>
      <c r="Y797"/>
      <c r="Z797"/>
      <c r="AA797"/>
    </row>
    <row r="798" spans="1:27" s="44" customFormat="1" x14ac:dyDescent="0.15">
      <c r="A798" s="66"/>
      <c r="O798"/>
      <c r="T798"/>
      <c r="U798"/>
      <c r="V798"/>
      <c r="W798"/>
      <c r="X798"/>
      <c r="Y798"/>
      <c r="Z798"/>
      <c r="AA798"/>
    </row>
    <row r="799" spans="1:27" s="44" customFormat="1" x14ac:dyDescent="0.15">
      <c r="A799" s="66"/>
      <c r="O799"/>
      <c r="T799"/>
      <c r="U799"/>
      <c r="V799"/>
      <c r="W799"/>
      <c r="X799"/>
      <c r="Y799"/>
      <c r="Z799"/>
      <c r="AA799"/>
    </row>
    <row r="800" spans="1:27" s="44" customFormat="1" x14ac:dyDescent="0.15">
      <c r="A800" s="66"/>
      <c r="O800"/>
      <c r="T800"/>
      <c r="U800"/>
      <c r="V800"/>
      <c r="W800"/>
      <c r="X800"/>
      <c r="Y800"/>
      <c r="Z800"/>
      <c r="AA800"/>
    </row>
    <row r="801" spans="1:27" s="44" customFormat="1" x14ac:dyDescent="0.15">
      <c r="A801" s="66"/>
      <c r="O801"/>
      <c r="T801"/>
      <c r="U801"/>
      <c r="V801"/>
      <c r="W801"/>
      <c r="X801"/>
      <c r="Y801"/>
      <c r="Z801"/>
      <c r="AA801"/>
    </row>
    <row r="802" spans="1:27" s="44" customFormat="1" x14ac:dyDescent="0.15">
      <c r="A802" s="66"/>
      <c r="O802"/>
      <c r="T802"/>
      <c r="U802"/>
      <c r="V802"/>
      <c r="W802"/>
      <c r="X802"/>
      <c r="Y802"/>
      <c r="Z802"/>
      <c r="AA802"/>
    </row>
    <row r="803" spans="1:27" s="44" customFormat="1" x14ac:dyDescent="0.15">
      <c r="A803" s="66"/>
      <c r="O803"/>
      <c r="T803"/>
      <c r="U803"/>
      <c r="V803"/>
      <c r="W803"/>
      <c r="X803"/>
      <c r="Y803"/>
      <c r="Z803"/>
      <c r="AA803"/>
    </row>
    <row r="804" spans="1:27" s="44" customFormat="1" x14ac:dyDescent="0.15">
      <c r="A804" s="66"/>
      <c r="O804"/>
      <c r="T804"/>
      <c r="U804"/>
      <c r="V804"/>
      <c r="W804"/>
      <c r="X804"/>
      <c r="Y804"/>
      <c r="Z804"/>
      <c r="AA804"/>
    </row>
    <row r="805" spans="1:27" s="44" customFormat="1" x14ac:dyDescent="0.15">
      <c r="A805" s="66"/>
      <c r="O805"/>
      <c r="T805"/>
      <c r="U805"/>
      <c r="V805"/>
      <c r="W805"/>
      <c r="X805"/>
      <c r="Y805"/>
      <c r="Z805"/>
      <c r="AA805"/>
    </row>
    <row r="806" spans="1:27" s="44" customFormat="1" x14ac:dyDescent="0.15">
      <c r="A806" s="66"/>
      <c r="O806"/>
      <c r="T806"/>
      <c r="U806"/>
      <c r="V806"/>
      <c r="W806"/>
      <c r="X806"/>
      <c r="Y806"/>
      <c r="Z806"/>
      <c r="AA806"/>
    </row>
    <row r="807" spans="1:27" s="44" customFormat="1" x14ac:dyDescent="0.15">
      <c r="A807" s="66"/>
      <c r="O807"/>
      <c r="T807"/>
      <c r="U807"/>
      <c r="V807"/>
      <c r="W807"/>
      <c r="X807"/>
      <c r="Y807"/>
      <c r="Z807"/>
      <c r="AA807"/>
    </row>
    <row r="808" spans="1:27" s="44" customFormat="1" x14ac:dyDescent="0.15">
      <c r="A808" s="66"/>
      <c r="O808"/>
      <c r="T808"/>
      <c r="U808"/>
      <c r="V808"/>
      <c r="W808"/>
      <c r="X808"/>
      <c r="Y808"/>
      <c r="Z808"/>
      <c r="AA808"/>
    </row>
    <row r="809" spans="1:27" s="44" customFormat="1" x14ac:dyDescent="0.15">
      <c r="A809" s="66"/>
      <c r="O809"/>
      <c r="T809"/>
      <c r="U809"/>
      <c r="V809"/>
      <c r="W809"/>
      <c r="X809"/>
      <c r="Y809"/>
      <c r="Z809"/>
      <c r="AA809"/>
    </row>
    <row r="810" spans="1:27" s="44" customFormat="1" x14ac:dyDescent="0.15">
      <c r="A810" s="66"/>
      <c r="O810"/>
      <c r="T810"/>
      <c r="U810"/>
      <c r="V810"/>
      <c r="W810"/>
      <c r="X810"/>
      <c r="Y810"/>
      <c r="Z810"/>
      <c r="AA810"/>
    </row>
    <row r="811" spans="1:27" s="44" customFormat="1" x14ac:dyDescent="0.15">
      <c r="A811" s="66"/>
      <c r="O811"/>
      <c r="T811"/>
      <c r="U811"/>
      <c r="V811"/>
      <c r="W811"/>
      <c r="X811"/>
      <c r="Y811"/>
      <c r="Z811"/>
      <c r="AA811"/>
    </row>
    <row r="812" spans="1:27" s="44" customFormat="1" x14ac:dyDescent="0.15">
      <c r="A812" s="66"/>
      <c r="O812"/>
      <c r="T812"/>
      <c r="U812"/>
      <c r="V812"/>
      <c r="W812"/>
      <c r="X812"/>
      <c r="Y812"/>
      <c r="Z812"/>
      <c r="AA812"/>
    </row>
    <row r="813" spans="1:27" s="44" customFormat="1" x14ac:dyDescent="0.15">
      <c r="A813" s="66"/>
      <c r="O813"/>
      <c r="T813"/>
      <c r="U813"/>
      <c r="V813"/>
      <c r="W813"/>
      <c r="X813"/>
      <c r="Y813"/>
      <c r="Z813"/>
      <c r="AA813"/>
    </row>
    <row r="814" spans="1:27" s="44" customFormat="1" x14ac:dyDescent="0.15">
      <c r="A814" s="66"/>
      <c r="O814"/>
      <c r="T814"/>
      <c r="U814"/>
      <c r="V814"/>
      <c r="W814"/>
      <c r="X814"/>
      <c r="Y814"/>
      <c r="Z814"/>
      <c r="AA814"/>
    </row>
    <row r="815" spans="1:27" s="44" customFormat="1" x14ac:dyDescent="0.15">
      <c r="A815" s="66"/>
      <c r="O815"/>
      <c r="T815"/>
      <c r="U815"/>
      <c r="V815"/>
      <c r="W815"/>
      <c r="X815"/>
      <c r="Y815"/>
      <c r="Z815"/>
      <c r="AA815"/>
    </row>
    <row r="816" spans="1:27" s="44" customFormat="1" x14ac:dyDescent="0.15">
      <c r="A816" s="66"/>
      <c r="O816"/>
      <c r="T816"/>
      <c r="U816"/>
      <c r="V816"/>
      <c r="W816"/>
      <c r="X816"/>
      <c r="Y816"/>
      <c r="Z816"/>
      <c r="AA816"/>
    </row>
    <row r="817" spans="1:27" s="44" customFormat="1" x14ac:dyDescent="0.15">
      <c r="A817" s="66"/>
      <c r="O817"/>
      <c r="T817"/>
      <c r="U817"/>
      <c r="V817"/>
      <c r="W817"/>
      <c r="X817"/>
      <c r="Y817"/>
      <c r="Z817"/>
      <c r="AA817"/>
    </row>
    <row r="818" spans="1:27" s="44" customFormat="1" x14ac:dyDescent="0.15">
      <c r="A818" s="66"/>
      <c r="O818"/>
      <c r="T818"/>
      <c r="U818"/>
      <c r="V818"/>
      <c r="W818"/>
      <c r="X818"/>
      <c r="Y818"/>
      <c r="Z818"/>
      <c r="AA818"/>
    </row>
    <row r="819" spans="1:27" s="44" customFormat="1" x14ac:dyDescent="0.15">
      <c r="A819" s="66"/>
      <c r="O819"/>
      <c r="T819"/>
      <c r="U819"/>
      <c r="V819"/>
      <c r="W819"/>
      <c r="X819"/>
      <c r="Y819"/>
      <c r="Z819"/>
      <c r="AA819"/>
    </row>
    <row r="820" spans="1:27" s="44" customFormat="1" x14ac:dyDescent="0.15">
      <c r="A820" s="66"/>
      <c r="O820"/>
      <c r="T820"/>
      <c r="U820"/>
      <c r="V820"/>
      <c r="W820"/>
      <c r="X820"/>
      <c r="Y820"/>
      <c r="Z820"/>
      <c r="AA820"/>
    </row>
    <row r="821" spans="1:27" s="44" customFormat="1" x14ac:dyDescent="0.15">
      <c r="A821" s="66"/>
      <c r="O821"/>
      <c r="T821"/>
      <c r="U821"/>
      <c r="V821"/>
      <c r="W821"/>
      <c r="X821"/>
      <c r="Y821"/>
      <c r="Z821"/>
      <c r="AA821"/>
    </row>
    <row r="822" spans="1:27" s="44" customFormat="1" x14ac:dyDescent="0.15">
      <c r="A822" s="66"/>
      <c r="O822"/>
      <c r="T822"/>
      <c r="U822"/>
      <c r="V822"/>
      <c r="W822"/>
      <c r="X822"/>
      <c r="Y822"/>
      <c r="Z822"/>
      <c r="AA822"/>
    </row>
    <row r="823" spans="1:27" s="44" customFormat="1" x14ac:dyDescent="0.15">
      <c r="A823" s="66"/>
      <c r="O823"/>
      <c r="T823"/>
      <c r="U823"/>
      <c r="V823"/>
      <c r="W823"/>
      <c r="X823"/>
      <c r="Y823"/>
      <c r="Z823"/>
      <c r="AA823"/>
    </row>
    <row r="824" spans="1:27" s="44" customFormat="1" x14ac:dyDescent="0.15">
      <c r="A824" s="66"/>
      <c r="O824"/>
      <c r="T824"/>
      <c r="U824"/>
      <c r="V824"/>
      <c r="W824"/>
      <c r="X824"/>
      <c r="Y824"/>
      <c r="Z824"/>
      <c r="AA824"/>
    </row>
    <row r="825" spans="1:27" s="44" customFormat="1" x14ac:dyDescent="0.15">
      <c r="A825" s="66"/>
      <c r="O825"/>
      <c r="T825"/>
      <c r="U825"/>
      <c r="V825"/>
      <c r="W825"/>
      <c r="X825"/>
      <c r="Y825"/>
      <c r="Z825"/>
      <c r="AA825"/>
    </row>
    <row r="826" spans="1:27" s="44" customFormat="1" x14ac:dyDescent="0.15">
      <c r="A826" s="66"/>
      <c r="O826"/>
      <c r="T826"/>
      <c r="U826"/>
      <c r="V826"/>
      <c r="W826"/>
      <c r="X826"/>
      <c r="Y826"/>
      <c r="Z826"/>
      <c r="AA826"/>
    </row>
    <row r="827" spans="1:27" s="44" customFormat="1" x14ac:dyDescent="0.15">
      <c r="A827" s="66"/>
      <c r="O827"/>
      <c r="T827"/>
      <c r="U827"/>
      <c r="V827"/>
      <c r="W827"/>
      <c r="X827"/>
      <c r="Y827"/>
      <c r="Z827"/>
      <c r="AA827"/>
    </row>
    <row r="828" spans="1:27" s="44" customFormat="1" x14ac:dyDescent="0.15">
      <c r="A828" s="66"/>
      <c r="O828"/>
      <c r="T828"/>
      <c r="U828"/>
      <c r="V828"/>
      <c r="W828"/>
      <c r="X828"/>
      <c r="Y828"/>
      <c r="Z828"/>
      <c r="AA828"/>
    </row>
    <row r="829" spans="1:27" s="44" customFormat="1" x14ac:dyDescent="0.15">
      <c r="A829" s="66"/>
      <c r="O829"/>
      <c r="T829"/>
      <c r="U829"/>
      <c r="V829"/>
      <c r="W829"/>
      <c r="X829"/>
      <c r="Y829"/>
      <c r="Z829"/>
      <c r="AA829"/>
    </row>
    <row r="830" spans="1:27" s="44" customFormat="1" x14ac:dyDescent="0.15">
      <c r="A830" s="66"/>
      <c r="O830"/>
      <c r="T830"/>
      <c r="U830"/>
      <c r="V830"/>
      <c r="W830"/>
      <c r="X830"/>
      <c r="Y830"/>
      <c r="Z830"/>
      <c r="AA830"/>
    </row>
    <row r="831" spans="1:27" s="44" customFormat="1" x14ac:dyDescent="0.15">
      <c r="A831" s="66"/>
      <c r="O831"/>
      <c r="T831"/>
      <c r="U831"/>
      <c r="V831"/>
      <c r="W831"/>
      <c r="X831"/>
      <c r="Y831"/>
      <c r="Z831"/>
      <c r="AA831"/>
    </row>
    <row r="832" spans="1:27" s="44" customFormat="1" x14ac:dyDescent="0.15">
      <c r="A832" s="66"/>
      <c r="O832"/>
      <c r="T832"/>
      <c r="U832"/>
      <c r="V832"/>
      <c r="W832"/>
      <c r="X832"/>
      <c r="Y832"/>
      <c r="Z832"/>
      <c r="AA832"/>
    </row>
    <row r="833" spans="1:27" s="44" customFormat="1" x14ac:dyDescent="0.15">
      <c r="A833" s="66"/>
      <c r="O833"/>
      <c r="T833"/>
      <c r="U833"/>
      <c r="V833"/>
      <c r="W833"/>
      <c r="X833"/>
      <c r="Y833"/>
      <c r="Z833"/>
      <c r="AA833"/>
    </row>
    <row r="834" spans="1:27" s="44" customFormat="1" x14ac:dyDescent="0.15">
      <c r="A834" s="66"/>
      <c r="O834"/>
      <c r="T834"/>
      <c r="U834"/>
      <c r="V834"/>
      <c r="W834"/>
      <c r="X834"/>
      <c r="Y834"/>
      <c r="Z834"/>
      <c r="AA834"/>
    </row>
    <row r="835" spans="1:27" s="44" customFormat="1" x14ac:dyDescent="0.15">
      <c r="A835" s="66"/>
      <c r="O835"/>
      <c r="T835"/>
      <c r="U835"/>
      <c r="V835"/>
      <c r="W835"/>
      <c r="X835"/>
      <c r="Y835"/>
      <c r="Z835"/>
      <c r="AA835"/>
    </row>
    <row r="836" spans="1:27" s="44" customFormat="1" x14ac:dyDescent="0.15">
      <c r="A836" s="66"/>
      <c r="O836"/>
      <c r="T836"/>
      <c r="U836"/>
      <c r="V836"/>
      <c r="W836"/>
      <c r="X836"/>
      <c r="Y836"/>
      <c r="Z836"/>
      <c r="AA836"/>
    </row>
    <row r="837" spans="1:27" s="44" customFormat="1" x14ac:dyDescent="0.15">
      <c r="A837" s="66"/>
      <c r="O837"/>
      <c r="T837"/>
      <c r="U837"/>
      <c r="V837"/>
      <c r="W837"/>
      <c r="X837"/>
      <c r="Y837"/>
      <c r="Z837"/>
      <c r="AA837"/>
    </row>
    <row r="838" spans="1:27" s="44" customFormat="1" x14ac:dyDescent="0.15">
      <c r="A838" s="66"/>
      <c r="O838"/>
      <c r="T838"/>
      <c r="U838"/>
      <c r="V838"/>
      <c r="W838"/>
      <c r="X838"/>
      <c r="Y838"/>
      <c r="Z838"/>
      <c r="AA838"/>
    </row>
    <row r="839" spans="1:27" s="44" customFormat="1" x14ac:dyDescent="0.15">
      <c r="A839" s="66"/>
      <c r="O839"/>
      <c r="T839"/>
      <c r="U839"/>
      <c r="V839"/>
      <c r="W839"/>
      <c r="X839"/>
      <c r="Y839"/>
      <c r="Z839"/>
      <c r="AA839"/>
    </row>
    <row r="840" spans="1:27" s="44" customFormat="1" x14ac:dyDescent="0.15">
      <c r="A840" s="66"/>
      <c r="O840"/>
      <c r="T840"/>
      <c r="U840"/>
      <c r="V840"/>
      <c r="W840"/>
      <c r="X840"/>
      <c r="Y840"/>
      <c r="Z840"/>
      <c r="AA840"/>
    </row>
    <row r="841" spans="1:27" s="44" customFormat="1" x14ac:dyDescent="0.15">
      <c r="A841" s="66"/>
      <c r="O841"/>
      <c r="T841"/>
      <c r="U841"/>
      <c r="V841"/>
      <c r="W841"/>
      <c r="X841"/>
      <c r="Y841"/>
      <c r="Z841"/>
      <c r="AA841"/>
    </row>
    <row r="842" spans="1:27" s="44" customFormat="1" x14ac:dyDescent="0.15">
      <c r="A842" s="66"/>
      <c r="O842"/>
      <c r="T842"/>
      <c r="U842"/>
      <c r="V842"/>
      <c r="W842"/>
      <c r="X842"/>
      <c r="Y842"/>
      <c r="Z842"/>
      <c r="AA842"/>
    </row>
    <row r="843" spans="1:27" s="44" customFormat="1" x14ac:dyDescent="0.15">
      <c r="A843" s="66"/>
      <c r="O843"/>
      <c r="T843"/>
      <c r="U843"/>
      <c r="V843"/>
      <c r="W843"/>
      <c r="X843"/>
      <c r="Y843"/>
      <c r="Z843"/>
      <c r="AA843"/>
    </row>
    <row r="844" spans="1:27" s="44" customFormat="1" x14ac:dyDescent="0.15">
      <c r="A844" s="66"/>
      <c r="O844"/>
      <c r="T844"/>
      <c r="U844"/>
      <c r="V844"/>
      <c r="W844"/>
      <c r="X844"/>
      <c r="Y844"/>
      <c r="Z844"/>
      <c r="AA844"/>
    </row>
    <row r="845" spans="1:27" s="44" customFormat="1" x14ac:dyDescent="0.15">
      <c r="A845" s="66"/>
      <c r="O845"/>
      <c r="T845"/>
      <c r="U845"/>
      <c r="V845"/>
      <c r="W845"/>
      <c r="X845"/>
      <c r="Y845"/>
      <c r="Z845"/>
      <c r="AA845"/>
    </row>
    <row r="846" spans="1:27" s="44" customFormat="1" x14ac:dyDescent="0.15">
      <c r="A846" s="66"/>
      <c r="O846"/>
      <c r="T846"/>
      <c r="U846"/>
      <c r="V846"/>
      <c r="W846"/>
      <c r="X846"/>
      <c r="Y846"/>
      <c r="Z846"/>
      <c r="AA846"/>
    </row>
    <row r="847" spans="1:27" s="44" customFormat="1" x14ac:dyDescent="0.15">
      <c r="A847" s="66"/>
      <c r="O847"/>
      <c r="T847"/>
      <c r="U847"/>
      <c r="V847"/>
      <c r="W847"/>
      <c r="X847"/>
      <c r="Y847"/>
      <c r="Z847"/>
      <c r="AA847"/>
    </row>
    <row r="848" spans="1:27" s="44" customFormat="1" x14ac:dyDescent="0.15">
      <c r="A848" s="66"/>
      <c r="O848"/>
      <c r="T848"/>
      <c r="U848"/>
      <c r="V848"/>
      <c r="W848"/>
      <c r="X848"/>
      <c r="Y848"/>
      <c r="Z848"/>
      <c r="AA848"/>
    </row>
    <row r="849" spans="1:27" s="44" customFormat="1" x14ac:dyDescent="0.15">
      <c r="A849" s="66"/>
      <c r="O849"/>
      <c r="T849"/>
      <c r="U849"/>
      <c r="V849"/>
      <c r="W849"/>
      <c r="X849"/>
      <c r="Y849"/>
      <c r="Z849"/>
      <c r="AA849"/>
    </row>
    <row r="850" spans="1:27" s="44" customFormat="1" x14ac:dyDescent="0.15">
      <c r="A850" s="66"/>
      <c r="O850"/>
      <c r="T850"/>
      <c r="U850"/>
      <c r="V850"/>
      <c r="W850"/>
      <c r="X850"/>
      <c r="Y850"/>
      <c r="Z850"/>
      <c r="AA850"/>
    </row>
    <row r="851" spans="1:27" s="44" customFormat="1" x14ac:dyDescent="0.15">
      <c r="A851" s="66"/>
      <c r="O851"/>
      <c r="T851"/>
      <c r="U851"/>
      <c r="V851"/>
      <c r="W851"/>
      <c r="X851"/>
      <c r="Y851"/>
      <c r="Z851"/>
      <c r="AA851"/>
    </row>
    <row r="852" spans="1:27" s="44" customFormat="1" x14ac:dyDescent="0.15">
      <c r="A852" s="66"/>
      <c r="O852"/>
      <c r="T852"/>
      <c r="U852"/>
      <c r="V852"/>
      <c r="W852"/>
      <c r="X852"/>
      <c r="Y852"/>
      <c r="Z852"/>
      <c r="AA852"/>
    </row>
    <row r="853" spans="1:27" s="44" customFormat="1" x14ac:dyDescent="0.15">
      <c r="A853" s="66"/>
      <c r="O853"/>
      <c r="T853"/>
      <c r="U853"/>
      <c r="V853"/>
      <c r="W853"/>
      <c r="X853"/>
      <c r="Y853"/>
      <c r="Z853"/>
      <c r="AA853"/>
    </row>
    <row r="854" spans="1:27" s="44" customFormat="1" x14ac:dyDescent="0.15">
      <c r="A854" s="66"/>
      <c r="O854"/>
      <c r="T854"/>
      <c r="U854"/>
      <c r="V854"/>
      <c r="W854"/>
      <c r="X854"/>
      <c r="Y854"/>
      <c r="Z854"/>
      <c r="AA854"/>
    </row>
    <row r="855" spans="1:27" s="44" customFormat="1" x14ac:dyDescent="0.15">
      <c r="A855" s="66"/>
      <c r="O855"/>
      <c r="T855"/>
      <c r="U855"/>
      <c r="V855"/>
      <c r="W855"/>
      <c r="X855"/>
      <c r="Y855"/>
      <c r="Z855"/>
      <c r="AA855"/>
    </row>
    <row r="856" spans="1:27" s="44" customFormat="1" x14ac:dyDescent="0.15">
      <c r="A856" s="66"/>
      <c r="O856"/>
      <c r="T856"/>
      <c r="U856"/>
      <c r="V856"/>
      <c r="W856"/>
      <c r="X856"/>
      <c r="Y856"/>
      <c r="Z856"/>
      <c r="AA856"/>
    </row>
    <row r="857" spans="1:27" s="44" customFormat="1" x14ac:dyDescent="0.15">
      <c r="A857" s="66"/>
      <c r="O857"/>
      <c r="T857"/>
      <c r="U857"/>
      <c r="V857"/>
      <c r="W857"/>
      <c r="X857"/>
      <c r="Y857"/>
      <c r="Z857"/>
      <c r="AA857"/>
    </row>
    <row r="858" spans="1:27" s="44" customFormat="1" x14ac:dyDescent="0.15">
      <c r="A858" s="66"/>
      <c r="O858"/>
      <c r="T858"/>
      <c r="U858"/>
      <c r="V858"/>
      <c r="W858"/>
      <c r="X858"/>
      <c r="Y858"/>
      <c r="Z858"/>
      <c r="AA858"/>
    </row>
    <row r="859" spans="1:27" s="44" customFormat="1" x14ac:dyDescent="0.15">
      <c r="A859" s="66"/>
      <c r="O859"/>
      <c r="T859"/>
      <c r="U859"/>
      <c r="V859"/>
      <c r="W859"/>
      <c r="X859"/>
      <c r="Y859"/>
      <c r="Z859"/>
      <c r="AA859"/>
    </row>
    <row r="860" spans="1:27" s="44" customFormat="1" x14ac:dyDescent="0.15">
      <c r="A860" s="66"/>
      <c r="O860"/>
      <c r="T860"/>
      <c r="U860"/>
      <c r="V860"/>
      <c r="W860"/>
      <c r="X860"/>
      <c r="Y860"/>
      <c r="Z860"/>
      <c r="AA860"/>
    </row>
    <row r="861" spans="1:27" s="44" customFormat="1" x14ac:dyDescent="0.15">
      <c r="A861" s="66"/>
      <c r="O861"/>
      <c r="T861"/>
      <c r="U861"/>
      <c r="V861"/>
      <c r="W861"/>
      <c r="X861"/>
      <c r="Y861"/>
      <c r="Z861"/>
      <c r="AA861"/>
    </row>
    <row r="862" spans="1:27" s="44" customFormat="1" x14ac:dyDescent="0.15">
      <c r="A862" s="66"/>
      <c r="O862"/>
      <c r="T862"/>
      <c r="U862"/>
      <c r="V862"/>
      <c r="W862"/>
      <c r="X862"/>
      <c r="Y862"/>
      <c r="Z862"/>
      <c r="AA862"/>
    </row>
    <row r="863" spans="1:27" s="44" customFormat="1" x14ac:dyDescent="0.15">
      <c r="A863" s="66"/>
      <c r="O863"/>
      <c r="T863"/>
      <c r="U863"/>
      <c r="V863"/>
      <c r="W863"/>
      <c r="X863"/>
      <c r="Y863"/>
      <c r="Z863"/>
      <c r="AA863"/>
    </row>
    <row r="864" spans="1:27" s="44" customFormat="1" x14ac:dyDescent="0.15">
      <c r="A864" s="66"/>
      <c r="O864"/>
      <c r="T864"/>
      <c r="U864"/>
      <c r="V864"/>
      <c r="W864"/>
      <c r="X864"/>
      <c r="Y864"/>
      <c r="Z864"/>
      <c r="AA864"/>
    </row>
    <row r="865" spans="1:27" s="44" customFormat="1" x14ac:dyDescent="0.15">
      <c r="A865" s="66"/>
      <c r="O865"/>
      <c r="T865"/>
      <c r="U865"/>
      <c r="V865"/>
      <c r="W865"/>
      <c r="X865"/>
      <c r="Y865"/>
      <c r="Z865"/>
      <c r="AA865"/>
    </row>
    <row r="866" spans="1:27" s="44" customFormat="1" x14ac:dyDescent="0.15">
      <c r="A866" s="66"/>
      <c r="O866"/>
      <c r="T866"/>
      <c r="U866"/>
      <c r="V866"/>
      <c r="W866"/>
      <c r="X866"/>
      <c r="Y866"/>
      <c r="Z866"/>
      <c r="AA866"/>
    </row>
    <row r="867" spans="1:27" s="44" customFormat="1" x14ac:dyDescent="0.15">
      <c r="A867" s="66"/>
      <c r="O867"/>
      <c r="T867"/>
      <c r="U867"/>
      <c r="V867"/>
      <c r="W867"/>
      <c r="X867"/>
      <c r="Y867"/>
      <c r="Z867"/>
      <c r="AA867"/>
    </row>
    <row r="868" spans="1:27" s="44" customFormat="1" x14ac:dyDescent="0.15">
      <c r="A868" s="66"/>
      <c r="O868"/>
      <c r="T868"/>
      <c r="U868"/>
      <c r="V868"/>
      <c r="W868"/>
      <c r="X868"/>
      <c r="Y868"/>
      <c r="Z868"/>
      <c r="AA868"/>
    </row>
    <row r="869" spans="1:27" s="44" customFormat="1" x14ac:dyDescent="0.15">
      <c r="A869" s="66"/>
      <c r="O869"/>
      <c r="T869"/>
      <c r="U869"/>
      <c r="V869"/>
      <c r="W869"/>
      <c r="X869"/>
      <c r="Y869"/>
      <c r="Z869"/>
      <c r="AA869"/>
    </row>
    <row r="870" spans="1:27" s="44" customFormat="1" x14ac:dyDescent="0.15">
      <c r="A870" s="66"/>
      <c r="O870"/>
      <c r="T870"/>
      <c r="U870"/>
      <c r="V870"/>
      <c r="W870"/>
      <c r="X870"/>
      <c r="Y870"/>
      <c r="Z870"/>
      <c r="AA870"/>
    </row>
    <row r="871" spans="1:27" s="44" customFormat="1" x14ac:dyDescent="0.15">
      <c r="A871" s="66"/>
      <c r="O871"/>
      <c r="T871"/>
      <c r="U871"/>
      <c r="V871"/>
      <c r="W871"/>
      <c r="X871"/>
      <c r="Y871"/>
      <c r="Z871"/>
      <c r="AA871"/>
    </row>
    <row r="872" spans="1:27" s="44" customFormat="1" x14ac:dyDescent="0.15">
      <c r="A872" s="66"/>
      <c r="O872"/>
      <c r="T872"/>
      <c r="U872"/>
      <c r="V872"/>
      <c r="W872"/>
      <c r="X872"/>
      <c r="Y872"/>
      <c r="Z872"/>
      <c r="AA872"/>
    </row>
    <row r="873" spans="1:27" s="44" customFormat="1" x14ac:dyDescent="0.15">
      <c r="A873" s="66"/>
      <c r="O873"/>
      <c r="T873"/>
      <c r="U873"/>
      <c r="V873"/>
      <c r="W873"/>
      <c r="X873"/>
      <c r="Y873"/>
      <c r="Z873"/>
      <c r="AA873"/>
    </row>
    <row r="874" spans="1:27" s="44" customFormat="1" x14ac:dyDescent="0.15">
      <c r="A874" s="66"/>
      <c r="O874"/>
      <c r="T874"/>
      <c r="U874"/>
      <c r="V874"/>
      <c r="W874"/>
      <c r="X874"/>
      <c r="Y874"/>
      <c r="Z874"/>
      <c r="AA874"/>
    </row>
    <row r="875" spans="1:27" s="44" customFormat="1" x14ac:dyDescent="0.15">
      <c r="A875" s="66"/>
      <c r="O875"/>
      <c r="T875"/>
      <c r="U875"/>
      <c r="V875"/>
      <c r="W875"/>
      <c r="X875"/>
      <c r="Y875"/>
      <c r="Z875"/>
      <c r="AA875"/>
    </row>
    <row r="876" spans="1:27" s="44" customFormat="1" x14ac:dyDescent="0.15">
      <c r="A876" s="66"/>
      <c r="O876"/>
      <c r="T876"/>
      <c r="U876"/>
      <c r="V876"/>
      <c r="W876"/>
      <c r="X876"/>
      <c r="Y876"/>
      <c r="Z876"/>
      <c r="AA876"/>
    </row>
    <row r="877" spans="1:27" s="44" customFormat="1" x14ac:dyDescent="0.15">
      <c r="A877" s="66"/>
      <c r="O877"/>
      <c r="T877"/>
      <c r="U877"/>
      <c r="V877"/>
      <c r="W877"/>
      <c r="X877"/>
      <c r="Y877"/>
      <c r="Z877"/>
      <c r="AA877"/>
    </row>
    <row r="878" spans="1:27" s="44" customFormat="1" x14ac:dyDescent="0.15">
      <c r="A878" s="66"/>
      <c r="O878"/>
      <c r="T878"/>
      <c r="U878"/>
      <c r="V878"/>
      <c r="W878"/>
      <c r="X878"/>
      <c r="Y878"/>
      <c r="Z878"/>
      <c r="AA878"/>
    </row>
    <row r="879" spans="1:27" s="44" customFormat="1" x14ac:dyDescent="0.15">
      <c r="A879" s="66"/>
      <c r="O879"/>
      <c r="T879"/>
      <c r="U879"/>
      <c r="V879"/>
      <c r="W879"/>
      <c r="X879"/>
      <c r="Y879"/>
      <c r="Z879"/>
      <c r="AA879"/>
    </row>
    <row r="880" spans="1:27" s="44" customFormat="1" x14ac:dyDescent="0.15">
      <c r="A880" s="66"/>
      <c r="O880"/>
      <c r="T880"/>
      <c r="U880"/>
      <c r="V880"/>
      <c r="W880"/>
      <c r="X880"/>
      <c r="Y880"/>
      <c r="Z880"/>
      <c r="AA880"/>
    </row>
    <row r="881" spans="1:27" s="44" customFormat="1" x14ac:dyDescent="0.15">
      <c r="A881" s="66"/>
      <c r="O881"/>
      <c r="T881"/>
      <c r="U881"/>
      <c r="V881"/>
      <c r="W881"/>
      <c r="X881"/>
      <c r="Y881"/>
      <c r="Z881"/>
      <c r="AA881"/>
    </row>
    <row r="882" spans="1:27" s="44" customFormat="1" x14ac:dyDescent="0.15">
      <c r="A882" s="66"/>
      <c r="O882"/>
      <c r="T882"/>
      <c r="U882"/>
      <c r="V882"/>
      <c r="W882"/>
      <c r="X882"/>
      <c r="Y882"/>
      <c r="Z882"/>
      <c r="AA882"/>
    </row>
    <row r="883" spans="1:27" s="44" customFormat="1" x14ac:dyDescent="0.15">
      <c r="A883" s="66"/>
      <c r="O883"/>
      <c r="T883"/>
      <c r="U883"/>
      <c r="V883"/>
      <c r="W883"/>
      <c r="X883"/>
      <c r="Y883"/>
      <c r="Z883"/>
      <c r="AA883"/>
    </row>
    <row r="884" spans="1:27" s="44" customFormat="1" x14ac:dyDescent="0.15">
      <c r="A884" s="66"/>
      <c r="O884"/>
      <c r="T884"/>
      <c r="U884"/>
      <c r="V884"/>
      <c r="W884"/>
      <c r="X884"/>
      <c r="Y884"/>
      <c r="Z884"/>
      <c r="AA884"/>
    </row>
    <row r="885" spans="1:27" s="44" customFormat="1" x14ac:dyDescent="0.15">
      <c r="A885" s="66"/>
      <c r="O885"/>
      <c r="T885"/>
      <c r="U885"/>
      <c r="V885"/>
      <c r="W885"/>
      <c r="X885"/>
      <c r="Y885"/>
      <c r="Z885"/>
      <c r="AA885"/>
    </row>
    <row r="886" spans="1:27" s="44" customFormat="1" x14ac:dyDescent="0.15">
      <c r="A886" s="66"/>
      <c r="O886"/>
      <c r="T886"/>
      <c r="U886"/>
      <c r="V886"/>
      <c r="W886"/>
      <c r="X886"/>
      <c r="Y886"/>
      <c r="Z886"/>
      <c r="AA886"/>
    </row>
    <row r="887" spans="1:27" s="44" customFormat="1" x14ac:dyDescent="0.15">
      <c r="A887" s="66"/>
      <c r="O887"/>
      <c r="T887"/>
      <c r="U887"/>
      <c r="V887"/>
      <c r="W887"/>
      <c r="X887"/>
      <c r="Y887"/>
      <c r="Z887"/>
      <c r="AA887"/>
    </row>
    <row r="888" spans="1:27" s="44" customFormat="1" x14ac:dyDescent="0.15">
      <c r="A888" s="66"/>
      <c r="O888"/>
      <c r="T888"/>
      <c r="U888"/>
      <c r="V888"/>
      <c r="W888"/>
      <c r="X888"/>
      <c r="Y888"/>
      <c r="Z888"/>
      <c r="AA888"/>
    </row>
    <row r="889" spans="1:27" s="44" customFormat="1" x14ac:dyDescent="0.15">
      <c r="A889" s="66"/>
      <c r="O889"/>
      <c r="T889"/>
      <c r="U889"/>
      <c r="V889"/>
      <c r="W889"/>
      <c r="X889"/>
      <c r="Y889"/>
      <c r="Z889"/>
      <c r="AA889"/>
    </row>
    <row r="890" spans="1:27" s="44" customFormat="1" x14ac:dyDescent="0.15">
      <c r="A890" s="66"/>
      <c r="O890"/>
      <c r="T890"/>
      <c r="U890"/>
      <c r="V890"/>
      <c r="W890"/>
      <c r="X890"/>
      <c r="Y890"/>
      <c r="Z890"/>
      <c r="AA890"/>
    </row>
    <row r="891" spans="1:27" s="44" customFormat="1" x14ac:dyDescent="0.15">
      <c r="A891" s="66"/>
      <c r="O891"/>
      <c r="T891"/>
      <c r="U891"/>
      <c r="V891"/>
      <c r="W891"/>
      <c r="X891"/>
      <c r="Y891"/>
      <c r="Z891"/>
      <c r="AA891"/>
    </row>
    <row r="892" spans="1:27" s="44" customFormat="1" x14ac:dyDescent="0.15">
      <c r="A892" s="66"/>
      <c r="O892"/>
      <c r="T892"/>
      <c r="U892"/>
      <c r="V892"/>
      <c r="W892"/>
      <c r="X892"/>
      <c r="Y892"/>
      <c r="Z892"/>
      <c r="AA892"/>
    </row>
    <row r="893" spans="1:27" s="44" customFormat="1" x14ac:dyDescent="0.15">
      <c r="A893" s="66"/>
      <c r="O893"/>
      <c r="T893"/>
      <c r="U893"/>
      <c r="V893"/>
      <c r="W893"/>
      <c r="X893"/>
      <c r="Y893"/>
      <c r="Z893"/>
      <c r="AA893"/>
    </row>
    <row r="894" spans="1:27" s="44" customFormat="1" x14ac:dyDescent="0.15">
      <c r="A894" s="66"/>
      <c r="O894"/>
      <c r="T894"/>
      <c r="U894"/>
      <c r="V894"/>
      <c r="W894"/>
      <c r="X894"/>
      <c r="Y894"/>
      <c r="Z894"/>
      <c r="AA894"/>
    </row>
    <row r="895" spans="1:27" s="44" customFormat="1" x14ac:dyDescent="0.15">
      <c r="A895" s="66"/>
      <c r="O895"/>
      <c r="T895"/>
      <c r="U895"/>
      <c r="V895"/>
      <c r="W895"/>
      <c r="X895"/>
      <c r="Y895"/>
      <c r="Z895"/>
      <c r="AA895"/>
    </row>
    <row r="896" spans="1:27" s="44" customFormat="1" x14ac:dyDescent="0.15">
      <c r="A896" s="66"/>
      <c r="O896"/>
      <c r="T896"/>
      <c r="U896"/>
      <c r="V896"/>
      <c r="W896"/>
      <c r="X896"/>
      <c r="Y896"/>
      <c r="Z896"/>
      <c r="AA896"/>
    </row>
    <row r="897" spans="1:27" s="44" customFormat="1" x14ac:dyDescent="0.15">
      <c r="A897" s="66"/>
      <c r="O897"/>
      <c r="T897"/>
      <c r="U897"/>
      <c r="V897"/>
      <c r="W897"/>
      <c r="X897"/>
      <c r="Y897"/>
      <c r="Z897"/>
      <c r="AA897"/>
    </row>
    <row r="898" spans="1:27" s="44" customFormat="1" x14ac:dyDescent="0.15">
      <c r="A898" s="66"/>
      <c r="O898"/>
      <c r="T898"/>
      <c r="U898"/>
      <c r="V898"/>
      <c r="W898"/>
      <c r="X898"/>
      <c r="Y898"/>
      <c r="Z898"/>
      <c r="AA898"/>
    </row>
    <row r="899" spans="1:27" s="44" customFormat="1" x14ac:dyDescent="0.15">
      <c r="A899" s="66"/>
      <c r="O899"/>
      <c r="T899"/>
      <c r="U899"/>
      <c r="V899"/>
      <c r="W899"/>
      <c r="X899"/>
      <c r="Y899"/>
      <c r="Z899"/>
      <c r="AA899"/>
    </row>
    <row r="900" spans="1:27" s="44" customFormat="1" x14ac:dyDescent="0.15">
      <c r="A900" s="66"/>
      <c r="O900"/>
      <c r="T900"/>
      <c r="U900"/>
      <c r="V900"/>
      <c r="W900"/>
      <c r="X900"/>
      <c r="Y900"/>
      <c r="Z900"/>
      <c r="AA900"/>
    </row>
    <row r="901" spans="1:27" s="44" customFormat="1" x14ac:dyDescent="0.15">
      <c r="A901" s="66"/>
      <c r="O901"/>
      <c r="T901"/>
      <c r="U901"/>
      <c r="V901"/>
      <c r="W901"/>
      <c r="X901"/>
      <c r="Y901"/>
      <c r="Z901"/>
      <c r="AA901"/>
    </row>
    <row r="902" spans="1:27" s="44" customFormat="1" x14ac:dyDescent="0.15">
      <c r="A902" s="66"/>
      <c r="O902"/>
      <c r="T902"/>
      <c r="U902"/>
      <c r="V902"/>
      <c r="W902"/>
      <c r="X902"/>
      <c r="Y902"/>
      <c r="Z902"/>
      <c r="AA902"/>
    </row>
    <row r="903" spans="1:27" s="44" customFormat="1" x14ac:dyDescent="0.15">
      <c r="A903" s="66"/>
      <c r="O903"/>
      <c r="T903"/>
      <c r="U903"/>
      <c r="V903"/>
      <c r="W903"/>
      <c r="X903"/>
      <c r="Y903"/>
      <c r="Z903"/>
      <c r="AA903"/>
    </row>
    <row r="904" spans="1:27" s="44" customFormat="1" x14ac:dyDescent="0.15">
      <c r="A904" s="66"/>
      <c r="O904"/>
      <c r="T904"/>
      <c r="U904"/>
      <c r="V904"/>
      <c r="W904"/>
      <c r="X904"/>
      <c r="Y904"/>
      <c r="Z904"/>
      <c r="AA904"/>
    </row>
    <row r="905" spans="1:27" s="44" customFormat="1" x14ac:dyDescent="0.15">
      <c r="A905" s="66"/>
      <c r="O905"/>
      <c r="T905"/>
      <c r="U905"/>
      <c r="V905"/>
      <c r="W905"/>
      <c r="X905"/>
      <c r="Y905"/>
      <c r="Z905"/>
      <c r="AA905"/>
    </row>
    <row r="906" spans="1:27" s="44" customFormat="1" x14ac:dyDescent="0.15">
      <c r="A906" s="66"/>
      <c r="O906"/>
      <c r="T906"/>
      <c r="U906"/>
      <c r="V906"/>
      <c r="W906"/>
      <c r="X906"/>
      <c r="Y906"/>
      <c r="Z906"/>
      <c r="AA906"/>
    </row>
    <row r="907" spans="1:27" s="44" customFormat="1" x14ac:dyDescent="0.15">
      <c r="A907" s="66"/>
      <c r="O907"/>
      <c r="T907"/>
      <c r="U907"/>
      <c r="V907"/>
      <c r="W907"/>
      <c r="X907"/>
      <c r="Y907"/>
      <c r="Z907"/>
      <c r="AA907"/>
    </row>
    <row r="908" spans="1:27" s="44" customFormat="1" x14ac:dyDescent="0.15">
      <c r="A908" s="66"/>
      <c r="O908"/>
      <c r="T908"/>
      <c r="U908"/>
      <c r="V908"/>
      <c r="W908"/>
      <c r="X908"/>
      <c r="Y908"/>
      <c r="Z908"/>
      <c r="AA908"/>
    </row>
    <row r="909" spans="1:27" s="44" customFormat="1" x14ac:dyDescent="0.15">
      <c r="A909" s="66"/>
      <c r="O909"/>
      <c r="T909"/>
      <c r="U909"/>
      <c r="V909"/>
      <c r="W909"/>
      <c r="X909"/>
      <c r="Y909"/>
      <c r="Z909"/>
      <c r="AA909"/>
    </row>
    <row r="910" spans="1:27" s="44" customFormat="1" x14ac:dyDescent="0.15">
      <c r="A910" s="66"/>
      <c r="O910"/>
      <c r="T910"/>
      <c r="U910"/>
      <c r="V910"/>
      <c r="W910"/>
      <c r="X910"/>
      <c r="Y910"/>
      <c r="Z910"/>
      <c r="AA910"/>
    </row>
    <row r="911" spans="1:27" s="44" customFormat="1" x14ac:dyDescent="0.15">
      <c r="A911" s="66"/>
      <c r="O911"/>
      <c r="T911"/>
      <c r="U911"/>
      <c r="V911"/>
      <c r="W911"/>
      <c r="X911"/>
      <c r="Y911"/>
      <c r="Z911"/>
      <c r="AA911"/>
    </row>
    <row r="912" spans="1:27" s="44" customFormat="1" x14ac:dyDescent="0.15">
      <c r="A912" s="66"/>
      <c r="O912"/>
      <c r="T912"/>
      <c r="U912"/>
      <c r="V912"/>
      <c r="W912"/>
      <c r="X912"/>
      <c r="Y912"/>
      <c r="Z912"/>
      <c r="AA912"/>
    </row>
    <row r="913" spans="1:27" s="44" customFormat="1" x14ac:dyDescent="0.15">
      <c r="A913" s="66"/>
      <c r="O913"/>
      <c r="T913"/>
      <c r="U913"/>
      <c r="V913"/>
      <c r="W913"/>
      <c r="X913"/>
      <c r="Y913"/>
      <c r="Z913"/>
      <c r="AA913"/>
    </row>
    <row r="914" spans="1:27" s="44" customFormat="1" x14ac:dyDescent="0.15">
      <c r="A914" s="66"/>
      <c r="O914"/>
      <c r="T914"/>
      <c r="U914"/>
      <c r="V914"/>
      <c r="W914"/>
      <c r="X914"/>
      <c r="Y914"/>
      <c r="Z914"/>
      <c r="AA914"/>
    </row>
    <row r="915" spans="1:27" s="44" customFormat="1" x14ac:dyDescent="0.15">
      <c r="A915" s="66"/>
      <c r="O915"/>
      <c r="T915"/>
      <c r="U915"/>
      <c r="V915"/>
      <c r="W915"/>
      <c r="X915"/>
      <c r="Y915"/>
      <c r="Z915"/>
      <c r="AA915"/>
    </row>
    <row r="916" spans="1:27" s="44" customFormat="1" x14ac:dyDescent="0.15">
      <c r="A916" s="66"/>
      <c r="O916"/>
      <c r="T916"/>
      <c r="U916"/>
      <c r="V916"/>
      <c r="W916"/>
      <c r="X916"/>
      <c r="Y916"/>
      <c r="Z916"/>
      <c r="AA916"/>
    </row>
    <row r="917" spans="1:27" s="44" customFormat="1" x14ac:dyDescent="0.15">
      <c r="A917" s="66"/>
      <c r="O917"/>
      <c r="T917"/>
      <c r="U917"/>
      <c r="V917"/>
      <c r="W917"/>
      <c r="X917"/>
      <c r="Y917"/>
      <c r="Z917"/>
      <c r="AA917"/>
    </row>
    <row r="918" spans="1:27" s="44" customFormat="1" x14ac:dyDescent="0.15">
      <c r="A918" s="66"/>
      <c r="O918"/>
      <c r="T918"/>
      <c r="U918"/>
      <c r="V918"/>
      <c r="W918"/>
      <c r="X918"/>
      <c r="Y918"/>
      <c r="Z918"/>
      <c r="AA918"/>
    </row>
    <row r="919" spans="1:27" s="44" customFormat="1" x14ac:dyDescent="0.15">
      <c r="A919" s="66"/>
      <c r="O919"/>
      <c r="T919"/>
      <c r="U919"/>
      <c r="V919"/>
      <c r="W919"/>
      <c r="X919"/>
      <c r="Y919"/>
      <c r="Z919"/>
      <c r="AA919"/>
    </row>
    <row r="920" spans="1:27" s="44" customFormat="1" x14ac:dyDescent="0.15">
      <c r="A920" s="66"/>
      <c r="O920"/>
      <c r="T920"/>
      <c r="U920"/>
      <c r="V920"/>
      <c r="W920"/>
      <c r="X920"/>
      <c r="Y920"/>
      <c r="Z920"/>
      <c r="AA920"/>
    </row>
    <row r="921" spans="1:27" s="44" customFormat="1" x14ac:dyDescent="0.15">
      <c r="A921" s="66"/>
      <c r="O921"/>
      <c r="T921"/>
      <c r="U921"/>
      <c r="V921"/>
      <c r="W921"/>
      <c r="X921"/>
      <c r="Y921"/>
      <c r="Z921"/>
      <c r="AA921"/>
    </row>
    <row r="922" spans="1:27" s="44" customFormat="1" x14ac:dyDescent="0.15">
      <c r="A922" s="66"/>
      <c r="O922"/>
      <c r="T922"/>
      <c r="U922"/>
      <c r="V922"/>
      <c r="W922"/>
      <c r="X922"/>
      <c r="Y922"/>
      <c r="Z922"/>
      <c r="AA922"/>
    </row>
    <row r="923" spans="1:27" s="44" customFormat="1" x14ac:dyDescent="0.15">
      <c r="A923" s="66"/>
      <c r="O923"/>
      <c r="T923"/>
      <c r="U923"/>
      <c r="V923"/>
      <c r="W923"/>
      <c r="X923"/>
      <c r="Y923"/>
      <c r="Z923"/>
      <c r="AA923"/>
    </row>
    <row r="924" spans="1:27" s="44" customFormat="1" x14ac:dyDescent="0.15">
      <c r="A924" s="66"/>
      <c r="O924"/>
      <c r="T924"/>
      <c r="U924"/>
      <c r="V924"/>
      <c r="W924"/>
      <c r="X924"/>
      <c r="Y924"/>
      <c r="Z924"/>
      <c r="AA924"/>
    </row>
    <row r="925" spans="1:27" s="44" customFormat="1" x14ac:dyDescent="0.15">
      <c r="A925" s="66"/>
      <c r="O925"/>
      <c r="T925"/>
      <c r="U925"/>
      <c r="V925"/>
      <c r="W925"/>
      <c r="X925"/>
      <c r="Y925"/>
      <c r="Z925"/>
      <c r="AA925"/>
    </row>
    <row r="926" spans="1:27" s="44" customFormat="1" x14ac:dyDescent="0.15">
      <c r="A926" s="66"/>
      <c r="O926"/>
      <c r="T926"/>
      <c r="U926"/>
      <c r="V926"/>
      <c r="W926"/>
      <c r="X926"/>
      <c r="Y926"/>
      <c r="Z926"/>
      <c r="AA926"/>
    </row>
    <row r="927" spans="1:27" s="44" customFormat="1" x14ac:dyDescent="0.15">
      <c r="A927" s="66"/>
      <c r="O927"/>
      <c r="T927"/>
      <c r="U927"/>
      <c r="V927"/>
      <c r="W927"/>
      <c r="X927"/>
      <c r="Y927"/>
      <c r="Z927"/>
      <c r="AA927"/>
    </row>
    <row r="928" spans="1:27" s="44" customFormat="1" x14ac:dyDescent="0.15">
      <c r="A928" s="66"/>
      <c r="O928"/>
      <c r="T928"/>
      <c r="U928"/>
      <c r="V928"/>
      <c r="W928"/>
      <c r="X928"/>
      <c r="Y928"/>
      <c r="Z928"/>
      <c r="AA928"/>
    </row>
    <row r="929" spans="1:27" s="44" customFormat="1" x14ac:dyDescent="0.15">
      <c r="A929" s="66"/>
      <c r="O929"/>
      <c r="T929"/>
      <c r="U929"/>
      <c r="V929"/>
      <c r="W929"/>
      <c r="X929"/>
      <c r="Y929"/>
      <c r="Z929"/>
      <c r="AA929"/>
    </row>
    <row r="930" spans="1:27" s="44" customFormat="1" x14ac:dyDescent="0.15">
      <c r="A930" s="66"/>
      <c r="O930"/>
      <c r="T930"/>
      <c r="U930"/>
      <c r="V930"/>
      <c r="W930"/>
      <c r="X930"/>
      <c r="Y930"/>
      <c r="Z930"/>
      <c r="AA930"/>
    </row>
    <row r="931" spans="1:27" s="44" customFormat="1" x14ac:dyDescent="0.15">
      <c r="A931" s="66"/>
      <c r="O931"/>
      <c r="T931"/>
      <c r="U931"/>
      <c r="V931"/>
      <c r="W931"/>
      <c r="X931"/>
      <c r="Y931"/>
      <c r="Z931"/>
      <c r="AA931"/>
    </row>
    <row r="932" spans="1:27" s="44" customFormat="1" x14ac:dyDescent="0.15">
      <c r="A932" s="66"/>
      <c r="O932"/>
      <c r="T932"/>
      <c r="U932"/>
      <c r="V932"/>
      <c r="W932"/>
      <c r="X932"/>
      <c r="Y932"/>
      <c r="Z932"/>
      <c r="AA932"/>
    </row>
    <row r="933" spans="1:27" s="44" customFormat="1" x14ac:dyDescent="0.15">
      <c r="A933" s="66"/>
      <c r="O933"/>
      <c r="T933"/>
      <c r="U933"/>
      <c r="V933"/>
      <c r="W933"/>
      <c r="X933"/>
      <c r="Y933"/>
      <c r="Z933"/>
      <c r="AA933"/>
    </row>
    <row r="934" spans="1:27" s="44" customFormat="1" x14ac:dyDescent="0.15">
      <c r="A934" s="66"/>
      <c r="O934"/>
      <c r="T934"/>
      <c r="U934"/>
      <c r="V934"/>
      <c r="W934"/>
      <c r="X934"/>
      <c r="Y934"/>
      <c r="Z934"/>
      <c r="AA934"/>
    </row>
    <row r="935" spans="1:27" s="44" customFormat="1" x14ac:dyDescent="0.15">
      <c r="A935" s="66"/>
      <c r="O935"/>
      <c r="T935"/>
      <c r="U935"/>
      <c r="V935"/>
      <c r="W935"/>
      <c r="X935"/>
      <c r="Y935"/>
      <c r="Z935"/>
      <c r="AA935"/>
    </row>
    <row r="936" spans="1:27" s="44" customFormat="1" x14ac:dyDescent="0.15">
      <c r="A936" s="66"/>
      <c r="O936"/>
      <c r="T936"/>
      <c r="U936"/>
      <c r="V936"/>
      <c r="W936"/>
      <c r="X936"/>
      <c r="Y936"/>
      <c r="Z936"/>
      <c r="AA936"/>
    </row>
    <row r="937" spans="1:27" s="44" customFormat="1" x14ac:dyDescent="0.15">
      <c r="A937" s="66"/>
      <c r="O937"/>
      <c r="T937"/>
      <c r="U937"/>
      <c r="V937"/>
      <c r="W937"/>
      <c r="X937"/>
      <c r="Y937"/>
      <c r="Z937"/>
      <c r="AA937"/>
    </row>
    <row r="938" spans="1:27" s="44" customFormat="1" x14ac:dyDescent="0.15">
      <c r="A938" s="66"/>
      <c r="O938"/>
      <c r="T938"/>
      <c r="U938"/>
      <c r="V938"/>
      <c r="W938"/>
      <c r="X938"/>
      <c r="Y938"/>
      <c r="Z938"/>
      <c r="AA938"/>
    </row>
    <row r="939" spans="1:27" s="44" customFormat="1" x14ac:dyDescent="0.15">
      <c r="A939" s="66"/>
      <c r="O939"/>
      <c r="T939"/>
      <c r="U939"/>
      <c r="V939"/>
      <c r="W939"/>
      <c r="X939"/>
      <c r="Y939"/>
      <c r="Z939"/>
      <c r="AA939"/>
    </row>
    <row r="940" spans="1:27" s="44" customFormat="1" x14ac:dyDescent="0.15">
      <c r="A940" s="66"/>
      <c r="O940"/>
      <c r="T940"/>
      <c r="U940"/>
      <c r="V940"/>
      <c r="W940"/>
      <c r="X940"/>
      <c r="Y940"/>
      <c r="Z940"/>
      <c r="AA940"/>
    </row>
    <row r="941" spans="1:27" s="44" customFormat="1" x14ac:dyDescent="0.15">
      <c r="A941" s="66"/>
      <c r="O941"/>
      <c r="T941"/>
      <c r="U941"/>
      <c r="V941"/>
      <c r="W941"/>
      <c r="X941"/>
      <c r="Y941"/>
      <c r="Z941"/>
      <c r="AA941"/>
    </row>
    <row r="942" spans="1:27" s="44" customFormat="1" x14ac:dyDescent="0.15">
      <c r="A942" s="66"/>
      <c r="O942"/>
      <c r="T942"/>
      <c r="U942"/>
      <c r="V942"/>
      <c r="W942"/>
      <c r="X942"/>
      <c r="Y942"/>
      <c r="Z942"/>
      <c r="AA942"/>
    </row>
    <row r="943" spans="1:27" s="44" customFormat="1" x14ac:dyDescent="0.15">
      <c r="A943" s="66"/>
      <c r="O943"/>
      <c r="T943"/>
      <c r="U943"/>
      <c r="V943"/>
      <c r="W943"/>
      <c r="X943"/>
      <c r="Y943"/>
      <c r="Z943"/>
      <c r="AA943"/>
    </row>
    <row r="944" spans="1:27" s="44" customFormat="1" x14ac:dyDescent="0.15">
      <c r="A944" s="66"/>
      <c r="O944"/>
      <c r="T944"/>
      <c r="U944"/>
      <c r="V944"/>
      <c r="W944"/>
      <c r="X944"/>
      <c r="Y944"/>
      <c r="Z944"/>
      <c r="AA944"/>
    </row>
    <row r="945" spans="1:27" s="44" customFormat="1" x14ac:dyDescent="0.15">
      <c r="A945" s="66"/>
      <c r="O945"/>
      <c r="T945"/>
      <c r="U945"/>
      <c r="V945"/>
      <c r="W945"/>
      <c r="X945"/>
      <c r="Y945"/>
      <c r="Z945"/>
      <c r="AA945"/>
    </row>
    <row r="946" spans="1:27" s="44" customFormat="1" x14ac:dyDescent="0.15">
      <c r="A946" s="66"/>
      <c r="O946"/>
      <c r="T946"/>
      <c r="U946"/>
      <c r="V946"/>
      <c r="W946"/>
      <c r="X946"/>
      <c r="Y946"/>
      <c r="Z946"/>
      <c r="AA946"/>
    </row>
    <row r="947" spans="1:27" s="44" customFormat="1" x14ac:dyDescent="0.15">
      <c r="A947" s="66"/>
      <c r="O947"/>
      <c r="T947"/>
      <c r="U947"/>
      <c r="V947"/>
      <c r="W947"/>
      <c r="X947"/>
      <c r="Y947"/>
      <c r="Z947"/>
      <c r="AA947"/>
    </row>
    <row r="948" spans="1:27" s="44" customFormat="1" x14ac:dyDescent="0.15">
      <c r="A948" s="66"/>
      <c r="O948"/>
      <c r="T948"/>
      <c r="U948"/>
      <c r="V948"/>
      <c r="W948"/>
      <c r="X948"/>
      <c r="Y948"/>
      <c r="Z948"/>
      <c r="AA948"/>
    </row>
    <row r="949" spans="1:27" s="44" customFormat="1" x14ac:dyDescent="0.15">
      <c r="A949" s="66"/>
      <c r="O949"/>
      <c r="T949"/>
      <c r="U949"/>
      <c r="V949"/>
      <c r="W949"/>
      <c r="X949"/>
      <c r="Y949"/>
      <c r="Z949"/>
      <c r="AA949"/>
    </row>
    <row r="950" spans="1:27" s="44" customFormat="1" x14ac:dyDescent="0.15">
      <c r="A950" s="66"/>
      <c r="O950"/>
      <c r="T950"/>
      <c r="U950"/>
      <c r="V950"/>
      <c r="W950"/>
      <c r="X950"/>
      <c r="Y950"/>
      <c r="Z950"/>
      <c r="AA950"/>
    </row>
    <row r="951" spans="1:27" s="44" customFormat="1" x14ac:dyDescent="0.15">
      <c r="A951" s="66"/>
      <c r="O951"/>
      <c r="T951"/>
      <c r="U951"/>
      <c r="V951"/>
      <c r="W951"/>
      <c r="X951"/>
      <c r="Y951"/>
      <c r="Z951"/>
      <c r="AA951"/>
    </row>
    <row r="952" spans="1:27" s="44" customFormat="1" x14ac:dyDescent="0.15">
      <c r="A952" s="66"/>
      <c r="O952"/>
      <c r="T952"/>
      <c r="U952"/>
      <c r="V952"/>
      <c r="W952"/>
      <c r="X952"/>
      <c r="Y952"/>
      <c r="Z952"/>
      <c r="AA952"/>
    </row>
    <row r="953" spans="1:27" s="44" customFormat="1" x14ac:dyDescent="0.15">
      <c r="A953" s="66"/>
      <c r="O953"/>
      <c r="T953"/>
      <c r="U953"/>
      <c r="V953"/>
      <c r="W953"/>
      <c r="X953"/>
      <c r="Y953"/>
      <c r="Z953"/>
      <c r="AA953"/>
    </row>
    <row r="954" spans="1:27" s="44" customFormat="1" x14ac:dyDescent="0.15">
      <c r="A954" s="66"/>
      <c r="O954"/>
      <c r="T954"/>
      <c r="U954"/>
      <c r="V954"/>
      <c r="W954"/>
      <c r="X954"/>
      <c r="Y954"/>
      <c r="Z954"/>
      <c r="AA954"/>
    </row>
    <row r="955" spans="1:27" s="44" customFormat="1" x14ac:dyDescent="0.15">
      <c r="A955" s="66"/>
      <c r="O955"/>
      <c r="T955"/>
      <c r="U955"/>
      <c r="V955"/>
      <c r="W955"/>
      <c r="X955"/>
      <c r="Y955"/>
      <c r="Z955"/>
      <c r="AA955"/>
    </row>
    <row r="956" spans="1:27" s="44" customFormat="1" x14ac:dyDescent="0.15">
      <c r="A956" s="66"/>
      <c r="O956"/>
      <c r="T956"/>
      <c r="U956"/>
      <c r="V956"/>
      <c r="W956"/>
      <c r="X956"/>
      <c r="Y956"/>
      <c r="Z956"/>
      <c r="AA956"/>
    </row>
    <row r="957" spans="1:27" s="44" customFormat="1" x14ac:dyDescent="0.15">
      <c r="A957" s="66"/>
      <c r="O957"/>
      <c r="T957"/>
      <c r="U957"/>
      <c r="V957"/>
      <c r="W957"/>
      <c r="X957"/>
      <c r="Y957"/>
      <c r="Z957"/>
      <c r="AA957"/>
    </row>
    <row r="958" spans="1:27" s="44" customFormat="1" x14ac:dyDescent="0.15">
      <c r="A958" s="66"/>
      <c r="O958"/>
      <c r="T958"/>
      <c r="U958"/>
      <c r="V958"/>
      <c r="W958"/>
      <c r="X958"/>
      <c r="Y958"/>
      <c r="Z958"/>
      <c r="AA958"/>
    </row>
    <row r="959" spans="1:27" s="44" customFormat="1" x14ac:dyDescent="0.15">
      <c r="A959" s="66"/>
      <c r="O959"/>
      <c r="T959"/>
      <c r="U959"/>
      <c r="V959"/>
      <c r="W959"/>
      <c r="X959"/>
      <c r="Y959"/>
      <c r="Z959"/>
      <c r="AA959"/>
    </row>
    <row r="960" spans="1:27" s="44" customFormat="1" x14ac:dyDescent="0.15">
      <c r="A960" s="66"/>
      <c r="O960"/>
      <c r="T960"/>
      <c r="U960"/>
      <c r="V960"/>
      <c r="W960"/>
      <c r="X960"/>
      <c r="Y960"/>
      <c r="Z960"/>
      <c r="AA960"/>
    </row>
    <row r="961" spans="1:27" s="44" customFormat="1" x14ac:dyDescent="0.15">
      <c r="A961" s="66"/>
      <c r="O961"/>
      <c r="T961"/>
      <c r="U961"/>
      <c r="V961"/>
      <c r="W961"/>
      <c r="X961"/>
      <c r="Y961"/>
      <c r="Z961"/>
      <c r="AA961"/>
    </row>
    <row r="962" spans="1:27" s="44" customFormat="1" x14ac:dyDescent="0.15">
      <c r="A962" s="66"/>
      <c r="O962"/>
      <c r="T962"/>
      <c r="U962"/>
      <c r="V962"/>
      <c r="W962"/>
      <c r="X962"/>
      <c r="Y962"/>
      <c r="Z962"/>
      <c r="AA962"/>
    </row>
    <row r="963" spans="1:27" s="44" customFormat="1" x14ac:dyDescent="0.15">
      <c r="A963" s="66"/>
      <c r="O963"/>
      <c r="T963"/>
      <c r="U963"/>
      <c r="V963"/>
      <c r="W963"/>
      <c r="X963"/>
      <c r="Y963"/>
      <c r="Z963"/>
      <c r="AA963"/>
    </row>
    <row r="964" spans="1:27" s="44" customFormat="1" x14ac:dyDescent="0.15">
      <c r="A964" s="66"/>
      <c r="O964"/>
      <c r="T964"/>
      <c r="U964"/>
      <c r="V964"/>
      <c r="W964"/>
      <c r="X964"/>
      <c r="Y964"/>
      <c r="Z964"/>
      <c r="AA964"/>
    </row>
    <row r="965" spans="1:27" s="44" customFormat="1" x14ac:dyDescent="0.15">
      <c r="A965" s="66"/>
      <c r="O965"/>
      <c r="T965"/>
      <c r="U965"/>
      <c r="V965"/>
      <c r="W965"/>
      <c r="X965"/>
      <c r="Y965"/>
      <c r="Z965"/>
      <c r="AA965"/>
    </row>
    <row r="966" spans="1:27" s="44" customFormat="1" x14ac:dyDescent="0.15">
      <c r="A966" s="66"/>
      <c r="O966"/>
      <c r="T966"/>
      <c r="U966"/>
      <c r="V966"/>
      <c r="W966"/>
      <c r="X966"/>
      <c r="Y966"/>
      <c r="Z966"/>
      <c r="AA966"/>
    </row>
    <row r="967" spans="1:27" s="44" customFormat="1" x14ac:dyDescent="0.15">
      <c r="A967" s="66"/>
      <c r="O967"/>
      <c r="T967"/>
      <c r="U967"/>
      <c r="V967"/>
      <c r="W967"/>
      <c r="X967"/>
      <c r="Y967"/>
      <c r="Z967"/>
      <c r="AA967"/>
    </row>
    <row r="968" spans="1:27" s="44" customFormat="1" x14ac:dyDescent="0.15">
      <c r="A968" s="66"/>
      <c r="O968"/>
      <c r="T968"/>
      <c r="U968"/>
      <c r="V968"/>
      <c r="W968"/>
      <c r="X968"/>
      <c r="Y968"/>
      <c r="Z968"/>
      <c r="AA968"/>
    </row>
    <row r="969" spans="1:27" s="44" customFormat="1" x14ac:dyDescent="0.15">
      <c r="A969" s="66"/>
      <c r="O969"/>
      <c r="T969"/>
      <c r="U969"/>
      <c r="V969"/>
      <c r="W969"/>
      <c r="X969"/>
      <c r="Y969"/>
      <c r="Z969"/>
      <c r="AA969"/>
    </row>
    <row r="970" spans="1:27" s="44" customFormat="1" x14ac:dyDescent="0.15">
      <c r="A970" s="66"/>
      <c r="O970"/>
      <c r="T970"/>
      <c r="U970"/>
      <c r="V970"/>
      <c r="W970"/>
      <c r="X970"/>
      <c r="Y970"/>
      <c r="Z970"/>
      <c r="AA970"/>
    </row>
    <row r="971" spans="1:27" s="44" customFormat="1" x14ac:dyDescent="0.15">
      <c r="A971" s="66"/>
      <c r="O971"/>
      <c r="T971"/>
      <c r="U971"/>
      <c r="V971"/>
      <c r="W971"/>
      <c r="X971"/>
      <c r="Y971"/>
      <c r="Z971"/>
      <c r="AA971"/>
    </row>
    <row r="972" spans="1:27" s="44" customFormat="1" x14ac:dyDescent="0.15">
      <c r="A972" s="66"/>
      <c r="O972"/>
      <c r="T972"/>
      <c r="U972"/>
      <c r="V972"/>
      <c r="W972"/>
      <c r="X972"/>
      <c r="Y972"/>
      <c r="Z972"/>
      <c r="AA972"/>
    </row>
    <row r="973" spans="1:27" s="44" customFormat="1" x14ac:dyDescent="0.15">
      <c r="A973" s="66"/>
      <c r="O973"/>
      <c r="T973"/>
      <c r="U973"/>
      <c r="V973"/>
      <c r="W973"/>
      <c r="X973"/>
      <c r="Y973"/>
      <c r="Z973"/>
      <c r="AA973"/>
    </row>
    <row r="974" spans="1:27" s="44" customFormat="1" x14ac:dyDescent="0.15">
      <c r="A974" s="66"/>
      <c r="O974"/>
      <c r="T974"/>
      <c r="U974"/>
      <c r="V974"/>
      <c r="W974"/>
      <c r="X974"/>
      <c r="Y974"/>
      <c r="Z974"/>
      <c r="AA974"/>
    </row>
    <row r="975" spans="1:27" s="44" customFormat="1" x14ac:dyDescent="0.15">
      <c r="A975" s="66"/>
      <c r="O975"/>
      <c r="T975"/>
      <c r="U975"/>
      <c r="V975"/>
      <c r="W975"/>
      <c r="X975"/>
      <c r="Y975"/>
      <c r="Z975"/>
      <c r="AA975"/>
    </row>
    <row r="976" spans="1:27" s="44" customFormat="1" x14ac:dyDescent="0.15">
      <c r="A976" s="66"/>
      <c r="O976"/>
      <c r="T976"/>
      <c r="U976"/>
      <c r="V976"/>
      <c r="W976"/>
      <c r="X976"/>
      <c r="Y976"/>
      <c r="Z976"/>
      <c r="AA976"/>
    </row>
    <row r="977" spans="1:27" s="44" customFormat="1" x14ac:dyDescent="0.15">
      <c r="A977" s="66"/>
      <c r="O977"/>
      <c r="T977"/>
      <c r="U977"/>
      <c r="V977"/>
      <c r="W977"/>
      <c r="X977"/>
      <c r="Y977"/>
      <c r="Z977"/>
      <c r="AA977"/>
    </row>
    <row r="978" spans="1:27" s="44" customFormat="1" x14ac:dyDescent="0.15">
      <c r="A978" s="66"/>
      <c r="O978"/>
      <c r="T978"/>
      <c r="U978"/>
      <c r="V978"/>
      <c r="W978"/>
      <c r="X978"/>
      <c r="Y978"/>
      <c r="Z978"/>
      <c r="AA978"/>
    </row>
    <row r="979" spans="1:27" s="44" customFormat="1" x14ac:dyDescent="0.15">
      <c r="A979" s="66"/>
      <c r="O979"/>
      <c r="T979"/>
      <c r="U979"/>
      <c r="V979"/>
      <c r="W979"/>
      <c r="X979"/>
      <c r="Y979"/>
      <c r="Z979"/>
      <c r="AA979"/>
    </row>
    <row r="980" spans="1:27" s="44" customFormat="1" x14ac:dyDescent="0.15">
      <c r="A980" s="66"/>
      <c r="O980"/>
      <c r="T980"/>
      <c r="U980"/>
      <c r="V980"/>
      <c r="W980"/>
      <c r="X980"/>
      <c r="Y980"/>
      <c r="Z980"/>
      <c r="AA980"/>
    </row>
    <row r="981" spans="1:27" s="44" customFormat="1" x14ac:dyDescent="0.15">
      <c r="A981" s="66"/>
      <c r="O981"/>
      <c r="T981"/>
      <c r="U981"/>
      <c r="V981"/>
      <c r="W981"/>
      <c r="X981"/>
      <c r="Y981"/>
      <c r="Z981"/>
      <c r="AA981"/>
    </row>
    <row r="982" spans="1:27" s="44" customFormat="1" x14ac:dyDescent="0.15">
      <c r="A982" s="66"/>
      <c r="O982"/>
      <c r="T982"/>
      <c r="U982"/>
      <c r="V982"/>
      <c r="W982"/>
      <c r="X982"/>
      <c r="Y982"/>
      <c r="Z982"/>
      <c r="AA982"/>
    </row>
    <row r="983" spans="1:27" s="44" customFormat="1" x14ac:dyDescent="0.15">
      <c r="A983" s="66"/>
      <c r="O983"/>
      <c r="T983"/>
      <c r="U983"/>
      <c r="V983"/>
      <c r="W983"/>
      <c r="X983"/>
      <c r="Y983"/>
      <c r="Z983"/>
      <c r="AA983"/>
    </row>
    <row r="984" spans="1:27" s="44" customFormat="1" x14ac:dyDescent="0.15">
      <c r="A984" s="66"/>
      <c r="O984"/>
      <c r="T984"/>
      <c r="U984"/>
      <c r="V984"/>
      <c r="W984"/>
      <c r="X984"/>
      <c r="Y984"/>
      <c r="Z984"/>
      <c r="AA984"/>
    </row>
    <row r="985" spans="1:27" s="44" customFormat="1" x14ac:dyDescent="0.15">
      <c r="A985" s="66"/>
      <c r="O985"/>
      <c r="T985"/>
      <c r="U985"/>
      <c r="V985"/>
      <c r="W985"/>
      <c r="X985"/>
      <c r="Y985"/>
      <c r="Z985"/>
      <c r="AA985"/>
    </row>
    <row r="986" spans="1:27" s="44" customFormat="1" x14ac:dyDescent="0.15">
      <c r="A986" s="66"/>
      <c r="O986"/>
      <c r="T986"/>
      <c r="U986"/>
      <c r="V986"/>
      <c r="W986"/>
      <c r="X986"/>
      <c r="Y986"/>
      <c r="Z986"/>
      <c r="AA986"/>
    </row>
    <row r="987" spans="1:27" s="44" customFormat="1" x14ac:dyDescent="0.15">
      <c r="A987" s="66"/>
      <c r="O987"/>
      <c r="T987"/>
      <c r="U987"/>
      <c r="V987"/>
      <c r="W987"/>
      <c r="X987"/>
      <c r="Y987"/>
      <c r="Z987"/>
      <c r="AA987"/>
    </row>
    <row r="988" spans="1:27" s="44" customFormat="1" x14ac:dyDescent="0.15">
      <c r="A988" s="66"/>
      <c r="O988"/>
      <c r="T988"/>
      <c r="U988"/>
      <c r="V988"/>
      <c r="W988"/>
      <c r="X988"/>
      <c r="Y988"/>
      <c r="Z988"/>
      <c r="AA988"/>
    </row>
    <row r="989" spans="1:27" s="44" customFormat="1" x14ac:dyDescent="0.15">
      <c r="A989" s="66"/>
      <c r="O989"/>
      <c r="T989"/>
      <c r="U989"/>
      <c r="V989"/>
      <c r="W989"/>
      <c r="X989"/>
      <c r="Y989"/>
      <c r="Z989"/>
      <c r="AA989"/>
    </row>
    <row r="990" spans="1:27" s="44" customFormat="1" x14ac:dyDescent="0.15">
      <c r="A990" s="66"/>
      <c r="O990"/>
      <c r="T990"/>
      <c r="U990"/>
      <c r="V990"/>
      <c r="W990"/>
      <c r="X990"/>
      <c r="Y990"/>
      <c r="Z990"/>
      <c r="AA990"/>
    </row>
    <row r="991" spans="1:27" s="44" customFormat="1" x14ac:dyDescent="0.15">
      <c r="A991" s="66"/>
      <c r="O991"/>
      <c r="T991"/>
      <c r="U991"/>
      <c r="V991"/>
      <c r="W991"/>
      <c r="X991"/>
      <c r="Y991"/>
      <c r="Z991"/>
      <c r="AA991"/>
    </row>
    <row r="992" spans="1:27" s="44" customFormat="1" x14ac:dyDescent="0.15">
      <c r="A992" s="66"/>
      <c r="O992"/>
      <c r="T992"/>
      <c r="U992"/>
      <c r="V992"/>
      <c r="W992"/>
      <c r="X992"/>
      <c r="Y992"/>
      <c r="Z992"/>
      <c r="AA992"/>
    </row>
    <row r="993" spans="1:27" s="44" customFormat="1" x14ac:dyDescent="0.15">
      <c r="A993" s="66"/>
      <c r="O993"/>
      <c r="T993"/>
      <c r="U993"/>
      <c r="V993"/>
      <c r="W993"/>
      <c r="X993"/>
      <c r="Y993"/>
      <c r="Z993"/>
      <c r="AA993"/>
    </row>
    <row r="994" spans="1:27" s="44" customFormat="1" x14ac:dyDescent="0.15">
      <c r="A994" s="66"/>
      <c r="O994"/>
      <c r="T994"/>
      <c r="U994"/>
      <c r="V994"/>
      <c r="W994"/>
      <c r="X994"/>
      <c r="Y994"/>
      <c r="Z994"/>
      <c r="AA994"/>
    </row>
    <row r="995" spans="1:27" s="44" customFormat="1" x14ac:dyDescent="0.15">
      <c r="A995" s="66"/>
      <c r="O995"/>
      <c r="T995"/>
      <c r="U995"/>
      <c r="V995"/>
      <c r="W995"/>
      <c r="X995"/>
      <c r="Y995"/>
      <c r="Z995"/>
      <c r="AA995"/>
    </row>
    <row r="996" spans="1:27" s="44" customFormat="1" x14ac:dyDescent="0.15">
      <c r="A996" s="66"/>
      <c r="O996"/>
      <c r="T996"/>
      <c r="U996"/>
      <c r="V996"/>
      <c r="W996"/>
      <c r="X996"/>
      <c r="Y996"/>
      <c r="Z996"/>
      <c r="AA996"/>
    </row>
    <row r="997" spans="1:27" s="44" customFormat="1" x14ac:dyDescent="0.15">
      <c r="A997" s="66"/>
      <c r="O997"/>
      <c r="T997"/>
      <c r="U997"/>
      <c r="V997"/>
      <c r="W997"/>
      <c r="X997"/>
      <c r="Y997"/>
      <c r="Z997"/>
      <c r="AA997"/>
    </row>
    <row r="998" spans="1:27" s="44" customFormat="1" x14ac:dyDescent="0.15">
      <c r="A998" s="66"/>
      <c r="O998"/>
      <c r="T998"/>
      <c r="U998"/>
      <c r="V998"/>
      <c r="W998"/>
      <c r="X998"/>
      <c r="Y998"/>
      <c r="Z998"/>
      <c r="AA998"/>
    </row>
    <row r="999" spans="1:27" s="44" customFormat="1" x14ac:dyDescent="0.15">
      <c r="A999" s="66"/>
      <c r="O999"/>
      <c r="T999"/>
      <c r="U999"/>
      <c r="V999"/>
      <c r="W999"/>
      <c r="X999"/>
      <c r="Y999"/>
      <c r="Z999"/>
      <c r="AA999"/>
    </row>
    <row r="1000" spans="1:27" s="44" customFormat="1" x14ac:dyDescent="0.15">
      <c r="A1000" s="66"/>
      <c r="O1000"/>
      <c r="T1000"/>
      <c r="U1000"/>
      <c r="V1000"/>
      <c r="W1000"/>
      <c r="X1000"/>
      <c r="Y1000"/>
      <c r="Z1000"/>
      <c r="AA1000"/>
    </row>
    <row r="1001" spans="1:27" s="44" customFormat="1" x14ac:dyDescent="0.15">
      <c r="A1001" s="66"/>
      <c r="O1001"/>
      <c r="T1001"/>
      <c r="U1001"/>
      <c r="V1001"/>
      <c r="W1001"/>
      <c r="X1001"/>
      <c r="Y1001"/>
      <c r="Z1001"/>
      <c r="AA1001"/>
    </row>
    <row r="1002" spans="1:27" s="44" customFormat="1" x14ac:dyDescent="0.15">
      <c r="A1002" s="66"/>
      <c r="O1002"/>
      <c r="T1002"/>
      <c r="U1002"/>
      <c r="V1002"/>
      <c r="W1002"/>
      <c r="X1002"/>
      <c r="Y1002"/>
      <c r="Z1002"/>
      <c r="AA1002"/>
    </row>
    <row r="1003" spans="1:27" s="44" customFormat="1" x14ac:dyDescent="0.15">
      <c r="A1003" s="66"/>
      <c r="O1003"/>
      <c r="T1003"/>
      <c r="U1003"/>
      <c r="V1003"/>
      <c r="W1003"/>
      <c r="X1003"/>
      <c r="Y1003"/>
      <c r="Z1003"/>
      <c r="AA1003"/>
    </row>
    <row r="1004" spans="1:27" s="44" customFormat="1" x14ac:dyDescent="0.15">
      <c r="A1004" s="66"/>
      <c r="O1004"/>
      <c r="T1004"/>
      <c r="U1004"/>
      <c r="V1004"/>
      <c r="W1004"/>
      <c r="X1004"/>
      <c r="Y1004"/>
      <c r="Z1004"/>
      <c r="AA1004"/>
    </row>
    <row r="1005" spans="1:27" s="44" customFormat="1" x14ac:dyDescent="0.15">
      <c r="A1005" s="66"/>
      <c r="O1005"/>
      <c r="T1005"/>
      <c r="U1005"/>
      <c r="V1005"/>
      <c r="W1005"/>
      <c r="X1005"/>
      <c r="Y1005"/>
      <c r="Z1005"/>
      <c r="AA1005"/>
    </row>
    <row r="1006" spans="1:27" s="44" customFormat="1" x14ac:dyDescent="0.15">
      <c r="A1006" s="66"/>
      <c r="O1006"/>
      <c r="T1006"/>
      <c r="U1006"/>
      <c r="V1006"/>
      <c r="W1006"/>
      <c r="X1006"/>
      <c r="Y1006"/>
      <c r="Z1006"/>
      <c r="AA1006"/>
    </row>
    <row r="1007" spans="1:27" s="44" customFormat="1" x14ac:dyDescent="0.15">
      <c r="A1007" s="66"/>
      <c r="O1007"/>
      <c r="T1007"/>
      <c r="U1007"/>
      <c r="V1007"/>
      <c r="W1007"/>
      <c r="X1007"/>
      <c r="Y1007"/>
      <c r="Z1007"/>
      <c r="AA1007"/>
    </row>
    <row r="1008" spans="1:27" s="44" customFormat="1" x14ac:dyDescent="0.15">
      <c r="A1008" s="66"/>
      <c r="O1008"/>
      <c r="T1008"/>
      <c r="U1008"/>
      <c r="V1008"/>
      <c r="W1008"/>
      <c r="X1008"/>
      <c r="Y1008"/>
      <c r="Z1008"/>
      <c r="AA1008"/>
    </row>
    <row r="1009" spans="1:27" s="44" customFormat="1" x14ac:dyDescent="0.15">
      <c r="A1009" s="66"/>
      <c r="O1009"/>
      <c r="T1009"/>
      <c r="U1009"/>
      <c r="V1009"/>
      <c r="W1009"/>
      <c r="X1009"/>
      <c r="Y1009"/>
      <c r="Z1009"/>
      <c r="AA1009"/>
    </row>
    <row r="1010" spans="1:27" s="44" customFormat="1" x14ac:dyDescent="0.15">
      <c r="A1010" s="66"/>
      <c r="O1010"/>
      <c r="T1010"/>
      <c r="U1010"/>
      <c r="V1010"/>
      <c r="W1010"/>
      <c r="X1010"/>
      <c r="Y1010"/>
      <c r="Z1010"/>
      <c r="AA1010"/>
    </row>
    <row r="1011" spans="1:27" s="44" customFormat="1" x14ac:dyDescent="0.15">
      <c r="A1011" s="66"/>
      <c r="O1011"/>
      <c r="T1011"/>
      <c r="U1011"/>
      <c r="V1011"/>
      <c r="W1011"/>
      <c r="X1011"/>
      <c r="Y1011"/>
      <c r="Z1011"/>
      <c r="AA1011"/>
    </row>
    <row r="1012" spans="1:27" s="44" customFormat="1" x14ac:dyDescent="0.15">
      <c r="A1012" s="66"/>
      <c r="O1012"/>
      <c r="T1012"/>
      <c r="U1012"/>
      <c r="V1012"/>
      <c r="W1012"/>
      <c r="X1012"/>
      <c r="Y1012"/>
      <c r="Z1012"/>
      <c r="AA1012"/>
    </row>
    <row r="1013" spans="1:27" s="44" customFormat="1" x14ac:dyDescent="0.15">
      <c r="A1013" s="66"/>
      <c r="O1013"/>
      <c r="T1013"/>
      <c r="U1013"/>
      <c r="V1013"/>
      <c r="W1013"/>
      <c r="X1013"/>
      <c r="Y1013"/>
      <c r="Z1013"/>
      <c r="AA1013"/>
    </row>
    <row r="1014" spans="1:27" s="44" customFormat="1" x14ac:dyDescent="0.15">
      <c r="A1014" s="66"/>
      <c r="O1014"/>
      <c r="T1014"/>
      <c r="U1014"/>
      <c r="V1014"/>
      <c r="W1014"/>
      <c r="X1014"/>
      <c r="Y1014"/>
      <c r="Z1014"/>
      <c r="AA1014"/>
    </row>
    <row r="1015" spans="1:27" s="44" customFormat="1" x14ac:dyDescent="0.15">
      <c r="A1015" s="66"/>
      <c r="O1015"/>
      <c r="T1015"/>
      <c r="U1015"/>
      <c r="V1015"/>
      <c r="W1015"/>
      <c r="X1015"/>
      <c r="Y1015"/>
      <c r="Z1015"/>
      <c r="AA1015"/>
    </row>
    <row r="1016" spans="1:27" s="44" customFormat="1" x14ac:dyDescent="0.15">
      <c r="A1016" s="66"/>
      <c r="O1016"/>
      <c r="T1016"/>
      <c r="U1016"/>
      <c r="V1016"/>
      <c r="W1016"/>
      <c r="X1016"/>
      <c r="Y1016"/>
      <c r="Z1016"/>
      <c r="AA1016"/>
    </row>
    <row r="1017" spans="1:27" s="44" customFormat="1" x14ac:dyDescent="0.15">
      <c r="A1017" s="66"/>
      <c r="O1017"/>
      <c r="T1017"/>
      <c r="U1017"/>
      <c r="V1017"/>
      <c r="W1017"/>
      <c r="X1017"/>
      <c r="Y1017"/>
      <c r="Z1017"/>
      <c r="AA1017"/>
    </row>
    <row r="1018" spans="1:27" s="44" customFormat="1" x14ac:dyDescent="0.15">
      <c r="A1018" s="66"/>
      <c r="O1018"/>
      <c r="T1018"/>
      <c r="U1018"/>
      <c r="V1018"/>
      <c r="W1018"/>
      <c r="X1018"/>
      <c r="Y1018"/>
      <c r="Z1018"/>
      <c r="AA1018"/>
    </row>
    <row r="1019" spans="1:27" s="44" customFormat="1" x14ac:dyDescent="0.15">
      <c r="A1019" s="66"/>
      <c r="O1019"/>
      <c r="T1019"/>
      <c r="U1019"/>
      <c r="V1019"/>
      <c r="W1019"/>
      <c r="X1019"/>
      <c r="Y1019"/>
      <c r="Z1019"/>
      <c r="AA1019"/>
    </row>
    <row r="1020" spans="1:27" s="44" customFormat="1" x14ac:dyDescent="0.15">
      <c r="A1020" s="66"/>
      <c r="O1020"/>
      <c r="T1020"/>
      <c r="U1020"/>
      <c r="V1020"/>
      <c r="W1020"/>
      <c r="X1020"/>
      <c r="Y1020"/>
      <c r="Z1020"/>
      <c r="AA1020"/>
    </row>
    <row r="1021" spans="1:27" s="44" customFormat="1" x14ac:dyDescent="0.15">
      <c r="A1021" s="66"/>
      <c r="O1021"/>
      <c r="T1021"/>
      <c r="U1021"/>
      <c r="V1021"/>
      <c r="W1021"/>
      <c r="X1021"/>
      <c r="Y1021"/>
      <c r="Z1021"/>
      <c r="AA1021"/>
    </row>
    <row r="1022" spans="1:27" s="44" customFormat="1" x14ac:dyDescent="0.15">
      <c r="A1022" s="66"/>
      <c r="O1022"/>
      <c r="T1022"/>
      <c r="U1022"/>
      <c r="V1022"/>
      <c r="W1022"/>
      <c r="X1022"/>
      <c r="Y1022"/>
      <c r="Z1022"/>
      <c r="AA1022"/>
    </row>
    <row r="1023" spans="1:27" s="44" customFormat="1" x14ac:dyDescent="0.15">
      <c r="A1023" s="66"/>
      <c r="O1023"/>
      <c r="T1023"/>
      <c r="U1023"/>
      <c r="V1023"/>
      <c r="W1023"/>
      <c r="X1023"/>
      <c r="Y1023"/>
      <c r="Z1023"/>
      <c r="AA1023"/>
    </row>
    <row r="1024" spans="1:27" s="44" customFormat="1" x14ac:dyDescent="0.15">
      <c r="A1024" s="66"/>
      <c r="O1024"/>
      <c r="T1024"/>
      <c r="U1024"/>
      <c r="V1024"/>
      <c r="W1024"/>
      <c r="X1024"/>
      <c r="Y1024"/>
      <c r="Z1024"/>
      <c r="AA1024"/>
    </row>
    <row r="1025" spans="1:27" s="44" customFormat="1" x14ac:dyDescent="0.15">
      <c r="A1025" s="66"/>
      <c r="O1025"/>
      <c r="T1025"/>
      <c r="U1025"/>
      <c r="V1025"/>
      <c r="W1025"/>
      <c r="X1025"/>
      <c r="Y1025"/>
      <c r="Z1025"/>
      <c r="AA1025"/>
    </row>
    <row r="1026" spans="1:27" s="44" customFormat="1" x14ac:dyDescent="0.15">
      <c r="A1026" s="66"/>
      <c r="O1026"/>
      <c r="T1026"/>
      <c r="U1026"/>
      <c r="V1026"/>
      <c r="W1026"/>
      <c r="X1026"/>
      <c r="Y1026"/>
      <c r="Z1026"/>
      <c r="AA1026"/>
    </row>
    <row r="1027" spans="1:27" s="44" customFormat="1" x14ac:dyDescent="0.15">
      <c r="A1027" s="66"/>
      <c r="O1027"/>
      <c r="T1027"/>
      <c r="U1027"/>
      <c r="V1027"/>
      <c r="W1027"/>
      <c r="X1027"/>
      <c r="Y1027"/>
      <c r="Z1027"/>
      <c r="AA1027"/>
    </row>
    <row r="1028" spans="1:27" s="44" customFormat="1" x14ac:dyDescent="0.15">
      <c r="A1028" s="66"/>
      <c r="O1028"/>
      <c r="T1028"/>
      <c r="U1028"/>
      <c r="V1028"/>
      <c r="W1028"/>
      <c r="X1028"/>
      <c r="Y1028"/>
      <c r="Z1028"/>
      <c r="AA1028"/>
    </row>
    <row r="1029" spans="1:27" s="44" customFormat="1" x14ac:dyDescent="0.15">
      <c r="A1029" s="66"/>
      <c r="O1029"/>
      <c r="T1029"/>
      <c r="U1029"/>
      <c r="V1029"/>
      <c r="W1029"/>
      <c r="X1029"/>
      <c r="Y1029"/>
      <c r="Z1029"/>
      <c r="AA1029"/>
    </row>
    <row r="1030" spans="1:27" s="44" customFormat="1" x14ac:dyDescent="0.15">
      <c r="A1030" s="66"/>
      <c r="O1030"/>
      <c r="T1030"/>
      <c r="U1030"/>
      <c r="V1030"/>
      <c r="W1030"/>
      <c r="X1030"/>
      <c r="Y1030"/>
      <c r="Z1030"/>
      <c r="AA1030"/>
    </row>
    <row r="1031" spans="1:27" s="44" customFormat="1" x14ac:dyDescent="0.15">
      <c r="A1031" s="66"/>
      <c r="O1031"/>
      <c r="T1031"/>
      <c r="U1031"/>
      <c r="V1031"/>
      <c r="W1031"/>
      <c r="X1031"/>
      <c r="Y1031"/>
      <c r="Z1031"/>
      <c r="AA1031"/>
    </row>
    <row r="1032" spans="1:27" s="44" customFormat="1" x14ac:dyDescent="0.15">
      <c r="A1032" s="66"/>
      <c r="O1032"/>
      <c r="T1032"/>
      <c r="U1032"/>
      <c r="V1032"/>
      <c r="W1032"/>
      <c r="X1032"/>
      <c r="Y1032"/>
      <c r="Z1032"/>
      <c r="AA1032"/>
    </row>
    <row r="1033" spans="1:27" s="44" customFormat="1" x14ac:dyDescent="0.15">
      <c r="A1033" s="66"/>
      <c r="O1033"/>
      <c r="T1033"/>
      <c r="U1033"/>
      <c r="V1033"/>
      <c r="W1033"/>
      <c r="X1033"/>
      <c r="Y1033"/>
      <c r="Z1033"/>
      <c r="AA1033"/>
    </row>
    <row r="1034" spans="1:27" s="44" customFormat="1" x14ac:dyDescent="0.15">
      <c r="A1034" s="66"/>
      <c r="O1034"/>
      <c r="T1034"/>
      <c r="U1034"/>
      <c r="V1034"/>
      <c r="W1034"/>
      <c r="X1034"/>
      <c r="Y1034"/>
      <c r="Z1034"/>
      <c r="AA1034"/>
    </row>
    <row r="1035" spans="1:27" s="44" customFormat="1" x14ac:dyDescent="0.15">
      <c r="A1035" s="66"/>
      <c r="O1035"/>
      <c r="T1035"/>
      <c r="U1035"/>
      <c r="V1035"/>
      <c r="W1035"/>
      <c r="X1035"/>
      <c r="Y1035"/>
      <c r="Z1035"/>
      <c r="AA1035"/>
    </row>
    <row r="1036" spans="1:27" s="44" customFormat="1" x14ac:dyDescent="0.15">
      <c r="A1036" s="66"/>
      <c r="O1036"/>
      <c r="T1036"/>
      <c r="U1036"/>
      <c r="V1036"/>
      <c r="W1036"/>
      <c r="X1036"/>
      <c r="Y1036"/>
      <c r="Z1036"/>
      <c r="AA1036"/>
    </row>
    <row r="1037" spans="1:27" s="44" customFormat="1" x14ac:dyDescent="0.15">
      <c r="A1037" s="66"/>
      <c r="O1037"/>
      <c r="T1037"/>
      <c r="U1037"/>
      <c r="V1037"/>
      <c r="W1037"/>
      <c r="X1037"/>
      <c r="Y1037"/>
      <c r="Z1037"/>
      <c r="AA1037"/>
    </row>
    <row r="1038" spans="1:27" s="44" customFormat="1" x14ac:dyDescent="0.15">
      <c r="A1038" s="66"/>
      <c r="O1038"/>
      <c r="T1038"/>
      <c r="U1038"/>
      <c r="V1038"/>
      <c r="W1038"/>
      <c r="X1038"/>
      <c r="Y1038"/>
      <c r="Z1038"/>
      <c r="AA1038"/>
    </row>
    <row r="1039" spans="1:27" s="44" customFormat="1" x14ac:dyDescent="0.15">
      <c r="A1039" s="66"/>
      <c r="O1039"/>
      <c r="T1039"/>
      <c r="U1039"/>
      <c r="V1039"/>
      <c r="W1039"/>
      <c r="X1039"/>
      <c r="Y1039"/>
      <c r="Z1039"/>
      <c r="AA1039"/>
    </row>
    <row r="1040" spans="1:27" s="44" customFormat="1" x14ac:dyDescent="0.15">
      <c r="A1040" s="66"/>
      <c r="O1040"/>
      <c r="T1040"/>
      <c r="U1040"/>
      <c r="V1040"/>
      <c r="W1040"/>
      <c r="X1040"/>
      <c r="Y1040"/>
      <c r="Z1040"/>
      <c r="AA1040"/>
    </row>
    <row r="1041" spans="1:27" s="44" customFormat="1" x14ac:dyDescent="0.15">
      <c r="A1041" s="66"/>
      <c r="O1041"/>
      <c r="T1041"/>
      <c r="U1041"/>
      <c r="V1041"/>
      <c r="W1041"/>
      <c r="X1041"/>
      <c r="Y1041"/>
      <c r="Z1041"/>
      <c r="AA1041"/>
    </row>
    <row r="1042" spans="1:27" s="44" customFormat="1" x14ac:dyDescent="0.15">
      <c r="A1042" s="66"/>
      <c r="O1042"/>
      <c r="T1042"/>
      <c r="U1042"/>
      <c r="V1042"/>
      <c r="W1042"/>
      <c r="X1042"/>
      <c r="Y1042"/>
      <c r="Z1042"/>
      <c r="AA1042"/>
    </row>
    <row r="1043" spans="1:27" s="44" customFormat="1" x14ac:dyDescent="0.15">
      <c r="A1043" s="66"/>
      <c r="O1043"/>
      <c r="T1043"/>
      <c r="U1043"/>
      <c r="V1043"/>
      <c r="W1043"/>
      <c r="X1043"/>
      <c r="Y1043"/>
      <c r="Z1043"/>
      <c r="AA1043"/>
    </row>
    <row r="1044" spans="1:27" s="44" customFormat="1" x14ac:dyDescent="0.15">
      <c r="A1044" s="66"/>
      <c r="O1044"/>
      <c r="T1044"/>
      <c r="U1044"/>
      <c r="V1044"/>
      <c r="W1044"/>
      <c r="X1044"/>
      <c r="Y1044"/>
      <c r="Z1044"/>
      <c r="AA1044"/>
    </row>
    <row r="1045" spans="1:27" s="44" customFormat="1" x14ac:dyDescent="0.15">
      <c r="A1045" s="66"/>
      <c r="O1045"/>
      <c r="T1045"/>
      <c r="U1045"/>
      <c r="V1045"/>
      <c r="W1045"/>
      <c r="X1045"/>
      <c r="Y1045"/>
      <c r="Z1045"/>
      <c r="AA1045"/>
    </row>
    <row r="1046" spans="1:27" s="44" customFormat="1" x14ac:dyDescent="0.15">
      <c r="A1046" s="66"/>
      <c r="O1046"/>
      <c r="T1046"/>
      <c r="U1046"/>
      <c r="V1046"/>
      <c r="W1046"/>
      <c r="X1046"/>
      <c r="Y1046"/>
      <c r="Z1046"/>
      <c r="AA1046"/>
    </row>
    <row r="1047" spans="1:27" s="44" customFormat="1" x14ac:dyDescent="0.15">
      <c r="A1047" s="66"/>
      <c r="O1047"/>
      <c r="T1047"/>
      <c r="U1047"/>
      <c r="V1047"/>
      <c r="W1047"/>
      <c r="X1047"/>
      <c r="Y1047"/>
      <c r="Z1047"/>
      <c r="AA1047"/>
    </row>
    <row r="1048" spans="1:27" s="44" customFormat="1" x14ac:dyDescent="0.15">
      <c r="A1048" s="66"/>
      <c r="O1048"/>
      <c r="T1048"/>
      <c r="U1048"/>
      <c r="V1048"/>
      <c r="W1048"/>
      <c r="X1048"/>
      <c r="Y1048"/>
      <c r="Z1048"/>
      <c r="AA1048"/>
    </row>
    <row r="1049" spans="1:27" s="44" customFormat="1" x14ac:dyDescent="0.15">
      <c r="A1049" s="66"/>
      <c r="O1049"/>
      <c r="T1049"/>
      <c r="U1049"/>
      <c r="V1049"/>
      <c r="W1049"/>
      <c r="X1049"/>
      <c r="Y1049"/>
      <c r="Z1049"/>
      <c r="AA1049"/>
    </row>
    <row r="1050" spans="1:27" s="44" customFormat="1" x14ac:dyDescent="0.15">
      <c r="A1050" s="66"/>
      <c r="O1050"/>
      <c r="T1050"/>
      <c r="U1050"/>
      <c r="V1050"/>
      <c r="W1050"/>
      <c r="X1050"/>
      <c r="Y1050"/>
      <c r="Z1050"/>
      <c r="AA1050"/>
    </row>
    <row r="1051" spans="1:27" s="44" customFormat="1" x14ac:dyDescent="0.15">
      <c r="A1051" s="66"/>
      <c r="O1051"/>
      <c r="T1051"/>
      <c r="U1051"/>
      <c r="V1051"/>
      <c r="W1051"/>
      <c r="X1051"/>
      <c r="Y1051"/>
      <c r="Z1051"/>
      <c r="AA1051"/>
    </row>
    <row r="1052" spans="1:27" s="44" customFormat="1" x14ac:dyDescent="0.15">
      <c r="A1052" s="66"/>
      <c r="O1052"/>
      <c r="T1052"/>
      <c r="U1052"/>
      <c r="V1052"/>
      <c r="W1052"/>
      <c r="X1052"/>
      <c r="Y1052"/>
      <c r="Z1052"/>
      <c r="AA1052"/>
    </row>
    <row r="1053" spans="1:27" s="44" customFormat="1" x14ac:dyDescent="0.15">
      <c r="A1053" s="66"/>
      <c r="O1053"/>
      <c r="T1053"/>
      <c r="U1053"/>
      <c r="V1053"/>
      <c r="W1053"/>
      <c r="X1053"/>
      <c r="Y1053"/>
      <c r="Z1053"/>
      <c r="AA1053"/>
    </row>
    <row r="1054" spans="1:27" s="44" customFormat="1" x14ac:dyDescent="0.15">
      <c r="A1054" s="66"/>
      <c r="O1054"/>
      <c r="T1054"/>
      <c r="U1054"/>
      <c r="V1054"/>
      <c r="W1054"/>
      <c r="X1054"/>
      <c r="Y1054"/>
      <c r="Z1054"/>
      <c r="AA1054"/>
    </row>
    <row r="1055" spans="1:27" s="44" customFormat="1" x14ac:dyDescent="0.15">
      <c r="A1055" s="66"/>
      <c r="O1055"/>
      <c r="T1055"/>
      <c r="U1055"/>
      <c r="V1055"/>
      <c r="W1055"/>
      <c r="X1055"/>
      <c r="Y1055"/>
      <c r="Z1055"/>
      <c r="AA1055"/>
    </row>
    <row r="1056" spans="1:27" s="44" customFormat="1" x14ac:dyDescent="0.15">
      <c r="A1056" s="66"/>
      <c r="O1056"/>
      <c r="T1056"/>
      <c r="U1056"/>
      <c r="V1056"/>
      <c r="W1056"/>
      <c r="X1056"/>
      <c r="Y1056"/>
      <c r="Z1056"/>
      <c r="AA1056"/>
    </row>
    <row r="1057" spans="1:27" s="44" customFormat="1" x14ac:dyDescent="0.15">
      <c r="A1057" s="66"/>
      <c r="O1057"/>
      <c r="T1057"/>
      <c r="U1057"/>
      <c r="V1057"/>
      <c r="W1057"/>
      <c r="X1057"/>
      <c r="Y1057"/>
      <c r="Z1057"/>
      <c r="AA1057"/>
    </row>
    <row r="1058" spans="1:27" s="44" customFormat="1" x14ac:dyDescent="0.15">
      <c r="A1058" s="66"/>
      <c r="O1058"/>
      <c r="T1058"/>
      <c r="U1058"/>
      <c r="V1058"/>
      <c r="W1058"/>
      <c r="X1058"/>
      <c r="Y1058"/>
      <c r="Z1058"/>
      <c r="AA1058"/>
    </row>
    <row r="1059" spans="1:27" s="44" customFormat="1" x14ac:dyDescent="0.15">
      <c r="A1059" s="66"/>
      <c r="O1059"/>
      <c r="T1059"/>
      <c r="U1059"/>
      <c r="V1059"/>
      <c r="W1059"/>
      <c r="X1059"/>
      <c r="Y1059"/>
      <c r="Z1059"/>
      <c r="AA1059"/>
    </row>
    <row r="1060" spans="1:27" s="44" customFormat="1" x14ac:dyDescent="0.15">
      <c r="A1060" s="66"/>
      <c r="O1060"/>
      <c r="T1060"/>
      <c r="U1060"/>
      <c r="V1060"/>
      <c r="W1060"/>
      <c r="X1060"/>
      <c r="Y1060"/>
      <c r="Z1060"/>
      <c r="AA1060"/>
    </row>
    <row r="1061" spans="1:27" s="44" customFormat="1" x14ac:dyDescent="0.15">
      <c r="A1061" s="66"/>
      <c r="O1061"/>
      <c r="T1061"/>
      <c r="U1061"/>
      <c r="V1061"/>
      <c r="W1061"/>
      <c r="X1061"/>
      <c r="Y1061"/>
      <c r="Z1061"/>
      <c r="AA1061"/>
    </row>
    <row r="1062" spans="1:27" s="44" customFormat="1" x14ac:dyDescent="0.15">
      <c r="A1062" s="66"/>
      <c r="O1062"/>
      <c r="T1062"/>
      <c r="U1062"/>
      <c r="V1062"/>
      <c r="W1062"/>
      <c r="X1062"/>
      <c r="Y1062"/>
      <c r="Z1062"/>
      <c r="AA1062"/>
    </row>
    <row r="1063" spans="1:27" s="44" customFormat="1" x14ac:dyDescent="0.15">
      <c r="A1063" s="66"/>
      <c r="O1063"/>
      <c r="T1063"/>
      <c r="U1063"/>
      <c r="V1063"/>
      <c r="W1063"/>
      <c r="X1063"/>
      <c r="Y1063"/>
      <c r="Z1063"/>
      <c r="AA1063"/>
    </row>
    <row r="1064" spans="1:27" s="44" customFormat="1" x14ac:dyDescent="0.15">
      <c r="A1064" s="66"/>
      <c r="O1064"/>
      <c r="T1064"/>
      <c r="U1064"/>
      <c r="V1064"/>
      <c r="W1064"/>
      <c r="X1064"/>
      <c r="Y1064"/>
      <c r="Z1064"/>
      <c r="AA1064"/>
    </row>
    <row r="1065" spans="1:27" s="44" customFormat="1" x14ac:dyDescent="0.15">
      <c r="A1065" s="66"/>
      <c r="O1065"/>
      <c r="T1065"/>
      <c r="U1065"/>
      <c r="V1065"/>
      <c r="W1065"/>
      <c r="X1065"/>
      <c r="Y1065"/>
      <c r="Z1065"/>
      <c r="AA1065"/>
    </row>
    <row r="1066" spans="1:27" s="44" customFormat="1" x14ac:dyDescent="0.15">
      <c r="A1066" s="66"/>
      <c r="O1066"/>
      <c r="T1066"/>
      <c r="U1066"/>
      <c r="V1066"/>
      <c r="W1066"/>
      <c r="X1066"/>
      <c r="Y1066"/>
      <c r="Z1066"/>
      <c r="AA1066"/>
    </row>
    <row r="1067" spans="1:27" s="44" customFormat="1" x14ac:dyDescent="0.15">
      <c r="A1067" s="66"/>
      <c r="O1067"/>
      <c r="T1067"/>
      <c r="U1067"/>
      <c r="V1067"/>
      <c r="W1067"/>
      <c r="X1067"/>
      <c r="Y1067"/>
      <c r="Z1067"/>
      <c r="AA1067"/>
    </row>
    <row r="1068" spans="1:27" s="44" customFormat="1" x14ac:dyDescent="0.15">
      <c r="A1068" s="66"/>
      <c r="O1068"/>
      <c r="T1068"/>
      <c r="U1068"/>
      <c r="V1068"/>
      <c r="W1068"/>
      <c r="X1068"/>
      <c r="Y1068"/>
      <c r="Z1068"/>
      <c r="AA1068"/>
    </row>
    <row r="1069" spans="1:27" s="44" customFormat="1" x14ac:dyDescent="0.15">
      <c r="A1069" s="66"/>
      <c r="O1069"/>
      <c r="T1069"/>
      <c r="U1069"/>
      <c r="V1069"/>
      <c r="W1069"/>
      <c r="X1069"/>
      <c r="Y1069"/>
      <c r="Z1069"/>
      <c r="AA1069"/>
    </row>
    <row r="1070" spans="1:27" s="44" customFormat="1" x14ac:dyDescent="0.15">
      <c r="A1070" s="66"/>
      <c r="O1070"/>
      <c r="T1070"/>
      <c r="U1070"/>
      <c r="V1070"/>
      <c r="W1070"/>
      <c r="X1070"/>
      <c r="Y1070"/>
      <c r="Z1070"/>
      <c r="AA1070"/>
    </row>
    <row r="1071" spans="1:27" s="44" customFormat="1" x14ac:dyDescent="0.15">
      <c r="A1071" s="66"/>
      <c r="O1071"/>
      <c r="T1071"/>
      <c r="U1071"/>
      <c r="V1071"/>
      <c r="W1071"/>
      <c r="X1071"/>
      <c r="Y1071"/>
      <c r="Z1071"/>
      <c r="AA1071"/>
    </row>
    <row r="1072" spans="1:27" s="44" customFormat="1" x14ac:dyDescent="0.15">
      <c r="A1072" s="66"/>
      <c r="O1072"/>
      <c r="T1072"/>
      <c r="U1072"/>
      <c r="V1072"/>
      <c r="W1072"/>
      <c r="X1072"/>
      <c r="Y1072"/>
      <c r="Z1072"/>
      <c r="AA1072"/>
    </row>
    <row r="1073" spans="1:27" s="44" customFormat="1" x14ac:dyDescent="0.15">
      <c r="A1073" s="66"/>
      <c r="O1073"/>
      <c r="T1073"/>
      <c r="U1073"/>
      <c r="V1073"/>
      <c r="W1073"/>
      <c r="X1073"/>
      <c r="Y1073"/>
      <c r="Z1073"/>
      <c r="AA1073"/>
    </row>
    <row r="1074" spans="1:27" s="44" customFormat="1" x14ac:dyDescent="0.15">
      <c r="A1074" s="66"/>
      <c r="O1074"/>
      <c r="T1074"/>
      <c r="U1074"/>
      <c r="V1074"/>
      <c r="W1074"/>
      <c r="X1074"/>
      <c r="Y1074"/>
      <c r="Z1074"/>
      <c r="AA1074"/>
    </row>
    <row r="1075" spans="1:27" s="44" customFormat="1" x14ac:dyDescent="0.15">
      <c r="A1075" s="66"/>
      <c r="O1075"/>
      <c r="T1075"/>
      <c r="U1075"/>
      <c r="V1075"/>
      <c r="W1075"/>
      <c r="X1075"/>
      <c r="Y1075"/>
      <c r="Z1075"/>
      <c r="AA1075"/>
    </row>
    <row r="1076" spans="1:27" s="44" customFormat="1" x14ac:dyDescent="0.15">
      <c r="A1076" s="66"/>
      <c r="O1076"/>
      <c r="T1076"/>
      <c r="U1076"/>
      <c r="V1076"/>
      <c r="W1076"/>
      <c r="X1076"/>
      <c r="Y1076"/>
      <c r="Z1076"/>
      <c r="AA1076"/>
    </row>
    <row r="1077" spans="1:27" s="44" customFormat="1" x14ac:dyDescent="0.15">
      <c r="A1077" s="66"/>
      <c r="O1077"/>
      <c r="T1077"/>
      <c r="U1077"/>
      <c r="V1077"/>
      <c r="W1077"/>
      <c r="X1077"/>
      <c r="Y1077"/>
      <c r="Z1077"/>
      <c r="AA1077"/>
    </row>
    <row r="1078" spans="1:27" s="44" customFormat="1" x14ac:dyDescent="0.15">
      <c r="A1078" s="66"/>
      <c r="O1078"/>
      <c r="T1078"/>
      <c r="U1078"/>
      <c r="V1078"/>
      <c r="W1078"/>
      <c r="X1078"/>
      <c r="Y1078"/>
      <c r="Z1078"/>
      <c r="AA1078"/>
    </row>
    <row r="1079" spans="1:27" s="44" customFormat="1" x14ac:dyDescent="0.15">
      <c r="A1079" s="66"/>
      <c r="O1079"/>
      <c r="T1079"/>
      <c r="U1079"/>
      <c r="V1079"/>
      <c r="W1079"/>
      <c r="X1079"/>
      <c r="Y1079"/>
      <c r="Z1079"/>
      <c r="AA1079"/>
    </row>
    <row r="1080" spans="1:27" s="44" customFormat="1" x14ac:dyDescent="0.15">
      <c r="A1080" s="66"/>
      <c r="O1080"/>
      <c r="T1080"/>
      <c r="U1080"/>
      <c r="V1080"/>
      <c r="W1080"/>
      <c r="X1080"/>
      <c r="Y1080"/>
      <c r="Z1080"/>
      <c r="AA1080"/>
    </row>
    <row r="1081" spans="1:27" s="44" customFormat="1" x14ac:dyDescent="0.15">
      <c r="A1081" s="66"/>
      <c r="O1081"/>
      <c r="T1081"/>
      <c r="U1081"/>
      <c r="V1081"/>
      <c r="W1081"/>
      <c r="X1081"/>
      <c r="Y1081"/>
      <c r="Z1081"/>
      <c r="AA1081"/>
    </row>
    <row r="1082" spans="1:27" s="44" customFormat="1" x14ac:dyDescent="0.15">
      <c r="A1082" s="66"/>
      <c r="O1082"/>
      <c r="T1082"/>
      <c r="U1082"/>
      <c r="V1082"/>
      <c r="W1082"/>
      <c r="X1082"/>
      <c r="Y1082"/>
      <c r="Z1082"/>
      <c r="AA1082"/>
    </row>
    <row r="1083" spans="1:27" s="44" customFormat="1" x14ac:dyDescent="0.15">
      <c r="A1083" s="66"/>
      <c r="O1083"/>
      <c r="T1083"/>
      <c r="U1083"/>
      <c r="V1083"/>
      <c r="W1083"/>
      <c r="X1083"/>
      <c r="Y1083"/>
      <c r="Z1083"/>
      <c r="AA1083"/>
    </row>
    <row r="1084" spans="1:27" s="44" customFormat="1" x14ac:dyDescent="0.15">
      <c r="A1084" s="66"/>
      <c r="O1084"/>
      <c r="T1084"/>
      <c r="U1084"/>
      <c r="V1084"/>
      <c r="W1084"/>
      <c r="X1084"/>
      <c r="Y1084"/>
      <c r="Z1084"/>
      <c r="AA1084"/>
    </row>
    <row r="1085" spans="1:27" s="44" customFormat="1" x14ac:dyDescent="0.15">
      <c r="A1085" s="66"/>
      <c r="O1085"/>
      <c r="T1085"/>
      <c r="U1085"/>
      <c r="V1085"/>
      <c r="W1085"/>
      <c r="X1085"/>
      <c r="Y1085"/>
      <c r="Z1085"/>
      <c r="AA1085"/>
    </row>
    <row r="1086" spans="1:27" s="44" customFormat="1" x14ac:dyDescent="0.15">
      <c r="A1086" s="66"/>
      <c r="O1086"/>
      <c r="T1086"/>
      <c r="U1086"/>
      <c r="V1086"/>
      <c r="W1086"/>
      <c r="X1086"/>
      <c r="Y1086"/>
      <c r="Z1086"/>
      <c r="AA1086"/>
    </row>
    <row r="1087" spans="1:27" s="44" customFormat="1" x14ac:dyDescent="0.15">
      <c r="A1087" s="66"/>
      <c r="O1087"/>
      <c r="T1087"/>
      <c r="U1087"/>
      <c r="V1087"/>
      <c r="W1087"/>
      <c r="X1087"/>
      <c r="Y1087"/>
      <c r="Z1087"/>
      <c r="AA1087"/>
    </row>
    <row r="1088" spans="1:27" s="44" customFormat="1" x14ac:dyDescent="0.15">
      <c r="A1088" s="66"/>
      <c r="O1088"/>
      <c r="T1088"/>
      <c r="U1088"/>
      <c r="V1088"/>
      <c r="W1088"/>
      <c r="X1088"/>
      <c r="Y1088"/>
      <c r="Z1088"/>
      <c r="AA1088"/>
    </row>
    <row r="1089" spans="1:27" s="44" customFormat="1" x14ac:dyDescent="0.15">
      <c r="A1089" s="66"/>
      <c r="O1089"/>
      <c r="T1089"/>
      <c r="U1089"/>
      <c r="V1089"/>
      <c r="W1089"/>
      <c r="X1089"/>
      <c r="Y1089"/>
      <c r="Z1089"/>
      <c r="AA1089"/>
    </row>
    <row r="1090" spans="1:27" s="44" customFormat="1" x14ac:dyDescent="0.15">
      <c r="A1090" s="66"/>
      <c r="O1090"/>
      <c r="T1090"/>
      <c r="U1090"/>
      <c r="V1090"/>
      <c r="W1090"/>
      <c r="X1090"/>
      <c r="Y1090"/>
      <c r="Z1090"/>
      <c r="AA1090"/>
    </row>
    <row r="1091" spans="1:27" s="44" customFormat="1" x14ac:dyDescent="0.15">
      <c r="A1091" s="66"/>
      <c r="O1091"/>
      <c r="T1091"/>
      <c r="U1091"/>
      <c r="V1091"/>
      <c r="W1091"/>
      <c r="X1091"/>
      <c r="Y1091"/>
      <c r="Z1091"/>
      <c r="AA1091"/>
    </row>
    <row r="1092" spans="1:27" s="44" customFormat="1" x14ac:dyDescent="0.15">
      <c r="A1092" s="66"/>
      <c r="O1092"/>
      <c r="T1092"/>
      <c r="U1092"/>
      <c r="V1092"/>
      <c r="W1092"/>
      <c r="X1092"/>
      <c r="Y1092"/>
      <c r="Z1092"/>
      <c r="AA1092"/>
    </row>
    <row r="1093" spans="1:27" s="44" customFormat="1" x14ac:dyDescent="0.15">
      <c r="A1093" s="66"/>
      <c r="O1093"/>
      <c r="T1093"/>
      <c r="U1093"/>
      <c r="V1093"/>
      <c r="W1093"/>
      <c r="X1093"/>
      <c r="Y1093"/>
      <c r="Z1093"/>
      <c r="AA1093"/>
    </row>
    <row r="1094" spans="1:27" s="44" customFormat="1" x14ac:dyDescent="0.15">
      <c r="A1094" s="66"/>
      <c r="O1094"/>
      <c r="T1094"/>
      <c r="U1094"/>
      <c r="V1094"/>
      <c r="W1094"/>
      <c r="X1094"/>
      <c r="Y1094"/>
      <c r="Z1094"/>
      <c r="AA1094"/>
    </row>
    <row r="1095" spans="1:27" s="44" customFormat="1" x14ac:dyDescent="0.15">
      <c r="A1095" s="66"/>
      <c r="O1095"/>
      <c r="T1095"/>
      <c r="U1095"/>
      <c r="V1095"/>
      <c r="W1095"/>
      <c r="X1095"/>
      <c r="Y1095"/>
      <c r="Z1095"/>
      <c r="AA1095"/>
    </row>
    <row r="1096" spans="1:27" s="44" customFormat="1" x14ac:dyDescent="0.15">
      <c r="A1096" s="66"/>
      <c r="O1096"/>
      <c r="T1096"/>
      <c r="U1096"/>
      <c r="V1096"/>
      <c r="W1096"/>
      <c r="X1096"/>
      <c r="Y1096"/>
      <c r="Z1096"/>
      <c r="AA1096"/>
    </row>
    <row r="1097" spans="1:27" s="44" customFormat="1" x14ac:dyDescent="0.15">
      <c r="A1097" s="66"/>
      <c r="O1097"/>
      <c r="T1097"/>
      <c r="U1097"/>
      <c r="V1097"/>
      <c r="W1097"/>
      <c r="X1097"/>
      <c r="Y1097"/>
      <c r="Z1097"/>
      <c r="AA1097"/>
    </row>
    <row r="1098" spans="1:27" s="44" customFormat="1" x14ac:dyDescent="0.15">
      <c r="A1098" s="66"/>
      <c r="O1098"/>
      <c r="T1098"/>
      <c r="U1098"/>
      <c r="V1098"/>
      <c r="W1098"/>
      <c r="X1098"/>
      <c r="Y1098"/>
      <c r="Z1098"/>
      <c r="AA1098"/>
    </row>
    <row r="1099" spans="1:27" s="44" customFormat="1" x14ac:dyDescent="0.15">
      <c r="A1099" s="66"/>
      <c r="O1099"/>
      <c r="T1099"/>
      <c r="U1099"/>
      <c r="V1099"/>
      <c r="W1099"/>
      <c r="X1099"/>
      <c r="Y1099"/>
      <c r="Z1099"/>
      <c r="AA1099"/>
    </row>
    <row r="1100" spans="1:27" s="44" customFormat="1" x14ac:dyDescent="0.15">
      <c r="A1100" s="66"/>
      <c r="O1100"/>
      <c r="T1100"/>
      <c r="U1100"/>
      <c r="V1100"/>
      <c r="W1100"/>
      <c r="X1100"/>
      <c r="Y1100"/>
      <c r="Z1100"/>
      <c r="AA1100"/>
    </row>
    <row r="1101" spans="1:27" s="44" customFormat="1" x14ac:dyDescent="0.15">
      <c r="A1101" s="66"/>
      <c r="O1101"/>
      <c r="T1101"/>
      <c r="U1101"/>
      <c r="V1101"/>
      <c r="W1101"/>
      <c r="X1101"/>
      <c r="Y1101"/>
      <c r="Z1101"/>
      <c r="AA1101"/>
    </row>
    <row r="1102" spans="1:27" s="44" customFormat="1" x14ac:dyDescent="0.15">
      <c r="A1102" s="66"/>
      <c r="O1102"/>
      <c r="T1102"/>
      <c r="U1102"/>
      <c r="V1102"/>
      <c r="W1102"/>
      <c r="X1102"/>
      <c r="Y1102"/>
      <c r="Z1102"/>
      <c r="AA1102"/>
    </row>
    <row r="1103" spans="1:27" s="44" customFormat="1" x14ac:dyDescent="0.15">
      <c r="A1103" s="66"/>
      <c r="O1103"/>
      <c r="T1103"/>
      <c r="U1103"/>
      <c r="V1103"/>
      <c r="W1103"/>
      <c r="X1103"/>
      <c r="Y1103"/>
      <c r="Z1103"/>
      <c r="AA1103"/>
    </row>
    <row r="1104" spans="1:27" s="44" customFormat="1" x14ac:dyDescent="0.15">
      <c r="A1104" s="66"/>
      <c r="O1104"/>
      <c r="T1104"/>
      <c r="U1104"/>
      <c r="V1104"/>
      <c r="W1104"/>
      <c r="X1104"/>
      <c r="Y1104"/>
      <c r="Z1104"/>
      <c r="AA1104"/>
    </row>
    <row r="1105" spans="1:27" s="44" customFormat="1" x14ac:dyDescent="0.15">
      <c r="A1105" s="66"/>
      <c r="O1105"/>
      <c r="T1105"/>
      <c r="U1105"/>
      <c r="V1105"/>
      <c r="W1105"/>
      <c r="X1105"/>
      <c r="Y1105"/>
      <c r="Z1105"/>
      <c r="AA1105"/>
    </row>
    <row r="1106" spans="1:27" s="44" customFormat="1" x14ac:dyDescent="0.15">
      <c r="A1106" s="66"/>
      <c r="O1106"/>
      <c r="T1106"/>
      <c r="U1106"/>
      <c r="V1106"/>
      <c r="W1106"/>
      <c r="X1106"/>
      <c r="Y1106"/>
      <c r="Z1106"/>
      <c r="AA1106"/>
    </row>
    <row r="1107" spans="1:27" s="44" customFormat="1" x14ac:dyDescent="0.15">
      <c r="A1107" s="66"/>
      <c r="O1107"/>
      <c r="T1107"/>
      <c r="U1107"/>
      <c r="V1107"/>
      <c r="W1107"/>
      <c r="X1107"/>
      <c r="Y1107"/>
      <c r="Z1107"/>
      <c r="AA1107"/>
    </row>
    <row r="1108" spans="1:27" s="44" customFormat="1" x14ac:dyDescent="0.15">
      <c r="A1108" s="66"/>
      <c r="O1108"/>
      <c r="T1108"/>
      <c r="U1108"/>
      <c r="V1108"/>
      <c r="W1108"/>
      <c r="X1108"/>
      <c r="Y1108"/>
      <c r="Z1108"/>
      <c r="AA1108"/>
    </row>
    <row r="1109" spans="1:27" s="44" customFormat="1" x14ac:dyDescent="0.15">
      <c r="A1109" s="66"/>
      <c r="O1109"/>
      <c r="T1109"/>
      <c r="U1109"/>
      <c r="V1109"/>
      <c r="W1109"/>
      <c r="X1109"/>
      <c r="Y1109"/>
      <c r="Z1109"/>
      <c r="AA1109"/>
    </row>
    <row r="1110" spans="1:27" s="44" customFormat="1" x14ac:dyDescent="0.15">
      <c r="A1110" s="66"/>
      <c r="O1110"/>
      <c r="T1110"/>
      <c r="U1110"/>
      <c r="V1110"/>
      <c r="W1110"/>
      <c r="X1110"/>
      <c r="Y1110"/>
      <c r="Z1110"/>
      <c r="AA1110"/>
    </row>
    <row r="1111" spans="1:27" s="44" customFormat="1" x14ac:dyDescent="0.15">
      <c r="A1111" s="66"/>
      <c r="O1111"/>
      <c r="T1111"/>
      <c r="U1111"/>
      <c r="V1111"/>
      <c r="W1111"/>
      <c r="X1111"/>
      <c r="Y1111"/>
      <c r="Z1111"/>
      <c r="AA1111"/>
    </row>
    <row r="1112" spans="1:27" s="44" customFormat="1" x14ac:dyDescent="0.15">
      <c r="A1112" s="66"/>
      <c r="O1112"/>
      <c r="T1112"/>
      <c r="U1112"/>
      <c r="V1112"/>
      <c r="W1112"/>
      <c r="X1112"/>
      <c r="Y1112"/>
      <c r="Z1112"/>
      <c r="AA1112"/>
    </row>
    <row r="1113" spans="1:27" s="44" customFormat="1" x14ac:dyDescent="0.15">
      <c r="A1113" s="66"/>
      <c r="O1113"/>
      <c r="T1113"/>
      <c r="U1113"/>
      <c r="V1113"/>
      <c r="W1113"/>
      <c r="X1113"/>
      <c r="Y1113"/>
      <c r="Z1113"/>
      <c r="AA1113"/>
    </row>
    <row r="1114" spans="1:27" s="44" customFormat="1" x14ac:dyDescent="0.15">
      <c r="A1114" s="66"/>
      <c r="O1114"/>
      <c r="T1114"/>
      <c r="U1114"/>
      <c r="V1114"/>
      <c r="W1114"/>
      <c r="X1114"/>
      <c r="Y1114"/>
      <c r="Z1114"/>
      <c r="AA1114"/>
    </row>
    <row r="1115" spans="1:27" s="44" customFormat="1" x14ac:dyDescent="0.15">
      <c r="A1115" s="66"/>
      <c r="O1115"/>
      <c r="T1115"/>
      <c r="U1115"/>
      <c r="V1115"/>
      <c r="W1115"/>
      <c r="X1115"/>
      <c r="Y1115"/>
      <c r="Z1115"/>
      <c r="AA1115"/>
    </row>
    <row r="1116" spans="1:27" s="44" customFormat="1" x14ac:dyDescent="0.15">
      <c r="A1116" s="66"/>
      <c r="O1116"/>
      <c r="T1116"/>
      <c r="U1116"/>
      <c r="V1116"/>
      <c r="W1116"/>
      <c r="X1116"/>
      <c r="Y1116"/>
      <c r="Z1116"/>
      <c r="AA1116"/>
    </row>
    <row r="1117" spans="1:27" s="44" customFormat="1" x14ac:dyDescent="0.15">
      <c r="A1117" s="66"/>
      <c r="O1117"/>
      <c r="T1117"/>
      <c r="U1117"/>
      <c r="V1117"/>
      <c r="W1117"/>
      <c r="X1117"/>
      <c r="Y1117"/>
      <c r="Z1117"/>
      <c r="AA1117"/>
    </row>
    <row r="1118" spans="1:27" s="44" customFormat="1" x14ac:dyDescent="0.15">
      <c r="A1118" s="66"/>
      <c r="O1118"/>
      <c r="T1118"/>
      <c r="U1118"/>
      <c r="V1118"/>
      <c r="W1118"/>
      <c r="X1118"/>
      <c r="Y1118"/>
      <c r="Z1118"/>
      <c r="AA1118"/>
    </row>
    <row r="1119" spans="1:27" s="44" customFormat="1" x14ac:dyDescent="0.15">
      <c r="A1119" s="66"/>
      <c r="O1119"/>
      <c r="T1119"/>
      <c r="U1119"/>
      <c r="V1119"/>
      <c r="W1119"/>
      <c r="X1119"/>
      <c r="Y1119"/>
      <c r="Z1119"/>
      <c r="AA1119"/>
    </row>
    <row r="1120" spans="1:27" s="44" customFormat="1" x14ac:dyDescent="0.15">
      <c r="A1120" s="66"/>
      <c r="O1120"/>
      <c r="T1120"/>
      <c r="U1120"/>
      <c r="V1120"/>
      <c r="W1120"/>
      <c r="X1120"/>
      <c r="Y1120"/>
      <c r="Z1120"/>
      <c r="AA1120"/>
    </row>
    <row r="1121" spans="1:27" s="44" customFormat="1" x14ac:dyDescent="0.15">
      <c r="A1121" s="66"/>
      <c r="O1121"/>
      <c r="T1121"/>
      <c r="U1121"/>
      <c r="V1121"/>
      <c r="W1121"/>
      <c r="X1121"/>
      <c r="Y1121"/>
      <c r="Z1121"/>
      <c r="AA1121"/>
    </row>
    <row r="1122" spans="1:27" s="44" customFormat="1" x14ac:dyDescent="0.15">
      <c r="A1122" s="66"/>
      <c r="O1122"/>
      <c r="T1122"/>
      <c r="U1122"/>
      <c r="V1122"/>
      <c r="W1122"/>
      <c r="X1122"/>
      <c r="Y1122"/>
      <c r="Z1122"/>
      <c r="AA1122"/>
    </row>
    <row r="1123" spans="1:27" s="44" customFormat="1" x14ac:dyDescent="0.15">
      <c r="A1123" s="66"/>
      <c r="O1123"/>
      <c r="T1123"/>
      <c r="U1123"/>
      <c r="V1123"/>
      <c r="W1123"/>
      <c r="X1123"/>
      <c r="Y1123"/>
      <c r="Z1123"/>
      <c r="AA1123"/>
    </row>
    <row r="1124" spans="1:27" s="44" customFormat="1" x14ac:dyDescent="0.15">
      <c r="A1124" s="66"/>
      <c r="O1124"/>
      <c r="T1124"/>
      <c r="U1124"/>
      <c r="V1124"/>
      <c r="W1124"/>
      <c r="X1124"/>
      <c r="Y1124"/>
      <c r="Z1124"/>
      <c r="AA1124"/>
    </row>
    <row r="1125" spans="1:27" s="44" customFormat="1" x14ac:dyDescent="0.15">
      <c r="A1125" s="66"/>
      <c r="O1125"/>
      <c r="T1125"/>
      <c r="U1125"/>
      <c r="V1125"/>
      <c r="W1125"/>
      <c r="X1125"/>
      <c r="Y1125"/>
      <c r="Z1125"/>
      <c r="AA1125"/>
    </row>
    <row r="1126" spans="1:27" s="44" customFormat="1" x14ac:dyDescent="0.15">
      <c r="A1126" s="66"/>
      <c r="O1126"/>
      <c r="T1126"/>
      <c r="U1126"/>
      <c r="V1126"/>
      <c r="W1126"/>
      <c r="X1126"/>
      <c r="Y1126"/>
      <c r="Z1126"/>
      <c r="AA1126"/>
    </row>
    <row r="1127" spans="1:27" s="44" customFormat="1" x14ac:dyDescent="0.15">
      <c r="A1127" s="66"/>
      <c r="O1127"/>
      <c r="T1127"/>
      <c r="U1127"/>
      <c r="V1127"/>
      <c r="W1127"/>
      <c r="X1127"/>
      <c r="Y1127"/>
      <c r="Z1127"/>
      <c r="AA1127"/>
    </row>
    <row r="1128" spans="1:27" s="44" customFormat="1" x14ac:dyDescent="0.15">
      <c r="A1128" s="66"/>
      <c r="O1128"/>
      <c r="T1128"/>
      <c r="U1128"/>
      <c r="V1128"/>
      <c r="W1128"/>
      <c r="X1128"/>
      <c r="Y1128"/>
      <c r="Z1128"/>
      <c r="AA1128"/>
    </row>
    <row r="1129" spans="1:27" s="44" customFormat="1" x14ac:dyDescent="0.15">
      <c r="A1129" s="66"/>
      <c r="O1129"/>
      <c r="T1129"/>
      <c r="U1129"/>
      <c r="V1129"/>
      <c r="W1129"/>
      <c r="X1129"/>
      <c r="Y1129"/>
      <c r="Z1129"/>
      <c r="AA1129"/>
    </row>
    <row r="1130" spans="1:27" s="44" customFormat="1" x14ac:dyDescent="0.15">
      <c r="A1130" s="66"/>
      <c r="O1130"/>
      <c r="T1130"/>
      <c r="U1130"/>
      <c r="V1130"/>
      <c r="W1130"/>
      <c r="X1130"/>
      <c r="Y1130"/>
      <c r="Z1130"/>
      <c r="AA1130"/>
    </row>
    <row r="1131" spans="1:27" s="44" customFormat="1" x14ac:dyDescent="0.15">
      <c r="A1131" s="66"/>
      <c r="O1131"/>
      <c r="T1131"/>
      <c r="U1131"/>
      <c r="V1131"/>
      <c r="W1131"/>
      <c r="X1131"/>
      <c r="Y1131"/>
      <c r="Z1131"/>
      <c r="AA1131"/>
    </row>
    <row r="1132" spans="1:27" s="44" customFormat="1" x14ac:dyDescent="0.15">
      <c r="A1132" s="66"/>
      <c r="O1132"/>
      <c r="T1132"/>
      <c r="U1132"/>
      <c r="V1132"/>
      <c r="W1132"/>
      <c r="X1132"/>
      <c r="Y1132"/>
      <c r="Z1132"/>
      <c r="AA1132"/>
    </row>
    <row r="1133" spans="1:27" s="44" customFormat="1" x14ac:dyDescent="0.15">
      <c r="A1133" s="66"/>
      <c r="O1133"/>
      <c r="T1133"/>
      <c r="U1133"/>
      <c r="V1133"/>
      <c r="W1133"/>
      <c r="X1133"/>
      <c r="Y1133"/>
      <c r="Z1133"/>
      <c r="AA1133"/>
    </row>
    <row r="1134" spans="1:27" s="44" customFormat="1" x14ac:dyDescent="0.15">
      <c r="A1134" s="66"/>
      <c r="O1134"/>
      <c r="T1134"/>
      <c r="U1134"/>
      <c r="V1134"/>
      <c r="W1134"/>
      <c r="X1134"/>
      <c r="Y1134"/>
      <c r="Z1134"/>
      <c r="AA1134"/>
    </row>
    <row r="1135" spans="1:27" s="44" customFormat="1" x14ac:dyDescent="0.15">
      <c r="A1135" s="66"/>
      <c r="O1135"/>
      <c r="T1135"/>
      <c r="U1135"/>
      <c r="V1135"/>
      <c r="W1135"/>
      <c r="X1135"/>
      <c r="Y1135"/>
      <c r="Z1135"/>
      <c r="AA1135"/>
    </row>
    <row r="1136" spans="1:27" s="44" customFormat="1" x14ac:dyDescent="0.15">
      <c r="A1136" s="66"/>
      <c r="O1136"/>
      <c r="T1136"/>
      <c r="U1136"/>
      <c r="V1136"/>
      <c r="W1136"/>
      <c r="X1136"/>
      <c r="Y1136"/>
      <c r="Z1136"/>
      <c r="AA1136"/>
    </row>
    <row r="1137" spans="1:27" s="44" customFormat="1" x14ac:dyDescent="0.15">
      <c r="A1137" s="66"/>
      <c r="O1137"/>
      <c r="T1137"/>
      <c r="U1137"/>
      <c r="V1137"/>
      <c r="W1137"/>
      <c r="X1137"/>
      <c r="Y1137"/>
      <c r="Z1137"/>
      <c r="AA1137"/>
    </row>
    <row r="1138" spans="1:27" s="44" customFormat="1" x14ac:dyDescent="0.15">
      <c r="A1138" s="66"/>
      <c r="O1138"/>
      <c r="T1138"/>
      <c r="U1138"/>
      <c r="V1138"/>
      <c r="W1138"/>
      <c r="X1138"/>
      <c r="Y1138"/>
      <c r="Z1138"/>
      <c r="AA1138"/>
    </row>
    <row r="1139" spans="1:27" s="44" customFormat="1" x14ac:dyDescent="0.15">
      <c r="A1139" s="66"/>
      <c r="O1139"/>
      <c r="T1139"/>
      <c r="U1139"/>
      <c r="V1139"/>
      <c r="W1139"/>
      <c r="X1139"/>
      <c r="Y1139"/>
      <c r="Z1139"/>
      <c r="AA1139"/>
    </row>
    <row r="1140" spans="1:27" s="44" customFormat="1" x14ac:dyDescent="0.15">
      <c r="A1140" s="66"/>
      <c r="O1140"/>
      <c r="T1140"/>
      <c r="U1140"/>
      <c r="V1140"/>
      <c r="W1140"/>
      <c r="X1140"/>
      <c r="Y1140"/>
      <c r="Z1140"/>
      <c r="AA1140"/>
    </row>
    <row r="1141" spans="1:27" s="44" customFormat="1" x14ac:dyDescent="0.15">
      <c r="A1141" s="66"/>
      <c r="O1141"/>
      <c r="T1141"/>
      <c r="U1141"/>
      <c r="V1141"/>
      <c r="W1141"/>
      <c r="X1141"/>
      <c r="Y1141"/>
      <c r="Z1141"/>
      <c r="AA1141"/>
    </row>
    <row r="1142" spans="1:27" s="44" customFormat="1" x14ac:dyDescent="0.15">
      <c r="A1142" s="66"/>
      <c r="O1142"/>
      <c r="T1142"/>
      <c r="U1142"/>
      <c r="V1142"/>
      <c r="W1142"/>
      <c r="X1142"/>
      <c r="Y1142"/>
      <c r="Z1142"/>
      <c r="AA1142"/>
    </row>
    <row r="1143" spans="1:27" s="44" customFormat="1" x14ac:dyDescent="0.15">
      <c r="A1143" s="66"/>
      <c r="O1143"/>
      <c r="T1143"/>
      <c r="U1143"/>
      <c r="V1143"/>
      <c r="W1143"/>
      <c r="X1143"/>
      <c r="Y1143"/>
      <c r="Z1143"/>
      <c r="AA1143"/>
    </row>
    <row r="1144" spans="1:27" s="44" customFormat="1" x14ac:dyDescent="0.15">
      <c r="A1144" s="66"/>
      <c r="O1144"/>
      <c r="T1144"/>
      <c r="U1144"/>
      <c r="V1144"/>
      <c r="W1144"/>
      <c r="X1144"/>
      <c r="Y1144"/>
      <c r="Z1144"/>
      <c r="AA1144"/>
    </row>
    <row r="1145" spans="1:27" s="44" customFormat="1" x14ac:dyDescent="0.15">
      <c r="A1145" s="66"/>
      <c r="O1145"/>
      <c r="T1145"/>
      <c r="U1145"/>
      <c r="V1145"/>
      <c r="W1145"/>
      <c r="X1145"/>
      <c r="Y1145"/>
      <c r="Z1145"/>
      <c r="AA1145"/>
    </row>
    <row r="1146" spans="1:27" s="44" customFormat="1" x14ac:dyDescent="0.15">
      <c r="A1146" s="66"/>
      <c r="O1146"/>
      <c r="T1146"/>
      <c r="U1146"/>
      <c r="V1146"/>
      <c r="W1146"/>
      <c r="X1146"/>
      <c r="Y1146"/>
      <c r="Z1146"/>
      <c r="AA1146"/>
    </row>
    <row r="1147" spans="1:27" s="44" customFormat="1" x14ac:dyDescent="0.15">
      <c r="A1147" s="66"/>
      <c r="O1147"/>
      <c r="T1147"/>
      <c r="U1147"/>
      <c r="V1147"/>
      <c r="W1147"/>
      <c r="X1147"/>
      <c r="Y1147"/>
      <c r="Z1147"/>
      <c r="AA1147"/>
    </row>
    <row r="1148" spans="1:27" s="44" customFormat="1" x14ac:dyDescent="0.15">
      <c r="A1148" s="66"/>
      <c r="O1148"/>
      <c r="T1148"/>
      <c r="U1148"/>
      <c r="V1148"/>
      <c r="W1148"/>
      <c r="X1148"/>
      <c r="Y1148"/>
      <c r="Z1148"/>
      <c r="AA1148"/>
    </row>
    <row r="1149" spans="1:27" s="44" customFormat="1" x14ac:dyDescent="0.15">
      <c r="A1149" s="66"/>
      <c r="O1149"/>
      <c r="T1149"/>
      <c r="U1149"/>
      <c r="V1149"/>
      <c r="W1149"/>
      <c r="X1149"/>
      <c r="Y1149"/>
      <c r="Z1149"/>
      <c r="AA1149"/>
    </row>
    <row r="1150" spans="1:27" s="44" customFormat="1" x14ac:dyDescent="0.15">
      <c r="A1150" s="66"/>
      <c r="O1150"/>
      <c r="T1150"/>
      <c r="U1150"/>
      <c r="V1150"/>
      <c r="W1150"/>
      <c r="X1150"/>
      <c r="Y1150"/>
      <c r="Z1150"/>
      <c r="AA1150"/>
    </row>
    <row r="1151" spans="1:27" s="44" customFormat="1" x14ac:dyDescent="0.15">
      <c r="A1151" s="66"/>
      <c r="O1151"/>
      <c r="T1151"/>
      <c r="U1151"/>
      <c r="V1151"/>
      <c r="W1151"/>
      <c r="X1151"/>
      <c r="Y1151"/>
      <c r="Z1151"/>
      <c r="AA1151"/>
    </row>
    <row r="1152" spans="1:27" s="44" customFormat="1" x14ac:dyDescent="0.15">
      <c r="A1152" s="66"/>
      <c r="O1152"/>
      <c r="T1152"/>
      <c r="U1152"/>
      <c r="V1152"/>
      <c r="W1152"/>
      <c r="X1152"/>
      <c r="Y1152"/>
      <c r="Z1152"/>
      <c r="AA1152"/>
    </row>
    <row r="1153" spans="1:27" s="44" customFormat="1" x14ac:dyDescent="0.15">
      <c r="A1153" s="66"/>
      <c r="O1153"/>
      <c r="T1153"/>
      <c r="U1153"/>
      <c r="V1153"/>
      <c r="W1153"/>
      <c r="X1153"/>
      <c r="Y1153"/>
      <c r="Z1153"/>
      <c r="AA1153"/>
    </row>
    <row r="1154" spans="1:27" s="44" customFormat="1" x14ac:dyDescent="0.15">
      <c r="A1154" s="66"/>
      <c r="O1154"/>
      <c r="T1154"/>
      <c r="U1154"/>
      <c r="V1154"/>
      <c r="W1154"/>
      <c r="X1154"/>
      <c r="Y1154"/>
      <c r="Z1154"/>
      <c r="AA1154"/>
    </row>
    <row r="1155" spans="1:27" s="44" customFormat="1" x14ac:dyDescent="0.15">
      <c r="A1155" s="66"/>
      <c r="O1155"/>
      <c r="T1155"/>
      <c r="U1155"/>
      <c r="V1155"/>
      <c r="W1155"/>
      <c r="X1155"/>
      <c r="Y1155"/>
      <c r="Z1155"/>
      <c r="AA1155"/>
    </row>
    <row r="1156" spans="1:27" s="44" customFormat="1" x14ac:dyDescent="0.15">
      <c r="A1156" s="66"/>
      <c r="O1156"/>
      <c r="T1156"/>
      <c r="U1156"/>
      <c r="V1156"/>
      <c r="W1156"/>
      <c r="X1156"/>
      <c r="Y1156"/>
      <c r="Z1156"/>
      <c r="AA1156"/>
    </row>
    <row r="1157" spans="1:27" s="44" customFormat="1" x14ac:dyDescent="0.15">
      <c r="A1157" s="66"/>
      <c r="O1157"/>
      <c r="T1157"/>
      <c r="U1157"/>
      <c r="V1157"/>
      <c r="W1157"/>
      <c r="X1157"/>
      <c r="Y1157"/>
      <c r="Z1157"/>
      <c r="AA1157"/>
    </row>
    <row r="1158" spans="1:27" s="44" customFormat="1" x14ac:dyDescent="0.15">
      <c r="A1158" s="66"/>
      <c r="O1158"/>
      <c r="T1158"/>
      <c r="U1158"/>
      <c r="V1158"/>
      <c r="W1158"/>
      <c r="X1158"/>
      <c r="Y1158"/>
      <c r="Z1158"/>
      <c r="AA1158"/>
    </row>
    <row r="1159" spans="1:27" s="44" customFormat="1" x14ac:dyDescent="0.15">
      <c r="A1159" s="66"/>
      <c r="O1159"/>
      <c r="T1159"/>
      <c r="U1159"/>
      <c r="V1159"/>
      <c r="W1159"/>
      <c r="X1159"/>
      <c r="Y1159"/>
      <c r="Z1159"/>
      <c r="AA1159"/>
    </row>
    <row r="1160" spans="1:27" s="44" customFormat="1" x14ac:dyDescent="0.15">
      <c r="A1160" s="66"/>
      <c r="O1160"/>
      <c r="T1160"/>
      <c r="U1160"/>
      <c r="V1160"/>
      <c r="W1160"/>
      <c r="X1160"/>
      <c r="Y1160"/>
      <c r="Z1160"/>
      <c r="AA1160"/>
    </row>
    <row r="1161" spans="1:27" s="44" customFormat="1" x14ac:dyDescent="0.15">
      <c r="A1161" s="66"/>
      <c r="O1161"/>
      <c r="T1161"/>
      <c r="U1161"/>
      <c r="V1161"/>
      <c r="W1161"/>
      <c r="X1161"/>
      <c r="Y1161"/>
      <c r="Z1161"/>
      <c r="AA1161"/>
    </row>
    <row r="1162" spans="1:27" s="44" customFormat="1" x14ac:dyDescent="0.15">
      <c r="A1162" s="66"/>
      <c r="O1162"/>
      <c r="T1162"/>
      <c r="U1162"/>
      <c r="V1162"/>
      <c r="W1162"/>
      <c r="X1162"/>
      <c r="Y1162"/>
      <c r="Z1162"/>
      <c r="AA1162"/>
    </row>
    <row r="1163" spans="1:27" s="44" customFormat="1" x14ac:dyDescent="0.15">
      <c r="A1163" s="66"/>
      <c r="O1163"/>
      <c r="T1163"/>
      <c r="U1163"/>
      <c r="V1163"/>
      <c r="W1163"/>
      <c r="X1163"/>
      <c r="Y1163"/>
      <c r="Z1163"/>
      <c r="AA1163"/>
    </row>
    <row r="1164" spans="1:27" s="44" customFormat="1" x14ac:dyDescent="0.15">
      <c r="A1164" s="66"/>
      <c r="O1164"/>
      <c r="T1164"/>
      <c r="U1164"/>
      <c r="V1164"/>
      <c r="W1164"/>
      <c r="X1164"/>
      <c r="Y1164"/>
      <c r="Z1164"/>
      <c r="AA1164"/>
    </row>
    <row r="1165" spans="1:27" s="44" customFormat="1" x14ac:dyDescent="0.15">
      <c r="A1165" s="66"/>
      <c r="O1165"/>
      <c r="T1165"/>
      <c r="U1165"/>
      <c r="V1165"/>
      <c r="W1165"/>
      <c r="X1165"/>
      <c r="Y1165"/>
      <c r="Z1165"/>
      <c r="AA1165"/>
    </row>
    <row r="1166" spans="1:27" s="44" customFormat="1" x14ac:dyDescent="0.15">
      <c r="A1166" s="66"/>
      <c r="O1166"/>
      <c r="T1166"/>
      <c r="U1166"/>
      <c r="V1166"/>
      <c r="W1166"/>
      <c r="X1166"/>
      <c r="Y1166"/>
      <c r="Z1166"/>
      <c r="AA1166"/>
    </row>
    <row r="1167" spans="1:27" s="44" customFormat="1" x14ac:dyDescent="0.15">
      <c r="A1167" s="66"/>
      <c r="O1167"/>
      <c r="T1167"/>
      <c r="U1167"/>
      <c r="V1167"/>
      <c r="W1167"/>
      <c r="X1167"/>
      <c r="Y1167"/>
      <c r="Z1167"/>
      <c r="AA1167"/>
    </row>
    <row r="1168" spans="1:27" s="44" customFormat="1" x14ac:dyDescent="0.15">
      <c r="A1168" s="66"/>
      <c r="O1168"/>
      <c r="T1168"/>
      <c r="U1168"/>
      <c r="V1168"/>
      <c r="W1168"/>
      <c r="X1168"/>
      <c r="Y1168"/>
      <c r="Z1168"/>
      <c r="AA1168"/>
    </row>
    <row r="1169" spans="1:27" s="44" customFormat="1" x14ac:dyDescent="0.15">
      <c r="A1169" s="66"/>
      <c r="O1169"/>
      <c r="T1169"/>
      <c r="U1169"/>
      <c r="V1169"/>
      <c r="W1169"/>
      <c r="X1169"/>
      <c r="Y1169"/>
      <c r="Z1169"/>
      <c r="AA1169"/>
    </row>
    <row r="1170" spans="1:27" s="44" customFormat="1" x14ac:dyDescent="0.15">
      <c r="A1170" s="66"/>
      <c r="O1170"/>
      <c r="T1170"/>
      <c r="U1170"/>
      <c r="V1170"/>
      <c r="W1170"/>
      <c r="X1170"/>
      <c r="Y1170"/>
      <c r="Z1170"/>
      <c r="AA1170"/>
    </row>
    <row r="1171" spans="1:27" s="44" customFormat="1" x14ac:dyDescent="0.15">
      <c r="A1171" s="66"/>
      <c r="O1171"/>
      <c r="T1171"/>
      <c r="U1171"/>
      <c r="V1171"/>
      <c r="W1171"/>
      <c r="X1171"/>
      <c r="Y1171"/>
      <c r="Z1171"/>
      <c r="AA1171"/>
    </row>
    <row r="1172" spans="1:27" s="44" customFormat="1" x14ac:dyDescent="0.15">
      <c r="A1172" s="66"/>
      <c r="O1172"/>
      <c r="T1172"/>
      <c r="U1172"/>
      <c r="V1172"/>
      <c r="W1172"/>
      <c r="X1172"/>
      <c r="Y1172"/>
      <c r="Z1172"/>
      <c r="AA1172"/>
    </row>
    <row r="1173" spans="1:27" s="44" customFormat="1" x14ac:dyDescent="0.15">
      <c r="A1173" s="66"/>
      <c r="O1173"/>
      <c r="T1173"/>
      <c r="U1173"/>
      <c r="V1173"/>
      <c r="W1173"/>
      <c r="X1173"/>
      <c r="Y1173"/>
      <c r="Z1173"/>
      <c r="AA1173"/>
    </row>
    <row r="1174" spans="1:27" s="44" customFormat="1" x14ac:dyDescent="0.15">
      <c r="A1174" s="66"/>
      <c r="O1174"/>
      <c r="T1174"/>
      <c r="U1174"/>
      <c r="V1174"/>
      <c r="W1174"/>
      <c r="X1174"/>
      <c r="Y1174"/>
      <c r="Z1174"/>
      <c r="AA1174"/>
    </row>
    <row r="1175" spans="1:27" s="44" customFormat="1" x14ac:dyDescent="0.15">
      <c r="A1175" s="66"/>
      <c r="O1175"/>
      <c r="T1175"/>
      <c r="U1175"/>
      <c r="V1175"/>
      <c r="W1175"/>
      <c r="X1175"/>
      <c r="Y1175"/>
      <c r="Z1175"/>
      <c r="AA1175"/>
    </row>
    <row r="1176" spans="1:27" s="44" customFormat="1" x14ac:dyDescent="0.15">
      <c r="A1176" s="66"/>
      <c r="O1176"/>
      <c r="T1176"/>
      <c r="U1176"/>
      <c r="V1176"/>
      <c r="W1176"/>
      <c r="X1176"/>
      <c r="Y1176"/>
      <c r="Z1176"/>
      <c r="AA1176"/>
    </row>
    <row r="1177" spans="1:27" s="44" customFormat="1" x14ac:dyDescent="0.15">
      <c r="A1177" s="66"/>
      <c r="O1177"/>
      <c r="T1177"/>
      <c r="U1177"/>
      <c r="V1177"/>
      <c r="W1177"/>
      <c r="X1177"/>
      <c r="Y1177"/>
      <c r="Z1177"/>
      <c r="AA1177"/>
    </row>
    <row r="1178" spans="1:27" s="44" customFormat="1" x14ac:dyDescent="0.15">
      <c r="A1178" s="66"/>
      <c r="O1178"/>
      <c r="T1178"/>
      <c r="U1178"/>
      <c r="V1178"/>
      <c r="W1178"/>
      <c r="X1178"/>
      <c r="Y1178"/>
      <c r="Z1178"/>
      <c r="AA1178"/>
    </row>
    <row r="1179" spans="1:27" s="44" customFormat="1" x14ac:dyDescent="0.15">
      <c r="A1179" s="66"/>
      <c r="O1179"/>
      <c r="T1179"/>
      <c r="U1179"/>
      <c r="V1179"/>
      <c r="W1179"/>
      <c r="X1179"/>
      <c r="Y1179"/>
      <c r="Z1179"/>
      <c r="AA1179"/>
    </row>
    <row r="1180" spans="1:27" s="44" customFormat="1" x14ac:dyDescent="0.15">
      <c r="A1180" s="66"/>
      <c r="O1180"/>
      <c r="T1180"/>
      <c r="U1180"/>
      <c r="V1180"/>
      <c r="W1180"/>
      <c r="X1180"/>
      <c r="Y1180"/>
      <c r="Z1180"/>
      <c r="AA1180"/>
    </row>
    <row r="1181" spans="1:27" s="44" customFormat="1" x14ac:dyDescent="0.15">
      <c r="A1181" s="66"/>
      <c r="O1181"/>
      <c r="T1181"/>
      <c r="U1181"/>
      <c r="V1181"/>
      <c r="W1181"/>
      <c r="X1181"/>
      <c r="Y1181"/>
      <c r="Z1181"/>
      <c r="AA1181"/>
    </row>
    <row r="1182" spans="1:27" s="44" customFormat="1" x14ac:dyDescent="0.15">
      <c r="A1182" s="66"/>
      <c r="O1182"/>
      <c r="T1182"/>
      <c r="U1182"/>
      <c r="V1182"/>
      <c r="W1182"/>
      <c r="X1182"/>
      <c r="Y1182"/>
      <c r="Z1182"/>
      <c r="AA1182"/>
    </row>
    <row r="1183" spans="1:27" s="44" customFormat="1" x14ac:dyDescent="0.15">
      <c r="A1183" s="66"/>
      <c r="O1183"/>
      <c r="T1183"/>
      <c r="U1183"/>
      <c r="V1183"/>
      <c r="W1183"/>
      <c r="X1183"/>
      <c r="Y1183"/>
      <c r="Z1183"/>
      <c r="AA1183"/>
    </row>
    <row r="1184" spans="1:27" s="44" customFormat="1" x14ac:dyDescent="0.15">
      <c r="A1184" s="66"/>
      <c r="O1184"/>
      <c r="T1184"/>
      <c r="U1184"/>
      <c r="V1184"/>
      <c r="W1184"/>
      <c r="X1184"/>
      <c r="Y1184"/>
      <c r="Z1184"/>
      <c r="AA1184"/>
    </row>
    <row r="1185" spans="1:27" s="44" customFormat="1" x14ac:dyDescent="0.15">
      <c r="A1185" s="66"/>
      <c r="O1185"/>
      <c r="T1185"/>
      <c r="U1185"/>
      <c r="V1185"/>
      <c r="W1185"/>
      <c r="X1185"/>
      <c r="Y1185"/>
      <c r="Z1185"/>
      <c r="AA1185"/>
    </row>
    <row r="1186" spans="1:27" s="44" customFormat="1" x14ac:dyDescent="0.15">
      <c r="A1186" s="66"/>
      <c r="O1186"/>
      <c r="T1186"/>
      <c r="U1186"/>
      <c r="V1186"/>
      <c r="W1186"/>
      <c r="X1186"/>
      <c r="Y1186"/>
      <c r="Z1186"/>
      <c r="AA1186"/>
    </row>
    <row r="1187" spans="1:27" s="44" customFormat="1" x14ac:dyDescent="0.15">
      <c r="A1187" s="66"/>
      <c r="O1187"/>
      <c r="T1187"/>
      <c r="U1187"/>
      <c r="V1187"/>
      <c r="W1187"/>
      <c r="X1187"/>
      <c r="Y1187"/>
      <c r="Z1187"/>
      <c r="AA1187"/>
    </row>
    <row r="1188" spans="1:27" s="44" customFormat="1" x14ac:dyDescent="0.15">
      <c r="A1188" s="66"/>
      <c r="O1188"/>
      <c r="T1188"/>
      <c r="U1188"/>
      <c r="V1188"/>
      <c r="W1188"/>
      <c r="X1188"/>
      <c r="Y1188"/>
      <c r="Z1188"/>
      <c r="AA1188"/>
    </row>
    <row r="1189" spans="1:27" s="44" customFormat="1" x14ac:dyDescent="0.15">
      <c r="A1189" s="66"/>
      <c r="O1189"/>
      <c r="T1189"/>
      <c r="U1189"/>
      <c r="V1189"/>
      <c r="W1189"/>
      <c r="X1189"/>
      <c r="Y1189"/>
      <c r="Z1189"/>
      <c r="AA1189"/>
    </row>
    <row r="1190" spans="1:27" s="44" customFormat="1" x14ac:dyDescent="0.15">
      <c r="A1190" s="66"/>
      <c r="O1190"/>
      <c r="T1190"/>
      <c r="U1190"/>
      <c r="V1190"/>
      <c r="W1190"/>
      <c r="X1190"/>
      <c r="Y1190"/>
      <c r="Z1190"/>
      <c r="AA1190"/>
    </row>
    <row r="1191" spans="1:27" s="44" customFormat="1" x14ac:dyDescent="0.15">
      <c r="A1191" s="66"/>
      <c r="O1191"/>
      <c r="T1191"/>
      <c r="U1191"/>
      <c r="V1191"/>
      <c r="W1191"/>
      <c r="X1191"/>
      <c r="Y1191"/>
      <c r="Z1191"/>
      <c r="AA1191"/>
    </row>
    <row r="1192" spans="1:27" s="44" customFormat="1" x14ac:dyDescent="0.15">
      <c r="A1192" s="66"/>
      <c r="O1192"/>
      <c r="T1192"/>
      <c r="U1192"/>
      <c r="V1192"/>
      <c r="W1192"/>
      <c r="X1192"/>
      <c r="Y1192"/>
      <c r="Z1192"/>
      <c r="AA1192"/>
    </row>
    <row r="1193" spans="1:27" s="44" customFormat="1" x14ac:dyDescent="0.15">
      <c r="A1193" s="66"/>
      <c r="O1193"/>
      <c r="T1193"/>
      <c r="U1193"/>
      <c r="V1193"/>
      <c r="W1193"/>
      <c r="X1193"/>
      <c r="Y1193"/>
      <c r="Z1193"/>
      <c r="AA1193"/>
    </row>
    <row r="1194" spans="1:27" s="44" customFormat="1" x14ac:dyDescent="0.15">
      <c r="A1194" s="66"/>
      <c r="O1194"/>
      <c r="T1194"/>
      <c r="U1194"/>
      <c r="V1194"/>
      <c r="W1194"/>
      <c r="X1194"/>
      <c r="Y1194"/>
      <c r="Z1194"/>
      <c r="AA1194"/>
    </row>
    <row r="1195" spans="1:27" s="44" customFormat="1" x14ac:dyDescent="0.15">
      <c r="A1195" s="66"/>
      <c r="O1195"/>
      <c r="T1195"/>
      <c r="U1195"/>
      <c r="V1195"/>
      <c r="W1195"/>
      <c r="X1195"/>
      <c r="Y1195"/>
      <c r="Z1195"/>
      <c r="AA1195"/>
    </row>
    <row r="1196" spans="1:27" s="44" customFormat="1" x14ac:dyDescent="0.15">
      <c r="A1196" s="66"/>
      <c r="O1196"/>
      <c r="T1196"/>
      <c r="U1196"/>
      <c r="V1196"/>
      <c r="W1196"/>
      <c r="X1196"/>
      <c r="Y1196"/>
      <c r="Z1196"/>
      <c r="AA1196"/>
    </row>
    <row r="1197" spans="1:27" s="44" customFormat="1" x14ac:dyDescent="0.15">
      <c r="A1197" s="66"/>
      <c r="O1197"/>
      <c r="T1197"/>
      <c r="U1197"/>
      <c r="V1197"/>
      <c r="W1197"/>
      <c r="X1197"/>
      <c r="Y1197"/>
      <c r="Z1197"/>
      <c r="AA1197"/>
    </row>
    <row r="1198" spans="1:27" s="44" customFormat="1" x14ac:dyDescent="0.15">
      <c r="A1198" s="66"/>
      <c r="O1198"/>
      <c r="T1198"/>
      <c r="U1198"/>
      <c r="V1198"/>
      <c r="W1198"/>
      <c r="X1198"/>
      <c r="Y1198"/>
      <c r="Z1198"/>
      <c r="AA1198"/>
    </row>
    <row r="1199" spans="1:27" s="44" customFormat="1" x14ac:dyDescent="0.15">
      <c r="A1199" s="66"/>
      <c r="O1199"/>
      <c r="T1199"/>
      <c r="U1199"/>
      <c r="V1199"/>
      <c r="W1199"/>
      <c r="X1199"/>
      <c r="Y1199"/>
      <c r="Z1199"/>
      <c r="AA1199"/>
    </row>
    <row r="1200" spans="1:27" s="44" customFormat="1" x14ac:dyDescent="0.15">
      <c r="A1200" s="66"/>
      <c r="O1200"/>
      <c r="T1200"/>
      <c r="U1200"/>
      <c r="V1200"/>
      <c r="W1200"/>
      <c r="X1200"/>
      <c r="Y1200"/>
      <c r="Z1200"/>
      <c r="AA1200"/>
    </row>
    <row r="1201" spans="1:27" s="44" customFormat="1" x14ac:dyDescent="0.15">
      <c r="A1201" s="66"/>
      <c r="O1201"/>
      <c r="T1201"/>
      <c r="U1201"/>
      <c r="V1201"/>
      <c r="W1201"/>
      <c r="X1201"/>
      <c r="Y1201"/>
      <c r="Z1201"/>
      <c r="AA1201"/>
    </row>
    <row r="1202" spans="1:27" s="44" customFormat="1" x14ac:dyDescent="0.15">
      <c r="A1202" s="66"/>
      <c r="O1202"/>
      <c r="T1202"/>
      <c r="U1202"/>
      <c r="V1202"/>
      <c r="W1202"/>
      <c r="X1202"/>
      <c r="Y1202"/>
      <c r="Z1202"/>
      <c r="AA1202"/>
    </row>
    <row r="1203" spans="1:27" s="44" customFormat="1" x14ac:dyDescent="0.15">
      <c r="A1203" s="66"/>
      <c r="O1203"/>
      <c r="T1203"/>
      <c r="U1203"/>
      <c r="V1203"/>
      <c r="W1203"/>
      <c r="X1203"/>
      <c r="Y1203"/>
      <c r="Z1203"/>
      <c r="AA1203"/>
    </row>
    <row r="1204" spans="1:27" s="44" customFormat="1" x14ac:dyDescent="0.15">
      <c r="A1204" s="66"/>
      <c r="O1204"/>
      <c r="T1204"/>
      <c r="U1204"/>
      <c r="V1204"/>
      <c r="W1204"/>
      <c r="X1204"/>
      <c r="Y1204"/>
      <c r="Z1204"/>
      <c r="AA1204"/>
    </row>
    <row r="1205" spans="1:27" s="44" customFormat="1" x14ac:dyDescent="0.15">
      <c r="A1205" s="66"/>
      <c r="O1205"/>
      <c r="T1205"/>
      <c r="U1205"/>
      <c r="V1205"/>
      <c r="W1205"/>
      <c r="X1205"/>
      <c r="Y1205"/>
      <c r="Z1205"/>
      <c r="AA1205"/>
    </row>
    <row r="1206" spans="1:27" s="44" customFormat="1" x14ac:dyDescent="0.15">
      <c r="A1206" s="66"/>
      <c r="O1206"/>
      <c r="T1206"/>
      <c r="U1206"/>
      <c r="V1206"/>
      <c r="W1206"/>
      <c r="X1206"/>
      <c r="Y1206"/>
      <c r="Z1206"/>
      <c r="AA1206"/>
    </row>
    <row r="1207" spans="1:27" s="44" customFormat="1" x14ac:dyDescent="0.15">
      <c r="A1207" s="66"/>
      <c r="O1207"/>
      <c r="T1207"/>
      <c r="U1207"/>
      <c r="V1207"/>
      <c r="W1207"/>
      <c r="X1207"/>
      <c r="Y1207"/>
      <c r="Z1207"/>
      <c r="AA1207"/>
    </row>
    <row r="1208" spans="1:27" s="44" customFormat="1" x14ac:dyDescent="0.15">
      <c r="A1208" s="66"/>
      <c r="O1208"/>
      <c r="T1208"/>
      <c r="U1208"/>
      <c r="V1208"/>
      <c r="W1208"/>
      <c r="X1208"/>
      <c r="Y1208"/>
      <c r="Z1208"/>
      <c r="AA1208"/>
    </row>
    <row r="1209" spans="1:27" s="44" customFormat="1" x14ac:dyDescent="0.15">
      <c r="A1209" s="66"/>
      <c r="O1209"/>
      <c r="T1209"/>
      <c r="U1209"/>
      <c r="V1209"/>
      <c r="W1209"/>
      <c r="X1209"/>
      <c r="Y1209"/>
      <c r="Z1209"/>
      <c r="AA1209"/>
    </row>
    <row r="1210" spans="1:27" s="44" customFormat="1" x14ac:dyDescent="0.15">
      <c r="A1210" s="66"/>
      <c r="O1210"/>
      <c r="T1210"/>
      <c r="U1210"/>
      <c r="V1210"/>
      <c r="W1210"/>
      <c r="X1210"/>
      <c r="Y1210"/>
      <c r="Z1210"/>
      <c r="AA1210"/>
    </row>
    <row r="1211" spans="1:27" s="44" customFormat="1" x14ac:dyDescent="0.15">
      <c r="A1211" s="66"/>
      <c r="O1211"/>
      <c r="T1211"/>
      <c r="U1211"/>
      <c r="V1211"/>
      <c r="W1211"/>
      <c r="X1211"/>
      <c r="Y1211"/>
      <c r="Z1211"/>
      <c r="AA1211"/>
    </row>
    <row r="1212" spans="1:27" s="44" customFormat="1" x14ac:dyDescent="0.15">
      <c r="A1212" s="66"/>
      <c r="O1212"/>
      <c r="T1212"/>
      <c r="U1212"/>
      <c r="V1212"/>
      <c r="W1212"/>
      <c r="X1212"/>
      <c r="Y1212"/>
      <c r="Z1212"/>
      <c r="AA1212"/>
    </row>
    <row r="1213" spans="1:27" s="44" customFormat="1" x14ac:dyDescent="0.15">
      <c r="A1213" s="66"/>
      <c r="O1213"/>
      <c r="T1213"/>
      <c r="U1213"/>
      <c r="V1213"/>
      <c r="W1213"/>
      <c r="X1213"/>
      <c r="Y1213"/>
      <c r="Z1213"/>
      <c r="AA1213"/>
    </row>
    <row r="1214" spans="1:27" s="44" customFormat="1" x14ac:dyDescent="0.15">
      <c r="A1214" s="66"/>
      <c r="O1214"/>
      <c r="T1214"/>
      <c r="U1214"/>
      <c r="V1214"/>
      <c r="W1214"/>
      <c r="X1214"/>
      <c r="Y1214"/>
      <c r="Z1214"/>
      <c r="AA1214"/>
    </row>
    <row r="1215" spans="1:27" s="44" customFormat="1" x14ac:dyDescent="0.15">
      <c r="A1215" s="66"/>
      <c r="O1215"/>
      <c r="T1215"/>
      <c r="U1215"/>
      <c r="V1215"/>
      <c r="W1215"/>
      <c r="X1215"/>
      <c r="Y1215"/>
      <c r="Z1215"/>
      <c r="AA1215"/>
    </row>
    <row r="1216" spans="1:27" s="44" customFormat="1" x14ac:dyDescent="0.15">
      <c r="A1216" s="66"/>
      <c r="O1216"/>
      <c r="T1216"/>
      <c r="U1216"/>
      <c r="V1216"/>
      <c r="W1216"/>
      <c r="X1216"/>
      <c r="Y1216"/>
      <c r="Z1216"/>
      <c r="AA1216"/>
    </row>
    <row r="1217" spans="1:27" s="44" customFormat="1" x14ac:dyDescent="0.15">
      <c r="A1217" s="66"/>
      <c r="O1217"/>
      <c r="T1217"/>
      <c r="U1217"/>
      <c r="V1217"/>
      <c r="W1217"/>
      <c r="X1217"/>
      <c r="Y1217"/>
      <c r="Z1217"/>
      <c r="AA1217"/>
    </row>
    <row r="1218" spans="1:27" s="44" customFormat="1" x14ac:dyDescent="0.15">
      <c r="A1218" s="66"/>
      <c r="O1218"/>
      <c r="T1218"/>
      <c r="U1218"/>
      <c r="V1218"/>
      <c r="W1218"/>
      <c r="X1218"/>
      <c r="Y1218"/>
      <c r="Z1218"/>
      <c r="AA1218"/>
    </row>
    <row r="1219" spans="1:27" s="44" customFormat="1" x14ac:dyDescent="0.15">
      <c r="A1219" s="66"/>
      <c r="O1219"/>
      <c r="T1219"/>
      <c r="U1219"/>
      <c r="V1219"/>
      <c r="W1219"/>
      <c r="X1219"/>
      <c r="Y1219"/>
      <c r="Z1219"/>
      <c r="AA1219"/>
    </row>
    <row r="1220" spans="1:27" s="44" customFormat="1" x14ac:dyDescent="0.15">
      <c r="A1220" s="66"/>
      <c r="O1220"/>
      <c r="T1220"/>
      <c r="U1220"/>
      <c r="V1220"/>
      <c r="W1220"/>
      <c r="X1220"/>
      <c r="Y1220"/>
      <c r="Z1220"/>
      <c r="AA1220"/>
    </row>
    <row r="1221" spans="1:27" s="44" customFormat="1" x14ac:dyDescent="0.15">
      <c r="A1221" s="66"/>
      <c r="O1221"/>
      <c r="T1221"/>
      <c r="U1221"/>
      <c r="V1221"/>
      <c r="W1221"/>
      <c r="X1221"/>
      <c r="Y1221"/>
      <c r="Z1221"/>
      <c r="AA1221"/>
    </row>
    <row r="1222" spans="1:27" s="44" customFormat="1" x14ac:dyDescent="0.15">
      <c r="A1222" s="66"/>
      <c r="O1222"/>
      <c r="T1222"/>
      <c r="U1222"/>
      <c r="V1222"/>
      <c r="W1222"/>
      <c r="X1222"/>
      <c r="Y1222"/>
      <c r="Z1222"/>
      <c r="AA1222"/>
    </row>
    <row r="1223" spans="1:27" s="44" customFormat="1" x14ac:dyDescent="0.15">
      <c r="A1223" s="66"/>
      <c r="O1223"/>
      <c r="T1223"/>
      <c r="U1223"/>
      <c r="V1223"/>
      <c r="W1223"/>
      <c r="X1223"/>
      <c r="Y1223"/>
      <c r="Z1223"/>
      <c r="AA1223"/>
    </row>
    <row r="1224" spans="1:27" s="44" customFormat="1" x14ac:dyDescent="0.15">
      <c r="A1224" s="66"/>
      <c r="O1224"/>
      <c r="T1224"/>
      <c r="U1224"/>
      <c r="V1224"/>
      <c r="W1224"/>
      <c r="X1224"/>
      <c r="Y1224"/>
      <c r="Z1224"/>
      <c r="AA1224"/>
    </row>
    <row r="1225" spans="1:27" s="44" customFormat="1" x14ac:dyDescent="0.15">
      <c r="A1225" s="66"/>
      <c r="O1225"/>
      <c r="T1225"/>
      <c r="U1225"/>
      <c r="V1225"/>
      <c r="W1225"/>
      <c r="X1225"/>
      <c r="Y1225"/>
      <c r="Z1225"/>
      <c r="AA1225"/>
    </row>
    <row r="1226" spans="1:27" s="44" customFormat="1" x14ac:dyDescent="0.15">
      <c r="A1226" s="66"/>
      <c r="O1226"/>
      <c r="T1226"/>
      <c r="U1226"/>
      <c r="V1226"/>
      <c r="W1226"/>
      <c r="X1226"/>
      <c r="Y1226"/>
      <c r="Z1226"/>
      <c r="AA1226"/>
    </row>
    <row r="1227" spans="1:27" s="44" customFormat="1" x14ac:dyDescent="0.15">
      <c r="A1227" s="66"/>
      <c r="O1227"/>
      <c r="T1227"/>
      <c r="U1227"/>
      <c r="V1227"/>
      <c r="W1227"/>
      <c r="X1227"/>
      <c r="Y1227"/>
      <c r="Z1227"/>
      <c r="AA1227"/>
    </row>
    <row r="1228" spans="1:27" s="44" customFormat="1" x14ac:dyDescent="0.15">
      <c r="A1228" s="66"/>
      <c r="O1228"/>
      <c r="T1228"/>
      <c r="U1228"/>
      <c r="V1228"/>
      <c r="W1228"/>
      <c r="X1228"/>
      <c r="Y1228"/>
      <c r="Z1228"/>
      <c r="AA1228"/>
    </row>
    <row r="1229" spans="1:27" s="44" customFormat="1" x14ac:dyDescent="0.15">
      <c r="A1229" s="66"/>
      <c r="O1229"/>
      <c r="T1229"/>
      <c r="U1229"/>
      <c r="V1229"/>
      <c r="W1229"/>
      <c r="X1229"/>
      <c r="Y1229"/>
      <c r="Z1229"/>
      <c r="AA1229"/>
    </row>
    <row r="1230" spans="1:27" s="44" customFormat="1" x14ac:dyDescent="0.15">
      <c r="A1230" s="66"/>
      <c r="O1230"/>
      <c r="T1230"/>
      <c r="U1230"/>
      <c r="V1230"/>
      <c r="W1230"/>
      <c r="X1230"/>
      <c r="Y1230"/>
      <c r="Z1230"/>
      <c r="AA1230"/>
    </row>
    <row r="1231" spans="1:27" s="44" customFormat="1" x14ac:dyDescent="0.15">
      <c r="A1231" s="66"/>
      <c r="O1231"/>
      <c r="T1231"/>
      <c r="U1231"/>
      <c r="V1231"/>
      <c r="W1231"/>
      <c r="X1231"/>
      <c r="Y1231"/>
      <c r="Z1231"/>
      <c r="AA1231"/>
    </row>
    <row r="1232" spans="1:27" s="44" customFormat="1" x14ac:dyDescent="0.15">
      <c r="A1232" s="66"/>
      <c r="O1232"/>
      <c r="T1232"/>
      <c r="U1232"/>
      <c r="V1232"/>
      <c r="W1232"/>
      <c r="X1232"/>
      <c r="Y1232"/>
      <c r="Z1232"/>
      <c r="AA1232"/>
    </row>
    <row r="1233" spans="1:27" s="44" customFormat="1" x14ac:dyDescent="0.15">
      <c r="A1233" s="66"/>
      <c r="O1233"/>
      <c r="T1233"/>
      <c r="U1233"/>
      <c r="V1233"/>
      <c r="W1233"/>
      <c r="X1233"/>
      <c r="Y1233"/>
      <c r="Z1233"/>
      <c r="AA1233"/>
    </row>
    <row r="1234" spans="1:27" s="44" customFormat="1" x14ac:dyDescent="0.15">
      <c r="A1234" s="66"/>
      <c r="O1234"/>
      <c r="T1234"/>
      <c r="U1234"/>
      <c r="V1234"/>
      <c r="W1234"/>
      <c r="X1234"/>
      <c r="Y1234"/>
      <c r="Z1234"/>
      <c r="AA1234"/>
    </row>
    <row r="1235" spans="1:27" s="44" customFormat="1" x14ac:dyDescent="0.15">
      <c r="A1235" s="66"/>
      <c r="O1235"/>
      <c r="T1235"/>
      <c r="U1235"/>
      <c r="V1235"/>
      <c r="W1235"/>
      <c r="X1235"/>
      <c r="Y1235"/>
      <c r="Z1235"/>
      <c r="AA1235"/>
    </row>
    <row r="1236" spans="1:27" s="44" customFormat="1" x14ac:dyDescent="0.15">
      <c r="A1236" s="66"/>
      <c r="O1236"/>
      <c r="T1236"/>
      <c r="U1236"/>
      <c r="V1236"/>
      <c r="W1236"/>
      <c r="X1236"/>
      <c r="Y1236"/>
      <c r="Z1236"/>
      <c r="AA1236"/>
    </row>
    <row r="1237" spans="1:27" s="44" customFormat="1" x14ac:dyDescent="0.15">
      <c r="A1237" s="66"/>
      <c r="O1237"/>
      <c r="T1237"/>
      <c r="U1237"/>
      <c r="V1237"/>
      <c r="W1237"/>
      <c r="X1237"/>
      <c r="Y1237"/>
      <c r="Z1237"/>
      <c r="AA1237"/>
    </row>
    <row r="1238" spans="1:27" s="44" customFormat="1" x14ac:dyDescent="0.15">
      <c r="A1238" s="66"/>
      <c r="O1238"/>
      <c r="T1238"/>
      <c r="U1238"/>
      <c r="V1238"/>
      <c r="W1238"/>
      <c r="X1238"/>
      <c r="Y1238"/>
      <c r="Z1238"/>
      <c r="AA1238"/>
    </row>
    <row r="1239" spans="1:27" s="44" customFormat="1" x14ac:dyDescent="0.15">
      <c r="A1239" s="66"/>
      <c r="O1239"/>
      <c r="T1239"/>
      <c r="U1239"/>
      <c r="V1239"/>
      <c r="W1239"/>
      <c r="X1239"/>
      <c r="Y1239"/>
      <c r="Z1239"/>
      <c r="AA1239"/>
    </row>
    <row r="1240" spans="1:27" s="44" customFormat="1" x14ac:dyDescent="0.15">
      <c r="A1240" s="66"/>
      <c r="O1240"/>
      <c r="T1240"/>
      <c r="U1240"/>
      <c r="V1240"/>
      <c r="W1240"/>
      <c r="X1240"/>
      <c r="Y1240"/>
      <c r="Z1240"/>
      <c r="AA1240"/>
    </row>
    <row r="1241" spans="1:27" s="44" customFormat="1" x14ac:dyDescent="0.15">
      <c r="A1241" s="66"/>
      <c r="O1241"/>
      <c r="T1241"/>
      <c r="U1241"/>
      <c r="V1241"/>
      <c r="W1241"/>
      <c r="X1241"/>
      <c r="Y1241"/>
      <c r="Z1241"/>
      <c r="AA1241"/>
    </row>
    <row r="1242" spans="1:27" s="44" customFormat="1" x14ac:dyDescent="0.15">
      <c r="A1242" s="66"/>
      <c r="O1242"/>
      <c r="T1242"/>
      <c r="U1242"/>
      <c r="V1242"/>
      <c r="W1242"/>
      <c r="X1242"/>
      <c r="Y1242"/>
      <c r="Z1242"/>
      <c r="AA1242"/>
    </row>
    <row r="1243" spans="1:27" s="44" customFormat="1" x14ac:dyDescent="0.15">
      <c r="A1243" s="66"/>
      <c r="O1243"/>
      <c r="T1243"/>
      <c r="U1243"/>
      <c r="V1243"/>
      <c r="W1243"/>
      <c r="X1243"/>
      <c r="Y1243"/>
      <c r="Z1243"/>
      <c r="AA1243"/>
    </row>
    <row r="1244" spans="1:27" s="44" customFormat="1" x14ac:dyDescent="0.15">
      <c r="A1244" s="66"/>
      <c r="O1244"/>
      <c r="T1244"/>
      <c r="U1244"/>
      <c r="V1244"/>
      <c r="W1244"/>
      <c r="X1244"/>
      <c r="Y1244"/>
      <c r="Z1244"/>
      <c r="AA1244"/>
    </row>
    <row r="1245" spans="1:27" s="44" customFormat="1" x14ac:dyDescent="0.15">
      <c r="A1245" s="66"/>
      <c r="O1245"/>
      <c r="T1245"/>
      <c r="U1245"/>
      <c r="V1245"/>
      <c r="W1245"/>
      <c r="X1245"/>
      <c r="Y1245"/>
      <c r="Z1245"/>
      <c r="AA1245"/>
    </row>
    <row r="1246" spans="1:27" s="44" customFormat="1" x14ac:dyDescent="0.15">
      <c r="A1246" s="66"/>
      <c r="O1246"/>
      <c r="T1246"/>
      <c r="U1246"/>
      <c r="V1246"/>
      <c r="W1246"/>
      <c r="X1246"/>
      <c r="Y1246"/>
      <c r="Z1246"/>
      <c r="AA1246"/>
    </row>
    <row r="1247" spans="1:27" s="44" customFormat="1" x14ac:dyDescent="0.15">
      <c r="A1247" s="66"/>
      <c r="O1247"/>
      <c r="T1247"/>
      <c r="U1247"/>
      <c r="V1247"/>
      <c r="W1247"/>
      <c r="X1247"/>
      <c r="Y1247"/>
      <c r="Z1247"/>
      <c r="AA1247"/>
    </row>
    <row r="1248" spans="1:27" s="44" customFormat="1" x14ac:dyDescent="0.15">
      <c r="A1248" s="66"/>
      <c r="O1248"/>
      <c r="T1248"/>
      <c r="U1248"/>
      <c r="V1248"/>
      <c r="W1248"/>
      <c r="X1248"/>
      <c r="Y1248"/>
      <c r="Z1248"/>
      <c r="AA1248"/>
    </row>
    <row r="1249" spans="1:27" s="44" customFormat="1" x14ac:dyDescent="0.15">
      <c r="A1249" s="66"/>
      <c r="O1249"/>
      <c r="T1249"/>
      <c r="U1249"/>
      <c r="V1249"/>
      <c r="W1249"/>
      <c r="X1249"/>
      <c r="Y1249"/>
      <c r="Z1249"/>
      <c r="AA1249"/>
    </row>
    <row r="1250" spans="1:27" s="44" customFormat="1" x14ac:dyDescent="0.15">
      <c r="A1250" s="66"/>
      <c r="O1250"/>
      <c r="T1250"/>
      <c r="U1250"/>
      <c r="V1250"/>
      <c r="W1250"/>
      <c r="X1250"/>
      <c r="Y1250"/>
      <c r="Z1250"/>
      <c r="AA1250"/>
    </row>
    <row r="1251" spans="1:27" s="44" customFormat="1" x14ac:dyDescent="0.15">
      <c r="A1251" s="66"/>
      <c r="O1251"/>
      <c r="T1251"/>
      <c r="U1251"/>
      <c r="V1251"/>
      <c r="W1251"/>
      <c r="X1251"/>
      <c r="Y1251"/>
      <c r="Z1251"/>
      <c r="AA1251"/>
    </row>
    <row r="1252" spans="1:27" s="44" customFormat="1" x14ac:dyDescent="0.15">
      <c r="A1252" s="66"/>
      <c r="O1252"/>
      <c r="T1252"/>
      <c r="U1252"/>
      <c r="V1252"/>
      <c r="W1252"/>
      <c r="X1252"/>
      <c r="Y1252"/>
      <c r="Z1252"/>
      <c r="AA1252"/>
    </row>
    <row r="1253" spans="1:27" s="44" customFormat="1" x14ac:dyDescent="0.15">
      <c r="A1253" s="66"/>
      <c r="O1253"/>
      <c r="T1253"/>
      <c r="U1253"/>
      <c r="V1253"/>
      <c r="W1253"/>
      <c r="X1253"/>
      <c r="Y1253"/>
      <c r="Z1253"/>
      <c r="AA1253"/>
    </row>
    <row r="1254" spans="1:27" s="44" customFormat="1" x14ac:dyDescent="0.15">
      <c r="A1254" s="66"/>
      <c r="O1254"/>
      <c r="T1254"/>
      <c r="U1254"/>
      <c r="V1254"/>
      <c r="W1254"/>
      <c r="X1254"/>
      <c r="Y1254"/>
      <c r="Z1254"/>
      <c r="AA1254"/>
    </row>
    <row r="1255" spans="1:27" s="44" customFormat="1" x14ac:dyDescent="0.15">
      <c r="A1255" s="66"/>
      <c r="O1255"/>
      <c r="T1255"/>
      <c r="U1255"/>
      <c r="V1255"/>
      <c r="W1255"/>
      <c r="X1255"/>
      <c r="Y1255"/>
      <c r="Z1255"/>
      <c r="AA1255"/>
    </row>
    <row r="1256" spans="1:27" s="44" customFormat="1" x14ac:dyDescent="0.15">
      <c r="A1256" s="66"/>
      <c r="O1256"/>
      <c r="T1256"/>
      <c r="U1256"/>
      <c r="V1256"/>
      <c r="W1256"/>
      <c r="X1256"/>
      <c r="Y1256"/>
      <c r="Z1256"/>
      <c r="AA1256"/>
    </row>
    <row r="1257" spans="1:27" s="44" customFormat="1" x14ac:dyDescent="0.15">
      <c r="A1257" s="66"/>
      <c r="O1257"/>
      <c r="T1257"/>
      <c r="U1257"/>
      <c r="V1257"/>
      <c r="W1257"/>
      <c r="X1257"/>
      <c r="Y1257"/>
      <c r="Z1257"/>
      <c r="AA1257"/>
    </row>
    <row r="1258" spans="1:27" s="44" customFormat="1" x14ac:dyDescent="0.15">
      <c r="A1258" s="66"/>
      <c r="O1258"/>
      <c r="T1258"/>
      <c r="U1258"/>
      <c r="V1258"/>
      <c r="W1258"/>
      <c r="X1258"/>
      <c r="Y1258"/>
      <c r="Z1258"/>
      <c r="AA1258"/>
    </row>
    <row r="1259" spans="1:27" s="44" customFormat="1" x14ac:dyDescent="0.15">
      <c r="A1259" s="66"/>
      <c r="O1259"/>
      <c r="T1259"/>
      <c r="U1259"/>
      <c r="V1259"/>
      <c r="W1259"/>
      <c r="X1259"/>
      <c r="Y1259"/>
      <c r="Z1259"/>
      <c r="AA1259"/>
    </row>
    <row r="1260" spans="1:27" s="44" customFormat="1" x14ac:dyDescent="0.15">
      <c r="A1260" s="66"/>
      <c r="O1260"/>
      <c r="T1260"/>
      <c r="U1260"/>
      <c r="V1260"/>
      <c r="W1260"/>
      <c r="X1260"/>
      <c r="Y1260"/>
      <c r="Z1260"/>
      <c r="AA1260"/>
    </row>
    <row r="1261" spans="1:27" s="44" customFormat="1" x14ac:dyDescent="0.15">
      <c r="A1261" s="66"/>
      <c r="O1261"/>
      <c r="T1261"/>
      <c r="U1261"/>
      <c r="V1261"/>
      <c r="W1261"/>
      <c r="X1261"/>
      <c r="Y1261"/>
      <c r="Z1261"/>
      <c r="AA1261"/>
    </row>
    <row r="1262" spans="1:27" s="44" customFormat="1" x14ac:dyDescent="0.15">
      <c r="A1262" s="66"/>
      <c r="O1262"/>
      <c r="T1262"/>
      <c r="U1262"/>
      <c r="V1262"/>
      <c r="W1262"/>
      <c r="X1262"/>
      <c r="Y1262"/>
      <c r="Z1262"/>
      <c r="AA1262"/>
    </row>
    <row r="1263" spans="1:27" s="44" customFormat="1" x14ac:dyDescent="0.15">
      <c r="A1263" s="66"/>
      <c r="O1263"/>
      <c r="T1263"/>
      <c r="U1263"/>
      <c r="V1263"/>
      <c r="W1263"/>
      <c r="X1263"/>
      <c r="Y1263"/>
      <c r="Z1263"/>
      <c r="AA1263"/>
    </row>
    <row r="1264" spans="1:27" s="44" customFormat="1" x14ac:dyDescent="0.15">
      <c r="A1264" s="66"/>
      <c r="O1264"/>
      <c r="T1264"/>
      <c r="U1264"/>
      <c r="V1264"/>
      <c r="W1264"/>
      <c r="X1264"/>
      <c r="Y1264"/>
      <c r="Z1264"/>
      <c r="AA1264"/>
    </row>
    <row r="1265" spans="1:27" s="44" customFormat="1" x14ac:dyDescent="0.15">
      <c r="A1265" s="66"/>
      <c r="O1265"/>
      <c r="T1265"/>
      <c r="U1265"/>
      <c r="V1265"/>
      <c r="W1265"/>
      <c r="X1265"/>
      <c r="Y1265"/>
      <c r="Z1265"/>
      <c r="AA1265"/>
    </row>
    <row r="1266" spans="1:27" s="44" customFormat="1" x14ac:dyDescent="0.15">
      <c r="A1266" s="66"/>
      <c r="O1266"/>
      <c r="T1266"/>
      <c r="U1266"/>
      <c r="V1266"/>
      <c r="W1266"/>
      <c r="X1266"/>
      <c r="Y1266"/>
      <c r="Z1266"/>
      <c r="AA1266"/>
    </row>
    <row r="1267" spans="1:27" s="44" customFormat="1" x14ac:dyDescent="0.15">
      <c r="A1267" s="66"/>
      <c r="O1267"/>
      <c r="T1267"/>
      <c r="U1267"/>
      <c r="V1267"/>
      <c r="W1267"/>
      <c r="X1267"/>
      <c r="Y1267"/>
      <c r="Z1267"/>
      <c r="AA1267"/>
    </row>
    <row r="1268" spans="1:27" s="44" customFormat="1" x14ac:dyDescent="0.15">
      <c r="A1268" s="66"/>
      <c r="O1268"/>
      <c r="T1268"/>
      <c r="U1268"/>
      <c r="V1268"/>
      <c r="W1268"/>
      <c r="X1268"/>
      <c r="Y1268"/>
      <c r="Z1268"/>
      <c r="AA1268"/>
    </row>
    <row r="1269" spans="1:27" s="44" customFormat="1" x14ac:dyDescent="0.15">
      <c r="A1269" s="66"/>
      <c r="O1269"/>
      <c r="T1269"/>
      <c r="U1269"/>
      <c r="V1269"/>
      <c r="W1269"/>
      <c r="X1269"/>
      <c r="Y1269"/>
      <c r="Z1269"/>
      <c r="AA1269"/>
    </row>
    <row r="1270" spans="1:27" s="44" customFormat="1" x14ac:dyDescent="0.15">
      <c r="A1270" s="66"/>
      <c r="O1270"/>
      <c r="T1270"/>
      <c r="U1270"/>
      <c r="V1270"/>
      <c r="W1270"/>
      <c r="X1270"/>
      <c r="Y1270"/>
      <c r="Z1270"/>
      <c r="AA1270"/>
    </row>
    <row r="1271" spans="1:27" s="44" customFormat="1" x14ac:dyDescent="0.15">
      <c r="A1271" s="66"/>
      <c r="O1271"/>
      <c r="T1271"/>
      <c r="U1271"/>
      <c r="V1271"/>
      <c r="W1271"/>
      <c r="X1271"/>
      <c r="Y1271"/>
      <c r="Z1271"/>
      <c r="AA1271"/>
    </row>
    <row r="1272" spans="1:27" s="44" customFormat="1" x14ac:dyDescent="0.15">
      <c r="A1272" s="66"/>
      <c r="O1272"/>
      <c r="T1272"/>
      <c r="U1272"/>
      <c r="V1272"/>
      <c r="W1272"/>
      <c r="X1272"/>
      <c r="Y1272"/>
      <c r="Z1272"/>
      <c r="AA1272"/>
    </row>
    <row r="1273" spans="1:27" s="44" customFormat="1" x14ac:dyDescent="0.15">
      <c r="A1273" s="66"/>
      <c r="O1273"/>
      <c r="T1273"/>
      <c r="U1273"/>
      <c r="V1273"/>
      <c r="W1273"/>
      <c r="X1273"/>
      <c r="Y1273"/>
      <c r="Z1273"/>
      <c r="AA1273"/>
    </row>
    <row r="1274" spans="1:27" s="44" customFormat="1" x14ac:dyDescent="0.15">
      <c r="A1274" s="66"/>
      <c r="O1274"/>
      <c r="T1274"/>
      <c r="U1274"/>
      <c r="V1274"/>
      <c r="W1274"/>
      <c r="X1274"/>
      <c r="Y1274"/>
      <c r="Z1274"/>
      <c r="AA1274"/>
    </row>
    <row r="1275" spans="1:27" s="44" customFormat="1" x14ac:dyDescent="0.15">
      <c r="A1275" s="66"/>
      <c r="O1275"/>
      <c r="T1275"/>
      <c r="U1275"/>
      <c r="V1275"/>
      <c r="W1275"/>
      <c r="X1275"/>
      <c r="Y1275"/>
      <c r="Z1275"/>
      <c r="AA1275"/>
    </row>
    <row r="1276" spans="1:27" s="44" customFormat="1" x14ac:dyDescent="0.15">
      <c r="A1276" s="66"/>
      <c r="O1276"/>
      <c r="T1276"/>
      <c r="U1276"/>
      <c r="V1276"/>
      <c r="W1276"/>
      <c r="X1276"/>
      <c r="Y1276"/>
      <c r="Z1276"/>
      <c r="AA1276"/>
    </row>
    <row r="1277" spans="1:27" s="44" customFormat="1" x14ac:dyDescent="0.15">
      <c r="A1277" s="66"/>
      <c r="O1277"/>
      <c r="T1277"/>
      <c r="U1277"/>
      <c r="V1277"/>
      <c r="W1277"/>
      <c r="X1277"/>
      <c r="Y1277"/>
      <c r="Z1277"/>
      <c r="AA1277"/>
    </row>
    <row r="1278" spans="1:27" s="44" customFormat="1" x14ac:dyDescent="0.15">
      <c r="A1278" s="66"/>
      <c r="O1278"/>
      <c r="T1278"/>
      <c r="U1278"/>
      <c r="V1278"/>
      <c r="W1278"/>
      <c r="X1278"/>
      <c r="Y1278"/>
      <c r="Z1278"/>
      <c r="AA1278"/>
    </row>
    <row r="1279" spans="1:27" s="44" customFormat="1" x14ac:dyDescent="0.15">
      <c r="A1279" s="66"/>
      <c r="O1279"/>
      <c r="T1279"/>
      <c r="U1279"/>
      <c r="V1279"/>
      <c r="W1279"/>
      <c r="X1279"/>
      <c r="Y1279"/>
      <c r="Z1279"/>
      <c r="AA1279"/>
    </row>
    <row r="1280" spans="1:27" s="44" customFormat="1" x14ac:dyDescent="0.15">
      <c r="A1280" s="66"/>
      <c r="O1280"/>
      <c r="T1280"/>
      <c r="U1280"/>
      <c r="V1280"/>
      <c r="W1280"/>
      <c r="X1280"/>
      <c r="Y1280"/>
      <c r="Z1280"/>
      <c r="AA1280"/>
    </row>
    <row r="1281" spans="1:27" s="44" customFormat="1" x14ac:dyDescent="0.15">
      <c r="A1281" s="66"/>
      <c r="O1281"/>
      <c r="T1281"/>
      <c r="U1281"/>
      <c r="V1281"/>
      <c r="W1281"/>
      <c r="X1281"/>
      <c r="Y1281"/>
      <c r="Z1281"/>
      <c r="AA1281"/>
    </row>
    <row r="1282" spans="1:27" s="44" customFormat="1" x14ac:dyDescent="0.15">
      <c r="A1282" s="66"/>
      <c r="O1282"/>
      <c r="T1282"/>
      <c r="U1282"/>
      <c r="V1282"/>
      <c r="W1282"/>
      <c r="X1282"/>
      <c r="Y1282"/>
      <c r="Z1282"/>
      <c r="AA1282"/>
    </row>
    <row r="1283" spans="1:27" s="44" customFormat="1" x14ac:dyDescent="0.15">
      <c r="A1283" s="66"/>
      <c r="O1283"/>
      <c r="T1283"/>
      <c r="U1283"/>
      <c r="V1283"/>
      <c r="W1283"/>
      <c r="X1283"/>
      <c r="Y1283"/>
      <c r="Z1283"/>
      <c r="AA1283"/>
    </row>
    <row r="1284" spans="1:27" s="44" customFormat="1" x14ac:dyDescent="0.15">
      <c r="A1284" s="66"/>
      <c r="O1284"/>
      <c r="T1284"/>
      <c r="U1284"/>
      <c r="V1284"/>
      <c r="W1284"/>
      <c r="X1284"/>
      <c r="Y1284"/>
      <c r="Z1284"/>
      <c r="AA1284"/>
    </row>
    <row r="1285" spans="1:27" s="44" customFormat="1" x14ac:dyDescent="0.15">
      <c r="A1285" s="66"/>
      <c r="O1285"/>
      <c r="T1285"/>
      <c r="U1285"/>
      <c r="V1285"/>
      <c r="W1285"/>
      <c r="X1285"/>
      <c r="Y1285"/>
      <c r="Z1285"/>
      <c r="AA1285"/>
    </row>
    <row r="1286" spans="1:27" s="44" customFormat="1" x14ac:dyDescent="0.15">
      <c r="A1286" s="66"/>
      <c r="O1286"/>
      <c r="T1286"/>
      <c r="U1286"/>
      <c r="V1286"/>
      <c r="W1286"/>
      <c r="X1286"/>
      <c r="Y1286"/>
      <c r="Z1286"/>
      <c r="AA1286"/>
    </row>
    <row r="1287" spans="1:27" s="44" customFormat="1" x14ac:dyDescent="0.15">
      <c r="A1287" s="66"/>
      <c r="O1287"/>
      <c r="T1287"/>
      <c r="U1287"/>
      <c r="V1287"/>
      <c r="W1287"/>
      <c r="X1287"/>
      <c r="Y1287"/>
      <c r="Z1287"/>
      <c r="AA1287"/>
    </row>
    <row r="1288" spans="1:27" s="44" customFormat="1" x14ac:dyDescent="0.15">
      <c r="A1288" s="66"/>
      <c r="O1288"/>
      <c r="T1288"/>
      <c r="U1288"/>
      <c r="V1288"/>
      <c r="W1288"/>
      <c r="X1288"/>
      <c r="Y1288"/>
      <c r="Z1288"/>
      <c r="AA1288"/>
    </row>
    <row r="1289" spans="1:27" s="44" customFormat="1" x14ac:dyDescent="0.15">
      <c r="A1289" s="66"/>
      <c r="O1289"/>
      <c r="T1289"/>
      <c r="U1289"/>
      <c r="V1289"/>
      <c r="W1289"/>
      <c r="X1289"/>
      <c r="Y1289"/>
      <c r="Z1289"/>
      <c r="AA1289"/>
    </row>
    <row r="1290" spans="1:27" s="44" customFormat="1" x14ac:dyDescent="0.15">
      <c r="A1290" s="66"/>
      <c r="O1290"/>
      <c r="T1290"/>
      <c r="U1290"/>
      <c r="V1290"/>
      <c r="W1290"/>
      <c r="X1290"/>
      <c r="Y1290"/>
      <c r="Z1290"/>
      <c r="AA1290"/>
    </row>
    <row r="1291" spans="1:27" s="44" customFormat="1" x14ac:dyDescent="0.15">
      <c r="A1291" s="66"/>
      <c r="O1291"/>
      <c r="T1291"/>
      <c r="U1291"/>
      <c r="V1291"/>
      <c r="W1291"/>
      <c r="X1291"/>
      <c r="Y1291"/>
      <c r="Z1291"/>
      <c r="AA1291"/>
    </row>
    <row r="1292" spans="1:27" s="44" customFormat="1" x14ac:dyDescent="0.15">
      <c r="A1292" s="66"/>
      <c r="O1292"/>
      <c r="T1292"/>
      <c r="U1292"/>
      <c r="V1292"/>
      <c r="W1292"/>
      <c r="X1292"/>
      <c r="Y1292"/>
      <c r="Z1292"/>
      <c r="AA1292"/>
    </row>
    <row r="1293" spans="1:27" s="44" customFormat="1" x14ac:dyDescent="0.15">
      <c r="A1293" s="66"/>
      <c r="O1293"/>
      <c r="T1293"/>
      <c r="U1293"/>
      <c r="V1293"/>
      <c r="W1293"/>
      <c r="X1293"/>
      <c r="Y1293"/>
      <c r="Z1293"/>
      <c r="AA1293"/>
    </row>
    <row r="1294" spans="1:27" s="44" customFormat="1" x14ac:dyDescent="0.15">
      <c r="A1294" s="66"/>
      <c r="O1294"/>
      <c r="T1294"/>
      <c r="U1294"/>
      <c r="V1294"/>
      <c r="W1294"/>
      <c r="X1294"/>
      <c r="Y1294"/>
      <c r="Z1294"/>
      <c r="AA1294"/>
    </row>
    <row r="1295" spans="1:27" s="44" customFormat="1" x14ac:dyDescent="0.15">
      <c r="A1295" s="66"/>
      <c r="O1295"/>
      <c r="T1295"/>
      <c r="U1295"/>
      <c r="V1295"/>
      <c r="W1295"/>
      <c r="X1295"/>
      <c r="Y1295"/>
      <c r="Z1295"/>
      <c r="AA1295"/>
    </row>
    <row r="1296" spans="1:27" s="44" customFormat="1" x14ac:dyDescent="0.15">
      <c r="A1296" s="66"/>
      <c r="O1296"/>
      <c r="T1296"/>
      <c r="U1296"/>
      <c r="V1296"/>
      <c r="W1296"/>
      <c r="X1296"/>
      <c r="Y1296"/>
      <c r="Z1296"/>
      <c r="AA1296"/>
    </row>
    <row r="1297" spans="1:27" s="44" customFormat="1" x14ac:dyDescent="0.15">
      <c r="A1297" s="66"/>
      <c r="O1297"/>
      <c r="T1297"/>
      <c r="U1297"/>
      <c r="V1297"/>
      <c r="W1297"/>
      <c r="X1297"/>
      <c r="Y1297"/>
      <c r="Z1297"/>
      <c r="AA1297"/>
    </row>
    <row r="1298" spans="1:27" s="44" customFormat="1" x14ac:dyDescent="0.15">
      <c r="A1298" s="66"/>
      <c r="O1298"/>
      <c r="T1298"/>
      <c r="U1298"/>
      <c r="V1298"/>
      <c r="W1298"/>
      <c r="X1298"/>
      <c r="Y1298"/>
      <c r="Z1298"/>
      <c r="AA1298"/>
    </row>
    <row r="1299" spans="1:27" s="44" customFormat="1" x14ac:dyDescent="0.15">
      <c r="A1299" s="66"/>
      <c r="O1299"/>
      <c r="T1299"/>
      <c r="U1299"/>
      <c r="V1299"/>
      <c r="W1299"/>
      <c r="X1299"/>
      <c r="Y1299"/>
      <c r="Z1299"/>
      <c r="AA1299"/>
    </row>
    <row r="1300" spans="1:27" s="44" customFormat="1" x14ac:dyDescent="0.15">
      <c r="A1300" s="66"/>
      <c r="O1300"/>
      <c r="T1300"/>
      <c r="U1300"/>
      <c r="V1300"/>
      <c r="W1300"/>
      <c r="X1300"/>
      <c r="Y1300"/>
      <c r="Z1300"/>
      <c r="AA1300"/>
    </row>
    <row r="1301" spans="1:27" s="44" customFormat="1" x14ac:dyDescent="0.15">
      <c r="A1301" s="66"/>
      <c r="O1301"/>
      <c r="T1301"/>
      <c r="U1301"/>
      <c r="V1301"/>
      <c r="W1301"/>
      <c r="X1301"/>
      <c r="Y1301"/>
      <c r="Z1301"/>
      <c r="AA1301"/>
    </row>
    <row r="1302" spans="1:27" s="44" customFormat="1" x14ac:dyDescent="0.15">
      <c r="A1302" s="66"/>
      <c r="O1302"/>
      <c r="T1302"/>
      <c r="U1302"/>
      <c r="V1302"/>
      <c r="W1302"/>
      <c r="X1302"/>
      <c r="Y1302"/>
      <c r="Z1302"/>
      <c r="AA1302"/>
    </row>
    <row r="1303" spans="1:27" s="44" customFormat="1" x14ac:dyDescent="0.15">
      <c r="A1303" s="66"/>
      <c r="O1303"/>
      <c r="T1303"/>
      <c r="U1303"/>
      <c r="V1303"/>
      <c r="W1303"/>
      <c r="X1303"/>
      <c r="Y1303"/>
      <c r="Z1303"/>
      <c r="AA1303"/>
    </row>
    <row r="1304" spans="1:27" s="44" customFormat="1" x14ac:dyDescent="0.15">
      <c r="A1304" s="66"/>
      <c r="O1304"/>
      <c r="T1304"/>
      <c r="U1304"/>
      <c r="V1304"/>
      <c r="W1304"/>
      <c r="X1304"/>
      <c r="Y1304"/>
      <c r="Z1304"/>
      <c r="AA1304"/>
    </row>
    <row r="1305" spans="1:27" s="44" customFormat="1" x14ac:dyDescent="0.15">
      <c r="A1305" s="66"/>
      <c r="O1305"/>
      <c r="T1305"/>
      <c r="U1305"/>
      <c r="V1305"/>
      <c r="W1305"/>
      <c r="X1305"/>
      <c r="Y1305"/>
      <c r="Z1305"/>
      <c r="AA1305"/>
    </row>
    <row r="1306" spans="1:27" s="44" customFormat="1" x14ac:dyDescent="0.15">
      <c r="A1306" s="66"/>
      <c r="O1306"/>
      <c r="T1306"/>
      <c r="U1306"/>
      <c r="V1306"/>
      <c r="W1306"/>
      <c r="X1306"/>
      <c r="Y1306"/>
      <c r="Z1306"/>
      <c r="AA1306"/>
    </row>
    <row r="1307" spans="1:27" s="44" customFormat="1" x14ac:dyDescent="0.15">
      <c r="A1307" s="66"/>
      <c r="O1307"/>
      <c r="T1307"/>
      <c r="U1307"/>
      <c r="V1307"/>
      <c r="W1307"/>
      <c r="X1307"/>
      <c r="Y1307"/>
      <c r="Z1307"/>
      <c r="AA1307"/>
    </row>
    <row r="1308" spans="1:27" s="44" customFormat="1" x14ac:dyDescent="0.15">
      <c r="A1308" s="66"/>
      <c r="O1308"/>
      <c r="T1308"/>
      <c r="U1308"/>
      <c r="V1308"/>
      <c r="W1308"/>
      <c r="X1308"/>
      <c r="Y1308"/>
      <c r="Z1308"/>
      <c r="AA1308"/>
    </row>
    <row r="1309" spans="1:27" s="44" customFormat="1" x14ac:dyDescent="0.15">
      <c r="A1309" s="66"/>
      <c r="O1309"/>
      <c r="T1309"/>
      <c r="U1309"/>
      <c r="V1309"/>
      <c r="W1309"/>
      <c r="X1309"/>
      <c r="Y1309"/>
      <c r="Z1309"/>
      <c r="AA1309"/>
    </row>
    <row r="1310" spans="1:27" s="44" customFormat="1" x14ac:dyDescent="0.15">
      <c r="A1310" s="66"/>
      <c r="O1310"/>
      <c r="T1310"/>
      <c r="U1310"/>
      <c r="V1310"/>
      <c r="W1310"/>
      <c r="X1310"/>
      <c r="Y1310"/>
      <c r="Z1310"/>
      <c r="AA1310"/>
    </row>
    <row r="1311" spans="1:27" s="44" customFormat="1" x14ac:dyDescent="0.15">
      <c r="A1311" s="66"/>
      <c r="O1311"/>
      <c r="T1311"/>
      <c r="U1311"/>
      <c r="V1311"/>
      <c r="W1311"/>
      <c r="X1311"/>
      <c r="Y1311"/>
      <c r="Z1311"/>
      <c r="AA1311"/>
    </row>
    <row r="1312" spans="1:27" s="44" customFormat="1" x14ac:dyDescent="0.15">
      <c r="A1312" s="66"/>
      <c r="O1312"/>
      <c r="T1312"/>
      <c r="U1312"/>
      <c r="V1312"/>
      <c r="W1312"/>
      <c r="X1312"/>
      <c r="Y1312"/>
      <c r="Z1312"/>
      <c r="AA1312"/>
    </row>
    <row r="1313" spans="1:27" s="44" customFormat="1" x14ac:dyDescent="0.15">
      <c r="A1313" s="66"/>
      <c r="O1313"/>
      <c r="T1313"/>
      <c r="U1313"/>
      <c r="V1313"/>
      <c r="W1313"/>
      <c r="X1313"/>
      <c r="Y1313"/>
      <c r="Z1313"/>
      <c r="AA1313"/>
    </row>
    <row r="1314" spans="1:27" s="44" customFormat="1" x14ac:dyDescent="0.15">
      <c r="A1314" s="66"/>
      <c r="O1314"/>
      <c r="T1314"/>
      <c r="U1314"/>
      <c r="V1314"/>
      <c r="W1314"/>
      <c r="X1314"/>
      <c r="Y1314"/>
      <c r="Z1314"/>
      <c r="AA1314"/>
    </row>
    <row r="1315" spans="1:27" s="44" customFormat="1" x14ac:dyDescent="0.15">
      <c r="A1315" s="66"/>
      <c r="O1315"/>
      <c r="T1315"/>
      <c r="U1315"/>
      <c r="V1315"/>
      <c r="W1315"/>
      <c r="X1315"/>
      <c r="Y1315"/>
      <c r="Z1315"/>
      <c r="AA1315"/>
    </row>
    <row r="1316" spans="1:27" s="44" customFormat="1" x14ac:dyDescent="0.15">
      <c r="A1316" s="66"/>
      <c r="O1316"/>
      <c r="T1316"/>
      <c r="U1316"/>
      <c r="V1316"/>
      <c r="W1316"/>
      <c r="X1316"/>
      <c r="Y1316"/>
      <c r="Z1316"/>
      <c r="AA1316"/>
    </row>
    <row r="1317" spans="1:27" s="44" customFormat="1" x14ac:dyDescent="0.15">
      <c r="A1317" s="66"/>
      <c r="O1317"/>
      <c r="T1317"/>
      <c r="U1317"/>
      <c r="V1317"/>
      <c r="W1317"/>
      <c r="X1317"/>
      <c r="Y1317"/>
      <c r="Z1317"/>
      <c r="AA1317"/>
    </row>
    <row r="1318" spans="1:27" s="44" customFormat="1" x14ac:dyDescent="0.15">
      <c r="A1318" s="66"/>
      <c r="O1318"/>
      <c r="T1318"/>
      <c r="U1318"/>
      <c r="V1318"/>
      <c r="W1318"/>
      <c r="X1318"/>
      <c r="Y1318"/>
      <c r="Z1318"/>
      <c r="AA1318"/>
    </row>
    <row r="1319" spans="1:27" s="44" customFormat="1" x14ac:dyDescent="0.15">
      <c r="A1319" s="66"/>
      <c r="O1319"/>
      <c r="T1319"/>
      <c r="U1319"/>
      <c r="V1319"/>
      <c r="W1319"/>
      <c r="X1319"/>
      <c r="Y1319"/>
      <c r="Z1319"/>
      <c r="AA1319"/>
    </row>
    <row r="1320" spans="1:27" s="44" customFormat="1" x14ac:dyDescent="0.15">
      <c r="A1320" s="66"/>
      <c r="O1320"/>
      <c r="T1320"/>
      <c r="U1320"/>
      <c r="V1320"/>
      <c r="W1320"/>
      <c r="X1320"/>
      <c r="Y1320"/>
      <c r="Z1320"/>
      <c r="AA1320"/>
    </row>
    <row r="1321" spans="1:27" s="44" customFormat="1" x14ac:dyDescent="0.15">
      <c r="A1321" s="66"/>
      <c r="O1321"/>
      <c r="T1321"/>
      <c r="U1321"/>
      <c r="V1321"/>
      <c r="W1321"/>
      <c r="X1321"/>
      <c r="Y1321"/>
      <c r="Z1321"/>
      <c r="AA1321"/>
    </row>
    <row r="1322" spans="1:27" s="44" customFormat="1" x14ac:dyDescent="0.15">
      <c r="A1322" s="66"/>
      <c r="O1322"/>
      <c r="T1322"/>
      <c r="U1322"/>
      <c r="V1322"/>
      <c r="W1322"/>
      <c r="X1322"/>
      <c r="Y1322"/>
      <c r="Z1322"/>
      <c r="AA1322"/>
    </row>
    <row r="1323" spans="1:27" s="44" customFormat="1" x14ac:dyDescent="0.15">
      <c r="A1323" s="66"/>
      <c r="O1323"/>
      <c r="T1323"/>
      <c r="U1323"/>
      <c r="V1323"/>
      <c r="W1323"/>
      <c r="X1323"/>
      <c r="Y1323"/>
      <c r="Z1323"/>
      <c r="AA1323"/>
    </row>
    <row r="1324" spans="1:27" s="44" customFormat="1" x14ac:dyDescent="0.15">
      <c r="A1324" s="66"/>
      <c r="O1324"/>
      <c r="T1324"/>
      <c r="U1324"/>
      <c r="V1324"/>
      <c r="W1324"/>
      <c r="X1324"/>
      <c r="Y1324"/>
      <c r="Z1324"/>
      <c r="AA1324"/>
    </row>
    <row r="1325" spans="1:27" s="44" customFormat="1" x14ac:dyDescent="0.15">
      <c r="A1325" s="66"/>
      <c r="O1325"/>
      <c r="T1325"/>
      <c r="U1325"/>
      <c r="V1325"/>
      <c r="W1325"/>
      <c r="X1325"/>
      <c r="Y1325"/>
      <c r="Z1325"/>
      <c r="AA1325"/>
    </row>
    <row r="1326" spans="1:27" s="44" customFormat="1" x14ac:dyDescent="0.15">
      <c r="A1326" s="66"/>
      <c r="O1326"/>
      <c r="T1326"/>
      <c r="U1326"/>
      <c r="V1326"/>
      <c r="W1326"/>
      <c r="X1326"/>
      <c r="Y1326"/>
      <c r="Z1326"/>
      <c r="AA1326"/>
    </row>
    <row r="1327" spans="1:27" s="44" customFormat="1" x14ac:dyDescent="0.15">
      <c r="A1327" s="66"/>
      <c r="O1327"/>
      <c r="T1327"/>
      <c r="U1327"/>
      <c r="V1327"/>
      <c r="W1327"/>
      <c r="X1327"/>
      <c r="Y1327"/>
      <c r="Z1327"/>
      <c r="AA1327"/>
    </row>
    <row r="1328" spans="1:27" s="44" customFormat="1" x14ac:dyDescent="0.15">
      <c r="A1328" s="66"/>
      <c r="O1328"/>
      <c r="T1328"/>
      <c r="U1328"/>
      <c r="V1328"/>
      <c r="W1328"/>
      <c r="X1328"/>
      <c r="Y1328"/>
      <c r="Z1328"/>
      <c r="AA1328"/>
    </row>
    <row r="1329" spans="1:27" s="44" customFormat="1" x14ac:dyDescent="0.15">
      <c r="A1329" s="66"/>
      <c r="O1329"/>
      <c r="T1329"/>
      <c r="U1329"/>
      <c r="V1329"/>
      <c r="W1329"/>
      <c r="X1329"/>
      <c r="Y1329"/>
      <c r="Z1329"/>
      <c r="AA1329"/>
    </row>
    <row r="1330" spans="1:27" s="44" customFormat="1" x14ac:dyDescent="0.15">
      <c r="A1330" s="66"/>
      <c r="O1330"/>
      <c r="T1330"/>
      <c r="U1330"/>
      <c r="V1330"/>
      <c r="W1330"/>
      <c r="X1330"/>
      <c r="Y1330"/>
      <c r="Z1330"/>
      <c r="AA1330"/>
    </row>
    <row r="1331" spans="1:27" s="44" customFormat="1" x14ac:dyDescent="0.15">
      <c r="A1331" s="66"/>
      <c r="O1331"/>
      <c r="T1331"/>
      <c r="U1331"/>
      <c r="V1331"/>
      <c r="W1331"/>
      <c r="X1331"/>
      <c r="Y1331"/>
      <c r="Z1331"/>
      <c r="AA1331"/>
    </row>
    <row r="1332" spans="1:27" s="44" customFormat="1" x14ac:dyDescent="0.15">
      <c r="A1332" s="66"/>
      <c r="O1332"/>
      <c r="T1332"/>
      <c r="U1332"/>
      <c r="V1332"/>
      <c r="W1332"/>
      <c r="X1332"/>
      <c r="Y1332"/>
      <c r="Z1332"/>
      <c r="AA1332"/>
    </row>
    <row r="1333" spans="1:27" s="44" customFormat="1" x14ac:dyDescent="0.15">
      <c r="A1333" s="66"/>
      <c r="O1333"/>
      <c r="T1333"/>
      <c r="U1333"/>
      <c r="V1333"/>
      <c r="W1333"/>
      <c r="X1333"/>
      <c r="Y1333"/>
      <c r="Z1333"/>
      <c r="AA1333"/>
    </row>
    <row r="1334" spans="1:27" s="44" customFormat="1" x14ac:dyDescent="0.15">
      <c r="A1334" s="66"/>
      <c r="O1334"/>
      <c r="T1334"/>
      <c r="U1334"/>
      <c r="V1334"/>
      <c r="W1334"/>
      <c r="X1334"/>
      <c r="Y1334"/>
      <c r="Z1334"/>
      <c r="AA1334"/>
    </row>
    <row r="1335" spans="1:27" s="44" customFormat="1" x14ac:dyDescent="0.15">
      <c r="A1335" s="66"/>
      <c r="O1335"/>
      <c r="T1335"/>
      <c r="U1335"/>
      <c r="V1335"/>
      <c r="W1335"/>
      <c r="X1335"/>
      <c r="Y1335"/>
      <c r="Z1335"/>
      <c r="AA1335"/>
    </row>
    <row r="1336" spans="1:27" s="44" customFormat="1" x14ac:dyDescent="0.15">
      <c r="A1336" s="66"/>
      <c r="O1336"/>
      <c r="T1336"/>
      <c r="U1336"/>
      <c r="V1336"/>
      <c r="W1336"/>
      <c r="X1336"/>
      <c r="Y1336"/>
      <c r="Z1336"/>
      <c r="AA1336"/>
    </row>
    <row r="1337" spans="1:27" s="44" customFormat="1" x14ac:dyDescent="0.15">
      <c r="A1337" s="66"/>
      <c r="O1337"/>
      <c r="T1337"/>
      <c r="U1337"/>
      <c r="V1337"/>
      <c r="W1337"/>
      <c r="X1337"/>
      <c r="Y1337"/>
      <c r="Z1337"/>
      <c r="AA1337"/>
    </row>
    <row r="1338" spans="1:27" s="44" customFormat="1" x14ac:dyDescent="0.15">
      <c r="A1338" s="66"/>
      <c r="O1338"/>
      <c r="T1338"/>
      <c r="U1338"/>
      <c r="V1338"/>
      <c r="W1338"/>
      <c r="X1338"/>
      <c r="Y1338"/>
      <c r="Z1338"/>
      <c r="AA1338"/>
    </row>
    <row r="1339" spans="1:27" s="44" customFormat="1" x14ac:dyDescent="0.15">
      <c r="A1339" s="66"/>
      <c r="O1339"/>
      <c r="T1339"/>
      <c r="U1339"/>
      <c r="V1339"/>
      <c r="W1339"/>
      <c r="X1339"/>
      <c r="Y1339"/>
      <c r="Z1339"/>
      <c r="AA1339"/>
    </row>
    <row r="1340" spans="1:27" s="44" customFormat="1" x14ac:dyDescent="0.15">
      <c r="A1340" s="66"/>
      <c r="O1340"/>
      <c r="T1340"/>
      <c r="U1340"/>
      <c r="V1340"/>
      <c r="W1340"/>
      <c r="X1340"/>
      <c r="Y1340"/>
      <c r="Z1340"/>
      <c r="AA1340"/>
    </row>
    <row r="1341" spans="1:27" s="44" customFormat="1" x14ac:dyDescent="0.15">
      <c r="A1341" s="66"/>
      <c r="O1341"/>
      <c r="T1341"/>
      <c r="U1341"/>
      <c r="V1341"/>
      <c r="W1341"/>
      <c r="X1341"/>
      <c r="Y1341"/>
      <c r="Z1341"/>
      <c r="AA1341"/>
    </row>
    <row r="1342" spans="1:27" s="44" customFormat="1" x14ac:dyDescent="0.15">
      <c r="A1342" s="66"/>
      <c r="O1342"/>
      <c r="T1342"/>
      <c r="U1342"/>
      <c r="V1342"/>
      <c r="W1342"/>
      <c r="X1342"/>
      <c r="Y1342"/>
      <c r="Z1342"/>
      <c r="AA1342"/>
    </row>
    <row r="1343" spans="1:27" s="44" customFormat="1" x14ac:dyDescent="0.15">
      <c r="A1343" s="66"/>
      <c r="O1343"/>
      <c r="T1343"/>
      <c r="U1343"/>
      <c r="V1343"/>
      <c r="W1343"/>
      <c r="X1343"/>
      <c r="Y1343"/>
      <c r="Z1343"/>
      <c r="AA1343"/>
    </row>
    <row r="1344" spans="1:27" s="44" customFormat="1" x14ac:dyDescent="0.15">
      <c r="A1344" s="66"/>
      <c r="O1344"/>
      <c r="T1344"/>
      <c r="U1344"/>
      <c r="V1344"/>
      <c r="W1344"/>
      <c r="X1344"/>
      <c r="Y1344"/>
      <c r="Z1344"/>
      <c r="AA1344"/>
    </row>
    <row r="1345" spans="1:27" s="44" customFormat="1" x14ac:dyDescent="0.15">
      <c r="A1345" s="66"/>
      <c r="O1345"/>
      <c r="T1345"/>
      <c r="U1345"/>
      <c r="V1345"/>
      <c r="W1345"/>
      <c r="X1345"/>
      <c r="Y1345"/>
      <c r="Z1345"/>
      <c r="AA1345"/>
    </row>
    <row r="1346" spans="1:27" s="44" customFormat="1" x14ac:dyDescent="0.15">
      <c r="A1346" s="66"/>
      <c r="O1346"/>
      <c r="T1346"/>
      <c r="U1346"/>
      <c r="V1346"/>
      <c r="W1346"/>
      <c r="X1346"/>
      <c r="Y1346"/>
      <c r="Z1346"/>
      <c r="AA1346"/>
    </row>
    <row r="1347" spans="1:27" s="44" customFormat="1" x14ac:dyDescent="0.15">
      <c r="A1347" s="66"/>
      <c r="O1347"/>
      <c r="T1347"/>
      <c r="U1347"/>
      <c r="V1347"/>
      <c r="W1347"/>
      <c r="X1347"/>
      <c r="Y1347"/>
      <c r="Z1347"/>
      <c r="AA1347"/>
    </row>
    <row r="1348" spans="1:27" s="44" customFormat="1" x14ac:dyDescent="0.15">
      <c r="A1348" s="66"/>
      <c r="O1348"/>
      <c r="T1348"/>
      <c r="U1348"/>
      <c r="V1348"/>
      <c r="W1348"/>
      <c r="X1348"/>
      <c r="Y1348"/>
      <c r="Z1348"/>
      <c r="AA1348"/>
    </row>
    <row r="1349" spans="1:27" s="44" customFormat="1" x14ac:dyDescent="0.15">
      <c r="A1349" s="66"/>
      <c r="O1349"/>
      <c r="T1349"/>
      <c r="U1349"/>
      <c r="V1349"/>
      <c r="W1349"/>
      <c r="X1349"/>
      <c r="Y1349"/>
      <c r="Z1349"/>
      <c r="AA1349"/>
    </row>
    <row r="1350" spans="1:27" s="44" customFormat="1" x14ac:dyDescent="0.15">
      <c r="A1350" s="66"/>
      <c r="O1350"/>
      <c r="T1350"/>
      <c r="U1350"/>
      <c r="V1350"/>
      <c r="W1350"/>
      <c r="X1350"/>
      <c r="Y1350"/>
      <c r="Z1350"/>
      <c r="AA1350"/>
    </row>
    <row r="1351" spans="1:27" s="44" customFormat="1" x14ac:dyDescent="0.15">
      <c r="A1351" s="66"/>
      <c r="O1351"/>
      <c r="T1351"/>
      <c r="U1351"/>
      <c r="V1351"/>
      <c r="W1351"/>
      <c r="X1351"/>
      <c r="Y1351"/>
      <c r="Z1351"/>
      <c r="AA1351"/>
    </row>
    <row r="1352" spans="1:27" s="44" customFormat="1" x14ac:dyDescent="0.15">
      <c r="A1352" s="66"/>
      <c r="O1352"/>
      <c r="T1352"/>
      <c r="U1352"/>
      <c r="V1352"/>
      <c r="W1352"/>
      <c r="X1352"/>
      <c r="Y1352"/>
      <c r="Z1352"/>
      <c r="AA1352"/>
    </row>
    <row r="1353" spans="1:27" s="44" customFormat="1" x14ac:dyDescent="0.15">
      <c r="A1353" s="66"/>
      <c r="O1353"/>
      <c r="T1353"/>
      <c r="U1353"/>
      <c r="V1353"/>
      <c r="W1353"/>
      <c r="X1353"/>
      <c r="Y1353"/>
      <c r="Z1353"/>
      <c r="AA1353"/>
    </row>
    <row r="1354" spans="1:27" s="44" customFormat="1" x14ac:dyDescent="0.15">
      <c r="A1354" s="66"/>
      <c r="O1354"/>
      <c r="T1354"/>
      <c r="U1354"/>
      <c r="V1354"/>
      <c r="W1354"/>
      <c r="X1354"/>
      <c r="Y1354"/>
      <c r="Z1354"/>
      <c r="AA1354"/>
    </row>
    <row r="1355" spans="1:27" s="44" customFormat="1" x14ac:dyDescent="0.15">
      <c r="A1355" s="66"/>
      <c r="O1355"/>
      <c r="T1355"/>
      <c r="U1355"/>
      <c r="V1355"/>
      <c r="W1355"/>
      <c r="X1355"/>
      <c r="Y1355"/>
      <c r="Z1355"/>
      <c r="AA1355"/>
    </row>
    <row r="1356" spans="1:27" s="44" customFormat="1" x14ac:dyDescent="0.15">
      <c r="A1356" s="66"/>
      <c r="O1356"/>
      <c r="T1356"/>
      <c r="U1356"/>
      <c r="V1356"/>
      <c r="W1356"/>
      <c r="X1356"/>
      <c r="Y1356"/>
      <c r="Z1356"/>
      <c r="AA1356"/>
    </row>
    <row r="1357" spans="1:27" s="44" customFormat="1" x14ac:dyDescent="0.15">
      <c r="A1357" s="66"/>
      <c r="O1357"/>
      <c r="T1357"/>
      <c r="U1357"/>
      <c r="V1357"/>
      <c r="W1357"/>
      <c r="X1357"/>
      <c r="Y1357"/>
      <c r="Z1357"/>
      <c r="AA1357"/>
    </row>
    <row r="1358" spans="1:27" s="44" customFormat="1" x14ac:dyDescent="0.15">
      <c r="A1358" s="66"/>
      <c r="O1358"/>
      <c r="T1358"/>
      <c r="U1358"/>
      <c r="V1358"/>
      <c r="W1358"/>
      <c r="X1358"/>
      <c r="Y1358"/>
      <c r="Z1358"/>
      <c r="AA1358"/>
    </row>
    <row r="1359" spans="1:27" s="44" customFormat="1" x14ac:dyDescent="0.15">
      <c r="A1359" s="66"/>
      <c r="O1359"/>
      <c r="T1359"/>
      <c r="U1359"/>
      <c r="V1359"/>
      <c r="W1359"/>
      <c r="X1359"/>
      <c r="Y1359"/>
      <c r="Z1359"/>
      <c r="AA1359"/>
    </row>
    <row r="1360" spans="1:27" s="44" customFormat="1" x14ac:dyDescent="0.15">
      <c r="A1360" s="66"/>
      <c r="O1360"/>
      <c r="T1360"/>
      <c r="U1360"/>
      <c r="V1360"/>
      <c r="W1360"/>
      <c r="X1360"/>
      <c r="Y1360"/>
      <c r="Z1360"/>
      <c r="AA1360"/>
    </row>
    <row r="1361" spans="1:27" s="44" customFormat="1" x14ac:dyDescent="0.15">
      <c r="A1361" s="66"/>
      <c r="O1361"/>
      <c r="T1361"/>
      <c r="U1361"/>
      <c r="V1361"/>
      <c r="W1361"/>
      <c r="X1361"/>
      <c r="Y1361"/>
      <c r="Z1361"/>
      <c r="AA1361"/>
    </row>
    <row r="1362" spans="1:27" s="44" customFormat="1" x14ac:dyDescent="0.15">
      <c r="A1362" s="66"/>
      <c r="O1362"/>
      <c r="T1362"/>
      <c r="U1362"/>
      <c r="V1362"/>
      <c r="W1362"/>
      <c r="X1362"/>
      <c r="Y1362"/>
      <c r="Z1362"/>
      <c r="AA1362"/>
    </row>
    <row r="1363" spans="1:27" s="44" customFormat="1" x14ac:dyDescent="0.15">
      <c r="A1363" s="66"/>
      <c r="O1363"/>
      <c r="T1363"/>
      <c r="U1363"/>
      <c r="V1363"/>
      <c r="W1363"/>
      <c r="X1363"/>
      <c r="Y1363"/>
      <c r="Z1363"/>
      <c r="AA1363"/>
    </row>
    <row r="1364" spans="1:27" s="44" customFormat="1" x14ac:dyDescent="0.15">
      <c r="A1364" s="66"/>
      <c r="O1364"/>
      <c r="T1364"/>
      <c r="U1364"/>
      <c r="V1364"/>
      <c r="W1364"/>
      <c r="X1364"/>
      <c r="Y1364"/>
      <c r="Z1364"/>
      <c r="AA1364"/>
    </row>
    <row r="1365" spans="1:27" s="44" customFormat="1" x14ac:dyDescent="0.15">
      <c r="A1365" s="66"/>
      <c r="O1365"/>
      <c r="T1365"/>
      <c r="U1365"/>
      <c r="V1365"/>
      <c r="W1365"/>
      <c r="X1365"/>
      <c r="Y1365"/>
      <c r="Z1365"/>
      <c r="AA1365"/>
    </row>
    <row r="1366" spans="1:27" s="44" customFormat="1" x14ac:dyDescent="0.15">
      <c r="A1366" s="66"/>
      <c r="O1366"/>
      <c r="T1366"/>
      <c r="U1366"/>
      <c r="V1366"/>
      <c r="W1366"/>
      <c r="X1366"/>
      <c r="Y1366"/>
      <c r="Z1366"/>
      <c r="AA1366"/>
    </row>
    <row r="1367" spans="1:27" s="44" customFormat="1" x14ac:dyDescent="0.15">
      <c r="A1367" s="66"/>
      <c r="O1367"/>
      <c r="T1367"/>
      <c r="U1367"/>
      <c r="V1367"/>
      <c r="W1367"/>
      <c r="X1367"/>
      <c r="Y1367"/>
      <c r="Z1367"/>
      <c r="AA1367"/>
    </row>
    <row r="1368" spans="1:27" s="44" customFormat="1" x14ac:dyDescent="0.15">
      <c r="A1368" s="66"/>
      <c r="O1368"/>
      <c r="T1368"/>
      <c r="U1368"/>
      <c r="V1368"/>
      <c r="W1368"/>
      <c r="X1368"/>
      <c r="Y1368"/>
      <c r="Z1368"/>
      <c r="AA1368"/>
    </row>
    <row r="1369" spans="1:27" s="44" customFormat="1" x14ac:dyDescent="0.15">
      <c r="A1369" s="66"/>
      <c r="O1369"/>
      <c r="T1369"/>
      <c r="U1369"/>
      <c r="V1369"/>
      <c r="W1369"/>
      <c r="X1369"/>
      <c r="Y1369"/>
      <c r="Z1369"/>
      <c r="AA1369"/>
    </row>
    <row r="1370" spans="1:27" s="44" customFormat="1" x14ac:dyDescent="0.15">
      <c r="A1370" s="66"/>
      <c r="O1370"/>
      <c r="T1370"/>
      <c r="U1370"/>
      <c r="V1370"/>
      <c r="W1370"/>
      <c r="X1370"/>
      <c r="Y1370"/>
      <c r="Z1370"/>
      <c r="AA1370"/>
    </row>
    <row r="1371" spans="1:27" s="44" customFormat="1" x14ac:dyDescent="0.15">
      <c r="A1371" s="66"/>
      <c r="O1371"/>
      <c r="T1371"/>
      <c r="U1371"/>
      <c r="V1371"/>
      <c r="W1371"/>
      <c r="X1371"/>
      <c r="Y1371"/>
      <c r="Z1371"/>
      <c r="AA1371"/>
    </row>
    <row r="1372" spans="1:27" s="44" customFormat="1" x14ac:dyDescent="0.15">
      <c r="A1372" s="66"/>
      <c r="O1372"/>
      <c r="T1372"/>
      <c r="U1372"/>
      <c r="V1372"/>
      <c r="W1372"/>
      <c r="X1372"/>
      <c r="Y1372"/>
      <c r="Z1372"/>
      <c r="AA1372"/>
    </row>
    <row r="1373" spans="1:27" s="44" customFormat="1" x14ac:dyDescent="0.15">
      <c r="A1373" s="66"/>
      <c r="O1373"/>
      <c r="T1373"/>
      <c r="U1373"/>
      <c r="V1373"/>
      <c r="W1373"/>
      <c r="X1373"/>
      <c r="Y1373"/>
      <c r="Z1373"/>
      <c r="AA1373"/>
    </row>
    <row r="1374" spans="1:27" s="44" customFormat="1" x14ac:dyDescent="0.15">
      <c r="A1374" s="66"/>
      <c r="O1374"/>
      <c r="T1374"/>
      <c r="U1374"/>
      <c r="V1374"/>
      <c r="W1374"/>
      <c r="X1374"/>
      <c r="Y1374"/>
      <c r="Z1374"/>
      <c r="AA1374"/>
    </row>
    <row r="1375" spans="1:27" s="44" customFormat="1" x14ac:dyDescent="0.15">
      <c r="A1375" s="66"/>
      <c r="O1375"/>
      <c r="T1375"/>
      <c r="U1375"/>
      <c r="V1375"/>
      <c r="W1375"/>
      <c r="X1375"/>
      <c r="Y1375"/>
      <c r="Z1375"/>
      <c r="AA1375"/>
    </row>
    <row r="1376" spans="1:27" s="44" customFormat="1" x14ac:dyDescent="0.15">
      <c r="A1376" s="66"/>
      <c r="O1376"/>
      <c r="T1376"/>
      <c r="U1376"/>
      <c r="V1376"/>
      <c r="W1376"/>
      <c r="X1376"/>
      <c r="Y1376"/>
      <c r="Z1376"/>
      <c r="AA1376"/>
    </row>
    <row r="1377" spans="1:27" s="44" customFormat="1" x14ac:dyDescent="0.15">
      <c r="A1377" s="66"/>
      <c r="O1377"/>
      <c r="T1377"/>
      <c r="U1377"/>
      <c r="V1377"/>
      <c r="W1377"/>
      <c r="X1377"/>
      <c r="Y1377"/>
      <c r="Z1377"/>
      <c r="AA1377"/>
    </row>
    <row r="1378" spans="1:27" s="44" customFormat="1" x14ac:dyDescent="0.15">
      <c r="A1378" s="66"/>
      <c r="O1378"/>
      <c r="T1378"/>
      <c r="U1378"/>
      <c r="V1378"/>
      <c r="W1378"/>
      <c r="X1378"/>
      <c r="Y1378"/>
      <c r="Z1378"/>
      <c r="AA1378"/>
    </row>
    <row r="1379" spans="1:27" s="44" customFormat="1" x14ac:dyDescent="0.15">
      <c r="A1379" s="66"/>
      <c r="O1379"/>
      <c r="T1379"/>
      <c r="U1379"/>
      <c r="V1379"/>
      <c r="W1379"/>
      <c r="X1379"/>
      <c r="Y1379"/>
      <c r="Z1379"/>
      <c r="AA1379"/>
    </row>
    <row r="1380" spans="1:27" s="44" customFormat="1" x14ac:dyDescent="0.15">
      <c r="A1380" s="66"/>
      <c r="O1380"/>
      <c r="T1380"/>
      <c r="U1380"/>
      <c r="V1380"/>
      <c r="W1380"/>
      <c r="X1380"/>
      <c r="Y1380"/>
      <c r="Z1380"/>
      <c r="AA1380"/>
    </row>
    <row r="1381" spans="1:27" s="44" customFormat="1" x14ac:dyDescent="0.15">
      <c r="A1381" s="66"/>
      <c r="O1381"/>
      <c r="T1381"/>
      <c r="U1381"/>
      <c r="V1381"/>
      <c r="W1381"/>
      <c r="X1381"/>
      <c r="Y1381"/>
      <c r="Z1381"/>
      <c r="AA1381"/>
    </row>
    <row r="1382" spans="1:27" s="44" customFormat="1" x14ac:dyDescent="0.15">
      <c r="A1382" s="66"/>
      <c r="O1382"/>
      <c r="T1382"/>
      <c r="U1382"/>
      <c r="V1382"/>
      <c r="W1382"/>
      <c r="X1382"/>
      <c r="Y1382"/>
      <c r="Z1382"/>
      <c r="AA1382"/>
    </row>
    <row r="1383" spans="1:27" s="44" customFormat="1" x14ac:dyDescent="0.15">
      <c r="A1383" s="66"/>
      <c r="O1383"/>
      <c r="T1383"/>
      <c r="U1383"/>
      <c r="V1383"/>
      <c r="W1383"/>
      <c r="X1383"/>
      <c r="Y1383"/>
      <c r="Z1383"/>
      <c r="AA1383"/>
    </row>
    <row r="1384" spans="1:27" s="44" customFormat="1" x14ac:dyDescent="0.15">
      <c r="A1384" s="66"/>
      <c r="O1384"/>
      <c r="T1384"/>
      <c r="U1384"/>
      <c r="V1384"/>
      <c r="W1384"/>
      <c r="X1384"/>
      <c r="Y1384"/>
      <c r="Z1384"/>
      <c r="AA1384"/>
    </row>
    <row r="1385" spans="1:27" s="44" customFormat="1" x14ac:dyDescent="0.15">
      <c r="A1385" s="66"/>
      <c r="O1385"/>
      <c r="T1385"/>
      <c r="U1385"/>
      <c r="V1385"/>
      <c r="W1385"/>
      <c r="X1385"/>
      <c r="Y1385"/>
      <c r="Z1385"/>
      <c r="AA1385"/>
    </row>
    <row r="1386" spans="1:27" s="44" customFormat="1" x14ac:dyDescent="0.15">
      <c r="A1386" s="66"/>
      <c r="O1386"/>
      <c r="T1386"/>
      <c r="U1386"/>
      <c r="V1386"/>
      <c r="W1386"/>
      <c r="X1386"/>
      <c r="Y1386"/>
      <c r="Z1386"/>
      <c r="AA1386"/>
    </row>
    <row r="1387" spans="1:27" s="44" customFormat="1" x14ac:dyDescent="0.15">
      <c r="A1387" s="66"/>
      <c r="O1387"/>
      <c r="T1387"/>
      <c r="U1387"/>
      <c r="V1387"/>
      <c r="W1387"/>
      <c r="X1387"/>
      <c r="Y1387"/>
      <c r="Z1387"/>
      <c r="AA1387"/>
    </row>
    <row r="1388" spans="1:27" s="44" customFormat="1" x14ac:dyDescent="0.15">
      <c r="A1388" s="66"/>
      <c r="O1388"/>
      <c r="T1388"/>
      <c r="U1388"/>
      <c r="V1388"/>
      <c r="W1388"/>
      <c r="X1388"/>
      <c r="Y1388"/>
      <c r="Z1388"/>
      <c r="AA1388"/>
    </row>
    <row r="1389" spans="1:27" s="44" customFormat="1" x14ac:dyDescent="0.15">
      <c r="A1389" s="66"/>
      <c r="O1389"/>
      <c r="T1389"/>
      <c r="U1389"/>
      <c r="V1389"/>
      <c r="W1389"/>
      <c r="X1389"/>
      <c r="Y1389"/>
      <c r="Z1389"/>
      <c r="AA1389"/>
    </row>
    <row r="1390" spans="1:27" s="44" customFormat="1" x14ac:dyDescent="0.15">
      <c r="A1390" s="66"/>
      <c r="O1390"/>
      <c r="T1390"/>
      <c r="U1390"/>
      <c r="V1390"/>
      <c r="W1390"/>
      <c r="X1390"/>
      <c r="Y1390"/>
      <c r="Z1390"/>
      <c r="AA1390"/>
    </row>
    <row r="1391" spans="1:27" s="44" customFormat="1" x14ac:dyDescent="0.15">
      <c r="A1391" s="66"/>
      <c r="O1391"/>
      <c r="T1391"/>
      <c r="U1391"/>
      <c r="V1391"/>
      <c r="W1391"/>
      <c r="X1391"/>
      <c r="Y1391"/>
      <c r="Z1391"/>
      <c r="AA1391"/>
    </row>
    <row r="1392" spans="1:27" s="44" customFormat="1" x14ac:dyDescent="0.15">
      <c r="A1392" s="66"/>
      <c r="O1392"/>
      <c r="T1392"/>
      <c r="U1392"/>
      <c r="V1392"/>
      <c r="W1392"/>
      <c r="X1392"/>
      <c r="Y1392"/>
      <c r="Z1392"/>
      <c r="AA1392"/>
    </row>
    <row r="1393" spans="1:27" s="44" customFormat="1" x14ac:dyDescent="0.15">
      <c r="A1393" s="66"/>
      <c r="O1393"/>
      <c r="T1393"/>
      <c r="U1393"/>
      <c r="V1393"/>
      <c r="W1393"/>
      <c r="X1393"/>
      <c r="Y1393"/>
      <c r="Z1393"/>
      <c r="AA1393"/>
    </row>
    <row r="1394" spans="1:27" s="44" customFormat="1" x14ac:dyDescent="0.15">
      <c r="A1394" s="66"/>
      <c r="O1394"/>
      <c r="T1394"/>
      <c r="U1394"/>
      <c r="V1394"/>
      <c r="W1394"/>
      <c r="X1394"/>
      <c r="Y1394"/>
      <c r="Z1394"/>
      <c r="AA1394"/>
    </row>
    <row r="1395" spans="1:27" s="44" customFormat="1" x14ac:dyDescent="0.15">
      <c r="A1395" s="66"/>
      <c r="O1395"/>
      <c r="T1395"/>
      <c r="U1395"/>
      <c r="V1395"/>
      <c r="W1395"/>
      <c r="X1395"/>
      <c r="Y1395"/>
      <c r="Z1395"/>
      <c r="AA1395"/>
    </row>
    <row r="1396" spans="1:27" s="44" customFormat="1" x14ac:dyDescent="0.15">
      <c r="A1396" s="66"/>
      <c r="O1396"/>
      <c r="T1396"/>
      <c r="U1396"/>
      <c r="V1396"/>
      <c r="W1396"/>
      <c r="X1396"/>
      <c r="Y1396"/>
      <c r="Z1396"/>
      <c r="AA1396"/>
    </row>
    <row r="1397" spans="1:27" s="44" customFormat="1" x14ac:dyDescent="0.15">
      <c r="A1397" s="66"/>
      <c r="O1397"/>
      <c r="T1397"/>
      <c r="U1397"/>
      <c r="V1397"/>
      <c r="W1397"/>
      <c r="X1397"/>
      <c r="Y1397"/>
      <c r="Z1397"/>
      <c r="AA1397"/>
    </row>
    <row r="1398" spans="1:27" s="44" customFormat="1" x14ac:dyDescent="0.15">
      <c r="A1398" s="66"/>
      <c r="O1398"/>
      <c r="T1398"/>
      <c r="U1398"/>
      <c r="V1398"/>
      <c r="W1398"/>
      <c r="X1398"/>
      <c r="Y1398"/>
      <c r="Z1398"/>
      <c r="AA1398"/>
    </row>
    <row r="1399" spans="1:27" s="44" customFormat="1" x14ac:dyDescent="0.15">
      <c r="A1399" s="66"/>
      <c r="O1399"/>
      <c r="T1399"/>
      <c r="U1399"/>
      <c r="V1399"/>
      <c r="W1399"/>
      <c r="X1399"/>
      <c r="Y1399"/>
      <c r="Z1399"/>
      <c r="AA1399"/>
    </row>
    <row r="1400" spans="1:27" s="44" customFormat="1" x14ac:dyDescent="0.15">
      <c r="A1400" s="66"/>
      <c r="O1400"/>
      <c r="T1400"/>
      <c r="U1400"/>
      <c r="V1400"/>
      <c r="W1400"/>
      <c r="X1400"/>
      <c r="Y1400"/>
      <c r="Z1400"/>
      <c r="AA1400"/>
    </row>
    <row r="1401" spans="1:27" s="44" customFormat="1" x14ac:dyDescent="0.15">
      <c r="A1401" s="66"/>
      <c r="O1401"/>
      <c r="T1401"/>
      <c r="U1401"/>
      <c r="V1401"/>
      <c r="W1401"/>
      <c r="X1401"/>
      <c r="Y1401"/>
      <c r="Z1401"/>
      <c r="AA1401"/>
    </row>
    <row r="1402" spans="1:27" s="44" customFormat="1" x14ac:dyDescent="0.15">
      <c r="A1402" s="66"/>
      <c r="O1402"/>
      <c r="T1402"/>
      <c r="U1402"/>
      <c r="V1402"/>
      <c r="W1402"/>
      <c r="X1402"/>
      <c r="Y1402"/>
      <c r="Z1402"/>
      <c r="AA1402"/>
    </row>
    <row r="1403" spans="1:27" s="44" customFormat="1" x14ac:dyDescent="0.15">
      <c r="A1403" s="66"/>
      <c r="O1403"/>
      <c r="T1403"/>
      <c r="U1403"/>
      <c r="V1403"/>
      <c r="W1403"/>
      <c r="X1403"/>
      <c r="Y1403"/>
      <c r="Z1403"/>
      <c r="AA1403"/>
    </row>
    <row r="1404" spans="1:27" s="44" customFormat="1" x14ac:dyDescent="0.15">
      <c r="A1404" s="66"/>
      <c r="O1404"/>
      <c r="T1404"/>
      <c r="U1404"/>
      <c r="V1404"/>
      <c r="W1404"/>
      <c r="X1404"/>
      <c r="Y1404"/>
      <c r="Z1404"/>
      <c r="AA1404"/>
    </row>
    <row r="1405" spans="1:27" s="44" customFormat="1" x14ac:dyDescent="0.15">
      <c r="A1405" s="66"/>
      <c r="O1405"/>
      <c r="T1405"/>
      <c r="U1405"/>
      <c r="V1405"/>
      <c r="W1405"/>
      <c r="X1405"/>
      <c r="Y1405"/>
      <c r="Z1405"/>
      <c r="AA1405"/>
    </row>
    <row r="1406" spans="1:27" s="44" customFormat="1" x14ac:dyDescent="0.15">
      <c r="A1406" s="66"/>
      <c r="O1406"/>
      <c r="T1406"/>
      <c r="U1406"/>
      <c r="V1406"/>
      <c r="W1406"/>
      <c r="X1406"/>
      <c r="Y1406"/>
      <c r="Z1406"/>
      <c r="AA1406"/>
    </row>
    <row r="1407" spans="1:27" s="44" customFormat="1" x14ac:dyDescent="0.15">
      <c r="A1407" s="66"/>
      <c r="O1407"/>
      <c r="T1407"/>
      <c r="U1407"/>
      <c r="V1407"/>
      <c r="W1407"/>
      <c r="X1407"/>
      <c r="Y1407"/>
      <c r="Z1407"/>
      <c r="AA1407"/>
    </row>
    <row r="1408" spans="1:27" s="44" customFormat="1" x14ac:dyDescent="0.15">
      <c r="A1408" s="66"/>
      <c r="O1408"/>
      <c r="T1408"/>
      <c r="U1408"/>
      <c r="V1408"/>
      <c r="W1408"/>
      <c r="X1408"/>
      <c r="Y1408"/>
      <c r="Z1408"/>
      <c r="AA1408"/>
    </row>
    <row r="1409" spans="1:27" s="44" customFormat="1" x14ac:dyDescent="0.15">
      <c r="A1409" s="66"/>
      <c r="O1409"/>
      <c r="T1409"/>
      <c r="U1409"/>
      <c r="V1409"/>
      <c r="W1409"/>
      <c r="X1409"/>
      <c r="Y1409"/>
      <c r="Z1409"/>
      <c r="AA1409"/>
    </row>
    <row r="1410" spans="1:27" s="44" customFormat="1" x14ac:dyDescent="0.15">
      <c r="A1410" s="66"/>
      <c r="O1410"/>
      <c r="T1410"/>
      <c r="U1410"/>
      <c r="V1410"/>
      <c r="W1410"/>
      <c r="X1410"/>
      <c r="Y1410"/>
      <c r="Z1410"/>
      <c r="AA1410"/>
    </row>
    <row r="1411" spans="1:27" s="44" customFormat="1" x14ac:dyDescent="0.15">
      <c r="A1411" s="66"/>
      <c r="O1411"/>
      <c r="T1411"/>
      <c r="U1411"/>
      <c r="V1411"/>
      <c r="W1411"/>
      <c r="X1411"/>
      <c r="Y1411"/>
      <c r="Z1411"/>
      <c r="AA1411"/>
    </row>
    <row r="1412" spans="1:27" s="44" customFormat="1" x14ac:dyDescent="0.15">
      <c r="A1412" s="66"/>
      <c r="O1412"/>
      <c r="T1412"/>
      <c r="U1412"/>
      <c r="V1412"/>
      <c r="W1412"/>
      <c r="X1412"/>
      <c r="Y1412"/>
      <c r="Z1412"/>
      <c r="AA1412"/>
    </row>
    <row r="1413" spans="1:27" s="44" customFormat="1" x14ac:dyDescent="0.15">
      <c r="A1413" s="66"/>
      <c r="O1413"/>
      <c r="T1413"/>
      <c r="U1413"/>
      <c r="V1413"/>
      <c r="W1413"/>
      <c r="X1413"/>
      <c r="Y1413"/>
      <c r="Z1413"/>
      <c r="AA1413"/>
    </row>
    <row r="1414" spans="1:27" s="44" customFormat="1" x14ac:dyDescent="0.15">
      <c r="A1414" s="66"/>
      <c r="O1414"/>
      <c r="T1414"/>
      <c r="U1414"/>
      <c r="V1414"/>
      <c r="W1414"/>
      <c r="X1414"/>
      <c r="Y1414"/>
      <c r="Z1414"/>
      <c r="AA1414"/>
    </row>
    <row r="1415" spans="1:27" s="44" customFormat="1" x14ac:dyDescent="0.15">
      <c r="A1415" s="66"/>
      <c r="O1415"/>
      <c r="T1415"/>
      <c r="U1415"/>
      <c r="V1415"/>
      <c r="W1415"/>
      <c r="X1415"/>
      <c r="Y1415"/>
      <c r="Z1415"/>
      <c r="AA1415"/>
    </row>
    <row r="1416" spans="1:27" s="44" customFormat="1" x14ac:dyDescent="0.15">
      <c r="A1416" s="66"/>
      <c r="O1416"/>
      <c r="T1416"/>
      <c r="U1416"/>
      <c r="V1416"/>
      <c r="W1416"/>
      <c r="X1416"/>
      <c r="Y1416"/>
      <c r="Z1416"/>
      <c r="AA1416"/>
    </row>
    <row r="1417" spans="1:27" s="44" customFormat="1" x14ac:dyDescent="0.15">
      <c r="A1417" s="66"/>
      <c r="O1417"/>
      <c r="T1417"/>
      <c r="U1417"/>
      <c r="V1417"/>
      <c r="W1417"/>
      <c r="X1417"/>
      <c r="Y1417"/>
      <c r="Z1417"/>
      <c r="AA1417"/>
    </row>
    <row r="1418" spans="1:27" s="44" customFormat="1" x14ac:dyDescent="0.15">
      <c r="A1418" s="66"/>
      <c r="O1418"/>
      <c r="T1418"/>
      <c r="U1418"/>
      <c r="V1418"/>
      <c r="W1418"/>
      <c r="X1418"/>
      <c r="Y1418"/>
      <c r="Z1418"/>
      <c r="AA1418"/>
    </row>
    <row r="1419" spans="1:27" s="44" customFormat="1" x14ac:dyDescent="0.15">
      <c r="A1419" s="66"/>
      <c r="O1419"/>
      <c r="T1419"/>
      <c r="U1419"/>
      <c r="V1419"/>
      <c r="W1419"/>
      <c r="X1419"/>
      <c r="Y1419"/>
      <c r="Z1419"/>
      <c r="AA1419"/>
    </row>
    <row r="1420" spans="1:27" s="44" customFormat="1" x14ac:dyDescent="0.15">
      <c r="A1420" s="66"/>
      <c r="O1420"/>
      <c r="T1420"/>
      <c r="U1420"/>
      <c r="V1420"/>
      <c r="W1420"/>
      <c r="X1420"/>
      <c r="Y1420"/>
      <c r="Z1420"/>
      <c r="AA1420"/>
    </row>
    <row r="1421" spans="1:27" s="44" customFormat="1" x14ac:dyDescent="0.15">
      <c r="A1421" s="66"/>
      <c r="O1421"/>
      <c r="T1421"/>
      <c r="U1421"/>
      <c r="V1421"/>
      <c r="W1421"/>
      <c r="X1421"/>
      <c r="Y1421"/>
      <c r="Z1421"/>
      <c r="AA1421"/>
    </row>
    <row r="1422" spans="1:27" s="44" customFormat="1" x14ac:dyDescent="0.15">
      <c r="A1422" s="66"/>
      <c r="O1422"/>
      <c r="T1422"/>
      <c r="U1422"/>
      <c r="V1422"/>
      <c r="W1422"/>
      <c r="X1422"/>
      <c r="Y1422"/>
      <c r="Z1422"/>
      <c r="AA1422"/>
    </row>
    <row r="1423" spans="1:27" s="44" customFormat="1" x14ac:dyDescent="0.15">
      <c r="A1423" s="66"/>
      <c r="O1423"/>
      <c r="T1423"/>
      <c r="U1423"/>
      <c r="V1423"/>
      <c r="W1423"/>
      <c r="X1423"/>
      <c r="Y1423"/>
      <c r="Z1423"/>
      <c r="AA1423"/>
    </row>
    <row r="1424" spans="1:27" s="44" customFormat="1" x14ac:dyDescent="0.15">
      <c r="A1424" s="66"/>
      <c r="O1424"/>
      <c r="T1424"/>
      <c r="U1424"/>
      <c r="V1424"/>
      <c r="W1424"/>
      <c r="X1424"/>
      <c r="Y1424"/>
      <c r="Z1424"/>
      <c r="AA1424"/>
    </row>
    <row r="1425" spans="1:27" s="44" customFormat="1" x14ac:dyDescent="0.15">
      <c r="A1425" s="66"/>
      <c r="O1425"/>
      <c r="T1425"/>
      <c r="U1425"/>
      <c r="V1425"/>
      <c r="W1425"/>
      <c r="X1425"/>
      <c r="Y1425"/>
      <c r="Z1425"/>
      <c r="AA1425"/>
    </row>
    <row r="1426" spans="1:27" s="44" customFormat="1" x14ac:dyDescent="0.15">
      <c r="A1426" s="66"/>
      <c r="O1426"/>
      <c r="T1426"/>
      <c r="U1426"/>
      <c r="V1426"/>
      <c r="W1426"/>
      <c r="X1426"/>
      <c r="Y1426"/>
      <c r="Z1426"/>
      <c r="AA1426"/>
    </row>
    <row r="1427" spans="1:27" s="44" customFormat="1" x14ac:dyDescent="0.15">
      <c r="A1427" s="66"/>
      <c r="O1427"/>
      <c r="T1427"/>
      <c r="U1427"/>
      <c r="V1427"/>
      <c r="W1427"/>
      <c r="X1427"/>
      <c r="Y1427"/>
      <c r="Z1427"/>
      <c r="AA1427"/>
    </row>
    <row r="1428" spans="1:27" s="44" customFormat="1" x14ac:dyDescent="0.15">
      <c r="A1428" s="66"/>
      <c r="O1428"/>
      <c r="T1428"/>
      <c r="U1428"/>
      <c r="V1428"/>
      <c r="W1428"/>
      <c r="X1428"/>
      <c r="Y1428"/>
      <c r="Z1428"/>
      <c r="AA1428"/>
    </row>
    <row r="1429" spans="1:27" s="44" customFormat="1" x14ac:dyDescent="0.15">
      <c r="A1429" s="66"/>
      <c r="O1429"/>
      <c r="T1429"/>
      <c r="U1429"/>
      <c r="V1429"/>
      <c r="W1429"/>
      <c r="X1429"/>
      <c r="Y1429"/>
      <c r="Z1429"/>
      <c r="AA1429"/>
    </row>
    <row r="1430" spans="1:27" s="44" customFormat="1" x14ac:dyDescent="0.15">
      <c r="A1430" s="66"/>
      <c r="O1430"/>
      <c r="T1430"/>
      <c r="U1430"/>
      <c r="V1430"/>
      <c r="W1430"/>
      <c r="X1430"/>
      <c r="Y1430"/>
      <c r="Z1430"/>
      <c r="AA1430"/>
    </row>
    <row r="1431" spans="1:27" s="44" customFormat="1" x14ac:dyDescent="0.15">
      <c r="A1431" s="66"/>
      <c r="O1431"/>
      <c r="T1431"/>
      <c r="U1431"/>
      <c r="V1431"/>
      <c r="W1431"/>
      <c r="X1431"/>
      <c r="Y1431"/>
      <c r="Z1431"/>
      <c r="AA1431"/>
    </row>
    <row r="1432" spans="1:27" s="44" customFormat="1" x14ac:dyDescent="0.15">
      <c r="A1432" s="66"/>
      <c r="O1432"/>
      <c r="T1432"/>
      <c r="U1432"/>
      <c r="V1432"/>
      <c r="W1432"/>
      <c r="X1432"/>
      <c r="Y1432"/>
      <c r="Z1432"/>
      <c r="AA1432"/>
    </row>
    <row r="1433" spans="1:27" s="44" customFormat="1" x14ac:dyDescent="0.15">
      <c r="A1433" s="66"/>
      <c r="O1433"/>
      <c r="T1433"/>
      <c r="U1433"/>
      <c r="V1433"/>
      <c r="W1433"/>
      <c r="X1433"/>
      <c r="Y1433"/>
      <c r="Z1433"/>
      <c r="AA1433"/>
    </row>
    <row r="1434" spans="1:27" s="44" customFormat="1" x14ac:dyDescent="0.15">
      <c r="A1434" s="66"/>
      <c r="O1434"/>
      <c r="T1434"/>
      <c r="U1434"/>
      <c r="V1434"/>
      <c r="W1434"/>
      <c r="X1434"/>
      <c r="Y1434"/>
      <c r="Z1434"/>
      <c r="AA1434"/>
    </row>
    <row r="1435" spans="1:27" s="44" customFormat="1" x14ac:dyDescent="0.15">
      <c r="A1435" s="66"/>
      <c r="O1435"/>
      <c r="T1435"/>
      <c r="U1435"/>
      <c r="V1435"/>
      <c r="W1435"/>
      <c r="X1435"/>
      <c r="Y1435"/>
      <c r="Z1435"/>
      <c r="AA1435"/>
    </row>
    <row r="1436" spans="1:27" s="44" customFormat="1" x14ac:dyDescent="0.15">
      <c r="A1436" s="66"/>
      <c r="O1436"/>
      <c r="T1436"/>
      <c r="U1436"/>
      <c r="V1436"/>
      <c r="W1436"/>
      <c r="X1436"/>
      <c r="Y1436"/>
      <c r="Z1436"/>
      <c r="AA1436"/>
    </row>
    <row r="1437" spans="1:27" s="44" customFormat="1" x14ac:dyDescent="0.15">
      <c r="A1437" s="66"/>
      <c r="O1437"/>
      <c r="T1437"/>
      <c r="U1437"/>
      <c r="V1437"/>
      <c r="W1437"/>
      <c r="X1437"/>
      <c r="Y1437"/>
      <c r="Z1437"/>
      <c r="AA1437"/>
    </row>
    <row r="1438" spans="1:27" s="44" customFormat="1" x14ac:dyDescent="0.15">
      <c r="A1438" s="66"/>
      <c r="O1438"/>
      <c r="T1438"/>
      <c r="U1438"/>
      <c r="V1438"/>
      <c r="W1438"/>
      <c r="X1438"/>
      <c r="Y1438"/>
      <c r="Z1438"/>
      <c r="AA1438"/>
    </row>
    <row r="1439" spans="1:27" s="44" customFormat="1" x14ac:dyDescent="0.15">
      <c r="A1439" s="66"/>
      <c r="O1439"/>
      <c r="T1439"/>
      <c r="U1439"/>
      <c r="V1439"/>
      <c r="W1439"/>
      <c r="X1439"/>
      <c r="Y1439"/>
      <c r="Z1439"/>
      <c r="AA1439"/>
    </row>
    <row r="1440" spans="1:27" s="44" customFormat="1" x14ac:dyDescent="0.15">
      <c r="A1440" s="66"/>
      <c r="O1440"/>
      <c r="T1440"/>
      <c r="U1440"/>
      <c r="V1440"/>
      <c r="W1440"/>
      <c r="X1440"/>
      <c r="Y1440"/>
      <c r="Z1440"/>
      <c r="AA1440"/>
    </row>
    <row r="1441" spans="1:27" s="44" customFormat="1" x14ac:dyDescent="0.15">
      <c r="A1441" s="66"/>
      <c r="O1441"/>
      <c r="T1441"/>
      <c r="U1441"/>
      <c r="V1441"/>
      <c r="W1441"/>
      <c r="X1441"/>
      <c r="Y1441"/>
      <c r="Z1441"/>
      <c r="AA1441"/>
    </row>
    <row r="1442" spans="1:27" s="44" customFormat="1" x14ac:dyDescent="0.15">
      <c r="A1442" s="66"/>
      <c r="O1442"/>
      <c r="T1442"/>
      <c r="U1442"/>
      <c r="V1442"/>
      <c r="W1442"/>
      <c r="X1442"/>
      <c r="Y1442"/>
      <c r="Z1442"/>
      <c r="AA1442"/>
    </row>
    <row r="1443" spans="1:27" s="44" customFormat="1" x14ac:dyDescent="0.15">
      <c r="A1443" s="66"/>
      <c r="O1443"/>
      <c r="T1443"/>
      <c r="U1443"/>
      <c r="V1443"/>
      <c r="W1443"/>
      <c r="X1443"/>
      <c r="Y1443"/>
      <c r="Z1443"/>
      <c r="AA1443"/>
    </row>
    <row r="1444" spans="1:27" s="44" customFormat="1" x14ac:dyDescent="0.15">
      <c r="A1444" s="66"/>
      <c r="O1444"/>
      <c r="T1444"/>
      <c r="U1444"/>
      <c r="V1444"/>
      <c r="W1444"/>
      <c r="X1444"/>
      <c r="Y1444"/>
      <c r="Z1444"/>
      <c r="AA1444"/>
    </row>
    <row r="1445" spans="1:27" s="44" customFormat="1" x14ac:dyDescent="0.15">
      <c r="A1445" s="66"/>
      <c r="O1445"/>
      <c r="T1445"/>
      <c r="U1445"/>
      <c r="V1445"/>
      <c r="W1445"/>
      <c r="X1445"/>
      <c r="Y1445"/>
      <c r="Z1445"/>
      <c r="AA1445"/>
    </row>
    <row r="1446" spans="1:27" s="44" customFormat="1" x14ac:dyDescent="0.15">
      <c r="A1446" s="66"/>
      <c r="O1446"/>
      <c r="T1446"/>
      <c r="U1446"/>
      <c r="V1446"/>
      <c r="W1446"/>
      <c r="X1446"/>
      <c r="Y1446"/>
      <c r="Z1446"/>
      <c r="AA1446"/>
    </row>
    <row r="1447" spans="1:27" s="44" customFormat="1" x14ac:dyDescent="0.15">
      <c r="A1447" s="66"/>
      <c r="O1447"/>
      <c r="T1447"/>
      <c r="U1447"/>
      <c r="V1447"/>
      <c r="W1447"/>
      <c r="X1447"/>
      <c r="Y1447"/>
      <c r="Z1447"/>
      <c r="AA1447"/>
    </row>
    <row r="1448" spans="1:27" s="44" customFormat="1" x14ac:dyDescent="0.15">
      <c r="A1448" s="66"/>
      <c r="O1448"/>
      <c r="T1448"/>
      <c r="U1448"/>
      <c r="V1448"/>
      <c r="W1448"/>
      <c r="X1448"/>
      <c r="Y1448"/>
      <c r="Z1448"/>
      <c r="AA1448"/>
    </row>
    <row r="1449" spans="1:27" s="44" customFormat="1" x14ac:dyDescent="0.15">
      <c r="A1449" s="66"/>
      <c r="O1449"/>
      <c r="T1449"/>
      <c r="U1449"/>
      <c r="V1449"/>
      <c r="W1449"/>
      <c r="X1449"/>
      <c r="Y1449"/>
      <c r="Z1449"/>
      <c r="AA1449"/>
    </row>
    <row r="1450" spans="1:27" s="44" customFormat="1" x14ac:dyDescent="0.15">
      <c r="A1450" s="66"/>
      <c r="O1450"/>
      <c r="T1450"/>
      <c r="U1450"/>
      <c r="V1450"/>
      <c r="W1450"/>
      <c r="X1450"/>
      <c r="Y1450"/>
      <c r="Z1450"/>
      <c r="AA1450"/>
    </row>
    <row r="1451" spans="1:27" s="44" customFormat="1" x14ac:dyDescent="0.15">
      <c r="A1451" s="66"/>
      <c r="O1451"/>
      <c r="T1451"/>
      <c r="U1451"/>
      <c r="V1451"/>
      <c r="W1451"/>
      <c r="X1451"/>
      <c r="Y1451"/>
      <c r="Z1451"/>
      <c r="AA1451"/>
    </row>
    <row r="1452" spans="1:27" s="44" customFormat="1" x14ac:dyDescent="0.15">
      <c r="A1452" s="66"/>
      <c r="O1452"/>
      <c r="T1452"/>
      <c r="U1452"/>
      <c r="V1452"/>
      <c r="W1452"/>
      <c r="X1452"/>
      <c r="Y1452"/>
      <c r="Z1452"/>
      <c r="AA1452"/>
    </row>
    <row r="1453" spans="1:27" s="44" customFormat="1" x14ac:dyDescent="0.15">
      <c r="A1453" s="66"/>
      <c r="O1453"/>
      <c r="T1453"/>
      <c r="U1453"/>
      <c r="V1453"/>
      <c r="W1453"/>
      <c r="X1453"/>
      <c r="Y1453"/>
      <c r="Z1453"/>
      <c r="AA1453"/>
    </row>
    <row r="1454" spans="1:27" s="44" customFormat="1" x14ac:dyDescent="0.15">
      <c r="A1454" s="66"/>
      <c r="O1454"/>
      <c r="T1454"/>
      <c r="U1454"/>
      <c r="V1454"/>
      <c r="W1454"/>
      <c r="X1454"/>
      <c r="Y1454"/>
      <c r="Z1454"/>
      <c r="AA1454"/>
    </row>
    <row r="1455" spans="1:27" s="44" customFormat="1" x14ac:dyDescent="0.15">
      <c r="A1455" s="66"/>
      <c r="O1455"/>
      <c r="T1455"/>
      <c r="U1455"/>
      <c r="V1455"/>
      <c r="W1455"/>
      <c r="X1455"/>
      <c r="Y1455"/>
      <c r="Z1455"/>
      <c r="AA1455"/>
    </row>
    <row r="1456" spans="1:27" s="44" customFormat="1" x14ac:dyDescent="0.15">
      <c r="A1456" s="66"/>
      <c r="O1456"/>
      <c r="T1456"/>
      <c r="U1456"/>
      <c r="V1456"/>
      <c r="W1456"/>
      <c r="X1456"/>
      <c r="Y1456"/>
      <c r="Z1456"/>
      <c r="AA1456"/>
    </row>
    <row r="1457" spans="1:27" s="44" customFormat="1" x14ac:dyDescent="0.15">
      <c r="A1457" s="66"/>
      <c r="O1457"/>
      <c r="T1457"/>
      <c r="U1457"/>
      <c r="V1457"/>
      <c r="W1457"/>
      <c r="X1457"/>
      <c r="Y1457"/>
      <c r="Z1457"/>
      <c r="AA1457"/>
    </row>
    <row r="1458" spans="1:27" s="44" customFormat="1" x14ac:dyDescent="0.15">
      <c r="A1458" s="66"/>
      <c r="O1458"/>
      <c r="T1458"/>
      <c r="U1458"/>
      <c r="V1458"/>
      <c r="W1458"/>
      <c r="X1458"/>
      <c r="Y1458"/>
      <c r="Z1458"/>
      <c r="AA1458"/>
    </row>
    <row r="1459" spans="1:27" s="44" customFormat="1" x14ac:dyDescent="0.15">
      <c r="A1459" s="66"/>
      <c r="O1459"/>
      <c r="T1459"/>
      <c r="U1459"/>
      <c r="V1459"/>
      <c r="W1459"/>
      <c r="X1459"/>
      <c r="Y1459"/>
      <c r="Z1459"/>
      <c r="AA1459"/>
    </row>
    <row r="1460" spans="1:27" s="44" customFormat="1" x14ac:dyDescent="0.15">
      <c r="A1460" s="66"/>
      <c r="O1460"/>
      <c r="T1460"/>
      <c r="U1460"/>
      <c r="V1460"/>
      <c r="W1460"/>
      <c r="X1460"/>
      <c r="Y1460"/>
      <c r="Z1460"/>
      <c r="AA1460"/>
    </row>
    <row r="1461" spans="1:27" s="44" customFormat="1" x14ac:dyDescent="0.15">
      <c r="A1461" s="66"/>
      <c r="O1461"/>
      <c r="T1461"/>
      <c r="U1461"/>
      <c r="V1461"/>
      <c r="W1461"/>
      <c r="X1461"/>
      <c r="Y1461"/>
      <c r="Z1461"/>
      <c r="AA1461"/>
    </row>
    <row r="1462" spans="1:27" s="44" customFormat="1" x14ac:dyDescent="0.15">
      <c r="A1462" s="66"/>
      <c r="O1462"/>
      <c r="T1462"/>
      <c r="U1462"/>
      <c r="V1462"/>
      <c r="W1462"/>
      <c r="X1462"/>
      <c r="Y1462"/>
      <c r="Z1462"/>
      <c r="AA1462"/>
    </row>
    <row r="1463" spans="1:27" s="44" customFormat="1" x14ac:dyDescent="0.15">
      <c r="A1463" s="66"/>
      <c r="O1463"/>
      <c r="T1463"/>
      <c r="U1463"/>
      <c r="V1463"/>
      <c r="W1463"/>
      <c r="X1463"/>
      <c r="Y1463"/>
      <c r="Z1463"/>
      <c r="AA1463"/>
    </row>
    <row r="1464" spans="1:27" s="44" customFormat="1" x14ac:dyDescent="0.15">
      <c r="A1464" s="66"/>
      <c r="O1464"/>
      <c r="T1464"/>
      <c r="U1464"/>
      <c r="V1464"/>
      <c r="W1464"/>
      <c r="X1464"/>
      <c r="Y1464"/>
      <c r="Z1464"/>
      <c r="AA1464"/>
    </row>
    <row r="1465" spans="1:27" s="44" customFormat="1" x14ac:dyDescent="0.15">
      <c r="A1465" s="66"/>
      <c r="O1465"/>
      <c r="T1465"/>
      <c r="U1465"/>
      <c r="V1465"/>
      <c r="W1465"/>
      <c r="X1465"/>
      <c r="Y1465"/>
      <c r="Z1465"/>
      <c r="AA1465"/>
    </row>
    <row r="1466" spans="1:27" s="44" customFormat="1" x14ac:dyDescent="0.15">
      <c r="A1466" s="66"/>
      <c r="O1466"/>
      <c r="T1466"/>
      <c r="U1466"/>
      <c r="V1466"/>
      <c r="W1466"/>
      <c r="X1466"/>
      <c r="Y1466"/>
      <c r="Z1466"/>
      <c r="AA1466"/>
    </row>
    <row r="1467" spans="1:27" s="44" customFormat="1" x14ac:dyDescent="0.15">
      <c r="A1467" s="66"/>
      <c r="O1467"/>
      <c r="T1467"/>
      <c r="U1467"/>
      <c r="V1467"/>
      <c r="W1467"/>
      <c r="X1467"/>
      <c r="Y1467"/>
      <c r="Z1467"/>
      <c r="AA1467"/>
    </row>
    <row r="1468" spans="1:27" s="44" customFormat="1" x14ac:dyDescent="0.15">
      <c r="A1468" s="66"/>
      <c r="O1468"/>
      <c r="T1468"/>
      <c r="U1468"/>
      <c r="V1468"/>
      <c r="W1468"/>
      <c r="X1468"/>
      <c r="Y1468"/>
      <c r="Z1468"/>
      <c r="AA1468"/>
    </row>
    <row r="1469" spans="1:27" s="44" customFormat="1" x14ac:dyDescent="0.15">
      <c r="A1469" s="66"/>
      <c r="O1469"/>
      <c r="T1469"/>
      <c r="U1469"/>
      <c r="V1469"/>
      <c r="W1469"/>
      <c r="X1469"/>
      <c r="Y1469"/>
      <c r="Z1469"/>
      <c r="AA1469"/>
    </row>
    <row r="1470" spans="1:27" s="44" customFormat="1" x14ac:dyDescent="0.15">
      <c r="A1470" s="66"/>
      <c r="O1470"/>
      <c r="T1470"/>
      <c r="U1470"/>
      <c r="V1470"/>
      <c r="W1470"/>
      <c r="X1470"/>
      <c r="Y1470"/>
      <c r="Z1470"/>
      <c r="AA1470"/>
    </row>
    <row r="1471" spans="1:27" s="44" customFormat="1" x14ac:dyDescent="0.15">
      <c r="A1471" s="66"/>
      <c r="O1471"/>
      <c r="T1471"/>
      <c r="U1471"/>
      <c r="V1471"/>
      <c r="W1471"/>
      <c r="X1471"/>
      <c r="Y1471"/>
      <c r="Z1471"/>
      <c r="AA1471"/>
    </row>
    <row r="1472" spans="1:27" s="44" customFormat="1" x14ac:dyDescent="0.15">
      <c r="A1472" s="66"/>
      <c r="O1472"/>
      <c r="T1472"/>
      <c r="U1472"/>
      <c r="V1472"/>
      <c r="W1472"/>
      <c r="X1472"/>
      <c r="Y1472"/>
      <c r="Z1472"/>
      <c r="AA1472"/>
    </row>
    <row r="1473" spans="1:27" s="44" customFormat="1" x14ac:dyDescent="0.15">
      <c r="A1473" s="66"/>
      <c r="O1473"/>
      <c r="T1473"/>
      <c r="U1473"/>
      <c r="V1473"/>
      <c r="W1473"/>
      <c r="X1473"/>
      <c r="Y1473"/>
      <c r="Z1473"/>
      <c r="AA1473"/>
    </row>
    <row r="1474" spans="1:27" s="44" customFormat="1" x14ac:dyDescent="0.15">
      <c r="A1474" s="66"/>
      <c r="O1474"/>
      <c r="T1474"/>
      <c r="U1474"/>
      <c r="V1474"/>
      <c r="W1474"/>
      <c r="X1474"/>
      <c r="Y1474"/>
      <c r="Z1474"/>
      <c r="AA1474"/>
    </row>
    <row r="1475" spans="1:27" s="44" customFormat="1" x14ac:dyDescent="0.15">
      <c r="A1475" s="66"/>
      <c r="O1475"/>
      <c r="T1475"/>
      <c r="U1475"/>
      <c r="V1475"/>
      <c r="W1475"/>
      <c r="X1475"/>
      <c r="Y1475"/>
      <c r="Z1475"/>
      <c r="AA1475"/>
    </row>
    <row r="1476" spans="1:27" s="44" customFormat="1" x14ac:dyDescent="0.15">
      <c r="A1476" s="66"/>
      <c r="O1476"/>
      <c r="T1476"/>
      <c r="U1476"/>
      <c r="V1476"/>
      <c r="W1476"/>
      <c r="X1476"/>
      <c r="Y1476"/>
      <c r="Z1476"/>
      <c r="AA1476"/>
    </row>
    <row r="1477" spans="1:27" s="44" customFormat="1" x14ac:dyDescent="0.15">
      <c r="A1477" s="66"/>
      <c r="O1477"/>
      <c r="T1477"/>
      <c r="U1477"/>
      <c r="V1477"/>
      <c r="W1477"/>
      <c r="X1477"/>
      <c r="Y1477"/>
      <c r="Z1477"/>
      <c r="AA1477"/>
    </row>
    <row r="1478" spans="1:27" s="44" customFormat="1" x14ac:dyDescent="0.15">
      <c r="A1478" s="66"/>
      <c r="O1478"/>
      <c r="T1478"/>
      <c r="U1478"/>
      <c r="V1478"/>
      <c r="W1478"/>
      <c r="X1478"/>
      <c r="Y1478"/>
      <c r="Z1478"/>
      <c r="AA1478"/>
    </row>
    <row r="1479" spans="1:27" s="44" customFormat="1" x14ac:dyDescent="0.15">
      <c r="A1479" s="66"/>
      <c r="O1479"/>
      <c r="T1479"/>
      <c r="U1479"/>
      <c r="V1479"/>
      <c r="W1479"/>
      <c r="X1479"/>
      <c r="Y1479"/>
      <c r="Z1479"/>
      <c r="AA1479"/>
    </row>
    <row r="1480" spans="1:27" s="44" customFormat="1" x14ac:dyDescent="0.15">
      <c r="A1480" s="66"/>
      <c r="O1480"/>
      <c r="T1480"/>
      <c r="U1480"/>
      <c r="V1480"/>
      <c r="W1480"/>
      <c r="X1480"/>
      <c r="Y1480"/>
      <c r="Z1480"/>
      <c r="AA1480"/>
    </row>
    <row r="1481" spans="1:27" s="44" customFormat="1" x14ac:dyDescent="0.15">
      <c r="A1481" s="66"/>
      <c r="O1481"/>
      <c r="T1481"/>
      <c r="U1481"/>
      <c r="V1481"/>
      <c r="W1481"/>
      <c r="X1481"/>
      <c r="Y1481"/>
      <c r="Z1481"/>
      <c r="AA1481"/>
    </row>
    <row r="1482" spans="1:27" s="44" customFormat="1" x14ac:dyDescent="0.15">
      <c r="A1482" s="66"/>
      <c r="O1482"/>
      <c r="T1482"/>
      <c r="U1482"/>
      <c r="V1482"/>
      <c r="W1482"/>
      <c r="X1482"/>
      <c r="Y1482"/>
      <c r="Z1482"/>
      <c r="AA1482"/>
    </row>
    <row r="1483" spans="1:27" s="44" customFormat="1" x14ac:dyDescent="0.15">
      <c r="A1483" s="66"/>
      <c r="O1483"/>
      <c r="T1483"/>
      <c r="U1483"/>
      <c r="V1483"/>
      <c r="W1483"/>
      <c r="X1483"/>
      <c r="Y1483"/>
      <c r="Z1483"/>
      <c r="AA1483"/>
    </row>
    <row r="1484" spans="1:27" s="44" customFormat="1" x14ac:dyDescent="0.15">
      <c r="A1484" s="66"/>
      <c r="O1484"/>
      <c r="T1484"/>
      <c r="U1484"/>
      <c r="V1484"/>
      <c r="W1484"/>
      <c r="X1484"/>
      <c r="Y1484"/>
      <c r="Z1484"/>
      <c r="AA1484"/>
    </row>
    <row r="1485" spans="1:27" s="44" customFormat="1" x14ac:dyDescent="0.15">
      <c r="A1485" s="66"/>
      <c r="O1485"/>
      <c r="T1485"/>
      <c r="U1485"/>
      <c r="V1485"/>
      <c r="W1485"/>
      <c r="X1485"/>
      <c r="Y1485"/>
      <c r="Z1485"/>
      <c r="AA1485"/>
    </row>
    <row r="1486" spans="1:27" s="44" customFormat="1" x14ac:dyDescent="0.15">
      <c r="A1486" s="66"/>
      <c r="O1486"/>
      <c r="T1486"/>
      <c r="U1486"/>
      <c r="V1486"/>
      <c r="W1486"/>
      <c r="X1486"/>
      <c r="Y1486"/>
      <c r="Z1486"/>
      <c r="AA1486"/>
    </row>
    <row r="1487" spans="1:27" s="44" customFormat="1" x14ac:dyDescent="0.15">
      <c r="A1487" s="66"/>
      <c r="O1487"/>
      <c r="T1487"/>
      <c r="U1487"/>
      <c r="V1487"/>
      <c r="W1487"/>
      <c r="X1487"/>
      <c r="Y1487"/>
      <c r="Z1487"/>
      <c r="AA1487"/>
    </row>
    <row r="1488" spans="1:27" s="44" customFormat="1" x14ac:dyDescent="0.15">
      <c r="A1488" s="66"/>
      <c r="O1488"/>
      <c r="T1488"/>
      <c r="U1488"/>
      <c r="V1488"/>
      <c r="W1488"/>
      <c r="X1488"/>
      <c r="Y1488"/>
      <c r="Z1488"/>
      <c r="AA1488"/>
    </row>
    <row r="1489" spans="1:27" s="44" customFormat="1" x14ac:dyDescent="0.15">
      <c r="A1489" s="66"/>
      <c r="O1489"/>
      <c r="T1489"/>
      <c r="U1489"/>
      <c r="V1489"/>
      <c r="W1489"/>
      <c r="X1489"/>
      <c r="Y1489"/>
      <c r="Z1489"/>
      <c r="AA1489"/>
    </row>
    <row r="1490" spans="1:27" s="44" customFormat="1" x14ac:dyDescent="0.15">
      <c r="A1490" s="66"/>
      <c r="O1490"/>
      <c r="T1490"/>
      <c r="U1490"/>
      <c r="V1490"/>
      <c r="W1490"/>
      <c r="X1490"/>
      <c r="Y1490"/>
      <c r="Z1490"/>
      <c r="AA1490"/>
    </row>
    <row r="1491" spans="1:27" s="44" customFormat="1" x14ac:dyDescent="0.15">
      <c r="A1491" s="66"/>
      <c r="O1491"/>
      <c r="T1491"/>
      <c r="U1491"/>
      <c r="V1491"/>
      <c r="W1491"/>
      <c r="X1491"/>
      <c r="Y1491"/>
      <c r="Z1491"/>
      <c r="AA1491"/>
    </row>
    <row r="1492" spans="1:27" s="44" customFormat="1" x14ac:dyDescent="0.15">
      <c r="A1492" s="66"/>
      <c r="O1492"/>
      <c r="T1492"/>
      <c r="U1492"/>
      <c r="V1492"/>
      <c r="W1492"/>
      <c r="X1492"/>
      <c r="Y1492"/>
      <c r="Z1492"/>
      <c r="AA1492"/>
    </row>
    <row r="1493" spans="1:27" s="44" customFormat="1" x14ac:dyDescent="0.15">
      <c r="A1493" s="66"/>
      <c r="O1493"/>
      <c r="T1493"/>
      <c r="U1493"/>
      <c r="V1493"/>
      <c r="W1493"/>
      <c r="X1493"/>
      <c r="Y1493"/>
      <c r="Z1493"/>
      <c r="AA1493"/>
    </row>
    <row r="1494" spans="1:27" s="44" customFormat="1" x14ac:dyDescent="0.15">
      <c r="A1494" s="66"/>
      <c r="O1494"/>
      <c r="T1494"/>
      <c r="U1494"/>
      <c r="V1494"/>
      <c r="W1494"/>
      <c r="X1494"/>
      <c r="Y1494"/>
      <c r="Z1494"/>
      <c r="AA1494"/>
    </row>
    <row r="1495" spans="1:27" s="44" customFormat="1" x14ac:dyDescent="0.15">
      <c r="A1495" s="66"/>
      <c r="O1495"/>
      <c r="T1495"/>
      <c r="U1495"/>
      <c r="V1495"/>
      <c r="W1495"/>
      <c r="X1495"/>
      <c r="Y1495"/>
      <c r="Z1495"/>
      <c r="AA1495"/>
    </row>
    <row r="1496" spans="1:27" s="44" customFormat="1" x14ac:dyDescent="0.15">
      <c r="A1496" s="66"/>
      <c r="O1496"/>
      <c r="T1496"/>
      <c r="U1496"/>
      <c r="V1496"/>
      <c r="W1496"/>
      <c r="X1496"/>
      <c r="Y1496"/>
      <c r="Z1496"/>
      <c r="AA1496"/>
    </row>
    <row r="1497" spans="1:27" s="44" customFormat="1" x14ac:dyDescent="0.15">
      <c r="A1497" s="66"/>
      <c r="O1497"/>
      <c r="T1497"/>
      <c r="U1497"/>
      <c r="V1497"/>
      <c r="W1497"/>
      <c r="X1497"/>
      <c r="Y1497"/>
      <c r="Z1497"/>
      <c r="AA1497"/>
    </row>
    <row r="1498" spans="1:27" s="44" customFormat="1" x14ac:dyDescent="0.15">
      <c r="A1498" s="66"/>
      <c r="O1498"/>
      <c r="T1498"/>
      <c r="U1498"/>
      <c r="V1498"/>
      <c r="W1498"/>
      <c r="X1498"/>
      <c r="Y1498"/>
      <c r="Z1498"/>
      <c r="AA1498"/>
    </row>
    <row r="1499" spans="1:27" s="44" customFormat="1" x14ac:dyDescent="0.15">
      <c r="A1499" s="66"/>
      <c r="O1499"/>
      <c r="T1499"/>
      <c r="U1499"/>
      <c r="V1499"/>
      <c r="W1499"/>
      <c r="X1499"/>
      <c r="Y1499"/>
      <c r="Z1499"/>
      <c r="AA1499"/>
    </row>
    <row r="1500" spans="1:27" s="44" customFormat="1" x14ac:dyDescent="0.15">
      <c r="A1500" s="66"/>
      <c r="O1500"/>
      <c r="T1500"/>
      <c r="U1500"/>
      <c r="V1500"/>
      <c r="W1500"/>
      <c r="X1500"/>
      <c r="Y1500"/>
      <c r="Z1500"/>
      <c r="AA1500"/>
    </row>
    <row r="1501" spans="1:27" s="44" customFormat="1" x14ac:dyDescent="0.15">
      <c r="A1501" s="66"/>
      <c r="O1501"/>
      <c r="T1501"/>
      <c r="U1501"/>
      <c r="V1501"/>
      <c r="W1501"/>
      <c r="X1501"/>
      <c r="Y1501"/>
      <c r="Z1501"/>
      <c r="AA1501"/>
    </row>
    <row r="1502" spans="1:27" s="44" customFormat="1" x14ac:dyDescent="0.15">
      <c r="A1502" s="66"/>
      <c r="O1502"/>
      <c r="T1502"/>
      <c r="U1502"/>
      <c r="V1502"/>
      <c r="W1502"/>
      <c r="X1502"/>
      <c r="Y1502"/>
      <c r="Z1502"/>
      <c r="AA1502"/>
    </row>
    <row r="1503" spans="1:27" s="44" customFormat="1" x14ac:dyDescent="0.15">
      <c r="A1503" s="66"/>
      <c r="O1503"/>
      <c r="T1503"/>
      <c r="U1503"/>
      <c r="V1503"/>
      <c r="W1503"/>
      <c r="X1503"/>
      <c r="Y1503"/>
      <c r="Z1503"/>
      <c r="AA1503"/>
    </row>
    <row r="1504" spans="1:27" s="44" customFormat="1" x14ac:dyDescent="0.15">
      <c r="A1504" s="66"/>
      <c r="O1504"/>
      <c r="T1504"/>
      <c r="U1504"/>
      <c r="V1504"/>
      <c r="W1504"/>
      <c r="X1504"/>
      <c r="Y1504"/>
      <c r="Z1504"/>
      <c r="AA1504"/>
    </row>
    <row r="1505" spans="1:27" s="44" customFormat="1" x14ac:dyDescent="0.15">
      <c r="A1505" s="66"/>
      <c r="O1505"/>
      <c r="T1505"/>
      <c r="U1505"/>
      <c r="V1505"/>
      <c r="W1505"/>
      <c r="X1505"/>
      <c r="Y1505"/>
      <c r="Z1505"/>
      <c r="AA1505"/>
    </row>
    <row r="1506" spans="1:27" s="44" customFormat="1" x14ac:dyDescent="0.15">
      <c r="A1506" s="66"/>
      <c r="O1506"/>
      <c r="T1506"/>
      <c r="U1506"/>
      <c r="V1506"/>
      <c r="W1506"/>
      <c r="X1506"/>
      <c r="Y1506"/>
      <c r="Z1506"/>
      <c r="AA1506"/>
    </row>
    <row r="1507" spans="1:27" s="44" customFormat="1" x14ac:dyDescent="0.15">
      <c r="A1507" s="66"/>
      <c r="O1507"/>
      <c r="T1507"/>
      <c r="U1507"/>
      <c r="V1507"/>
      <c r="W1507"/>
      <c r="X1507"/>
      <c r="Y1507"/>
      <c r="Z1507"/>
      <c r="AA1507"/>
    </row>
    <row r="1508" spans="1:27" s="44" customFormat="1" x14ac:dyDescent="0.15">
      <c r="A1508" s="66"/>
      <c r="O1508"/>
      <c r="T1508"/>
      <c r="U1508"/>
      <c r="V1508"/>
      <c r="W1508"/>
      <c r="X1508"/>
      <c r="Y1508"/>
      <c r="Z1508"/>
      <c r="AA1508"/>
    </row>
    <row r="1509" spans="1:27" s="44" customFormat="1" x14ac:dyDescent="0.15">
      <c r="A1509" s="66"/>
      <c r="O1509"/>
      <c r="T1509"/>
      <c r="U1509"/>
      <c r="V1509"/>
      <c r="W1509"/>
      <c r="X1509"/>
      <c r="Y1509"/>
      <c r="Z1509"/>
      <c r="AA1509"/>
    </row>
    <row r="1510" spans="1:27" s="44" customFormat="1" x14ac:dyDescent="0.15">
      <c r="A1510" s="66"/>
      <c r="O1510"/>
      <c r="T1510"/>
      <c r="U1510"/>
      <c r="V1510"/>
      <c r="W1510"/>
      <c r="X1510"/>
      <c r="Y1510"/>
      <c r="Z1510"/>
      <c r="AA1510"/>
    </row>
    <row r="1511" spans="1:27" s="44" customFormat="1" x14ac:dyDescent="0.15">
      <c r="A1511" s="66"/>
      <c r="O1511"/>
      <c r="T1511"/>
      <c r="U1511"/>
      <c r="V1511"/>
      <c r="W1511"/>
      <c r="X1511"/>
      <c r="Y1511"/>
      <c r="Z1511"/>
      <c r="AA1511"/>
    </row>
    <row r="1512" spans="1:27" s="44" customFormat="1" x14ac:dyDescent="0.15">
      <c r="A1512" s="66"/>
      <c r="O1512"/>
      <c r="T1512"/>
      <c r="U1512"/>
      <c r="V1512"/>
      <c r="W1512"/>
      <c r="X1512"/>
      <c r="Y1512"/>
      <c r="Z1512"/>
      <c r="AA1512"/>
    </row>
    <row r="1513" spans="1:27" s="44" customFormat="1" x14ac:dyDescent="0.15">
      <c r="A1513" s="66"/>
      <c r="O1513"/>
      <c r="T1513"/>
      <c r="U1513"/>
      <c r="V1513"/>
      <c r="W1513"/>
      <c r="X1513"/>
      <c r="Y1513"/>
      <c r="Z1513"/>
      <c r="AA1513"/>
    </row>
    <row r="1514" spans="1:27" s="44" customFormat="1" x14ac:dyDescent="0.15">
      <c r="A1514" s="66"/>
      <c r="O1514"/>
      <c r="T1514"/>
      <c r="U1514"/>
      <c r="V1514"/>
      <c r="W1514"/>
      <c r="X1514"/>
      <c r="Y1514"/>
      <c r="Z1514"/>
      <c r="AA1514"/>
    </row>
    <row r="1515" spans="1:27" s="44" customFormat="1" x14ac:dyDescent="0.15">
      <c r="A1515" s="66"/>
      <c r="O1515"/>
      <c r="T1515"/>
      <c r="U1515"/>
      <c r="V1515"/>
      <c r="W1515"/>
      <c r="X1515"/>
      <c r="Y1515"/>
      <c r="Z1515"/>
      <c r="AA1515"/>
    </row>
    <row r="1516" spans="1:27" s="44" customFormat="1" x14ac:dyDescent="0.15">
      <c r="A1516" s="66"/>
      <c r="O1516"/>
      <c r="T1516"/>
      <c r="U1516"/>
      <c r="V1516"/>
      <c r="W1516"/>
      <c r="X1516"/>
      <c r="Y1516"/>
      <c r="Z1516"/>
      <c r="AA1516"/>
    </row>
    <row r="1517" spans="1:27" s="44" customFormat="1" x14ac:dyDescent="0.15">
      <c r="A1517" s="66"/>
      <c r="O1517"/>
      <c r="T1517"/>
      <c r="U1517"/>
      <c r="V1517"/>
      <c r="W1517"/>
      <c r="X1517"/>
      <c r="Y1517"/>
      <c r="Z1517"/>
      <c r="AA1517"/>
    </row>
    <row r="1518" spans="1:27" s="44" customFormat="1" x14ac:dyDescent="0.15">
      <c r="A1518" s="66"/>
      <c r="O1518"/>
      <c r="T1518"/>
      <c r="U1518"/>
      <c r="V1518"/>
      <c r="W1518"/>
      <c r="X1518"/>
      <c r="Y1518"/>
      <c r="Z1518"/>
      <c r="AA1518"/>
    </row>
    <row r="1519" spans="1:27" s="44" customFormat="1" x14ac:dyDescent="0.15">
      <c r="A1519" s="66"/>
      <c r="O1519"/>
      <c r="T1519"/>
      <c r="U1519"/>
      <c r="V1519"/>
      <c r="W1519"/>
      <c r="X1519"/>
      <c r="Y1519"/>
      <c r="Z1519"/>
      <c r="AA1519"/>
    </row>
    <row r="1520" spans="1:27" s="44" customFormat="1" x14ac:dyDescent="0.15">
      <c r="A1520" s="66"/>
      <c r="O1520"/>
      <c r="T1520"/>
      <c r="U1520"/>
      <c r="V1520"/>
      <c r="W1520"/>
      <c r="X1520"/>
      <c r="Y1520"/>
      <c r="Z1520"/>
      <c r="AA1520"/>
    </row>
    <row r="1521" spans="1:27" s="44" customFormat="1" x14ac:dyDescent="0.15">
      <c r="A1521" s="66"/>
      <c r="O1521"/>
      <c r="T1521"/>
      <c r="U1521"/>
      <c r="V1521"/>
      <c r="W1521"/>
      <c r="X1521"/>
      <c r="Y1521"/>
      <c r="Z1521"/>
      <c r="AA1521"/>
    </row>
    <row r="1522" spans="1:27" s="44" customFormat="1" x14ac:dyDescent="0.15">
      <c r="A1522" s="66"/>
      <c r="O1522"/>
      <c r="T1522"/>
      <c r="U1522"/>
      <c r="V1522"/>
      <c r="W1522"/>
      <c r="X1522"/>
      <c r="Y1522"/>
      <c r="Z1522"/>
      <c r="AA1522"/>
    </row>
    <row r="1523" spans="1:27" s="44" customFormat="1" x14ac:dyDescent="0.15">
      <c r="A1523" s="66"/>
      <c r="O1523"/>
      <c r="T1523"/>
      <c r="U1523"/>
      <c r="V1523"/>
      <c r="W1523"/>
      <c r="X1523"/>
      <c r="Y1523"/>
      <c r="Z1523"/>
      <c r="AA1523"/>
    </row>
    <row r="1524" spans="1:27" s="44" customFormat="1" x14ac:dyDescent="0.15">
      <c r="A1524" s="66"/>
      <c r="O1524"/>
      <c r="T1524"/>
      <c r="U1524"/>
      <c r="V1524"/>
      <c r="W1524"/>
      <c r="X1524"/>
      <c r="Y1524"/>
      <c r="Z1524"/>
      <c r="AA1524"/>
    </row>
    <row r="1525" spans="1:27" s="44" customFormat="1" x14ac:dyDescent="0.15">
      <c r="A1525" s="66"/>
      <c r="O1525"/>
      <c r="T1525"/>
      <c r="U1525"/>
      <c r="V1525"/>
      <c r="W1525"/>
      <c r="X1525"/>
      <c r="Y1525"/>
      <c r="Z1525"/>
      <c r="AA1525"/>
    </row>
    <row r="1526" spans="1:27" s="44" customFormat="1" x14ac:dyDescent="0.15">
      <c r="A1526" s="66"/>
      <c r="O1526"/>
      <c r="T1526"/>
      <c r="U1526"/>
      <c r="V1526"/>
      <c r="W1526"/>
      <c r="X1526"/>
      <c r="Y1526"/>
      <c r="Z1526"/>
      <c r="AA1526"/>
    </row>
    <row r="1527" spans="1:27" s="44" customFormat="1" x14ac:dyDescent="0.15">
      <c r="A1527" s="66"/>
      <c r="O1527"/>
      <c r="T1527"/>
      <c r="U1527"/>
      <c r="V1527"/>
      <c r="W1527"/>
      <c r="X1527"/>
      <c r="Y1527"/>
      <c r="Z1527"/>
      <c r="AA1527"/>
    </row>
    <row r="1528" spans="1:27" s="44" customFormat="1" x14ac:dyDescent="0.15">
      <c r="A1528" s="66"/>
      <c r="O1528"/>
      <c r="T1528"/>
      <c r="U1528"/>
      <c r="V1528"/>
      <c r="W1528"/>
      <c r="X1528"/>
      <c r="Y1528"/>
      <c r="Z1528"/>
      <c r="AA1528"/>
    </row>
    <row r="1529" spans="1:27" s="44" customFormat="1" x14ac:dyDescent="0.15">
      <c r="A1529" s="66"/>
      <c r="O1529"/>
      <c r="T1529"/>
      <c r="U1529"/>
      <c r="V1529"/>
      <c r="W1529"/>
      <c r="X1529"/>
      <c r="Y1529"/>
      <c r="Z1529"/>
      <c r="AA1529"/>
    </row>
    <row r="1530" spans="1:27" s="44" customFormat="1" x14ac:dyDescent="0.15">
      <c r="A1530" s="66"/>
      <c r="O1530"/>
      <c r="T1530"/>
      <c r="U1530"/>
      <c r="V1530"/>
      <c r="W1530"/>
      <c r="X1530"/>
      <c r="Y1530"/>
      <c r="Z1530"/>
      <c r="AA1530"/>
    </row>
    <row r="1531" spans="1:27" s="44" customFormat="1" x14ac:dyDescent="0.15">
      <c r="A1531" s="66"/>
      <c r="O1531"/>
      <c r="T1531"/>
      <c r="U1531"/>
      <c r="V1531"/>
      <c r="W1531"/>
      <c r="X1531"/>
      <c r="Y1531"/>
      <c r="Z1531"/>
      <c r="AA1531"/>
    </row>
    <row r="1532" spans="1:27" s="44" customFormat="1" x14ac:dyDescent="0.15">
      <c r="A1532" s="66"/>
      <c r="O1532"/>
      <c r="T1532"/>
      <c r="U1532"/>
      <c r="V1532"/>
      <c r="W1532"/>
      <c r="X1532"/>
      <c r="Y1532"/>
      <c r="Z1532"/>
      <c r="AA1532"/>
    </row>
    <row r="1533" spans="1:27" s="44" customFormat="1" x14ac:dyDescent="0.15">
      <c r="A1533" s="66"/>
      <c r="O1533"/>
      <c r="T1533"/>
      <c r="U1533"/>
      <c r="V1533"/>
      <c r="W1533"/>
      <c r="X1533"/>
      <c r="Y1533"/>
      <c r="Z1533"/>
      <c r="AA1533"/>
    </row>
    <row r="1534" spans="1:27" s="44" customFormat="1" x14ac:dyDescent="0.15">
      <c r="A1534" s="66"/>
      <c r="O1534"/>
      <c r="T1534"/>
      <c r="U1534"/>
      <c r="V1534"/>
      <c r="W1534"/>
      <c r="X1534"/>
      <c r="Y1534"/>
      <c r="Z1534"/>
      <c r="AA1534"/>
    </row>
    <row r="1535" spans="1:27" s="44" customFormat="1" x14ac:dyDescent="0.15">
      <c r="A1535" s="66"/>
      <c r="O1535"/>
      <c r="T1535"/>
      <c r="U1535"/>
      <c r="V1535"/>
      <c r="W1535"/>
      <c r="X1535"/>
      <c r="Y1535"/>
      <c r="Z1535"/>
      <c r="AA1535"/>
    </row>
    <row r="1536" spans="1:27" s="44" customFormat="1" x14ac:dyDescent="0.15">
      <c r="A1536" s="66"/>
      <c r="O1536"/>
      <c r="T1536"/>
      <c r="U1536"/>
      <c r="V1536"/>
      <c r="W1536"/>
      <c r="X1536"/>
      <c r="Y1536"/>
      <c r="Z1536"/>
      <c r="AA1536"/>
    </row>
    <row r="1537" spans="1:27" s="44" customFormat="1" x14ac:dyDescent="0.15">
      <c r="A1537" s="66"/>
      <c r="O1537"/>
      <c r="T1537"/>
      <c r="U1537"/>
      <c r="V1537"/>
      <c r="W1537"/>
      <c r="X1537"/>
      <c r="Y1537"/>
      <c r="Z1537"/>
      <c r="AA1537"/>
    </row>
    <row r="1538" spans="1:27" s="44" customFormat="1" x14ac:dyDescent="0.15">
      <c r="A1538" s="66"/>
      <c r="O1538"/>
      <c r="T1538"/>
      <c r="U1538"/>
      <c r="V1538"/>
      <c r="W1538"/>
      <c r="X1538"/>
      <c r="Y1538"/>
      <c r="Z1538"/>
      <c r="AA1538"/>
    </row>
    <row r="1539" spans="1:27" s="44" customFormat="1" x14ac:dyDescent="0.15">
      <c r="A1539" s="66"/>
      <c r="O1539"/>
      <c r="T1539"/>
      <c r="U1539"/>
      <c r="V1539"/>
      <c r="W1539"/>
      <c r="X1539"/>
      <c r="Y1539"/>
      <c r="Z1539"/>
      <c r="AA1539"/>
    </row>
    <row r="1540" spans="1:27" s="44" customFormat="1" x14ac:dyDescent="0.15">
      <c r="A1540" s="66"/>
      <c r="O1540"/>
      <c r="T1540"/>
      <c r="U1540"/>
      <c r="V1540"/>
      <c r="W1540"/>
      <c r="X1540"/>
      <c r="Y1540"/>
      <c r="Z1540"/>
      <c r="AA1540"/>
    </row>
    <row r="1541" spans="1:27" s="44" customFormat="1" x14ac:dyDescent="0.15">
      <c r="A1541" s="66"/>
      <c r="O1541"/>
      <c r="T1541"/>
      <c r="U1541"/>
      <c r="V1541"/>
      <c r="W1541"/>
      <c r="X1541"/>
      <c r="Y1541"/>
      <c r="Z1541"/>
      <c r="AA1541"/>
    </row>
    <row r="1542" spans="1:27" s="44" customFormat="1" x14ac:dyDescent="0.15">
      <c r="A1542" s="66"/>
      <c r="O1542"/>
      <c r="T1542"/>
      <c r="U1542"/>
      <c r="V1542"/>
      <c r="W1542"/>
      <c r="X1542"/>
      <c r="Y1542"/>
      <c r="Z1542"/>
      <c r="AA1542"/>
    </row>
    <row r="1543" spans="1:27" s="44" customFormat="1" x14ac:dyDescent="0.15">
      <c r="A1543" s="66"/>
      <c r="O1543"/>
      <c r="T1543"/>
      <c r="U1543"/>
      <c r="V1543"/>
      <c r="W1543"/>
      <c r="X1543"/>
      <c r="Y1543"/>
      <c r="Z1543"/>
      <c r="AA1543"/>
    </row>
    <row r="1544" spans="1:27" s="44" customFormat="1" x14ac:dyDescent="0.15">
      <c r="A1544" s="66"/>
      <c r="O1544"/>
      <c r="T1544"/>
      <c r="U1544"/>
      <c r="V1544"/>
      <c r="W1544"/>
      <c r="X1544"/>
      <c r="Y1544"/>
      <c r="Z1544"/>
      <c r="AA1544"/>
    </row>
    <row r="1545" spans="1:27" s="44" customFormat="1" x14ac:dyDescent="0.15">
      <c r="A1545" s="66"/>
      <c r="O1545"/>
      <c r="T1545"/>
      <c r="U1545"/>
      <c r="V1545"/>
      <c r="W1545"/>
      <c r="X1545"/>
      <c r="Y1545"/>
      <c r="Z1545"/>
      <c r="AA1545"/>
    </row>
    <row r="1546" spans="1:27" s="44" customFormat="1" x14ac:dyDescent="0.15">
      <c r="A1546" s="66"/>
      <c r="O1546"/>
      <c r="T1546"/>
      <c r="U1546"/>
      <c r="V1546"/>
      <c r="W1546"/>
      <c r="X1546"/>
      <c r="Y1546"/>
      <c r="Z1546"/>
      <c r="AA1546"/>
    </row>
    <row r="1547" spans="1:27" s="44" customFormat="1" x14ac:dyDescent="0.15">
      <c r="A1547" s="66"/>
      <c r="O1547"/>
      <c r="T1547"/>
      <c r="U1547"/>
      <c r="V1547"/>
      <c r="W1547"/>
      <c r="X1547"/>
      <c r="Y1547"/>
      <c r="Z1547"/>
      <c r="AA1547"/>
    </row>
    <row r="1548" spans="1:27" s="44" customFormat="1" x14ac:dyDescent="0.15">
      <c r="A1548" s="66"/>
      <c r="O1548"/>
      <c r="T1548"/>
      <c r="U1548"/>
      <c r="V1548"/>
      <c r="W1548"/>
      <c r="X1548"/>
      <c r="Y1548"/>
      <c r="Z1548"/>
      <c r="AA1548"/>
    </row>
    <row r="1549" spans="1:27" s="44" customFormat="1" x14ac:dyDescent="0.15">
      <c r="A1549" s="66"/>
      <c r="O1549"/>
      <c r="T1549"/>
      <c r="U1549"/>
      <c r="V1549"/>
      <c r="W1549"/>
      <c r="X1549"/>
      <c r="Y1549"/>
      <c r="Z1549"/>
      <c r="AA1549"/>
    </row>
    <row r="1550" spans="1:27" s="44" customFormat="1" x14ac:dyDescent="0.15">
      <c r="A1550" s="66"/>
      <c r="O1550"/>
      <c r="T1550"/>
      <c r="U1550"/>
      <c r="V1550"/>
      <c r="W1550"/>
      <c r="X1550"/>
      <c r="Y1550"/>
      <c r="Z1550"/>
      <c r="AA1550"/>
    </row>
    <row r="1551" spans="1:27" s="44" customFormat="1" x14ac:dyDescent="0.15">
      <c r="A1551" s="66"/>
      <c r="O1551"/>
      <c r="T1551"/>
      <c r="U1551"/>
      <c r="V1551"/>
      <c r="W1551"/>
      <c r="X1551"/>
      <c r="Y1551"/>
      <c r="Z1551"/>
      <c r="AA1551"/>
    </row>
    <row r="1552" spans="1:27" s="44" customFormat="1" x14ac:dyDescent="0.15">
      <c r="A1552" s="66"/>
      <c r="O1552"/>
      <c r="T1552"/>
      <c r="U1552"/>
      <c r="V1552"/>
      <c r="W1552"/>
      <c r="X1552"/>
      <c r="Y1552"/>
      <c r="Z1552"/>
      <c r="AA1552"/>
    </row>
    <row r="1553" spans="1:27" s="44" customFormat="1" x14ac:dyDescent="0.15">
      <c r="A1553" s="66"/>
      <c r="O1553"/>
      <c r="T1553"/>
      <c r="U1553"/>
      <c r="V1553"/>
      <c r="W1553"/>
      <c r="X1553"/>
      <c r="Y1553"/>
      <c r="Z1553"/>
      <c r="AA1553"/>
    </row>
    <row r="1554" spans="1:27" s="44" customFormat="1" x14ac:dyDescent="0.15">
      <c r="A1554" s="66"/>
      <c r="O1554"/>
      <c r="T1554"/>
      <c r="U1554"/>
      <c r="V1554"/>
      <c r="W1554"/>
      <c r="X1554"/>
      <c r="Y1554"/>
      <c r="Z1554"/>
      <c r="AA1554"/>
    </row>
    <row r="1555" spans="1:27" s="44" customFormat="1" x14ac:dyDescent="0.15">
      <c r="A1555" s="66"/>
      <c r="O1555"/>
      <c r="T1555"/>
      <c r="U1555"/>
      <c r="V1555"/>
      <c r="W1555"/>
      <c r="X1555"/>
      <c r="Y1555"/>
      <c r="Z1555"/>
      <c r="AA1555"/>
    </row>
    <row r="1556" spans="1:27" s="44" customFormat="1" x14ac:dyDescent="0.15">
      <c r="A1556" s="66"/>
      <c r="O1556"/>
      <c r="T1556"/>
      <c r="U1556"/>
      <c r="V1556"/>
      <c r="W1556"/>
      <c r="X1556"/>
      <c r="Y1556"/>
      <c r="Z1556"/>
      <c r="AA1556"/>
    </row>
    <row r="1557" spans="1:27" s="44" customFormat="1" x14ac:dyDescent="0.15">
      <c r="A1557" s="66"/>
      <c r="O1557"/>
      <c r="T1557"/>
      <c r="U1557"/>
      <c r="V1557"/>
      <c r="W1557"/>
      <c r="X1557"/>
      <c r="Y1557"/>
      <c r="Z1557"/>
      <c r="AA1557"/>
    </row>
    <row r="1558" spans="1:27" s="44" customFormat="1" x14ac:dyDescent="0.15">
      <c r="A1558" s="66"/>
      <c r="O1558"/>
      <c r="T1558"/>
      <c r="U1558"/>
      <c r="V1558"/>
      <c r="W1558"/>
      <c r="X1558"/>
      <c r="Y1558"/>
      <c r="Z1558"/>
      <c r="AA1558"/>
    </row>
    <row r="1559" spans="1:27" s="44" customFormat="1" x14ac:dyDescent="0.15">
      <c r="A1559" s="66"/>
      <c r="O1559"/>
      <c r="T1559"/>
      <c r="U1559"/>
      <c r="V1559"/>
      <c r="W1559"/>
      <c r="X1559"/>
      <c r="Y1559"/>
      <c r="Z1559"/>
      <c r="AA1559"/>
    </row>
    <row r="1560" spans="1:27" s="44" customFormat="1" x14ac:dyDescent="0.15">
      <c r="A1560" s="66"/>
      <c r="O1560"/>
      <c r="T1560"/>
      <c r="U1560"/>
      <c r="V1560"/>
      <c r="W1560"/>
      <c r="X1560"/>
      <c r="Y1560"/>
      <c r="Z1560"/>
      <c r="AA1560"/>
    </row>
    <row r="1561" spans="1:27" s="44" customFormat="1" x14ac:dyDescent="0.15">
      <c r="A1561" s="66"/>
      <c r="O1561"/>
      <c r="T1561"/>
      <c r="U1561"/>
      <c r="V1561"/>
      <c r="W1561"/>
      <c r="X1561"/>
      <c r="Y1561"/>
      <c r="Z1561"/>
      <c r="AA1561"/>
    </row>
    <row r="1562" spans="1:27" s="44" customFormat="1" x14ac:dyDescent="0.15">
      <c r="A1562" s="66"/>
      <c r="O1562"/>
      <c r="T1562"/>
      <c r="U1562"/>
      <c r="V1562"/>
      <c r="W1562"/>
      <c r="X1562"/>
      <c r="Y1562"/>
      <c r="Z1562"/>
      <c r="AA1562"/>
    </row>
    <row r="1563" spans="1:27" s="44" customFormat="1" x14ac:dyDescent="0.15">
      <c r="A1563" s="66"/>
      <c r="O1563"/>
      <c r="T1563"/>
      <c r="U1563"/>
      <c r="V1563"/>
      <c r="W1563"/>
      <c r="X1563"/>
      <c r="Y1563"/>
      <c r="Z1563"/>
      <c r="AA1563"/>
    </row>
    <row r="1564" spans="1:27" s="44" customFormat="1" x14ac:dyDescent="0.15">
      <c r="A1564" s="66"/>
      <c r="O1564"/>
      <c r="T1564"/>
      <c r="U1564"/>
      <c r="V1564"/>
      <c r="W1564"/>
      <c r="X1564"/>
      <c r="Y1564"/>
      <c r="Z1564"/>
      <c r="AA1564"/>
    </row>
    <row r="1565" spans="1:27" s="44" customFormat="1" x14ac:dyDescent="0.15">
      <c r="A1565" s="66"/>
      <c r="O1565"/>
      <c r="T1565"/>
      <c r="U1565"/>
      <c r="V1565"/>
      <c r="W1565"/>
      <c r="X1565"/>
      <c r="Y1565"/>
      <c r="Z1565"/>
      <c r="AA1565"/>
    </row>
    <row r="1566" spans="1:27" s="44" customFormat="1" x14ac:dyDescent="0.15">
      <c r="A1566" s="66"/>
      <c r="O1566"/>
      <c r="T1566"/>
      <c r="U1566"/>
      <c r="V1566"/>
      <c r="W1566"/>
      <c r="X1566"/>
      <c r="Y1566"/>
      <c r="Z1566"/>
      <c r="AA1566"/>
    </row>
    <row r="1567" spans="1:27" s="44" customFormat="1" x14ac:dyDescent="0.15">
      <c r="A1567" s="66"/>
      <c r="O1567"/>
      <c r="T1567"/>
      <c r="U1567"/>
      <c r="V1567"/>
      <c r="W1567"/>
      <c r="X1567"/>
      <c r="Y1567"/>
      <c r="Z1567"/>
      <c r="AA1567"/>
    </row>
    <row r="1568" spans="1:27" s="44" customFormat="1" x14ac:dyDescent="0.15">
      <c r="A1568" s="66"/>
      <c r="O1568"/>
      <c r="T1568"/>
      <c r="U1568"/>
      <c r="V1568"/>
      <c r="W1568"/>
      <c r="X1568"/>
      <c r="Y1568"/>
      <c r="Z1568"/>
      <c r="AA1568"/>
    </row>
    <row r="1569" spans="1:27" s="44" customFormat="1" x14ac:dyDescent="0.15">
      <c r="A1569" s="66"/>
      <c r="O1569"/>
      <c r="T1569"/>
      <c r="U1569"/>
      <c r="V1569"/>
      <c r="W1569"/>
      <c r="X1569"/>
      <c r="Y1569"/>
      <c r="Z1569"/>
      <c r="AA1569"/>
    </row>
    <row r="1570" spans="1:27" s="44" customFormat="1" x14ac:dyDescent="0.15">
      <c r="A1570" s="66"/>
      <c r="O1570"/>
      <c r="T1570"/>
      <c r="U1570"/>
      <c r="V1570"/>
      <c r="W1570"/>
      <c r="X1570"/>
      <c r="Y1570"/>
      <c r="Z1570"/>
      <c r="AA1570"/>
    </row>
    <row r="1571" spans="1:27" s="44" customFormat="1" x14ac:dyDescent="0.15">
      <c r="A1571" s="66"/>
      <c r="O1571"/>
      <c r="T1571"/>
      <c r="U1571"/>
      <c r="V1571"/>
      <c r="W1571"/>
      <c r="X1571"/>
      <c r="Y1571"/>
      <c r="Z1571"/>
      <c r="AA1571"/>
    </row>
    <row r="1572" spans="1:27" s="44" customFormat="1" x14ac:dyDescent="0.15">
      <c r="A1572" s="66"/>
      <c r="O1572"/>
      <c r="T1572"/>
      <c r="U1572"/>
      <c r="V1572"/>
      <c r="W1572"/>
      <c r="X1572"/>
      <c r="Y1572"/>
      <c r="Z1572"/>
      <c r="AA1572"/>
    </row>
    <row r="1573" spans="1:27" s="44" customFormat="1" x14ac:dyDescent="0.15">
      <c r="A1573" s="66"/>
      <c r="O1573"/>
      <c r="T1573"/>
      <c r="U1573"/>
      <c r="V1573"/>
      <c r="W1573"/>
      <c r="X1573"/>
      <c r="Y1573"/>
      <c r="Z1573"/>
      <c r="AA1573"/>
    </row>
    <row r="1574" spans="1:27" s="44" customFormat="1" x14ac:dyDescent="0.15">
      <c r="A1574" s="66"/>
      <c r="O1574"/>
      <c r="T1574"/>
      <c r="U1574"/>
      <c r="V1574"/>
      <c r="W1574"/>
      <c r="X1574"/>
      <c r="Y1574"/>
      <c r="Z1574"/>
      <c r="AA1574"/>
    </row>
    <row r="1575" spans="1:27" s="44" customFormat="1" x14ac:dyDescent="0.15">
      <c r="A1575" s="66"/>
      <c r="O1575"/>
      <c r="T1575"/>
      <c r="U1575"/>
      <c r="V1575"/>
      <c r="W1575"/>
      <c r="X1575"/>
      <c r="Y1575"/>
      <c r="Z1575"/>
      <c r="AA1575"/>
    </row>
    <row r="1576" spans="1:27" s="44" customFormat="1" x14ac:dyDescent="0.15">
      <c r="A1576" s="66"/>
      <c r="O1576"/>
      <c r="T1576"/>
      <c r="U1576"/>
      <c r="V1576"/>
      <c r="W1576"/>
      <c r="X1576"/>
      <c r="Y1576"/>
      <c r="Z1576"/>
      <c r="AA1576"/>
    </row>
    <row r="1577" spans="1:27" s="44" customFormat="1" x14ac:dyDescent="0.15">
      <c r="A1577" s="66"/>
      <c r="O1577"/>
      <c r="T1577"/>
      <c r="U1577"/>
      <c r="V1577"/>
      <c r="W1577"/>
      <c r="X1577"/>
      <c r="Y1577"/>
      <c r="Z1577"/>
      <c r="AA1577"/>
    </row>
    <row r="1578" spans="1:27" s="44" customFormat="1" x14ac:dyDescent="0.15">
      <c r="A1578" s="66"/>
      <c r="O1578"/>
      <c r="T1578"/>
      <c r="U1578"/>
      <c r="V1578"/>
      <c r="W1578"/>
      <c r="X1578"/>
      <c r="Y1578"/>
      <c r="Z1578"/>
      <c r="AA1578"/>
    </row>
    <row r="1579" spans="1:27" s="44" customFormat="1" x14ac:dyDescent="0.15">
      <c r="A1579" s="66"/>
      <c r="O1579"/>
      <c r="T1579"/>
      <c r="U1579"/>
      <c r="V1579"/>
      <c r="W1579"/>
      <c r="X1579"/>
      <c r="Y1579"/>
      <c r="Z1579"/>
      <c r="AA1579"/>
    </row>
    <row r="1580" spans="1:27" s="44" customFormat="1" x14ac:dyDescent="0.15">
      <c r="A1580" s="66"/>
      <c r="O1580"/>
      <c r="T1580"/>
      <c r="U1580"/>
      <c r="V1580"/>
      <c r="W1580"/>
      <c r="X1580"/>
      <c r="Y1580"/>
      <c r="Z1580"/>
      <c r="AA1580"/>
    </row>
    <row r="1581" spans="1:27" s="44" customFormat="1" x14ac:dyDescent="0.15">
      <c r="A1581" s="66"/>
      <c r="O1581"/>
      <c r="T1581"/>
      <c r="U1581"/>
      <c r="V1581"/>
      <c r="W1581"/>
      <c r="X1581"/>
      <c r="Y1581"/>
      <c r="Z1581"/>
      <c r="AA1581"/>
    </row>
    <row r="1582" spans="1:27" s="44" customFormat="1" x14ac:dyDescent="0.15">
      <c r="A1582" s="66"/>
      <c r="O1582"/>
      <c r="T1582"/>
      <c r="U1582"/>
      <c r="V1582"/>
      <c r="W1582"/>
      <c r="X1582"/>
      <c r="Y1582"/>
      <c r="Z1582"/>
      <c r="AA1582"/>
    </row>
    <row r="1583" spans="1:27" s="44" customFormat="1" x14ac:dyDescent="0.15">
      <c r="A1583" s="66"/>
      <c r="O1583"/>
      <c r="T1583"/>
      <c r="U1583"/>
      <c r="V1583"/>
      <c r="W1583"/>
      <c r="X1583"/>
      <c r="Y1583"/>
      <c r="Z1583"/>
      <c r="AA1583"/>
    </row>
    <row r="1584" spans="1:27" s="44" customFormat="1" x14ac:dyDescent="0.15">
      <c r="A1584" s="66"/>
      <c r="O1584"/>
      <c r="T1584"/>
      <c r="U1584"/>
      <c r="V1584"/>
      <c r="W1584"/>
      <c r="X1584"/>
      <c r="Y1584"/>
      <c r="Z1584"/>
      <c r="AA1584"/>
    </row>
    <row r="1585" spans="1:27" s="44" customFormat="1" x14ac:dyDescent="0.15">
      <c r="A1585" s="66"/>
      <c r="O1585"/>
      <c r="T1585"/>
      <c r="U1585"/>
      <c r="V1585"/>
      <c r="W1585"/>
      <c r="X1585"/>
      <c r="Y1585"/>
      <c r="Z1585"/>
      <c r="AA1585"/>
    </row>
    <row r="1586" spans="1:27" s="44" customFormat="1" x14ac:dyDescent="0.15">
      <c r="A1586" s="66"/>
      <c r="O1586"/>
      <c r="T1586"/>
      <c r="U1586"/>
      <c r="V1586"/>
      <c r="W1586"/>
      <c r="X1586"/>
      <c r="Y1586"/>
      <c r="Z1586"/>
      <c r="AA1586"/>
    </row>
    <row r="1587" spans="1:27" s="44" customFormat="1" x14ac:dyDescent="0.15">
      <c r="A1587" s="66"/>
      <c r="O1587"/>
      <c r="T1587"/>
      <c r="U1587"/>
      <c r="V1587"/>
      <c r="W1587"/>
      <c r="X1587"/>
      <c r="Y1587"/>
      <c r="Z1587"/>
      <c r="AA1587"/>
    </row>
    <row r="1588" spans="1:27" s="44" customFormat="1" x14ac:dyDescent="0.15">
      <c r="A1588" s="66"/>
      <c r="O1588"/>
      <c r="T1588"/>
      <c r="U1588"/>
      <c r="V1588"/>
      <c r="W1588"/>
      <c r="X1588"/>
      <c r="Y1588"/>
      <c r="Z1588"/>
      <c r="AA1588"/>
    </row>
    <row r="1589" spans="1:27" s="44" customFormat="1" x14ac:dyDescent="0.15">
      <c r="A1589" s="66"/>
      <c r="O1589"/>
      <c r="T1589"/>
      <c r="U1589"/>
      <c r="V1589"/>
      <c r="W1589"/>
      <c r="X1589"/>
      <c r="Y1589"/>
      <c r="Z1589"/>
      <c r="AA1589"/>
    </row>
    <row r="1590" spans="1:27" s="44" customFormat="1" x14ac:dyDescent="0.15">
      <c r="A1590" s="66"/>
      <c r="O1590"/>
      <c r="T1590"/>
      <c r="U1590"/>
      <c r="V1590"/>
      <c r="W1590"/>
      <c r="X1590"/>
      <c r="Y1590"/>
      <c r="Z1590"/>
      <c r="AA1590"/>
    </row>
    <row r="1591" spans="1:27" s="44" customFormat="1" x14ac:dyDescent="0.15">
      <c r="A1591" s="66"/>
      <c r="O1591"/>
      <c r="T1591"/>
      <c r="U1591"/>
      <c r="V1591"/>
      <c r="W1591"/>
      <c r="X1591"/>
      <c r="Y1591"/>
      <c r="Z1591"/>
      <c r="AA1591"/>
    </row>
    <row r="1592" spans="1:27" s="44" customFormat="1" x14ac:dyDescent="0.15">
      <c r="A1592" s="66"/>
      <c r="O1592"/>
      <c r="T1592"/>
      <c r="U1592"/>
      <c r="V1592"/>
      <c r="W1592"/>
      <c r="X1592"/>
      <c r="Y1592"/>
      <c r="Z1592"/>
      <c r="AA1592"/>
    </row>
    <row r="1593" spans="1:27" s="44" customFormat="1" x14ac:dyDescent="0.15">
      <c r="A1593" s="66"/>
      <c r="O1593"/>
      <c r="T1593"/>
      <c r="U1593"/>
      <c r="V1593"/>
      <c r="W1593"/>
      <c r="X1593"/>
      <c r="Y1593"/>
      <c r="Z1593"/>
      <c r="AA1593"/>
    </row>
    <row r="1594" spans="1:27" s="44" customFormat="1" x14ac:dyDescent="0.15">
      <c r="A1594" s="66"/>
      <c r="O1594"/>
      <c r="T1594"/>
      <c r="U1594"/>
      <c r="V1594"/>
      <c r="W1594"/>
      <c r="X1594"/>
      <c r="Y1594"/>
      <c r="Z1594"/>
      <c r="AA1594"/>
    </row>
    <row r="1595" spans="1:27" s="44" customFormat="1" x14ac:dyDescent="0.15">
      <c r="A1595" s="66"/>
      <c r="O1595"/>
      <c r="T1595"/>
      <c r="U1595"/>
      <c r="V1595"/>
      <c r="W1595"/>
      <c r="X1595"/>
      <c r="Y1595"/>
      <c r="Z1595"/>
      <c r="AA1595"/>
    </row>
    <row r="1596" spans="1:27" s="44" customFormat="1" x14ac:dyDescent="0.15">
      <c r="A1596" s="66"/>
      <c r="O1596"/>
      <c r="T1596"/>
      <c r="U1596"/>
      <c r="V1596"/>
      <c r="W1596"/>
      <c r="X1596"/>
      <c r="Y1596"/>
      <c r="Z1596"/>
      <c r="AA1596"/>
    </row>
    <row r="1597" spans="1:27" s="44" customFormat="1" x14ac:dyDescent="0.15">
      <c r="A1597" s="66"/>
      <c r="O1597"/>
      <c r="T1597"/>
      <c r="U1597"/>
      <c r="V1597"/>
      <c r="W1597"/>
      <c r="X1597"/>
      <c r="Y1597"/>
      <c r="Z1597"/>
      <c r="AA1597"/>
    </row>
    <row r="1598" spans="1:27" s="44" customFormat="1" x14ac:dyDescent="0.15">
      <c r="A1598" s="66"/>
      <c r="O1598"/>
      <c r="T1598"/>
      <c r="U1598"/>
      <c r="V1598"/>
      <c r="W1598"/>
      <c r="X1598"/>
      <c r="Y1598"/>
      <c r="Z1598"/>
      <c r="AA1598"/>
    </row>
    <row r="1599" spans="1:27" s="44" customFormat="1" x14ac:dyDescent="0.15">
      <c r="A1599" s="66"/>
      <c r="O1599"/>
      <c r="T1599"/>
      <c r="U1599"/>
      <c r="V1599"/>
      <c r="W1599"/>
      <c r="X1599"/>
      <c r="Y1599"/>
      <c r="Z1599"/>
      <c r="AA1599"/>
    </row>
    <row r="1600" spans="1:27" s="44" customFormat="1" x14ac:dyDescent="0.15">
      <c r="A1600" s="66"/>
      <c r="O1600"/>
      <c r="T1600"/>
      <c r="U1600"/>
      <c r="V1600"/>
      <c r="W1600"/>
      <c r="X1600"/>
      <c r="Y1600"/>
      <c r="Z1600"/>
      <c r="AA1600"/>
    </row>
    <row r="1601" spans="1:27" s="44" customFormat="1" x14ac:dyDescent="0.15">
      <c r="A1601" s="66"/>
      <c r="O1601"/>
      <c r="T1601"/>
      <c r="U1601"/>
      <c r="V1601"/>
      <c r="W1601"/>
      <c r="X1601"/>
      <c r="Y1601"/>
      <c r="Z1601"/>
      <c r="AA1601"/>
    </row>
    <row r="1602" spans="1:27" s="44" customFormat="1" x14ac:dyDescent="0.15">
      <c r="A1602" s="66"/>
      <c r="O1602"/>
      <c r="T1602"/>
      <c r="U1602"/>
      <c r="V1602"/>
      <c r="W1602"/>
      <c r="X1602"/>
      <c r="Y1602"/>
      <c r="Z1602"/>
      <c r="AA1602"/>
    </row>
    <row r="1603" spans="1:27" s="44" customFormat="1" x14ac:dyDescent="0.15">
      <c r="A1603" s="66"/>
      <c r="O1603"/>
      <c r="T1603"/>
      <c r="U1603"/>
      <c r="V1603"/>
      <c r="W1603"/>
      <c r="X1603"/>
      <c r="Y1603"/>
      <c r="Z1603"/>
      <c r="AA1603"/>
    </row>
    <row r="1604" spans="1:27" s="44" customFormat="1" x14ac:dyDescent="0.15">
      <c r="A1604" s="66"/>
      <c r="O1604"/>
      <c r="T1604"/>
      <c r="U1604"/>
      <c r="V1604"/>
      <c r="W1604"/>
      <c r="X1604"/>
      <c r="Y1604"/>
      <c r="Z1604"/>
      <c r="AA1604"/>
    </row>
    <row r="1605" spans="1:27" s="44" customFormat="1" x14ac:dyDescent="0.15">
      <c r="A1605" s="66"/>
      <c r="O1605"/>
      <c r="T1605"/>
      <c r="U1605"/>
      <c r="V1605"/>
      <c r="W1605"/>
      <c r="X1605"/>
      <c r="Y1605"/>
      <c r="Z1605"/>
      <c r="AA1605"/>
    </row>
    <row r="1606" spans="1:27" s="44" customFormat="1" x14ac:dyDescent="0.15">
      <c r="A1606" s="66"/>
      <c r="O1606"/>
      <c r="T1606"/>
      <c r="U1606"/>
      <c r="V1606"/>
      <c r="W1606"/>
      <c r="X1606"/>
      <c r="Y1606"/>
      <c r="Z1606"/>
      <c r="AA1606"/>
    </row>
    <row r="1607" spans="1:27" s="44" customFormat="1" x14ac:dyDescent="0.15">
      <c r="A1607" s="66"/>
      <c r="O1607"/>
      <c r="T1607"/>
      <c r="U1607"/>
      <c r="V1607"/>
      <c r="W1607"/>
      <c r="X1607"/>
      <c r="Y1607"/>
      <c r="Z1607"/>
      <c r="AA1607"/>
    </row>
    <row r="1608" spans="1:27" s="44" customFormat="1" x14ac:dyDescent="0.15">
      <c r="A1608" s="66"/>
      <c r="O1608"/>
      <c r="T1608"/>
      <c r="U1608"/>
      <c r="V1608"/>
      <c r="W1608"/>
      <c r="X1608"/>
      <c r="Y1608"/>
      <c r="Z1608"/>
      <c r="AA1608"/>
    </row>
    <row r="1609" spans="1:27" s="44" customFormat="1" x14ac:dyDescent="0.15">
      <c r="A1609" s="66"/>
      <c r="O1609"/>
      <c r="T1609"/>
      <c r="U1609"/>
      <c r="V1609"/>
      <c r="W1609"/>
      <c r="X1609"/>
      <c r="Y1609"/>
      <c r="Z1609"/>
      <c r="AA1609"/>
    </row>
    <row r="1610" spans="1:27" s="44" customFormat="1" x14ac:dyDescent="0.15">
      <c r="A1610" s="66"/>
      <c r="O1610"/>
      <c r="T1610"/>
      <c r="U1610"/>
      <c r="V1610"/>
      <c r="W1610"/>
      <c r="X1610"/>
      <c r="Y1610"/>
      <c r="Z1610"/>
      <c r="AA1610"/>
    </row>
    <row r="1611" spans="1:27" s="44" customFormat="1" x14ac:dyDescent="0.15">
      <c r="A1611" s="66"/>
      <c r="O1611"/>
      <c r="T1611"/>
      <c r="U1611"/>
      <c r="V1611"/>
      <c r="W1611"/>
      <c r="X1611"/>
      <c r="Y1611"/>
      <c r="Z1611"/>
      <c r="AA1611"/>
    </row>
    <row r="1612" spans="1:27" s="44" customFormat="1" x14ac:dyDescent="0.15">
      <c r="A1612" s="66"/>
      <c r="O1612"/>
      <c r="T1612"/>
      <c r="U1612"/>
      <c r="V1612"/>
      <c r="W1612"/>
      <c r="X1612"/>
      <c r="Y1612"/>
      <c r="Z1612"/>
      <c r="AA1612"/>
    </row>
    <row r="1613" spans="1:27" s="44" customFormat="1" x14ac:dyDescent="0.15">
      <c r="A1613" s="66"/>
      <c r="O1613"/>
      <c r="T1613"/>
      <c r="U1613"/>
      <c r="V1613"/>
      <c r="W1613"/>
      <c r="X1613"/>
      <c r="Y1613"/>
      <c r="Z1613"/>
      <c r="AA1613"/>
    </row>
    <row r="1614" spans="1:27" s="44" customFormat="1" x14ac:dyDescent="0.15">
      <c r="A1614" s="66"/>
      <c r="O1614"/>
      <c r="T1614"/>
      <c r="U1614"/>
      <c r="V1614"/>
      <c r="W1614"/>
      <c r="X1614"/>
      <c r="Y1614"/>
      <c r="Z1614"/>
      <c r="AA1614"/>
    </row>
    <row r="1615" spans="1:27" s="44" customFormat="1" x14ac:dyDescent="0.15">
      <c r="A1615" s="66"/>
      <c r="O1615"/>
      <c r="T1615"/>
      <c r="U1615"/>
      <c r="V1615"/>
      <c r="W1615"/>
      <c r="X1615"/>
      <c r="Y1615"/>
      <c r="Z1615"/>
      <c r="AA1615"/>
    </row>
    <row r="1616" spans="1:27" s="44" customFormat="1" x14ac:dyDescent="0.15">
      <c r="A1616" s="66"/>
      <c r="O1616"/>
      <c r="T1616"/>
      <c r="U1616"/>
      <c r="V1616"/>
      <c r="W1616"/>
      <c r="X1616"/>
      <c r="Y1616"/>
      <c r="Z1616"/>
      <c r="AA1616"/>
    </row>
    <row r="1617" spans="1:27" s="44" customFormat="1" x14ac:dyDescent="0.15">
      <c r="A1617" s="66"/>
      <c r="O1617"/>
      <c r="T1617"/>
      <c r="U1617"/>
      <c r="V1617"/>
      <c r="W1617"/>
      <c r="X1617"/>
      <c r="Y1617"/>
      <c r="Z1617"/>
      <c r="AA1617"/>
    </row>
    <row r="1618" spans="1:27" s="44" customFormat="1" x14ac:dyDescent="0.15">
      <c r="A1618" s="66"/>
      <c r="O1618"/>
      <c r="T1618"/>
      <c r="U1618"/>
      <c r="V1618"/>
      <c r="W1618"/>
      <c r="X1618"/>
      <c r="Y1618"/>
      <c r="Z1618"/>
      <c r="AA1618"/>
    </row>
    <row r="1619" spans="1:27" s="44" customFormat="1" x14ac:dyDescent="0.15">
      <c r="A1619" s="66"/>
      <c r="O1619"/>
      <c r="T1619"/>
      <c r="U1619"/>
      <c r="V1619"/>
      <c r="W1619"/>
      <c r="X1619"/>
      <c r="Y1619"/>
      <c r="Z1619"/>
      <c r="AA1619"/>
    </row>
    <row r="1620" spans="1:27" s="44" customFormat="1" x14ac:dyDescent="0.15">
      <c r="A1620" s="66"/>
      <c r="O1620"/>
      <c r="T1620"/>
      <c r="U1620"/>
      <c r="V1620"/>
      <c r="W1620"/>
      <c r="X1620"/>
      <c r="Y1620"/>
      <c r="Z1620"/>
      <c r="AA1620"/>
    </row>
    <row r="1621" spans="1:27" s="44" customFormat="1" x14ac:dyDescent="0.15">
      <c r="A1621" s="66"/>
      <c r="O1621"/>
      <c r="T1621"/>
      <c r="U1621"/>
      <c r="V1621"/>
      <c r="W1621"/>
      <c r="X1621"/>
      <c r="Y1621"/>
      <c r="Z1621"/>
      <c r="AA1621"/>
    </row>
    <row r="1622" spans="1:27" s="44" customFormat="1" x14ac:dyDescent="0.15">
      <c r="A1622" s="66"/>
      <c r="O1622"/>
      <c r="T1622"/>
      <c r="U1622"/>
      <c r="V1622"/>
      <c r="W1622"/>
      <c r="X1622"/>
      <c r="Y1622"/>
      <c r="Z1622"/>
      <c r="AA1622"/>
    </row>
    <row r="1623" spans="1:27" s="44" customFormat="1" x14ac:dyDescent="0.15">
      <c r="A1623" s="66"/>
      <c r="O1623"/>
      <c r="T1623"/>
      <c r="U1623"/>
      <c r="V1623"/>
      <c r="W1623"/>
      <c r="X1623"/>
      <c r="Y1623"/>
      <c r="Z1623"/>
      <c r="AA1623"/>
    </row>
    <row r="1624" spans="1:27" s="44" customFormat="1" x14ac:dyDescent="0.15">
      <c r="A1624" s="66"/>
      <c r="O1624"/>
      <c r="T1624"/>
      <c r="U1624"/>
      <c r="V1624"/>
      <c r="W1624"/>
      <c r="X1624"/>
      <c r="Y1624"/>
      <c r="Z1624"/>
      <c r="AA1624"/>
    </row>
    <row r="1625" spans="1:27" s="44" customFormat="1" x14ac:dyDescent="0.15">
      <c r="A1625" s="66"/>
      <c r="O1625"/>
      <c r="T1625"/>
      <c r="U1625"/>
      <c r="V1625"/>
      <c r="W1625"/>
      <c r="X1625"/>
      <c r="Y1625"/>
      <c r="Z1625"/>
      <c r="AA1625"/>
    </row>
    <row r="1626" spans="1:27" s="44" customFormat="1" x14ac:dyDescent="0.15">
      <c r="A1626" s="66"/>
      <c r="O1626"/>
      <c r="T1626"/>
      <c r="U1626"/>
      <c r="V1626"/>
      <c r="W1626"/>
      <c r="X1626"/>
      <c r="Y1626"/>
      <c r="Z1626"/>
      <c r="AA1626"/>
    </row>
    <row r="1627" spans="1:27" s="44" customFormat="1" x14ac:dyDescent="0.15">
      <c r="A1627" s="66"/>
      <c r="O1627"/>
      <c r="T1627"/>
      <c r="U1627"/>
      <c r="V1627"/>
      <c r="W1627"/>
      <c r="X1627"/>
      <c r="Y1627"/>
      <c r="Z1627"/>
      <c r="AA1627"/>
    </row>
    <row r="1628" spans="1:27" s="44" customFormat="1" x14ac:dyDescent="0.15">
      <c r="A1628" s="66"/>
      <c r="O1628"/>
      <c r="T1628"/>
      <c r="U1628"/>
      <c r="V1628"/>
      <c r="W1628"/>
      <c r="X1628"/>
      <c r="Y1628"/>
      <c r="Z1628"/>
      <c r="AA1628"/>
    </row>
    <row r="1629" spans="1:27" s="44" customFormat="1" x14ac:dyDescent="0.15">
      <c r="A1629" s="66"/>
      <c r="O1629"/>
      <c r="T1629"/>
      <c r="U1629"/>
      <c r="V1629"/>
      <c r="W1629"/>
      <c r="X1629"/>
      <c r="Y1629"/>
      <c r="Z1629"/>
      <c r="AA1629"/>
    </row>
    <row r="1630" spans="1:27" s="44" customFormat="1" x14ac:dyDescent="0.15">
      <c r="A1630" s="66"/>
      <c r="O1630"/>
      <c r="T1630"/>
      <c r="U1630"/>
      <c r="V1630"/>
      <c r="W1630"/>
      <c r="X1630"/>
      <c r="Y1630"/>
      <c r="Z1630"/>
      <c r="AA1630"/>
    </row>
    <row r="1631" spans="1:27" s="44" customFormat="1" x14ac:dyDescent="0.15">
      <c r="A1631" s="66"/>
      <c r="O1631"/>
      <c r="T1631"/>
      <c r="U1631"/>
      <c r="V1631"/>
      <c r="W1631"/>
      <c r="X1631"/>
      <c r="Y1631"/>
      <c r="Z1631"/>
      <c r="AA1631"/>
    </row>
    <row r="1632" spans="1:27" s="44" customFormat="1" x14ac:dyDescent="0.15">
      <c r="A1632" s="66"/>
      <c r="O1632"/>
      <c r="T1632"/>
      <c r="U1632"/>
      <c r="V1632"/>
      <c r="W1632"/>
      <c r="X1632"/>
      <c r="Y1632"/>
      <c r="Z1632"/>
      <c r="AA1632"/>
    </row>
    <row r="1633" spans="1:27" s="44" customFormat="1" x14ac:dyDescent="0.15">
      <c r="A1633" s="66"/>
      <c r="O1633"/>
      <c r="T1633"/>
      <c r="U1633"/>
      <c r="V1633"/>
      <c r="W1633"/>
      <c r="X1633"/>
      <c r="Y1633"/>
      <c r="Z1633"/>
      <c r="AA1633"/>
    </row>
    <row r="1634" spans="1:27" s="44" customFormat="1" x14ac:dyDescent="0.15">
      <c r="A1634" s="66"/>
      <c r="O1634"/>
      <c r="T1634"/>
      <c r="U1634"/>
      <c r="V1634"/>
      <c r="W1634"/>
      <c r="X1634"/>
      <c r="Y1634"/>
      <c r="Z1634"/>
      <c r="AA1634"/>
    </row>
    <row r="1635" spans="1:27" s="44" customFormat="1" x14ac:dyDescent="0.15">
      <c r="A1635" s="66"/>
      <c r="O1635"/>
      <c r="T1635"/>
      <c r="U1635"/>
      <c r="V1635"/>
      <c r="W1635"/>
      <c r="X1635"/>
      <c r="Y1635"/>
      <c r="Z1635"/>
      <c r="AA1635"/>
    </row>
    <row r="1636" spans="1:27" s="44" customFormat="1" x14ac:dyDescent="0.15">
      <c r="A1636" s="66"/>
      <c r="O1636"/>
      <c r="T1636"/>
      <c r="U1636"/>
      <c r="V1636"/>
      <c r="W1636"/>
      <c r="X1636"/>
      <c r="Y1636"/>
      <c r="Z1636"/>
      <c r="AA1636"/>
    </row>
    <row r="1637" spans="1:27" s="44" customFormat="1" x14ac:dyDescent="0.15">
      <c r="A1637" s="66"/>
      <c r="O1637"/>
      <c r="T1637"/>
      <c r="U1637"/>
      <c r="V1637"/>
      <c r="W1637"/>
      <c r="X1637"/>
      <c r="Y1637"/>
      <c r="Z1637"/>
      <c r="AA1637"/>
    </row>
    <row r="1638" spans="1:27" s="44" customFormat="1" x14ac:dyDescent="0.15">
      <c r="A1638" s="66"/>
      <c r="O1638"/>
      <c r="T1638"/>
      <c r="U1638"/>
      <c r="V1638"/>
      <c r="W1638"/>
      <c r="X1638"/>
      <c r="Y1638"/>
      <c r="Z1638"/>
      <c r="AA1638"/>
    </row>
    <row r="1639" spans="1:27" s="44" customFormat="1" x14ac:dyDescent="0.15">
      <c r="A1639" s="66"/>
      <c r="O1639"/>
      <c r="T1639"/>
      <c r="U1639"/>
      <c r="V1639"/>
      <c r="W1639"/>
      <c r="X1639"/>
      <c r="Y1639"/>
      <c r="Z1639"/>
      <c r="AA1639"/>
    </row>
    <row r="1640" spans="1:27" s="44" customFormat="1" x14ac:dyDescent="0.15">
      <c r="A1640" s="66"/>
      <c r="O1640"/>
      <c r="T1640"/>
      <c r="U1640"/>
      <c r="V1640"/>
      <c r="W1640"/>
      <c r="X1640"/>
      <c r="Y1640"/>
      <c r="Z1640"/>
      <c r="AA1640"/>
    </row>
    <row r="1641" spans="1:27" s="44" customFormat="1" x14ac:dyDescent="0.15">
      <c r="A1641" s="66"/>
      <c r="O1641"/>
      <c r="T1641"/>
      <c r="U1641"/>
      <c r="V1641"/>
      <c r="W1641"/>
      <c r="X1641"/>
      <c r="Y1641"/>
      <c r="Z1641"/>
      <c r="AA1641"/>
    </row>
    <row r="1642" spans="1:27" s="44" customFormat="1" x14ac:dyDescent="0.15">
      <c r="A1642" s="66"/>
      <c r="O1642"/>
      <c r="T1642"/>
      <c r="U1642"/>
      <c r="V1642"/>
      <c r="W1642"/>
      <c r="X1642"/>
      <c r="Y1642"/>
      <c r="Z1642"/>
      <c r="AA1642"/>
    </row>
    <row r="1643" spans="1:27" s="44" customFormat="1" x14ac:dyDescent="0.15">
      <c r="A1643" s="66"/>
      <c r="O1643"/>
      <c r="T1643"/>
      <c r="U1643"/>
      <c r="V1643"/>
      <c r="W1643"/>
      <c r="X1643"/>
      <c r="Y1643"/>
      <c r="Z1643"/>
      <c r="AA1643"/>
    </row>
    <row r="1644" spans="1:27" s="44" customFormat="1" x14ac:dyDescent="0.15">
      <c r="A1644" s="66"/>
      <c r="O1644"/>
      <c r="T1644"/>
      <c r="U1644"/>
      <c r="V1644"/>
      <c r="W1644"/>
      <c r="X1644"/>
      <c r="Y1644"/>
      <c r="Z1644"/>
      <c r="AA1644"/>
    </row>
    <row r="1645" spans="1:27" s="44" customFormat="1" x14ac:dyDescent="0.15">
      <c r="A1645" s="66"/>
      <c r="O1645"/>
      <c r="T1645"/>
      <c r="U1645"/>
      <c r="V1645"/>
      <c r="W1645"/>
      <c r="X1645"/>
      <c r="Y1645"/>
      <c r="Z1645"/>
      <c r="AA1645"/>
    </row>
    <row r="1646" spans="1:27" s="44" customFormat="1" x14ac:dyDescent="0.15">
      <c r="A1646" s="66"/>
      <c r="O1646"/>
      <c r="T1646"/>
      <c r="U1646"/>
      <c r="V1646"/>
      <c r="W1646"/>
      <c r="X1646"/>
      <c r="Y1646"/>
      <c r="Z1646"/>
      <c r="AA1646"/>
    </row>
    <row r="1647" spans="1:27" s="44" customFormat="1" x14ac:dyDescent="0.15">
      <c r="A1647" s="66"/>
      <c r="O1647"/>
      <c r="T1647"/>
      <c r="U1647"/>
      <c r="V1647"/>
      <c r="W1647"/>
      <c r="X1647"/>
      <c r="Y1647"/>
      <c r="Z1647"/>
      <c r="AA1647"/>
    </row>
    <row r="1648" spans="1:27" s="44" customFormat="1" x14ac:dyDescent="0.15">
      <c r="A1648" s="66"/>
      <c r="O1648"/>
      <c r="T1648"/>
      <c r="U1648"/>
      <c r="V1648"/>
      <c r="W1648"/>
      <c r="X1648"/>
      <c r="Y1648"/>
      <c r="Z1648"/>
      <c r="AA1648"/>
    </row>
    <row r="1649" spans="1:27" s="44" customFormat="1" x14ac:dyDescent="0.15">
      <c r="A1649" s="66"/>
      <c r="O1649"/>
      <c r="T1649"/>
      <c r="U1649"/>
      <c r="V1649"/>
      <c r="W1649"/>
      <c r="X1649"/>
      <c r="Y1649"/>
      <c r="Z1649"/>
      <c r="AA1649"/>
    </row>
    <row r="1650" spans="1:27" s="44" customFormat="1" x14ac:dyDescent="0.15">
      <c r="A1650" s="66"/>
      <c r="O1650"/>
      <c r="T1650"/>
      <c r="U1650"/>
      <c r="V1650"/>
      <c r="W1650"/>
      <c r="X1650"/>
      <c r="Y1650"/>
      <c r="Z1650"/>
      <c r="AA1650"/>
    </row>
    <row r="1651" spans="1:27" s="44" customFormat="1" x14ac:dyDescent="0.15">
      <c r="A1651" s="66"/>
      <c r="O1651"/>
      <c r="T1651"/>
      <c r="U1651"/>
      <c r="V1651"/>
      <c r="W1651"/>
      <c r="X1651"/>
      <c r="Y1651"/>
      <c r="Z1651"/>
      <c r="AA1651"/>
    </row>
    <row r="1652" spans="1:27" s="44" customFormat="1" x14ac:dyDescent="0.15">
      <c r="A1652" s="66"/>
      <c r="O1652"/>
      <c r="T1652"/>
      <c r="U1652"/>
      <c r="V1652"/>
      <c r="W1652"/>
      <c r="X1652"/>
      <c r="Y1652"/>
      <c r="Z1652"/>
      <c r="AA1652"/>
    </row>
    <row r="1653" spans="1:27" s="44" customFormat="1" x14ac:dyDescent="0.15">
      <c r="A1653" s="66"/>
      <c r="O1653"/>
      <c r="T1653"/>
      <c r="U1653"/>
      <c r="V1653"/>
      <c r="W1653"/>
      <c r="X1653"/>
      <c r="Y1653"/>
      <c r="Z1653"/>
      <c r="AA1653"/>
    </row>
    <row r="1654" spans="1:27" s="44" customFormat="1" x14ac:dyDescent="0.15">
      <c r="A1654" s="66"/>
      <c r="O1654"/>
      <c r="T1654"/>
      <c r="U1654"/>
      <c r="V1654"/>
      <c r="W1654"/>
      <c r="X1654"/>
      <c r="Y1654"/>
      <c r="Z1654"/>
      <c r="AA1654"/>
    </row>
    <row r="1655" spans="1:27" s="44" customFormat="1" x14ac:dyDescent="0.15">
      <c r="A1655" s="66"/>
      <c r="O1655"/>
      <c r="T1655"/>
      <c r="U1655"/>
      <c r="V1655"/>
      <c r="W1655"/>
      <c r="X1655"/>
      <c r="Y1655"/>
      <c r="Z1655"/>
      <c r="AA1655"/>
    </row>
    <row r="1656" spans="1:27" s="44" customFormat="1" x14ac:dyDescent="0.15">
      <c r="A1656" s="66"/>
      <c r="O1656"/>
      <c r="T1656"/>
      <c r="U1656"/>
      <c r="V1656"/>
      <c r="W1656"/>
      <c r="X1656"/>
      <c r="Y1656"/>
      <c r="Z1656"/>
      <c r="AA1656"/>
    </row>
    <row r="1657" spans="1:27" s="44" customFormat="1" x14ac:dyDescent="0.15">
      <c r="A1657" s="66"/>
      <c r="O1657"/>
      <c r="T1657"/>
      <c r="U1657"/>
      <c r="V1657"/>
      <c r="W1657"/>
      <c r="X1657"/>
      <c r="Y1657"/>
      <c r="Z1657"/>
      <c r="AA1657"/>
    </row>
    <row r="1658" spans="1:27" s="44" customFormat="1" x14ac:dyDescent="0.15">
      <c r="A1658" s="66"/>
      <c r="O1658"/>
      <c r="T1658"/>
      <c r="U1658"/>
      <c r="V1658"/>
      <c r="W1658"/>
      <c r="X1658"/>
      <c r="Y1658"/>
      <c r="Z1658"/>
      <c r="AA1658"/>
    </row>
    <row r="1659" spans="1:27" s="44" customFormat="1" x14ac:dyDescent="0.15">
      <c r="A1659" s="66"/>
      <c r="O1659"/>
      <c r="T1659"/>
      <c r="U1659"/>
      <c r="V1659"/>
      <c r="W1659"/>
      <c r="X1659"/>
      <c r="Y1659"/>
      <c r="Z1659"/>
      <c r="AA1659"/>
    </row>
    <row r="1660" spans="1:27" s="44" customFormat="1" x14ac:dyDescent="0.15">
      <c r="A1660" s="66"/>
      <c r="O1660"/>
      <c r="T1660"/>
      <c r="U1660"/>
      <c r="V1660"/>
      <c r="W1660"/>
      <c r="X1660"/>
      <c r="Y1660"/>
      <c r="Z1660"/>
      <c r="AA1660"/>
    </row>
    <row r="1661" spans="1:27" s="44" customFormat="1" x14ac:dyDescent="0.15">
      <c r="A1661" s="66"/>
      <c r="O1661"/>
      <c r="T1661"/>
      <c r="U1661"/>
      <c r="V1661"/>
      <c r="W1661"/>
      <c r="X1661"/>
      <c r="Y1661"/>
      <c r="Z1661"/>
      <c r="AA1661"/>
    </row>
    <row r="1662" spans="1:27" s="44" customFormat="1" x14ac:dyDescent="0.15">
      <c r="A1662" s="66"/>
      <c r="O1662"/>
      <c r="T1662"/>
      <c r="U1662"/>
      <c r="V1662"/>
      <c r="W1662"/>
      <c r="X1662"/>
      <c r="Y1662"/>
      <c r="Z1662"/>
      <c r="AA1662"/>
    </row>
    <row r="1663" spans="1:27" s="44" customFormat="1" x14ac:dyDescent="0.15">
      <c r="A1663" s="66"/>
      <c r="O1663"/>
      <c r="T1663"/>
      <c r="U1663"/>
      <c r="V1663"/>
      <c r="W1663"/>
      <c r="X1663"/>
      <c r="Y1663"/>
      <c r="Z1663"/>
      <c r="AA1663"/>
    </row>
    <row r="1664" spans="1:27" s="44" customFormat="1" x14ac:dyDescent="0.15">
      <c r="A1664" s="66"/>
      <c r="O1664"/>
      <c r="T1664"/>
      <c r="U1664"/>
      <c r="V1664"/>
      <c r="W1664"/>
      <c r="X1664"/>
      <c r="Y1664"/>
      <c r="Z1664"/>
      <c r="AA1664"/>
    </row>
    <row r="1665" spans="1:27" s="44" customFormat="1" x14ac:dyDescent="0.15">
      <c r="A1665" s="66"/>
      <c r="O1665"/>
      <c r="T1665"/>
      <c r="U1665"/>
      <c r="V1665"/>
      <c r="W1665"/>
      <c r="X1665"/>
      <c r="Y1665"/>
      <c r="Z1665"/>
      <c r="AA1665"/>
    </row>
    <row r="1666" spans="1:27" s="44" customFormat="1" x14ac:dyDescent="0.15">
      <c r="A1666" s="66"/>
      <c r="O1666"/>
      <c r="T1666"/>
      <c r="U1666"/>
      <c r="V1666"/>
      <c r="W1666"/>
      <c r="X1666"/>
      <c r="Y1666"/>
      <c r="Z1666"/>
      <c r="AA1666"/>
    </row>
    <row r="1667" spans="1:27" s="44" customFormat="1" x14ac:dyDescent="0.15">
      <c r="A1667" s="66"/>
      <c r="O1667"/>
      <c r="T1667"/>
      <c r="U1667"/>
      <c r="V1667"/>
      <c r="W1667"/>
      <c r="X1667"/>
      <c r="Y1667"/>
      <c r="Z1667"/>
      <c r="AA1667"/>
    </row>
    <row r="1668" spans="1:27" s="44" customFormat="1" x14ac:dyDescent="0.15">
      <c r="A1668" s="66"/>
      <c r="O1668"/>
      <c r="T1668"/>
      <c r="U1668"/>
      <c r="V1668"/>
      <c r="W1668"/>
      <c r="X1668"/>
      <c r="Y1668"/>
      <c r="Z1668"/>
      <c r="AA1668"/>
    </row>
    <row r="1669" spans="1:27" s="44" customFormat="1" x14ac:dyDescent="0.15">
      <c r="A1669" s="66"/>
      <c r="O1669"/>
      <c r="T1669"/>
      <c r="U1669"/>
      <c r="V1669"/>
      <c r="W1669"/>
      <c r="X1669"/>
      <c r="Y1669"/>
      <c r="Z1669"/>
      <c r="AA1669"/>
    </row>
    <row r="1670" spans="1:27" s="44" customFormat="1" x14ac:dyDescent="0.15">
      <c r="A1670" s="66"/>
      <c r="O1670"/>
      <c r="T1670"/>
      <c r="U1670"/>
      <c r="V1670"/>
      <c r="W1670"/>
      <c r="X1670"/>
      <c r="Y1670"/>
      <c r="Z1670"/>
      <c r="AA1670"/>
    </row>
    <row r="1671" spans="1:27" s="44" customFormat="1" x14ac:dyDescent="0.15">
      <c r="A1671" s="66"/>
      <c r="O1671"/>
      <c r="T1671"/>
      <c r="U1671"/>
      <c r="V1671"/>
      <c r="W1671"/>
      <c r="X1671"/>
      <c r="Y1671"/>
      <c r="Z1671"/>
      <c r="AA1671"/>
    </row>
    <row r="1672" spans="1:27" s="44" customFormat="1" x14ac:dyDescent="0.15">
      <c r="A1672" s="66"/>
      <c r="O1672"/>
      <c r="T1672"/>
      <c r="U1672"/>
      <c r="V1672"/>
      <c r="W1672"/>
      <c r="X1672"/>
      <c r="Y1672"/>
      <c r="Z1672"/>
      <c r="AA1672"/>
    </row>
    <row r="1673" spans="1:27" s="44" customFormat="1" x14ac:dyDescent="0.15">
      <c r="A1673" s="66"/>
      <c r="O1673"/>
      <c r="T1673"/>
      <c r="U1673"/>
      <c r="V1673"/>
      <c r="W1673"/>
      <c r="X1673"/>
      <c r="Y1673"/>
      <c r="Z1673"/>
      <c r="AA1673"/>
    </row>
    <row r="1674" spans="1:27" s="44" customFormat="1" x14ac:dyDescent="0.15">
      <c r="A1674" s="66"/>
      <c r="O1674"/>
      <c r="T1674"/>
      <c r="U1674"/>
      <c r="V1674"/>
      <c r="W1674"/>
      <c r="X1674"/>
      <c r="Y1674"/>
      <c r="Z1674"/>
      <c r="AA1674"/>
    </row>
    <row r="1675" spans="1:27" s="44" customFormat="1" x14ac:dyDescent="0.15">
      <c r="A1675" s="66"/>
      <c r="O1675"/>
      <c r="T1675"/>
      <c r="U1675"/>
      <c r="V1675"/>
      <c r="W1675"/>
      <c r="X1675"/>
      <c r="Y1675"/>
      <c r="Z1675"/>
      <c r="AA1675"/>
    </row>
    <row r="1676" spans="1:27" s="44" customFormat="1" x14ac:dyDescent="0.15">
      <c r="A1676" s="66"/>
      <c r="O1676"/>
      <c r="T1676"/>
      <c r="U1676"/>
      <c r="V1676"/>
      <c r="W1676"/>
      <c r="X1676"/>
      <c r="Y1676"/>
      <c r="Z1676"/>
      <c r="AA1676"/>
    </row>
    <row r="1677" spans="1:27" s="44" customFormat="1" x14ac:dyDescent="0.15">
      <c r="A1677" s="66"/>
      <c r="O1677"/>
      <c r="T1677"/>
      <c r="U1677"/>
      <c r="V1677"/>
      <c r="W1677"/>
      <c r="X1677"/>
      <c r="Y1677"/>
      <c r="Z1677"/>
      <c r="AA1677"/>
    </row>
    <row r="1678" spans="1:27" s="44" customFormat="1" x14ac:dyDescent="0.15">
      <c r="A1678" s="66"/>
      <c r="O1678"/>
      <c r="T1678"/>
      <c r="U1678"/>
      <c r="V1678"/>
      <c r="W1678"/>
      <c r="X1678"/>
      <c r="Y1678"/>
      <c r="Z1678"/>
      <c r="AA1678"/>
    </row>
    <row r="1679" spans="1:27" s="44" customFormat="1" x14ac:dyDescent="0.15">
      <c r="A1679" s="66"/>
      <c r="O1679"/>
      <c r="T1679"/>
      <c r="U1679"/>
      <c r="V1679"/>
      <c r="W1679"/>
      <c r="X1679"/>
      <c r="Y1679"/>
      <c r="Z1679"/>
      <c r="AA1679"/>
    </row>
    <row r="1680" spans="1:27" s="44" customFormat="1" x14ac:dyDescent="0.15">
      <c r="A1680" s="66"/>
      <c r="O1680"/>
      <c r="T1680"/>
      <c r="U1680"/>
      <c r="V1680"/>
      <c r="W1680"/>
      <c r="X1680"/>
      <c r="Y1680"/>
      <c r="Z1680"/>
      <c r="AA1680"/>
    </row>
    <row r="1681" spans="1:27" s="44" customFormat="1" x14ac:dyDescent="0.15">
      <c r="A1681" s="66"/>
      <c r="O1681"/>
      <c r="T1681"/>
      <c r="U1681"/>
      <c r="V1681"/>
      <c r="W1681"/>
      <c r="X1681"/>
      <c r="Y1681"/>
      <c r="Z1681"/>
      <c r="AA1681"/>
    </row>
    <row r="1682" spans="1:27" s="44" customFormat="1" x14ac:dyDescent="0.15">
      <c r="A1682" s="66"/>
      <c r="O1682"/>
      <c r="T1682"/>
      <c r="U1682"/>
      <c r="V1682"/>
      <c r="W1682"/>
      <c r="X1682"/>
      <c r="Y1682"/>
      <c r="Z1682"/>
      <c r="AA1682"/>
    </row>
    <row r="1683" spans="1:27" s="44" customFormat="1" x14ac:dyDescent="0.15">
      <c r="A1683" s="66"/>
      <c r="O1683"/>
      <c r="T1683"/>
      <c r="U1683"/>
      <c r="V1683"/>
      <c r="W1683"/>
      <c r="X1683"/>
      <c r="Y1683"/>
      <c r="Z1683"/>
      <c r="AA1683"/>
    </row>
    <row r="1684" spans="1:27" s="44" customFormat="1" x14ac:dyDescent="0.15">
      <c r="A1684" s="66"/>
      <c r="O1684"/>
      <c r="T1684"/>
      <c r="U1684"/>
      <c r="V1684"/>
      <c r="W1684"/>
      <c r="X1684"/>
      <c r="Y1684"/>
      <c r="Z1684"/>
      <c r="AA1684"/>
    </row>
    <row r="1685" spans="1:27" s="44" customFormat="1" x14ac:dyDescent="0.15">
      <c r="A1685" s="66"/>
      <c r="O1685"/>
      <c r="T1685"/>
      <c r="U1685"/>
      <c r="V1685"/>
      <c r="W1685"/>
      <c r="X1685"/>
      <c r="Y1685"/>
      <c r="Z1685"/>
      <c r="AA1685"/>
    </row>
    <row r="1686" spans="1:27" s="44" customFormat="1" x14ac:dyDescent="0.15">
      <c r="A1686" s="66"/>
      <c r="O1686"/>
      <c r="T1686"/>
      <c r="U1686"/>
      <c r="V1686"/>
      <c r="W1686"/>
      <c r="X1686"/>
      <c r="Y1686"/>
      <c r="Z1686"/>
      <c r="AA1686"/>
    </row>
    <row r="1687" spans="1:27" s="44" customFormat="1" x14ac:dyDescent="0.15">
      <c r="A1687" s="66"/>
      <c r="O1687"/>
      <c r="T1687"/>
      <c r="U1687"/>
      <c r="V1687"/>
      <c r="W1687"/>
      <c r="X1687"/>
      <c r="Y1687"/>
      <c r="Z1687"/>
      <c r="AA1687"/>
    </row>
    <row r="1688" spans="1:27" s="44" customFormat="1" x14ac:dyDescent="0.15">
      <c r="A1688" s="66"/>
      <c r="O1688"/>
      <c r="T1688"/>
      <c r="U1688"/>
      <c r="V1688"/>
      <c r="W1688"/>
      <c r="X1688"/>
      <c r="Y1688"/>
      <c r="Z1688"/>
      <c r="AA1688"/>
    </row>
    <row r="1689" spans="1:27" s="44" customFormat="1" x14ac:dyDescent="0.15">
      <c r="A1689" s="66"/>
      <c r="O1689"/>
      <c r="T1689"/>
      <c r="U1689"/>
      <c r="V1689"/>
      <c r="W1689"/>
      <c r="X1689"/>
      <c r="Y1689"/>
      <c r="Z1689"/>
      <c r="AA1689"/>
    </row>
    <row r="1690" spans="1:27" s="44" customFormat="1" x14ac:dyDescent="0.15">
      <c r="A1690" s="66"/>
      <c r="O1690"/>
      <c r="T1690"/>
      <c r="U1690"/>
      <c r="V1690"/>
      <c r="W1690"/>
      <c r="X1690"/>
      <c r="Y1690"/>
      <c r="Z1690"/>
      <c r="AA1690"/>
    </row>
    <row r="1691" spans="1:27" s="44" customFormat="1" x14ac:dyDescent="0.15">
      <c r="A1691" s="66"/>
      <c r="O1691"/>
      <c r="T1691"/>
      <c r="U1691"/>
      <c r="V1691"/>
      <c r="W1691"/>
      <c r="X1691"/>
      <c r="Y1691"/>
      <c r="Z1691"/>
      <c r="AA1691"/>
    </row>
    <row r="1692" spans="1:27" s="44" customFormat="1" x14ac:dyDescent="0.15">
      <c r="A1692" s="66"/>
      <c r="O1692"/>
      <c r="T1692"/>
      <c r="U1692"/>
      <c r="V1692"/>
      <c r="W1692"/>
      <c r="X1692"/>
      <c r="Y1692"/>
      <c r="Z1692"/>
      <c r="AA1692"/>
    </row>
    <row r="1693" spans="1:27" s="44" customFormat="1" x14ac:dyDescent="0.15">
      <c r="A1693" s="66"/>
      <c r="O1693"/>
      <c r="T1693"/>
      <c r="U1693"/>
      <c r="V1693"/>
      <c r="W1693"/>
      <c r="X1693"/>
      <c r="Y1693"/>
      <c r="Z1693"/>
      <c r="AA1693"/>
    </row>
    <row r="1694" spans="1:27" s="44" customFormat="1" x14ac:dyDescent="0.15">
      <c r="A1694" s="66"/>
      <c r="O1694"/>
      <c r="T1694"/>
      <c r="U1694"/>
      <c r="V1694"/>
      <c r="W1694"/>
      <c r="X1694"/>
      <c r="Y1694"/>
      <c r="Z1694"/>
      <c r="AA1694"/>
    </row>
    <row r="1695" spans="1:27" s="44" customFormat="1" x14ac:dyDescent="0.15">
      <c r="A1695" s="66"/>
      <c r="O1695"/>
      <c r="T1695"/>
      <c r="U1695"/>
      <c r="V1695"/>
      <c r="W1695"/>
      <c r="X1695"/>
      <c r="Y1695"/>
      <c r="Z1695"/>
      <c r="AA1695"/>
    </row>
    <row r="1696" spans="1:27" s="44" customFormat="1" x14ac:dyDescent="0.15">
      <c r="A1696" s="66"/>
      <c r="O1696"/>
      <c r="T1696"/>
      <c r="U1696"/>
      <c r="V1696"/>
      <c r="W1696"/>
      <c r="X1696"/>
      <c r="Y1696"/>
      <c r="Z1696"/>
      <c r="AA1696"/>
    </row>
    <row r="1697" spans="1:27" s="44" customFormat="1" x14ac:dyDescent="0.15">
      <c r="A1697" s="66"/>
      <c r="O1697"/>
      <c r="T1697"/>
      <c r="U1697"/>
      <c r="V1697"/>
      <c r="W1697"/>
      <c r="X1697"/>
      <c r="Y1697"/>
      <c r="Z1697"/>
      <c r="AA1697"/>
    </row>
    <row r="1698" spans="1:27" s="44" customFormat="1" x14ac:dyDescent="0.15">
      <c r="A1698" s="66"/>
      <c r="O1698"/>
      <c r="T1698"/>
      <c r="U1698"/>
      <c r="V1698"/>
      <c r="W1698"/>
      <c r="X1698"/>
      <c r="Y1698"/>
      <c r="Z1698"/>
      <c r="AA1698"/>
    </row>
    <row r="1699" spans="1:27" s="44" customFormat="1" x14ac:dyDescent="0.15">
      <c r="A1699" s="66"/>
      <c r="O1699"/>
      <c r="T1699"/>
      <c r="U1699"/>
      <c r="V1699"/>
      <c r="W1699"/>
      <c r="X1699"/>
      <c r="Y1699"/>
      <c r="Z1699"/>
      <c r="AA1699"/>
    </row>
    <row r="1700" spans="1:27" s="44" customFormat="1" x14ac:dyDescent="0.15">
      <c r="A1700" s="66"/>
      <c r="O1700"/>
      <c r="T1700"/>
      <c r="U1700"/>
      <c r="V1700"/>
      <c r="W1700"/>
      <c r="X1700"/>
      <c r="Y1700"/>
      <c r="Z1700"/>
      <c r="AA1700"/>
    </row>
    <row r="1701" spans="1:27" s="44" customFormat="1" x14ac:dyDescent="0.15">
      <c r="A1701" s="66"/>
      <c r="O1701"/>
      <c r="T1701"/>
      <c r="U1701"/>
      <c r="V1701"/>
      <c r="W1701"/>
      <c r="X1701"/>
      <c r="Y1701"/>
      <c r="Z1701"/>
      <c r="AA1701"/>
    </row>
    <row r="1702" spans="1:27" s="44" customFormat="1" x14ac:dyDescent="0.15">
      <c r="A1702" s="66"/>
      <c r="O1702"/>
      <c r="T1702"/>
      <c r="U1702"/>
      <c r="V1702"/>
      <c r="W1702"/>
      <c r="X1702"/>
      <c r="Y1702"/>
      <c r="Z1702"/>
      <c r="AA1702"/>
    </row>
    <row r="1703" spans="1:27" s="44" customFormat="1" x14ac:dyDescent="0.15">
      <c r="A1703" s="66"/>
      <c r="O1703"/>
      <c r="T1703"/>
      <c r="U1703"/>
      <c r="V1703"/>
      <c r="W1703"/>
      <c r="X1703"/>
      <c r="Y1703"/>
      <c r="Z1703"/>
      <c r="AA1703"/>
    </row>
    <row r="1704" spans="1:27" s="44" customFormat="1" x14ac:dyDescent="0.15">
      <c r="A1704" s="66"/>
      <c r="O1704"/>
      <c r="T1704"/>
      <c r="U1704"/>
      <c r="V1704"/>
      <c r="W1704"/>
      <c r="X1704"/>
      <c r="Y1704"/>
      <c r="Z1704"/>
      <c r="AA1704"/>
    </row>
    <row r="1705" spans="1:27" s="44" customFormat="1" x14ac:dyDescent="0.15">
      <c r="A1705" s="66"/>
      <c r="O1705"/>
      <c r="T1705"/>
      <c r="U1705"/>
      <c r="V1705"/>
      <c r="W1705"/>
      <c r="X1705"/>
      <c r="Y1705"/>
      <c r="Z1705"/>
      <c r="AA1705"/>
    </row>
    <row r="1706" spans="1:27" s="44" customFormat="1" x14ac:dyDescent="0.15">
      <c r="A1706" s="66"/>
      <c r="O1706"/>
      <c r="T1706"/>
      <c r="U1706"/>
      <c r="V1706"/>
      <c r="W1706"/>
      <c r="X1706"/>
      <c r="Y1706"/>
      <c r="Z1706"/>
      <c r="AA1706"/>
    </row>
    <row r="1707" spans="1:27" s="44" customFormat="1" x14ac:dyDescent="0.15">
      <c r="A1707" s="66"/>
      <c r="O1707"/>
      <c r="T1707"/>
      <c r="U1707"/>
      <c r="V1707"/>
      <c r="W1707"/>
      <c r="X1707"/>
      <c r="Y1707"/>
      <c r="Z1707"/>
      <c r="AA1707"/>
    </row>
    <row r="1708" spans="1:27" s="44" customFormat="1" x14ac:dyDescent="0.15">
      <c r="A1708" s="66"/>
      <c r="O1708"/>
      <c r="T1708"/>
      <c r="U1708"/>
      <c r="V1708"/>
      <c r="W1708"/>
      <c r="X1708"/>
      <c r="Y1708"/>
      <c r="Z1708"/>
      <c r="AA1708"/>
    </row>
    <row r="1709" spans="1:27" s="44" customFormat="1" x14ac:dyDescent="0.15">
      <c r="A1709" s="66"/>
      <c r="O1709"/>
      <c r="T1709"/>
      <c r="U1709"/>
      <c r="V1709"/>
      <c r="W1709"/>
      <c r="X1709"/>
      <c r="Y1709"/>
      <c r="Z1709"/>
      <c r="AA1709"/>
    </row>
    <row r="1710" spans="1:27" s="44" customFormat="1" x14ac:dyDescent="0.15">
      <c r="A1710" s="66"/>
      <c r="O1710"/>
      <c r="T1710"/>
      <c r="U1710"/>
      <c r="V1710"/>
      <c r="W1710"/>
      <c r="X1710"/>
      <c r="Y1710"/>
      <c r="Z1710"/>
      <c r="AA1710"/>
    </row>
    <row r="1711" spans="1:27" s="44" customFormat="1" x14ac:dyDescent="0.15">
      <c r="A1711" s="66"/>
      <c r="O1711"/>
      <c r="T1711"/>
      <c r="U1711"/>
      <c r="V1711"/>
      <c r="W1711"/>
      <c r="X1711"/>
      <c r="Y1711"/>
      <c r="Z1711"/>
      <c r="AA1711"/>
    </row>
    <row r="1712" spans="1:27" s="44" customFormat="1" x14ac:dyDescent="0.15">
      <c r="A1712" s="66"/>
      <c r="O1712"/>
      <c r="T1712"/>
      <c r="U1712"/>
      <c r="V1712"/>
      <c r="W1712"/>
      <c r="X1712"/>
      <c r="Y1712"/>
      <c r="Z1712"/>
      <c r="AA1712"/>
    </row>
    <row r="1713" spans="1:27" s="44" customFormat="1" x14ac:dyDescent="0.15">
      <c r="A1713" s="66"/>
      <c r="O1713"/>
      <c r="T1713"/>
      <c r="U1713"/>
      <c r="V1713"/>
      <c r="W1713"/>
      <c r="X1713"/>
      <c r="Y1713"/>
      <c r="Z1713"/>
      <c r="AA1713"/>
    </row>
    <row r="1714" spans="1:27" s="44" customFormat="1" x14ac:dyDescent="0.15">
      <c r="A1714" s="66"/>
      <c r="O1714"/>
      <c r="T1714"/>
      <c r="U1714"/>
      <c r="V1714"/>
      <c r="W1714"/>
      <c r="X1714"/>
      <c r="Y1714"/>
      <c r="Z1714"/>
      <c r="AA1714"/>
    </row>
    <row r="1715" spans="1:27" s="44" customFormat="1" x14ac:dyDescent="0.15">
      <c r="A1715" s="66"/>
      <c r="O1715"/>
      <c r="T1715"/>
      <c r="U1715"/>
      <c r="V1715"/>
      <c r="W1715"/>
      <c r="X1715"/>
      <c r="Y1715"/>
      <c r="Z1715"/>
      <c r="AA1715"/>
    </row>
    <row r="1716" spans="1:27" s="44" customFormat="1" x14ac:dyDescent="0.15">
      <c r="A1716" s="66"/>
      <c r="O1716"/>
      <c r="T1716"/>
      <c r="U1716"/>
      <c r="V1716"/>
      <c r="W1716"/>
      <c r="X1716"/>
      <c r="Y1716"/>
      <c r="Z1716"/>
      <c r="AA1716"/>
    </row>
    <row r="1717" spans="1:27" s="44" customFormat="1" x14ac:dyDescent="0.15">
      <c r="A1717" s="66"/>
      <c r="O1717"/>
      <c r="T1717"/>
      <c r="U1717"/>
      <c r="V1717"/>
      <c r="W1717"/>
      <c r="X1717"/>
      <c r="Y1717"/>
      <c r="Z1717"/>
      <c r="AA1717"/>
    </row>
    <row r="1718" spans="1:27" s="44" customFormat="1" x14ac:dyDescent="0.15">
      <c r="A1718" s="66"/>
      <c r="O1718"/>
      <c r="T1718"/>
      <c r="U1718"/>
      <c r="V1718"/>
      <c r="W1718"/>
      <c r="X1718"/>
      <c r="Y1718"/>
      <c r="Z1718"/>
      <c r="AA1718"/>
    </row>
    <row r="1719" spans="1:27" s="44" customFormat="1" x14ac:dyDescent="0.15">
      <c r="A1719" s="66"/>
      <c r="O1719"/>
      <c r="T1719"/>
      <c r="U1719"/>
      <c r="V1719"/>
      <c r="W1719"/>
      <c r="X1719"/>
      <c r="Y1719"/>
      <c r="Z1719"/>
      <c r="AA1719"/>
    </row>
    <row r="1720" spans="1:27" s="44" customFormat="1" x14ac:dyDescent="0.15">
      <c r="A1720" s="66"/>
      <c r="O1720"/>
      <c r="T1720"/>
      <c r="U1720"/>
      <c r="V1720"/>
      <c r="W1720"/>
      <c r="X1720"/>
      <c r="Y1720"/>
      <c r="Z1720"/>
      <c r="AA1720"/>
    </row>
    <row r="1721" spans="1:27" s="44" customFormat="1" x14ac:dyDescent="0.15">
      <c r="A1721" s="66"/>
      <c r="O1721"/>
      <c r="T1721"/>
      <c r="U1721"/>
      <c r="V1721"/>
      <c r="W1721"/>
      <c r="X1721"/>
      <c r="Y1721"/>
      <c r="Z1721"/>
      <c r="AA1721"/>
    </row>
    <row r="1722" spans="1:27" s="44" customFormat="1" x14ac:dyDescent="0.15">
      <c r="A1722" s="66"/>
      <c r="O1722"/>
      <c r="T1722"/>
      <c r="U1722"/>
      <c r="V1722"/>
      <c r="W1722"/>
      <c r="X1722"/>
      <c r="Y1722"/>
      <c r="Z1722"/>
      <c r="AA1722"/>
    </row>
    <row r="1723" spans="1:27" s="44" customFormat="1" x14ac:dyDescent="0.15">
      <c r="A1723" s="66"/>
      <c r="O1723"/>
      <c r="T1723"/>
      <c r="U1723"/>
      <c r="V1723"/>
      <c r="W1723"/>
      <c r="X1723"/>
      <c r="Y1723"/>
      <c r="Z1723"/>
      <c r="AA1723"/>
    </row>
    <row r="1724" spans="1:27" s="44" customFormat="1" x14ac:dyDescent="0.15">
      <c r="A1724" s="66"/>
      <c r="O1724"/>
      <c r="T1724"/>
      <c r="U1724"/>
      <c r="V1724"/>
      <c r="W1724"/>
      <c r="X1724"/>
      <c r="Y1724"/>
      <c r="Z1724"/>
      <c r="AA1724"/>
    </row>
    <row r="1725" spans="1:27" s="44" customFormat="1" x14ac:dyDescent="0.15">
      <c r="A1725" s="66"/>
      <c r="O1725"/>
      <c r="T1725"/>
      <c r="U1725"/>
      <c r="V1725"/>
      <c r="W1725"/>
      <c r="X1725"/>
      <c r="Y1725"/>
      <c r="Z1725"/>
      <c r="AA1725"/>
    </row>
    <row r="1726" spans="1:27" s="44" customFormat="1" x14ac:dyDescent="0.15">
      <c r="A1726" s="66"/>
      <c r="O1726"/>
      <c r="T1726"/>
      <c r="U1726"/>
      <c r="V1726"/>
      <c r="W1726"/>
      <c r="X1726"/>
      <c r="Y1726"/>
      <c r="Z1726"/>
      <c r="AA1726"/>
    </row>
    <row r="1727" spans="1:27" s="44" customFormat="1" x14ac:dyDescent="0.15">
      <c r="A1727" s="66"/>
      <c r="O1727"/>
      <c r="T1727"/>
      <c r="U1727"/>
      <c r="V1727"/>
      <c r="W1727"/>
      <c r="X1727"/>
      <c r="Y1727"/>
      <c r="Z1727"/>
      <c r="AA1727"/>
    </row>
    <row r="1728" spans="1:27" s="44" customFormat="1" x14ac:dyDescent="0.15">
      <c r="A1728" s="66"/>
      <c r="O1728"/>
      <c r="T1728"/>
      <c r="U1728"/>
      <c r="V1728"/>
      <c r="W1728"/>
      <c r="X1728"/>
      <c r="Y1728"/>
      <c r="Z1728"/>
      <c r="AA1728"/>
    </row>
    <row r="1729" spans="1:27" s="44" customFormat="1" x14ac:dyDescent="0.15">
      <c r="A1729" s="66"/>
      <c r="O1729"/>
      <c r="T1729"/>
      <c r="U1729"/>
      <c r="V1729"/>
      <c r="W1729"/>
      <c r="X1729"/>
      <c r="Y1729"/>
      <c r="Z1729"/>
      <c r="AA1729"/>
    </row>
    <row r="1730" spans="1:27" s="44" customFormat="1" x14ac:dyDescent="0.15">
      <c r="A1730" s="66"/>
      <c r="O1730"/>
      <c r="T1730"/>
      <c r="U1730"/>
      <c r="V1730"/>
      <c r="W1730"/>
      <c r="X1730"/>
      <c r="Y1730"/>
      <c r="Z1730"/>
      <c r="AA1730"/>
    </row>
    <row r="1731" spans="1:27" s="44" customFormat="1" x14ac:dyDescent="0.15">
      <c r="A1731" s="66"/>
      <c r="O1731"/>
      <c r="T1731"/>
      <c r="U1731"/>
      <c r="V1731"/>
      <c r="W1731"/>
      <c r="X1731"/>
      <c r="Y1731"/>
      <c r="Z1731"/>
      <c r="AA1731"/>
    </row>
    <row r="1732" spans="1:27" s="44" customFormat="1" x14ac:dyDescent="0.15">
      <c r="A1732" s="66"/>
      <c r="O1732"/>
      <c r="T1732"/>
      <c r="U1732"/>
      <c r="V1732"/>
      <c r="W1732"/>
      <c r="X1732"/>
      <c r="Y1732"/>
      <c r="Z1732"/>
      <c r="AA1732"/>
    </row>
    <row r="1733" spans="1:27" s="44" customFormat="1" x14ac:dyDescent="0.15">
      <c r="A1733" s="66"/>
      <c r="O1733"/>
      <c r="T1733"/>
      <c r="U1733"/>
      <c r="V1733"/>
      <c r="W1733"/>
      <c r="X1733"/>
      <c r="Y1733"/>
      <c r="Z1733"/>
      <c r="AA1733"/>
    </row>
    <row r="1734" spans="1:27" s="44" customFormat="1" x14ac:dyDescent="0.15">
      <c r="A1734" s="66"/>
      <c r="O1734"/>
      <c r="T1734"/>
      <c r="U1734"/>
      <c r="V1734"/>
      <c r="W1734"/>
      <c r="X1734"/>
      <c r="Y1734"/>
      <c r="Z1734"/>
      <c r="AA1734"/>
    </row>
    <row r="1735" spans="1:27" s="44" customFormat="1" x14ac:dyDescent="0.15">
      <c r="A1735" s="66"/>
      <c r="O1735"/>
      <c r="T1735"/>
      <c r="U1735"/>
      <c r="V1735"/>
      <c r="W1735"/>
      <c r="X1735"/>
      <c r="Y1735"/>
      <c r="Z1735"/>
      <c r="AA1735"/>
    </row>
    <row r="1736" spans="1:27" s="44" customFormat="1" x14ac:dyDescent="0.15">
      <c r="A1736" s="66"/>
      <c r="O1736"/>
      <c r="T1736"/>
      <c r="U1736"/>
      <c r="V1736"/>
      <c r="W1736"/>
      <c r="X1736"/>
      <c r="Y1736"/>
      <c r="Z1736"/>
      <c r="AA1736"/>
    </row>
    <row r="1737" spans="1:27" s="44" customFormat="1" x14ac:dyDescent="0.15">
      <c r="A1737" s="66"/>
      <c r="O1737"/>
      <c r="T1737"/>
      <c r="U1737"/>
      <c r="V1737"/>
      <c r="W1737"/>
      <c r="X1737"/>
      <c r="Y1737"/>
      <c r="Z1737"/>
      <c r="AA1737"/>
    </row>
    <row r="1738" spans="1:27" s="44" customFormat="1" x14ac:dyDescent="0.15">
      <c r="A1738" s="66"/>
      <c r="O1738"/>
      <c r="T1738"/>
      <c r="U1738"/>
      <c r="V1738"/>
      <c r="W1738"/>
      <c r="X1738"/>
      <c r="Y1738"/>
      <c r="Z1738"/>
      <c r="AA1738"/>
    </row>
    <row r="1739" spans="1:27" s="44" customFormat="1" x14ac:dyDescent="0.15">
      <c r="A1739" s="66"/>
      <c r="O1739"/>
      <c r="T1739"/>
      <c r="U1739"/>
      <c r="V1739"/>
      <c r="W1739"/>
      <c r="X1739"/>
      <c r="Y1739"/>
      <c r="Z1739"/>
      <c r="AA1739"/>
    </row>
    <row r="1740" spans="1:27" s="44" customFormat="1" x14ac:dyDescent="0.15">
      <c r="A1740" s="66"/>
      <c r="O1740"/>
      <c r="T1740"/>
      <c r="U1740"/>
      <c r="V1740"/>
      <c r="W1740"/>
      <c r="X1740"/>
      <c r="Y1740"/>
      <c r="Z1740"/>
      <c r="AA1740"/>
    </row>
    <row r="1741" spans="1:27" s="44" customFormat="1" x14ac:dyDescent="0.15">
      <c r="A1741" s="66"/>
      <c r="O1741"/>
      <c r="T1741"/>
      <c r="U1741"/>
      <c r="V1741"/>
      <c r="W1741"/>
      <c r="X1741"/>
      <c r="Y1741"/>
      <c r="Z1741"/>
      <c r="AA1741"/>
    </row>
    <row r="1742" spans="1:27" s="44" customFormat="1" x14ac:dyDescent="0.15">
      <c r="A1742" s="66"/>
      <c r="O1742"/>
      <c r="T1742"/>
      <c r="U1742"/>
      <c r="V1742"/>
      <c r="W1742"/>
      <c r="X1742"/>
      <c r="Y1742"/>
      <c r="Z1742"/>
      <c r="AA1742"/>
    </row>
    <row r="1743" spans="1:27" s="44" customFormat="1" x14ac:dyDescent="0.15">
      <c r="A1743" s="66"/>
      <c r="O1743"/>
      <c r="T1743"/>
      <c r="U1743"/>
      <c r="V1743"/>
      <c r="W1743"/>
      <c r="X1743"/>
      <c r="Y1743"/>
      <c r="Z1743"/>
      <c r="AA1743"/>
    </row>
    <row r="1744" spans="1:27" s="44" customFormat="1" x14ac:dyDescent="0.15">
      <c r="A1744" s="66"/>
      <c r="O1744"/>
      <c r="T1744"/>
      <c r="U1744"/>
      <c r="V1744"/>
      <c r="W1744"/>
      <c r="X1744"/>
      <c r="Y1744"/>
      <c r="Z1744"/>
      <c r="AA1744"/>
    </row>
    <row r="1745" spans="1:27" s="44" customFormat="1" x14ac:dyDescent="0.15">
      <c r="A1745" s="66"/>
      <c r="O1745"/>
      <c r="T1745"/>
      <c r="U1745"/>
      <c r="V1745"/>
      <c r="W1745"/>
      <c r="X1745"/>
      <c r="Y1745"/>
      <c r="Z1745"/>
      <c r="AA1745"/>
    </row>
    <row r="1746" spans="1:27" s="44" customFormat="1" x14ac:dyDescent="0.15">
      <c r="A1746" s="66"/>
      <c r="O1746"/>
      <c r="T1746"/>
      <c r="U1746"/>
      <c r="V1746"/>
      <c r="W1746"/>
      <c r="X1746"/>
      <c r="Y1746"/>
      <c r="Z1746"/>
      <c r="AA1746"/>
    </row>
    <row r="1747" spans="1:27" s="44" customFormat="1" x14ac:dyDescent="0.15">
      <c r="A1747" s="66"/>
      <c r="O1747"/>
      <c r="T1747"/>
      <c r="U1747"/>
      <c r="V1747"/>
      <c r="W1747"/>
      <c r="X1747"/>
      <c r="Y1747"/>
      <c r="Z1747"/>
      <c r="AA1747"/>
    </row>
    <row r="1748" spans="1:27" s="44" customFormat="1" x14ac:dyDescent="0.15">
      <c r="A1748" s="66"/>
      <c r="O1748"/>
      <c r="T1748"/>
      <c r="U1748"/>
      <c r="V1748"/>
      <c r="W1748"/>
      <c r="X1748"/>
      <c r="Y1748"/>
      <c r="Z1748"/>
      <c r="AA1748"/>
    </row>
    <row r="1749" spans="1:27" s="44" customFormat="1" x14ac:dyDescent="0.15">
      <c r="A1749" s="66"/>
      <c r="O1749"/>
      <c r="T1749"/>
      <c r="U1749"/>
      <c r="V1749"/>
      <c r="W1749"/>
      <c r="X1749"/>
      <c r="Y1749"/>
      <c r="Z1749"/>
      <c r="AA1749"/>
    </row>
    <row r="1750" spans="1:27" s="44" customFormat="1" x14ac:dyDescent="0.15">
      <c r="A1750" s="66"/>
      <c r="O1750"/>
      <c r="T1750"/>
      <c r="U1750"/>
      <c r="V1750"/>
      <c r="W1750"/>
      <c r="X1750"/>
      <c r="Y1750"/>
      <c r="Z1750"/>
      <c r="AA1750"/>
    </row>
    <row r="1751" spans="1:27" s="44" customFormat="1" x14ac:dyDescent="0.15">
      <c r="A1751" s="66"/>
      <c r="O1751"/>
      <c r="T1751"/>
      <c r="U1751"/>
      <c r="V1751"/>
      <c r="W1751"/>
      <c r="X1751"/>
      <c r="Y1751"/>
      <c r="Z1751"/>
      <c r="AA1751"/>
    </row>
    <row r="1752" spans="1:27" s="44" customFormat="1" x14ac:dyDescent="0.15">
      <c r="A1752" s="66"/>
      <c r="O1752"/>
      <c r="T1752"/>
      <c r="U1752"/>
      <c r="V1752"/>
      <c r="W1752"/>
      <c r="X1752"/>
      <c r="Y1752"/>
      <c r="Z1752"/>
      <c r="AA1752"/>
    </row>
    <row r="1753" spans="1:27" s="44" customFormat="1" x14ac:dyDescent="0.15">
      <c r="A1753" s="66"/>
      <c r="O1753"/>
      <c r="T1753"/>
      <c r="U1753"/>
      <c r="V1753"/>
      <c r="W1753"/>
      <c r="X1753"/>
      <c r="Y1753"/>
      <c r="Z1753"/>
      <c r="AA1753"/>
    </row>
    <row r="1754" spans="1:27" s="44" customFormat="1" x14ac:dyDescent="0.15">
      <c r="A1754" s="66"/>
      <c r="O1754"/>
      <c r="T1754"/>
      <c r="U1754"/>
      <c r="V1754"/>
      <c r="W1754"/>
      <c r="X1754"/>
      <c r="Y1754"/>
      <c r="Z1754"/>
      <c r="AA1754"/>
    </row>
    <row r="1755" spans="1:27" s="44" customFormat="1" x14ac:dyDescent="0.15">
      <c r="A1755" s="66"/>
      <c r="O1755"/>
      <c r="T1755"/>
      <c r="U1755"/>
      <c r="V1755"/>
      <c r="W1755"/>
      <c r="X1755"/>
      <c r="Y1755"/>
      <c r="Z1755"/>
      <c r="AA1755"/>
    </row>
    <row r="1756" spans="1:27" s="44" customFormat="1" x14ac:dyDescent="0.15">
      <c r="A1756" s="66"/>
      <c r="O1756"/>
      <c r="T1756"/>
      <c r="U1756"/>
      <c r="V1756"/>
      <c r="W1756"/>
      <c r="X1756"/>
      <c r="Y1756"/>
      <c r="Z1756"/>
      <c r="AA1756"/>
    </row>
    <row r="1757" spans="1:27" s="44" customFormat="1" x14ac:dyDescent="0.15">
      <c r="A1757" s="66"/>
      <c r="O1757"/>
      <c r="T1757"/>
      <c r="U1757"/>
      <c r="V1757"/>
      <c r="W1757"/>
      <c r="X1757"/>
      <c r="Y1757"/>
      <c r="Z1757"/>
      <c r="AA1757"/>
    </row>
    <row r="1758" spans="1:27" s="44" customFormat="1" x14ac:dyDescent="0.15">
      <c r="A1758" s="66"/>
      <c r="O1758"/>
      <c r="T1758"/>
      <c r="U1758"/>
      <c r="V1758"/>
      <c r="W1758"/>
      <c r="X1758"/>
      <c r="Y1758"/>
      <c r="Z1758"/>
      <c r="AA1758"/>
    </row>
    <row r="1759" spans="1:27" s="44" customFormat="1" x14ac:dyDescent="0.15">
      <c r="A1759" s="66"/>
      <c r="O1759"/>
      <c r="T1759"/>
      <c r="U1759"/>
      <c r="V1759"/>
      <c r="W1759"/>
      <c r="X1759"/>
      <c r="Y1759"/>
      <c r="Z1759"/>
      <c r="AA1759"/>
    </row>
    <row r="1760" spans="1:27" s="44" customFormat="1" x14ac:dyDescent="0.15">
      <c r="A1760" s="66"/>
      <c r="O1760"/>
      <c r="T1760"/>
      <c r="U1760"/>
      <c r="V1760"/>
      <c r="W1760"/>
      <c r="X1760"/>
      <c r="Y1760"/>
      <c r="Z1760"/>
      <c r="AA1760"/>
    </row>
    <row r="1761" spans="1:27" s="44" customFormat="1" x14ac:dyDescent="0.15">
      <c r="A1761" s="66"/>
      <c r="O1761"/>
      <c r="T1761"/>
      <c r="U1761"/>
      <c r="V1761"/>
      <c r="W1761"/>
      <c r="X1761"/>
      <c r="Y1761"/>
      <c r="Z1761"/>
      <c r="AA1761"/>
    </row>
    <row r="1762" spans="1:27" s="44" customFormat="1" x14ac:dyDescent="0.15">
      <c r="A1762" s="66"/>
      <c r="O1762"/>
      <c r="T1762"/>
      <c r="U1762"/>
      <c r="V1762"/>
      <c r="W1762"/>
      <c r="X1762"/>
      <c r="Y1762"/>
      <c r="Z1762"/>
      <c r="AA1762"/>
    </row>
    <row r="1763" spans="1:27" s="44" customFormat="1" x14ac:dyDescent="0.15">
      <c r="A1763" s="66"/>
      <c r="O1763"/>
      <c r="T1763"/>
      <c r="U1763"/>
      <c r="V1763"/>
      <c r="W1763"/>
      <c r="X1763"/>
      <c r="Y1763"/>
      <c r="Z1763"/>
      <c r="AA1763"/>
    </row>
    <row r="1764" spans="1:27" s="44" customFormat="1" x14ac:dyDescent="0.15">
      <c r="A1764" s="66"/>
      <c r="O1764"/>
      <c r="T1764"/>
      <c r="U1764"/>
      <c r="V1764"/>
      <c r="W1764"/>
      <c r="X1764"/>
      <c r="Y1764"/>
      <c r="Z1764"/>
      <c r="AA1764"/>
    </row>
    <row r="1765" spans="1:27" s="44" customFormat="1" x14ac:dyDescent="0.15">
      <c r="A1765" s="66"/>
      <c r="O1765"/>
      <c r="T1765"/>
      <c r="U1765"/>
      <c r="V1765"/>
      <c r="W1765"/>
      <c r="X1765"/>
      <c r="Y1765"/>
      <c r="Z1765"/>
      <c r="AA1765"/>
    </row>
    <row r="1766" spans="1:27" s="44" customFormat="1" x14ac:dyDescent="0.15">
      <c r="A1766" s="66"/>
      <c r="O1766"/>
      <c r="T1766"/>
      <c r="U1766"/>
      <c r="V1766"/>
      <c r="W1766"/>
      <c r="X1766"/>
      <c r="Y1766"/>
      <c r="Z1766"/>
      <c r="AA1766"/>
    </row>
    <row r="1767" spans="1:27" s="44" customFormat="1" x14ac:dyDescent="0.15">
      <c r="A1767" s="66"/>
      <c r="O1767"/>
      <c r="T1767"/>
      <c r="U1767"/>
      <c r="V1767"/>
      <c r="W1767"/>
      <c r="X1767"/>
      <c r="Y1767"/>
      <c r="Z1767"/>
      <c r="AA1767"/>
    </row>
    <row r="1768" spans="1:27" s="44" customFormat="1" x14ac:dyDescent="0.15">
      <c r="A1768" s="66"/>
      <c r="O1768"/>
      <c r="T1768"/>
      <c r="U1768"/>
      <c r="V1768"/>
      <c r="W1768"/>
      <c r="X1768"/>
      <c r="Y1768"/>
      <c r="Z1768"/>
      <c r="AA1768"/>
    </row>
    <row r="1769" spans="1:27" s="44" customFormat="1" x14ac:dyDescent="0.15">
      <c r="A1769" s="66"/>
      <c r="O1769"/>
      <c r="T1769"/>
      <c r="U1769"/>
      <c r="V1769"/>
      <c r="W1769"/>
      <c r="X1769"/>
      <c r="Y1769"/>
      <c r="Z1769"/>
      <c r="AA1769"/>
    </row>
    <row r="1770" spans="1:27" s="44" customFormat="1" x14ac:dyDescent="0.15">
      <c r="A1770" s="66"/>
      <c r="O1770"/>
      <c r="T1770"/>
      <c r="U1770"/>
      <c r="V1770"/>
      <c r="W1770"/>
      <c r="X1770"/>
      <c r="Y1770"/>
      <c r="Z1770"/>
      <c r="AA1770"/>
    </row>
    <row r="1771" spans="1:27" s="44" customFormat="1" x14ac:dyDescent="0.15">
      <c r="A1771" s="66"/>
      <c r="O1771"/>
      <c r="T1771"/>
      <c r="U1771"/>
      <c r="V1771"/>
      <c r="W1771"/>
      <c r="X1771"/>
      <c r="Y1771"/>
      <c r="Z1771"/>
      <c r="AA1771"/>
    </row>
    <row r="1772" spans="1:27" s="44" customFormat="1" x14ac:dyDescent="0.15">
      <c r="A1772" s="66"/>
      <c r="O1772"/>
      <c r="T1772"/>
      <c r="U1772"/>
      <c r="V1772"/>
      <c r="W1772"/>
      <c r="X1772"/>
      <c r="Y1772"/>
      <c r="Z1772"/>
      <c r="AA1772"/>
    </row>
    <row r="1773" spans="1:27" s="44" customFormat="1" x14ac:dyDescent="0.15">
      <c r="A1773" s="66"/>
      <c r="O1773"/>
      <c r="T1773"/>
      <c r="U1773"/>
      <c r="V1773"/>
      <c r="W1773"/>
      <c r="X1773"/>
      <c r="Y1773"/>
      <c r="Z1773"/>
      <c r="AA1773"/>
    </row>
    <row r="1774" spans="1:27" s="44" customFormat="1" x14ac:dyDescent="0.15">
      <c r="A1774" s="66"/>
      <c r="O1774"/>
      <c r="T1774"/>
      <c r="U1774"/>
      <c r="V1774"/>
      <c r="W1774"/>
      <c r="X1774"/>
      <c r="Y1774"/>
      <c r="Z1774"/>
      <c r="AA1774"/>
    </row>
    <row r="1775" spans="1:27" s="44" customFormat="1" x14ac:dyDescent="0.15">
      <c r="A1775" s="66"/>
      <c r="O1775"/>
      <c r="T1775"/>
      <c r="U1775"/>
      <c r="V1775"/>
      <c r="W1775"/>
      <c r="X1775"/>
      <c r="Y1775"/>
      <c r="Z1775"/>
      <c r="AA1775"/>
    </row>
    <row r="1776" spans="1:27" s="44" customFormat="1" x14ac:dyDescent="0.15">
      <c r="A1776" s="66"/>
      <c r="O1776"/>
      <c r="T1776"/>
      <c r="U1776"/>
      <c r="V1776"/>
      <c r="W1776"/>
      <c r="X1776"/>
      <c r="Y1776"/>
      <c r="Z1776"/>
      <c r="AA1776"/>
    </row>
    <row r="1777" spans="1:27" s="44" customFormat="1" x14ac:dyDescent="0.15">
      <c r="A1777" s="66"/>
      <c r="O1777"/>
      <c r="T1777"/>
      <c r="U1777"/>
      <c r="V1777"/>
      <c r="W1777"/>
      <c r="X1777"/>
      <c r="Y1777"/>
      <c r="Z1777"/>
      <c r="AA1777"/>
    </row>
    <row r="1778" spans="1:27" s="44" customFormat="1" x14ac:dyDescent="0.15">
      <c r="A1778" s="66"/>
      <c r="O1778"/>
      <c r="T1778"/>
      <c r="U1778"/>
      <c r="V1778"/>
      <c r="W1778"/>
      <c r="X1778"/>
      <c r="Y1778"/>
      <c r="Z1778"/>
      <c r="AA1778"/>
    </row>
    <row r="1779" spans="1:27" s="44" customFormat="1" x14ac:dyDescent="0.15">
      <c r="A1779" s="66"/>
      <c r="O1779"/>
      <c r="T1779"/>
      <c r="U1779"/>
      <c r="V1779"/>
      <c r="W1779"/>
      <c r="X1779"/>
      <c r="Y1779"/>
      <c r="Z1779"/>
      <c r="AA1779"/>
    </row>
    <row r="1780" spans="1:27" s="44" customFormat="1" x14ac:dyDescent="0.15">
      <c r="A1780" s="66"/>
      <c r="O1780"/>
      <c r="T1780"/>
      <c r="U1780"/>
      <c r="V1780"/>
      <c r="W1780"/>
      <c r="X1780"/>
      <c r="Y1780"/>
      <c r="Z1780"/>
      <c r="AA1780"/>
    </row>
    <row r="1781" spans="1:27" s="44" customFormat="1" x14ac:dyDescent="0.15">
      <c r="A1781" s="66"/>
      <c r="O1781"/>
      <c r="T1781"/>
      <c r="U1781"/>
      <c r="V1781"/>
      <c r="W1781"/>
      <c r="X1781"/>
      <c r="Y1781"/>
      <c r="Z1781"/>
      <c r="AA1781"/>
    </row>
    <row r="1782" spans="1:27" s="44" customFormat="1" x14ac:dyDescent="0.15">
      <c r="A1782" s="66"/>
      <c r="O1782"/>
      <c r="T1782"/>
      <c r="U1782"/>
      <c r="V1782"/>
      <c r="W1782"/>
      <c r="X1782"/>
      <c r="Y1782"/>
      <c r="Z1782"/>
      <c r="AA1782"/>
    </row>
    <row r="1783" spans="1:27" s="44" customFormat="1" x14ac:dyDescent="0.15">
      <c r="A1783" s="66"/>
      <c r="O1783"/>
      <c r="T1783"/>
      <c r="U1783"/>
      <c r="V1783"/>
      <c r="W1783"/>
      <c r="X1783"/>
      <c r="Y1783"/>
      <c r="Z1783"/>
      <c r="AA1783"/>
    </row>
    <row r="1784" spans="1:27" s="44" customFormat="1" x14ac:dyDescent="0.15">
      <c r="A1784" s="66"/>
      <c r="O1784"/>
      <c r="T1784"/>
      <c r="U1784"/>
      <c r="V1784"/>
      <c r="W1784"/>
      <c r="X1784"/>
      <c r="Y1784"/>
      <c r="Z1784"/>
      <c r="AA1784"/>
    </row>
    <row r="1785" spans="1:27" s="44" customFormat="1" x14ac:dyDescent="0.15">
      <c r="A1785" s="66"/>
      <c r="O1785"/>
      <c r="T1785"/>
      <c r="U1785"/>
      <c r="V1785"/>
      <c r="W1785"/>
      <c r="X1785"/>
      <c r="Y1785"/>
      <c r="Z1785"/>
      <c r="AA1785"/>
    </row>
    <row r="1786" spans="1:27" s="44" customFormat="1" x14ac:dyDescent="0.15">
      <c r="A1786" s="66"/>
      <c r="O1786"/>
      <c r="T1786"/>
      <c r="U1786"/>
      <c r="V1786"/>
      <c r="W1786"/>
      <c r="X1786"/>
      <c r="Y1786"/>
      <c r="Z1786"/>
      <c r="AA1786"/>
    </row>
    <row r="1787" spans="1:27" s="44" customFormat="1" x14ac:dyDescent="0.15">
      <c r="A1787" s="66"/>
      <c r="O1787"/>
      <c r="T1787"/>
      <c r="U1787"/>
      <c r="V1787"/>
      <c r="W1787"/>
      <c r="X1787"/>
      <c r="Y1787"/>
      <c r="Z1787"/>
      <c r="AA1787"/>
    </row>
    <row r="1788" spans="1:27" s="44" customFormat="1" x14ac:dyDescent="0.15">
      <c r="A1788" s="66"/>
      <c r="O1788"/>
      <c r="T1788"/>
      <c r="U1788"/>
      <c r="V1788"/>
      <c r="W1788"/>
      <c r="X1788"/>
      <c r="Y1788"/>
      <c r="Z1788"/>
      <c r="AA1788"/>
    </row>
    <row r="1789" spans="1:27" s="44" customFormat="1" x14ac:dyDescent="0.15">
      <c r="A1789" s="66"/>
      <c r="O1789"/>
      <c r="T1789"/>
      <c r="U1789"/>
      <c r="V1789"/>
      <c r="W1789"/>
      <c r="X1789"/>
      <c r="Y1789"/>
      <c r="Z1789"/>
      <c r="AA1789"/>
    </row>
    <row r="1790" spans="1:27" s="44" customFormat="1" x14ac:dyDescent="0.15">
      <c r="A1790" s="66"/>
      <c r="O1790"/>
      <c r="T1790"/>
      <c r="U1790"/>
      <c r="V1790"/>
      <c r="W1790"/>
      <c r="X1790"/>
      <c r="Y1790"/>
      <c r="Z1790"/>
      <c r="AA1790"/>
    </row>
    <row r="1791" spans="1:27" s="44" customFormat="1" x14ac:dyDescent="0.15">
      <c r="A1791" s="66"/>
      <c r="O1791"/>
      <c r="T1791"/>
      <c r="U1791"/>
      <c r="V1791"/>
      <c r="W1791"/>
      <c r="X1791"/>
      <c r="Y1791"/>
      <c r="Z1791"/>
      <c r="AA1791"/>
    </row>
    <row r="1792" spans="1:27" s="44" customFormat="1" x14ac:dyDescent="0.15">
      <c r="A1792" s="66"/>
      <c r="O1792"/>
      <c r="T1792"/>
      <c r="U1792"/>
      <c r="V1792"/>
      <c r="W1792"/>
      <c r="X1792"/>
      <c r="Y1792"/>
      <c r="Z1792"/>
      <c r="AA1792"/>
    </row>
    <row r="1793" spans="1:27" s="44" customFormat="1" x14ac:dyDescent="0.15">
      <c r="A1793" s="66"/>
      <c r="O1793"/>
      <c r="T1793"/>
      <c r="U1793"/>
      <c r="V1793"/>
      <c r="W1793"/>
      <c r="X1793"/>
      <c r="Y1793"/>
      <c r="Z1793"/>
      <c r="AA1793"/>
    </row>
    <row r="1794" spans="1:27" s="44" customFormat="1" x14ac:dyDescent="0.15">
      <c r="A1794" s="66"/>
      <c r="O1794"/>
      <c r="T1794"/>
      <c r="U1794"/>
      <c r="V1794"/>
      <c r="W1794"/>
      <c r="X1794"/>
      <c r="Y1794"/>
      <c r="Z1794"/>
      <c r="AA1794"/>
    </row>
    <row r="1795" spans="1:27" s="44" customFormat="1" x14ac:dyDescent="0.15">
      <c r="A1795" s="66"/>
      <c r="O1795"/>
      <c r="T1795"/>
      <c r="U1795"/>
      <c r="V1795"/>
      <c r="W1795"/>
      <c r="X1795"/>
      <c r="Y1795"/>
      <c r="Z1795"/>
      <c r="AA1795"/>
    </row>
    <row r="1796" spans="1:27" s="44" customFormat="1" x14ac:dyDescent="0.15">
      <c r="A1796" s="66"/>
      <c r="O1796"/>
      <c r="T1796"/>
      <c r="U1796"/>
      <c r="V1796"/>
      <c r="W1796"/>
      <c r="X1796"/>
      <c r="Y1796"/>
      <c r="Z1796"/>
      <c r="AA1796"/>
    </row>
    <row r="1797" spans="1:27" s="44" customFormat="1" x14ac:dyDescent="0.15">
      <c r="A1797" s="66"/>
      <c r="O1797"/>
      <c r="T1797"/>
      <c r="U1797"/>
      <c r="V1797"/>
      <c r="W1797"/>
      <c r="X1797"/>
      <c r="Y1797"/>
      <c r="Z1797"/>
      <c r="AA1797"/>
    </row>
    <row r="1798" spans="1:27" s="44" customFormat="1" x14ac:dyDescent="0.15">
      <c r="A1798" s="66"/>
      <c r="O1798"/>
      <c r="T1798"/>
      <c r="U1798"/>
      <c r="V1798"/>
      <c r="W1798"/>
      <c r="X1798"/>
      <c r="Y1798"/>
      <c r="Z1798"/>
      <c r="AA1798"/>
    </row>
    <row r="1799" spans="1:27" s="44" customFormat="1" x14ac:dyDescent="0.15">
      <c r="A1799" s="66"/>
      <c r="O1799"/>
      <c r="T1799"/>
      <c r="U1799"/>
      <c r="V1799"/>
      <c r="W1799"/>
      <c r="X1799"/>
      <c r="Y1799"/>
      <c r="Z1799"/>
      <c r="AA1799"/>
    </row>
    <row r="1800" spans="1:27" s="44" customFormat="1" x14ac:dyDescent="0.15">
      <c r="A1800" s="66"/>
      <c r="O1800"/>
      <c r="T1800"/>
      <c r="U1800"/>
      <c r="V1800"/>
      <c r="W1800"/>
      <c r="X1800"/>
      <c r="Y1800"/>
      <c r="Z1800"/>
      <c r="AA1800"/>
    </row>
    <row r="1801" spans="1:27" s="44" customFormat="1" x14ac:dyDescent="0.15">
      <c r="A1801" s="66"/>
      <c r="O1801"/>
      <c r="T1801"/>
      <c r="U1801"/>
      <c r="V1801"/>
      <c r="W1801"/>
      <c r="X1801"/>
      <c r="Y1801"/>
      <c r="Z1801"/>
      <c r="AA1801"/>
    </row>
    <row r="1802" spans="1:27" s="44" customFormat="1" x14ac:dyDescent="0.15">
      <c r="A1802" s="66"/>
      <c r="O1802"/>
      <c r="T1802"/>
      <c r="U1802"/>
      <c r="V1802"/>
      <c r="W1802"/>
      <c r="X1802"/>
      <c r="Y1802"/>
      <c r="Z1802"/>
      <c r="AA1802"/>
    </row>
    <row r="1803" spans="1:27" s="44" customFormat="1" x14ac:dyDescent="0.15">
      <c r="A1803" s="66"/>
      <c r="O1803"/>
      <c r="T1803"/>
      <c r="U1803"/>
      <c r="V1803"/>
      <c r="W1803"/>
      <c r="X1803"/>
      <c r="Y1803"/>
      <c r="Z1803"/>
      <c r="AA1803"/>
    </row>
    <row r="1804" spans="1:27" s="44" customFormat="1" x14ac:dyDescent="0.15">
      <c r="A1804" s="66"/>
      <c r="O1804"/>
      <c r="T1804"/>
      <c r="U1804"/>
      <c r="V1804"/>
      <c r="W1804"/>
      <c r="X1804"/>
      <c r="Y1804"/>
      <c r="Z1804"/>
      <c r="AA1804"/>
    </row>
    <row r="1805" spans="1:27" s="44" customFormat="1" x14ac:dyDescent="0.15">
      <c r="A1805" s="66"/>
      <c r="O1805"/>
      <c r="T1805"/>
      <c r="U1805"/>
      <c r="V1805"/>
      <c r="W1805"/>
      <c r="X1805"/>
      <c r="Y1805"/>
      <c r="Z1805"/>
      <c r="AA1805"/>
    </row>
    <row r="1806" spans="1:27" s="44" customFormat="1" x14ac:dyDescent="0.15">
      <c r="A1806" s="66"/>
      <c r="O1806"/>
      <c r="T1806"/>
      <c r="U1806"/>
      <c r="V1806"/>
      <c r="W1806"/>
      <c r="X1806"/>
      <c r="Y1806"/>
      <c r="Z1806"/>
      <c r="AA1806"/>
    </row>
    <row r="1807" spans="1:27" s="44" customFormat="1" x14ac:dyDescent="0.15">
      <c r="A1807" s="66"/>
      <c r="O1807"/>
      <c r="T1807"/>
      <c r="U1807"/>
      <c r="V1807"/>
      <c r="W1807"/>
      <c r="X1807"/>
      <c r="Y1807"/>
      <c r="Z1807"/>
      <c r="AA1807"/>
    </row>
    <row r="1808" spans="1:27" s="44" customFormat="1" x14ac:dyDescent="0.15">
      <c r="A1808" s="66"/>
      <c r="O1808"/>
      <c r="T1808"/>
      <c r="U1808"/>
      <c r="V1808"/>
      <c r="W1808"/>
      <c r="X1808"/>
      <c r="Y1808"/>
      <c r="Z1808"/>
      <c r="AA1808"/>
    </row>
    <row r="1809" spans="1:27" s="44" customFormat="1" x14ac:dyDescent="0.15">
      <c r="A1809" s="66"/>
      <c r="O1809"/>
      <c r="T1809"/>
      <c r="U1809"/>
      <c r="V1809"/>
      <c r="W1809"/>
      <c r="X1809"/>
      <c r="Y1809"/>
      <c r="Z1809"/>
      <c r="AA1809"/>
    </row>
    <row r="1810" spans="1:27" s="44" customFormat="1" x14ac:dyDescent="0.15">
      <c r="A1810" s="66"/>
      <c r="O1810"/>
      <c r="T1810"/>
      <c r="U1810"/>
      <c r="V1810"/>
      <c r="W1810"/>
      <c r="X1810"/>
      <c r="Y1810"/>
      <c r="Z1810"/>
      <c r="AA1810"/>
    </row>
    <row r="1811" spans="1:27" s="44" customFormat="1" x14ac:dyDescent="0.15">
      <c r="A1811" s="66"/>
      <c r="O1811"/>
      <c r="T1811"/>
      <c r="U1811"/>
      <c r="V1811"/>
      <c r="W1811"/>
      <c r="X1811"/>
      <c r="Y1811"/>
      <c r="Z1811"/>
      <c r="AA1811"/>
    </row>
    <row r="1812" spans="1:27" s="44" customFormat="1" x14ac:dyDescent="0.15">
      <c r="A1812" s="66"/>
      <c r="O1812"/>
      <c r="T1812"/>
      <c r="U1812"/>
      <c r="V1812"/>
      <c r="W1812"/>
      <c r="X1812"/>
      <c r="Y1812"/>
      <c r="Z1812"/>
      <c r="AA1812"/>
    </row>
    <row r="1813" spans="1:27" s="44" customFormat="1" x14ac:dyDescent="0.15">
      <c r="A1813" s="66"/>
      <c r="O1813"/>
      <c r="T1813"/>
      <c r="U1813"/>
      <c r="V1813"/>
      <c r="W1813"/>
      <c r="X1813"/>
      <c r="Y1813"/>
      <c r="Z1813"/>
      <c r="AA1813"/>
    </row>
    <row r="1814" spans="1:27" s="44" customFormat="1" x14ac:dyDescent="0.15">
      <c r="A1814" s="66"/>
      <c r="O1814"/>
      <c r="T1814"/>
      <c r="U1814"/>
      <c r="V1814"/>
      <c r="W1814"/>
      <c r="X1814"/>
      <c r="Y1814"/>
      <c r="Z1814"/>
      <c r="AA1814"/>
    </row>
    <row r="1815" spans="1:27" s="44" customFormat="1" x14ac:dyDescent="0.15">
      <c r="A1815" s="66"/>
      <c r="O1815"/>
      <c r="T1815"/>
      <c r="U1815"/>
      <c r="V1815"/>
      <c r="W1815"/>
      <c r="X1815"/>
      <c r="Y1815"/>
      <c r="Z1815"/>
      <c r="AA1815"/>
    </row>
    <row r="1816" spans="1:27" s="44" customFormat="1" x14ac:dyDescent="0.15">
      <c r="A1816" s="66"/>
      <c r="O1816"/>
      <c r="T1816"/>
      <c r="U1816"/>
      <c r="V1816"/>
      <c r="W1816"/>
      <c r="X1816"/>
      <c r="Y1816"/>
      <c r="Z1816"/>
      <c r="AA1816"/>
    </row>
    <row r="1817" spans="1:27" s="44" customFormat="1" x14ac:dyDescent="0.15">
      <c r="A1817" s="66"/>
      <c r="O1817"/>
      <c r="T1817"/>
      <c r="U1817"/>
      <c r="V1817"/>
      <c r="W1817"/>
      <c r="X1817"/>
      <c r="Y1817"/>
      <c r="Z1817"/>
      <c r="AA1817"/>
    </row>
    <row r="1818" spans="1:27" s="44" customFormat="1" x14ac:dyDescent="0.15">
      <c r="A1818" s="66"/>
      <c r="O1818"/>
      <c r="T1818"/>
      <c r="U1818"/>
      <c r="V1818"/>
      <c r="W1818"/>
      <c r="X1818"/>
      <c r="Y1818"/>
      <c r="Z1818"/>
      <c r="AA1818"/>
    </row>
    <row r="1819" spans="1:27" s="44" customFormat="1" x14ac:dyDescent="0.15">
      <c r="A1819" s="66"/>
      <c r="O1819"/>
      <c r="T1819"/>
      <c r="U1819"/>
      <c r="V1819"/>
      <c r="W1819"/>
      <c r="X1819"/>
      <c r="Y1819"/>
      <c r="Z1819"/>
      <c r="AA1819"/>
    </row>
    <row r="1820" spans="1:27" s="44" customFormat="1" x14ac:dyDescent="0.15">
      <c r="A1820" s="66"/>
      <c r="O1820"/>
      <c r="T1820"/>
      <c r="U1820"/>
      <c r="V1820"/>
      <c r="W1820"/>
      <c r="X1820"/>
      <c r="Y1820"/>
      <c r="Z1820"/>
      <c r="AA1820"/>
    </row>
    <row r="1821" spans="1:27" s="44" customFormat="1" x14ac:dyDescent="0.15">
      <c r="A1821" s="66"/>
      <c r="O1821"/>
      <c r="T1821"/>
      <c r="U1821"/>
      <c r="V1821"/>
      <c r="W1821"/>
      <c r="X1821"/>
      <c r="Y1821"/>
      <c r="Z1821"/>
      <c r="AA1821"/>
    </row>
    <row r="1822" spans="1:27" s="44" customFormat="1" x14ac:dyDescent="0.15">
      <c r="A1822" s="66"/>
      <c r="O1822"/>
      <c r="T1822"/>
      <c r="U1822"/>
      <c r="V1822"/>
      <c r="W1822"/>
      <c r="X1822"/>
      <c r="Y1822"/>
      <c r="Z1822"/>
      <c r="AA1822"/>
    </row>
    <row r="1823" spans="1:27" s="44" customFormat="1" x14ac:dyDescent="0.15">
      <c r="A1823" s="66"/>
      <c r="O1823"/>
      <c r="T1823"/>
      <c r="U1823"/>
      <c r="V1823"/>
      <c r="W1823"/>
      <c r="X1823"/>
      <c r="Y1823"/>
      <c r="Z1823"/>
      <c r="AA1823"/>
    </row>
    <row r="1824" spans="1:27" s="44" customFormat="1" x14ac:dyDescent="0.15">
      <c r="A1824" s="66"/>
      <c r="O1824"/>
      <c r="T1824"/>
      <c r="U1824"/>
      <c r="V1824"/>
      <c r="W1824"/>
      <c r="X1824"/>
      <c r="Y1824"/>
      <c r="Z1824"/>
      <c r="AA1824"/>
    </row>
    <row r="1825" spans="1:27" s="44" customFormat="1" x14ac:dyDescent="0.15">
      <c r="A1825" s="66"/>
      <c r="O1825"/>
      <c r="T1825"/>
      <c r="U1825"/>
      <c r="V1825"/>
      <c r="W1825"/>
      <c r="X1825"/>
      <c r="Y1825"/>
      <c r="Z1825"/>
      <c r="AA1825"/>
    </row>
    <row r="1826" spans="1:27" s="44" customFormat="1" x14ac:dyDescent="0.15">
      <c r="A1826" s="66"/>
      <c r="O1826"/>
      <c r="T1826"/>
      <c r="U1826"/>
      <c r="V1826"/>
      <c r="W1826"/>
      <c r="X1826"/>
      <c r="Y1826"/>
      <c r="Z1826"/>
      <c r="AA1826"/>
    </row>
    <row r="1827" spans="1:27" s="44" customFormat="1" x14ac:dyDescent="0.15">
      <c r="A1827" s="66"/>
      <c r="O1827"/>
      <c r="T1827"/>
      <c r="U1827"/>
      <c r="V1827"/>
      <c r="W1827"/>
      <c r="X1827"/>
      <c r="Y1827"/>
      <c r="Z1827"/>
      <c r="AA1827"/>
    </row>
    <row r="1828" spans="1:27" s="44" customFormat="1" x14ac:dyDescent="0.15">
      <c r="A1828" s="66"/>
      <c r="O1828"/>
      <c r="T1828"/>
      <c r="U1828"/>
      <c r="V1828"/>
      <c r="W1828"/>
      <c r="X1828"/>
      <c r="Y1828"/>
      <c r="Z1828"/>
      <c r="AA1828"/>
    </row>
    <row r="1829" spans="1:27" s="44" customFormat="1" x14ac:dyDescent="0.15">
      <c r="A1829" s="66"/>
      <c r="O1829"/>
      <c r="T1829"/>
      <c r="U1829"/>
      <c r="V1829"/>
      <c r="W1829"/>
      <c r="X1829"/>
      <c r="Y1829"/>
      <c r="Z1829"/>
      <c r="AA1829"/>
    </row>
    <row r="1830" spans="1:27" s="44" customFormat="1" x14ac:dyDescent="0.15">
      <c r="A1830" s="66"/>
      <c r="O1830"/>
      <c r="T1830"/>
      <c r="U1830"/>
      <c r="V1830"/>
      <c r="W1830"/>
      <c r="X1830"/>
      <c r="Y1830"/>
      <c r="Z1830"/>
      <c r="AA1830"/>
    </row>
    <row r="1831" spans="1:27" s="44" customFormat="1" x14ac:dyDescent="0.15">
      <c r="A1831" s="66"/>
      <c r="O1831"/>
      <c r="T1831"/>
      <c r="U1831"/>
      <c r="V1831"/>
      <c r="W1831"/>
      <c r="X1831"/>
      <c r="Y1831"/>
      <c r="Z1831"/>
      <c r="AA1831"/>
    </row>
    <row r="1832" spans="1:27" s="44" customFormat="1" x14ac:dyDescent="0.15">
      <c r="A1832" s="66"/>
      <c r="O1832"/>
      <c r="T1832"/>
      <c r="U1832"/>
      <c r="V1832"/>
      <c r="W1832"/>
      <c r="X1832"/>
      <c r="Y1832"/>
      <c r="Z1832"/>
      <c r="AA1832"/>
    </row>
    <row r="1833" spans="1:27" s="44" customFormat="1" x14ac:dyDescent="0.15">
      <c r="A1833" s="66"/>
      <c r="O1833"/>
      <c r="T1833"/>
      <c r="U1833"/>
      <c r="V1833"/>
      <c r="W1833"/>
      <c r="X1833"/>
      <c r="Y1833"/>
      <c r="Z1833"/>
      <c r="AA1833"/>
    </row>
    <row r="1834" spans="1:27" s="44" customFormat="1" x14ac:dyDescent="0.15">
      <c r="A1834" s="66"/>
      <c r="O1834"/>
      <c r="T1834"/>
      <c r="U1834"/>
      <c r="V1834"/>
      <c r="W1834"/>
      <c r="X1834"/>
      <c r="Y1834"/>
      <c r="Z1834"/>
      <c r="AA1834"/>
    </row>
    <row r="1835" spans="1:27" s="44" customFormat="1" x14ac:dyDescent="0.15">
      <c r="A1835" s="66"/>
      <c r="O1835"/>
      <c r="T1835"/>
      <c r="U1835"/>
      <c r="V1835"/>
      <c r="W1835"/>
      <c r="X1835"/>
      <c r="Y1835"/>
      <c r="Z1835"/>
      <c r="AA1835"/>
    </row>
    <row r="1836" spans="1:27" s="44" customFormat="1" x14ac:dyDescent="0.15">
      <c r="A1836" s="66"/>
      <c r="O1836"/>
      <c r="T1836"/>
      <c r="U1836"/>
      <c r="V1836"/>
      <c r="W1836"/>
      <c r="X1836"/>
      <c r="Y1836"/>
      <c r="Z1836"/>
      <c r="AA1836"/>
    </row>
    <row r="1837" spans="1:27" s="44" customFormat="1" x14ac:dyDescent="0.15">
      <c r="A1837" s="66"/>
      <c r="O1837"/>
      <c r="T1837"/>
      <c r="U1837"/>
      <c r="V1837"/>
      <c r="W1837"/>
      <c r="X1837"/>
      <c r="Y1837"/>
      <c r="Z1837"/>
      <c r="AA1837"/>
    </row>
    <row r="1838" spans="1:27" s="44" customFormat="1" x14ac:dyDescent="0.15">
      <c r="A1838" s="66"/>
      <c r="O1838"/>
      <c r="T1838"/>
      <c r="U1838"/>
      <c r="V1838"/>
      <c r="W1838"/>
      <c r="X1838"/>
      <c r="Y1838"/>
      <c r="Z1838"/>
      <c r="AA1838"/>
    </row>
    <row r="1839" spans="1:27" s="44" customFormat="1" x14ac:dyDescent="0.15">
      <c r="A1839" s="66"/>
      <c r="O1839"/>
      <c r="T1839"/>
      <c r="U1839"/>
      <c r="V1839"/>
      <c r="W1839"/>
      <c r="X1839"/>
      <c r="Y1839"/>
      <c r="Z1839"/>
      <c r="AA1839"/>
    </row>
    <row r="1840" spans="1:27" s="44" customFormat="1" x14ac:dyDescent="0.15">
      <c r="A1840" s="66"/>
      <c r="O1840"/>
      <c r="T1840"/>
      <c r="U1840"/>
      <c r="V1840"/>
      <c r="W1840"/>
      <c r="X1840"/>
      <c r="Y1840"/>
      <c r="Z1840"/>
      <c r="AA1840"/>
    </row>
    <row r="1841" spans="1:27" s="44" customFormat="1" x14ac:dyDescent="0.15">
      <c r="A1841" s="66"/>
      <c r="O1841"/>
      <c r="T1841"/>
      <c r="U1841"/>
      <c r="V1841"/>
      <c r="W1841"/>
      <c r="X1841"/>
      <c r="Y1841"/>
      <c r="Z1841"/>
      <c r="AA1841"/>
    </row>
    <row r="1842" spans="1:27" s="44" customFormat="1" x14ac:dyDescent="0.15">
      <c r="A1842" s="66"/>
      <c r="O1842"/>
      <c r="T1842"/>
      <c r="U1842"/>
      <c r="V1842"/>
      <c r="W1842"/>
      <c r="X1842"/>
      <c r="Y1842"/>
      <c r="Z1842"/>
      <c r="AA1842"/>
    </row>
    <row r="1843" spans="1:27" s="44" customFormat="1" x14ac:dyDescent="0.15">
      <c r="A1843" s="66"/>
      <c r="O1843"/>
      <c r="T1843"/>
      <c r="U1843"/>
      <c r="V1843"/>
      <c r="W1843"/>
      <c r="X1843"/>
      <c r="Y1843"/>
      <c r="Z1843"/>
      <c r="AA1843"/>
    </row>
    <row r="1844" spans="1:27" s="44" customFormat="1" x14ac:dyDescent="0.15">
      <c r="A1844" s="66"/>
      <c r="O1844"/>
      <c r="T1844"/>
      <c r="U1844"/>
      <c r="V1844"/>
      <c r="W1844"/>
      <c r="X1844"/>
      <c r="Y1844"/>
      <c r="Z1844"/>
      <c r="AA1844"/>
    </row>
    <row r="1845" spans="1:27" s="44" customFormat="1" x14ac:dyDescent="0.15">
      <c r="A1845" s="66"/>
      <c r="O1845"/>
      <c r="T1845"/>
      <c r="U1845"/>
      <c r="V1845"/>
      <c r="W1845"/>
      <c r="X1845"/>
      <c r="Y1845"/>
      <c r="Z1845"/>
      <c r="AA1845"/>
    </row>
    <row r="1846" spans="1:27" s="44" customFormat="1" x14ac:dyDescent="0.15">
      <c r="A1846" s="66"/>
      <c r="O1846"/>
      <c r="T1846"/>
      <c r="U1846"/>
      <c r="V1846"/>
      <c r="W1846"/>
      <c r="X1846"/>
      <c r="Y1846"/>
      <c r="Z1846"/>
      <c r="AA1846"/>
    </row>
    <row r="1847" spans="1:27" s="44" customFormat="1" x14ac:dyDescent="0.15">
      <c r="A1847" s="66"/>
      <c r="O1847"/>
      <c r="T1847"/>
      <c r="U1847"/>
      <c r="V1847"/>
      <c r="W1847"/>
      <c r="X1847"/>
      <c r="Y1847"/>
      <c r="Z1847"/>
      <c r="AA1847"/>
    </row>
    <row r="1848" spans="1:27" s="44" customFormat="1" x14ac:dyDescent="0.15">
      <c r="A1848" s="66"/>
      <c r="O1848"/>
      <c r="T1848"/>
      <c r="U1848"/>
      <c r="V1848"/>
      <c r="W1848"/>
      <c r="X1848"/>
      <c r="Y1848"/>
      <c r="Z1848"/>
      <c r="AA1848"/>
    </row>
    <row r="1849" spans="1:27" s="44" customFormat="1" x14ac:dyDescent="0.15">
      <c r="A1849" s="66"/>
      <c r="O1849"/>
      <c r="T1849"/>
      <c r="U1849"/>
      <c r="V1849"/>
      <c r="W1849"/>
      <c r="X1849"/>
      <c r="Y1849"/>
      <c r="Z1849"/>
      <c r="AA1849"/>
    </row>
    <row r="1850" spans="1:27" s="44" customFormat="1" x14ac:dyDescent="0.15">
      <c r="A1850" s="66"/>
      <c r="O1850"/>
      <c r="T1850"/>
      <c r="U1850"/>
      <c r="V1850"/>
      <c r="W1850"/>
      <c r="X1850"/>
      <c r="Y1850"/>
      <c r="Z1850"/>
      <c r="AA1850"/>
    </row>
    <row r="1851" spans="1:27" s="44" customFormat="1" x14ac:dyDescent="0.15">
      <c r="A1851" s="66"/>
      <c r="O1851"/>
      <c r="T1851"/>
      <c r="U1851"/>
      <c r="V1851"/>
      <c r="W1851"/>
      <c r="X1851"/>
      <c r="Y1851"/>
      <c r="Z1851"/>
      <c r="AA1851"/>
    </row>
    <row r="1852" spans="1:27" s="44" customFormat="1" x14ac:dyDescent="0.15">
      <c r="A1852" s="66"/>
      <c r="O1852"/>
      <c r="T1852"/>
      <c r="U1852"/>
      <c r="V1852"/>
      <c r="W1852"/>
      <c r="X1852"/>
      <c r="Y1852"/>
      <c r="Z1852"/>
      <c r="AA1852"/>
    </row>
    <row r="1853" spans="1:27" s="44" customFormat="1" x14ac:dyDescent="0.15">
      <c r="A1853" s="66"/>
      <c r="O1853"/>
      <c r="T1853"/>
      <c r="U1853"/>
      <c r="V1853"/>
      <c r="W1853"/>
      <c r="X1853"/>
      <c r="Y1853"/>
      <c r="Z1853"/>
      <c r="AA1853"/>
    </row>
    <row r="1854" spans="1:27" s="44" customFormat="1" x14ac:dyDescent="0.15">
      <c r="A1854" s="66"/>
      <c r="O1854"/>
      <c r="T1854"/>
      <c r="U1854"/>
      <c r="V1854"/>
      <c r="W1854"/>
      <c r="X1854"/>
      <c r="Y1854"/>
      <c r="Z1854"/>
      <c r="AA1854"/>
    </row>
    <row r="1855" spans="1:27" s="44" customFormat="1" x14ac:dyDescent="0.15">
      <c r="A1855" s="66"/>
      <c r="O1855"/>
      <c r="T1855"/>
      <c r="U1855"/>
      <c r="V1855"/>
      <c r="W1855"/>
      <c r="X1855"/>
      <c r="Y1855"/>
      <c r="Z1855"/>
      <c r="AA1855"/>
    </row>
    <row r="1856" spans="1:27" s="44" customFormat="1" x14ac:dyDescent="0.15">
      <c r="A1856" s="66"/>
      <c r="O1856"/>
      <c r="T1856"/>
      <c r="U1856"/>
      <c r="V1856"/>
      <c r="W1856"/>
      <c r="X1856"/>
      <c r="Y1856"/>
      <c r="Z1856"/>
      <c r="AA1856"/>
    </row>
    <row r="1857" spans="1:27" s="44" customFormat="1" x14ac:dyDescent="0.15">
      <c r="A1857" s="66"/>
      <c r="O1857"/>
      <c r="T1857"/>
      <c r="U1857"/>
      <c r="V1857"/>
      <c r="W1857"/>
      <c r="X1857"/>
      <c r="Y1857"/>
      <c r="Z1857"/>
      <c r="AA1857"/>
    </row>
    <row r="1858" spans="1:27" s="44" customFormat="1" x14ac:dyDescent="0.15">
      <c r="A1858" s="66"/>
      <c r="O1858"/>
      <c r="T1858"/>
      <c r="U1858"/>
      <c r="V1858"/>
      <c r="W1858"/>
      <c r="X1858"/>
      <c r="Y1858"/>
      <c r="Z1858"/>
      <c r="AA1858"/>
    </row>
    <row r="1859" spans="1:27" s="44" customFormat="1" x14ac:dyDescent="0.15">
      <c r="A1859" s="66"/>
      <c r="O1859"/>
      <c r="T1859"/>
      <c r="U1859"/>
      <c r="V1859"/>
      <c r="W1859"/>
      <c r="X1859"/>
      <c r="Y1859"/>
      <c r="Z1859"/>
      <c r="AA1859"/>
    </row>
    <row r="1860" spans="1:27" s="44" customFormat="1" x14ac:dyDescent="0.15">
      <c r="A1860" s="66"/>
      <c r="O1860"/>
      <c r="T1860"/>
      <c r="U1860"/>
      <c r="V1860"/>
      <c r="W1860"/>
      <c r="X1860"/>
      <c r="Y1860"/>
      <c r="Z1860"/>
      <c r="AA1860"/>
    </row>
    <row r="1861" spans="1:27" s="44" customFormat="1" x14ac:dyDescent="0.15">
      <c r="A1861" s="66"/>
      <c r="O1861"/>
      <c r="T1861"/>
      <c r="U1861"/>
      <c r="V1861"/>
      <c r="W1861"/>
      <c r="X1861"/>
      <c r="Y1861"/>
      <c r="Z1861"/>
      <c r="AA1861"/>
    </row>
    <row r="1862" spans="1:27" s="44" customFormat="1" x14ac:dyDescent="0.15">
      <c r="A1862" s="66"/>
      <c r="O1862"/>
      <c r="T1862"/>
      <c r="U1862"/>
      <c r="V1862"/>
      <c r="W1862"/>
      <c r="X1862"/>
      <c r="Y1862"/>
      <c r="Z1862"/>
      <c r="AA1862"/>
    </row>
    <row r="1863" spans="1:27" s="44" customFormat="1" x14ac:dyDescent="0.15">
      <c r="A1863" s="66"/>
      <c r="O1863"/>
      <c r="T1863"/>
      <c r="U1863"/>
      <c r="V1863"/>
      <c r="W1863"/>
      <c r="X1863"/>
      <c r="Y1863"/>
      <c r="Z1863"/>
      <c r="AA1863"/>
    </row>
    <row r="1864" spans="1:27" s="44" customFormat="1" x14ac:dyDescent="0.15">
      <c r="A1864" s="66"/>
      <c r="O1864"/>
      <c r="T1864"/>
      <c r="U1864"/>
      <c r="V1864"/>
      <c r="W1864"/>
      <c r="X1864"/>
      <c r="Y1864"/>
      <c r="Z1864"/>
      <c r="AA1864"/>
    </row>
    <row r="1865" spans="1:27" s="44" customFormat="1" x14ac:dyDescent="0.15">
      <c r="A1865" s="66"/>
      <c r="O1865"/>
      <c r="T1865"/>
      <c r="U1865"/>
      <c r="V1865"/>
      <c r="W1865"/>
      <c r="X1865"/>
      <c r="Y1865"/>
      <c r="Z1865"/>
      <c r="AA1865"/>
    </row>
    <row r="1866" spans="1:27" s="44" customFormat="1" x14ac:dyDescent="0.15">
      <c r="A1866" s="66"/>
      <c r="O1866"/>
      <c r="T1866"/>
      <c r="U1866"/>
      <c r="V1866"/>
      <c r="W1866"/>
      <c r="X1866"/>
      <c r="Y1866"/>
      <c r="Z1866"/>
      <c r="AA1866"/>
    </row>
    <row r="1867" spans="1:27" s="44" customFormat="1" x14ac:dyDescent="0.15">
      <c r="A1867" s="66"/>
      <c r="O1867"/>
      <c r="T1867"/>
      <c r="U1867"/>
      <c r="V1867"/>
      <c r="W1867"/>
      <c r="X1867"/>
      <c r="Y1867"/>
      <c r="Z1867"/>
      <c r="AA1867"/>
    </row>
    <row r="1868" spans="1:27" s="44" customFormat="1" x14ac:dyDescent="0.15">
      <c r="A1868" s="66"/>
      <c r="O1868"/>
      <c r="T1868"/>
      <c r="U1868"/>
      <c r="V1868"/>
      <c r="W1868"/>
      <c r="X1868"/>
      <c r="Y1868"/>
      <c r="Z1868"/>
      <c r="AA1868"/>
    </row>
    <row r="1869" spans="1:27" s="44" customFormat="1" x14ac:dyDescent="0.15">
      <c r="A1869" s="66"/>
      <c r="O1869"/>
      <c r="T1869"/>
      <c r="U1869"/>
      <c r="V1869"/>
      <c r="W1869"/>
      <c r="X1869"/>
      <c r="Y1869"/>
      <c r="Z1869"/>
      <c r="AA1869"/>
    </row>
    <row r="1870" spans="1:27" s="44" customFormat="1" x14ac:dyDescent="0.15">
      <c r="A1870" s="66"/>
      <c r="O1870"/>
      <c r="T1870"/>
      <c r="U1870"/>
      <c r="V1870"/>
      <c r="W1870"/>
      <c r="X1870"/>
      <c r="Y1870"/>
      <c r="Z1870"/>
      <c r="AA1870"/>
    </row>
    <row r="1871" spans="1:27" s="44" customFormat="1" x14ac:dyDescent="0.15">
      <c r="A1871" s="66"/>
      <c r="O1871"/>
      <c r="T1871"/>
      <c r="U1871"/>
      <c r="V1871"/>
      <c r="W1871"/>
      <c r="X1871"/>
      <c r="Y1871"/>
      <c r="Z1871"/>
      <c r="AA1871"/>
    </row>
    <row r="1872" spans="1:27" s="44" customFormat="1" x14ac:dyDescent="0.15">
      <c r="A1872" s="66"/>
      <c r="O1872"/>
      <c r="T1872"/>
      <c r="U1872"/>
      <c r="V1872"/>
      <c r="W1872"/>
      <c r="X1872"/>
      <c r="Y1872"/>
      <c r="Z1872"/>
      <c r="AA1872"/>
    </row>
    <row r="1873" spans="1:27" s="44" customFormat="1" x14ac:dyDescent="0.15">
      <c r="A1873" s="66"/>
      <c r="O1873"/>
      <c r="T1873"/>
      <c r="U1873"/>
      <c r="V1873"/>
      <c r="W1873"/>
      <c r="X1873"/>
      <c r="Y1873"/>
      <c r="Z1873"/>
      <c r="AA1873"/>
    </row>
    <row r="1874" spans="1:27" s="44" customFormat="1" x14ac:dyDescent="0.15">
      <c r="A1874" s="66"/>
      <c r="O1874"/>
      <c r="T1874"/>
      <c r="U1874"/>
      <c r="V1874"/>
      <c r="W1874"/>
      <c r="X1874"/>
      <c r="Y1874"/>
      <c r="Z1874"/>
      <c r="AA1874"/>
    </row>
    <row r="1875" spans="1:27" s="44" customFormat="1" x14ac:dyDescent="0.15">
      <c r="A1875" s="66"/>
      <c r="O1875"/>
      <c r="T1875"/>
      <c r="U1875"/>
      <c r="V1875"/>
      <c r="W1875"/>
      <c r="X1875"/>
      <c r="Y1875"/>
      <c r="Z1875"/>
      <c r="AA1875"/>
    </row>
    <row r="1876" spans="1:27" s="44" customFormat="1" x14ac:dyDescent="0.15">
      <c r="A1876" s="66"/>
      <c r="O1876"/>
      <c r="T1876"/>
      <c r="U1876"/>
      <c r="V1876"/>
      <c r="W1876"/>
      <c r="X1876"/>
      <c r="Y1876"/>
      <c r="Z1876"/>
      <c r="AA1876"/>
    </row>
    <row r="1877" spans="1:27" s="44" customFormat="1" x14ac:dyDescent="0.15">
      <c r="A1877" s="66"/>
      <c r="O1877"/>
      <c r="T1877"/>
      <c r="U1877"/>
      <c r="V1877"/>
      <c r="W1877"/>
      <c r="X1877"/>
      <c r="Y1877"/>
      <c r="Z1877"/>
      <c r="AA1877"/>
    </row>
    <row r="1878" spans="1:27" s="44" customFormat="1" x14ac:dyDescent="0.15">
      <c r="A1878" s="66"/>
      <c r="O1878"/>
      <c r="T1878"/>
      <c r="U1878"/>
      <c r="V1878"/>
      <c r="W1878"/>
      <c r="X1878"/>
      <c r="Y1878"/>
      <c r="Z1878"/>
      <c r="AA1878"/>
    </row>
    <row r="1879" spans="1:27" s="44" customFormat="1" x14ac:dyDescent="0.15">
      <c r="A1879" s="66"/>
      <c r="O1879"/>
      <c r="T1879"/>
      <c r="U1879"/>
      <c r="V1879"/>
      <c r="W1879"/>
      <c r="X1879"/>
      <c r="Y1879"/>
      <c r="Z1879"/>
      <c r="AA1879"/>
    </row>
    <row r="1880" spans="1:27" s="44" customFormat="1" x14ac:dyDescent="0.15">
      <c r="A1880" s="66"/>
      <c r="O1880"/>
      <c r="T1880"/>
      <c r="U1880"/>
      <c r="V1880"/>
      <c r="W1880"/>
      <c r="X1880"/>
      <c r="Y1880"/>
      <c r="Z1880"/>
      <c r="AA1880"/>
    </row>
    <row r="1881" spans="1:27" s="44" customFormat="1" x14ac:dyDescent="0.15">
      <c r="A1881" s="66"/>
      <c r="O1881"/>
      <c r="T1881"/>
      <c r="U1881"/>
      <c r="V1881"/>
      <c r="W1881"/>
      <c r="X1881"/>
      <c r="Y1881"/>
      <c r="Z1881"/>
      <c r="AA1881"/>
    </row>
    <row r="1882" spans="1:27" s="44" customFormat="1" x14ac:dyDescent="0.15">
      <c r="A1882" s="66"/>
      <c r="O1882"/>
      <c r="T1882"/>
      <c r="U1882"/>
      <c r="V1882"/>
      <c r="W1882"/>
      <c r="X1882"/>
      <c r="Y1882"/>
      <c r="Z1882"/>
      <c r="AA1882"/>
    </row>
    <row r="1883" spans="1:27" s="44" customFormat="1" x14ac:dyDescent="0.15">
      <c r="A1883" s="66"/>
      <c r="O1883"/>
      <c r="T1883"/>
      <c r="U1883"/>
      <c r="V1883"/>
      <c r="W1883"/>
      <c r="X1883"/>
      <c r="Y1883"/>
      <c r="Z1883"/>
      <c r="AA1883"/>
    </row>
    <row r="1884" spans="1:27" s="44" customFormat="1" x14ac:dyDescent="0.15">
      <c r="A1884" s="66"/>
      <c r="O1884"/>
      <c r="T1884"/>
      <c r="U1884"/>
      <c r="V1884"/>
      <c r="W1884"/>
      <c r="X1884"/>
      <c r="Y1884"/>
      <c r="Z1884"/>
      <c r="AA1884"/>
    </row>
    <row r="1885" spans="1:27" s="44" customFormat="1" x14ac:dyDescent="0.15">
      <c r="A1885" s="66"/>
      <c r="O1885"/>
      <c r="T1885"/>
      <c r="U1885"/>
      <c r="V1885"/>
      <c r="W1885"/>
      <c r="X1885"/>
      <c r="Y1885"/>
      <c r="Z1885"/>
      <c r="AA1885"/>
    </row>
    <row r="1886" spans="1:27" s="44" customFormat="1" x14ac:dyDescent="0.15">
      <c r="A1886" s="66"/>
      <c r="O1886"/>
      <c r="T1886"/>
      <c r="U1886"/>
      <c r="V1886"/>
      <c r="W1886"/>
      <c r="X1886"/>
      <c r="Y1886"/>
      <c r="Z1886"/>
      <c r="AA1886"/>
    </row>
    <row r="1887" spans="1:27" s="44" customFormat="1" x14ac:dyDescent="0.15">
      <c r="A1887" s="66"/>
      <c r="O1887"/>
      <c r="T1887"/>
      <c r="U1887"/>
      <c r="V1887"/>
      <c r="W1887"/>
      <c r="X1887"/>
      <c r="Y1887"/>
      <c r="Z1887"/>
      <c r="AA1887"/>
    </row>
    <row r="1888" spans="1:27" s="44" customFormat="1" x14ac:dyDescent="0.15">
      <c r="A1888" s="66"/>
      <c r="O1888"/>
      <c r="T1888"/>
      <c r="U1888"/>
      <c r="V1888"/>
      <c r="W1888"/>
      <c r="X1888"/>
      <c r="Y1888"/>
      <c r="Z1888"/>
      <c r="AA1888"/>
    </row>
    <row r="1889" spans="1:27" s="44" customFormat="1" x14ac:dyDescent="0.15">
      <c r="A1889" s="66"/>
      <c r="O1889"/>
      <c r="T1889"/>
      <c r="U1889"/>
      <c r="V1889"/>
      <c r="W1889"/>
      <c r="X1889"/>
      <c r="Y1889"/>
      <c r="Z1889"/>
      <c r="AA1889"/>
    </row>
    <row r="1890" spans="1:27" s="44" customFormat="1" x14ac:dyDescent="0.15">
      <c r="A1890" s="66"/>
      <c r="O1890"/>
      <c r="T1890"/>
      <c r="U1890"/>
      <c r="V1890"/>
      <c r="W1890"/>
      <c r="X1890"/>
      <c r="Y1890"/>
      <c r="Z1890"/>
      <c r="AA1890"/>
    </row>
    <row r="1891" spans="1:27" s="44" customFormat="1" x14ac:dyDescent="0.15">
      <c r="A1891" s="66"/>
      <c r="O1891"/>
      <c r="T1891"/>
      <c r="U1891"/>
      <c r="V1891"/>
      <c r="W1891"/>
      <c r="X1891"/>
      <c r="Y1891"/>
      <c r="Z1891"/>
      <c r="AA1891"/>
    </row>
    <row r="1892" spans="1:27" s="44" customFormat="1" x14ac:dyDescent="0.15">
      <c r="A1892" s="66"/>
      <c r="O1892"/>
      <c r="T1892"/>
      <c r="U1892"/>
      <c r="V1892"/>
      <c r="W1892"/>
      <c r="X1892"/>
      <c r="Y1892"/>
      <c r="Z1892"/>
      <c r="AA1892"/>
    </row>
    <row r="1893" spans="1:27" s="44" customFormat="1" x14ac:dyDescent="0.15">
      <c r="A1893" s="66"/>
      <c r="O1893"/>
      <c r="T1893"/>
      <c r="U1893"/>
      <c r="V1893"/>
      <c r="W1893"/>
      <c r="X1893"/>
      <c r="Y1893"/>
      <c r="Z1893"/>
      <c r="AA1893"/>
    </row>
    <row r="1894" spans="1:27" s="44" customFormat="1" x14ac:dyDescent="0.15">
      <c r="A1894" s="66"/>
      <c r="O1894"/>
      <c r="T1894"/>
      <c r="U1894"/>
      <c r="V1894"/>
      <c r="W1894"/>
      <c r="X1894"/>
      <c r="Y1894"/>
      <c r="Z1894"/>
      <c r="AA1894"/>
    </row>
    <row r="1895" spans="1:27" s="44" customFormat="1" x14ac:dyDescent="0.15">
      <c r="A1895" s="66"/>
      <c r="O1895"/>
      <c r="T1895"/>
      <c r="U1895"/>
      <c r="V1895"/>
      <c r="W1895"/>
      <c r="X1895"/>
      <c r="Y1895"/>
      <c r="Z1895"/>
      <c r="AA1895"/>
    </row>
    <row r="1896" spans="1:27" s="44" customFormat="1" x14ac:dyDescent="0.15">
      <c r="A1896" s="66"/>
      <c r="O1896"/>
      <c r="T1896"/>
      <c r="U1896"/>
      <c r="V1896"/>
      <c r="W1896"/>
      <c r="X1896"/>
      <c r="Y1896"/>
      <c r="Z1896"/>
      <c r="AA1896"/>
    </row>
    <row r="1897" spans="1:27" s="44" customFormat="1" x14ac:dyDescent="0.15">
      <c r="A1897" s="66"/>
      <c r="O1897"/>
      <c r="T1897"/>
      <c r="U1897"/>
      <c r="V1897"/>
      <c r="W1897"/>
      <c r="X1897"/>
      <c r="Y1897"/>
      <c r="Z1897"/>
      <c r="AA1897"/>
    </row>
    <row r="1898" spans="1:27" s="44" customFormat="1" x14ac:dyDescent="0.15">
      <c r="A1898" s="66"/>
      <c r="O1898"/>
      <c r="T1898"/>
      <c r="U1898"/>
      <c r="V1898"/>
      <c r="W1898"/>
      <c r="X1898"/>
      <c r="Y1898"/>
      <c r="Z1898"/>
      <c r="AA1898"/>
    </row>
    <row r="1899" spans="1:27" s="44" customFormat="1" x14ac:dyDescent="0.15">
      <c r="A1899" s="66"/>
      <c r="O1899"/>
      <c r="T1899"/>
      <c r="U1899"/>
      <c r="V1899"/>
      <c r="W1899"/>
      <c r="X1899"/>
      <c r="Y1899"/>
      <c r="Z1899"/>
      <c r="AA1899"/>
    </row>
    <row r="1900" spans="1:27" s="44" customFormat="1" x14ac:dyDescent="0.15">
      <c r="A1900" s="66"/>
      <c r="O1900"/>
      <c r="T1900"/>
      <c r="U1900"/>
      <c r="V1900"/>
      <c r="W1900"/>
      <c r="X1900"/>
      <c r="Y1900"/>
      <c r="Z1900"/>
      <c r="AA1900"/>
    </row>
    <row r="1901" spans="1:27" s="44" customFormat="1" x14ac:dyDescent="0.15">
      <c r="A1901" s="66"/>
      <c r="O1901"/>
      <c r="T1901"/>
      <c r="U1901"/>
      <c r="V1901"/>
      <c r="W1901"/>
      <c r="X1901"/>
      <c r="Y1901"/>
      <c r="Z1901"/>
      <c r="AA1901"/>
    </row>
    <row r="1902" spans="1:27" s="44" customFormat="1" x14ac:dyDescent="0.15">
      <c r="A1902" s="66"/>
      <c r="O1902"/>
      <c r="T1902"/>
      <c r="U1902"/>
      <c r="V1902"/>
      <c r="W1902"/>
      <c r="X1902"/>
      <c r="Y1902"/>
      <c r="Z1902"/>
      <c r="AA1902"/>
    </row>
    <row r="1903" spans="1:27" s="44" customFormat="1" x14ac:dyDescent="0.15">
      <c r="A1903" s="66"/>
      <c r="O1903"/>
      <c r="T1903"/>
      <c r="U1903"/>
      <c r="V1903"/>
      <c r="W1903"/>
      <c r="X1903"/>
      <c r="Y1903"/>
      <c r="Z1903"/>
      <c r="AA1903"/>
    </row>
    <row r="1904" spans="1:27" s="44" customFormat="1" x14ac:dyDescent="0.15">
      <c r="A1904" s="66"/>
      <c r="O1904"/>
      <c r="T1904"/>
      <c r="U1904"/>
      <c r="V1904"/>
      <c r="W1904"/>
      <c r="X1904"/>
      <c r="Y1904"/>
      <c r="Z1904"/>
      <c r="AA1904"/>
    </row>
    <row r="1905" spans="1:27" s="44" customFormat="1" x14ac:dyDescent="0.15">
      <c r="A1905" s="66"/>
      <c r="O1905"/>
      <c r="T1905"/>
      <c r="U1905"/>
      <c r="V1905"/>
      <c r="W1905"/>
      <c r="X1905"/>
      <c r="Y1905"/>
      <c r="Z1905"/>
      <c r="AA1905"/>
    </row>
    <row r="1906" spans="1:27" s="44" customFormat="1" x14ac:dyDescent="0.15">
      <c r="A1906" s="66"/>
      <c r="O1906"/>
      <c r="T1906"/>
      <c r="U1906"/>
      <c r="V1906"/>
      <c r="W1906"/>
      <c r="X1906"/>
      <c r="Y1906"/>
      <c r="Z1906"/>
      <c r="AA1906"/>
    </row>
    <row r="1907" spans="1:27" s="44" customFormat="1" x14ac:dyDescent="0.15">
      <c r="A1907" s="66"/>
      <c r="O1907"/>
      <c r="T1907"/>
      <c r="U1907"/>
      <c r="V1907"/>
      <c r="W1907"/>
      <c r="X1907"/>
      <c r="Y1907"/>
      <c r="Z1907"/>
      <c r="AA1907"/>
    </row>
    <row r="1908" spans="1:27" s="44" customFormat="1" x14ac:dyDescent="0.15">
      <c r="A1908" s="66"/>
      <c r="O1908"/>
      <c r="T1908"/>
      <c r="U1908"/>
      <c r="V1908"/>
      <c r="W1908"/>
      <c r="X1908"/>
      <c r="Y1908"/>
      <c r="Z1908"/>
      <c r="AA1908"/>
    </row>
    <row r="1909" spans="1:27" s="44" customFormat="1" x14ac:dyDescent="0.15">
      <c r="A1909" s="66"/>
      <c r="O1909"/>
      <c r="T1909"/>
      <c r="U1909"/>
      <c r="V1909"/>
      <c r="W1909"/>
      <c r="X1909"/>
      <c r="Y1909"/>
      <c r="Z1909"/>
      <c r="AA1909"/>
    </row>
    <row r="1910" spans="1:27" s="44" customFormat="1" x14ac:dyDescent="0.15">
      <c r="A1910" s="66"/>
      <c r="O1910"/>
      <c r="T1910"/>
      <c r="U1910"/>
      <c r="V1910"/>
      <c r="W1910"/>
      <c r="X1910"/>
      <c r="Y1910"/>
      <c r="Z1910"/>
      <c r="AA1910"/>
    </row>
    <row r="1911" spans="1:27" s="44" customFormat="1" x14ac:dyDescent="0.15">
      <c r="A1911" s="66"/>
      <c r="O1911"/>
      <c r="T1911"/>
      <c r="U1911"/>
      <c r="V1911"/>
      <c r="W1911"/>
      <c r="X1911"/>
      <c r="Y1911"/>
      <c r="Z1911"/>
      <c r="AA1911"/>
    </row>
    <row r="1912" spans="1:27" s="44" customFormat="1" x14ac:dyDescent="0.15">
      <c r="A1912" s="66"/>
      <c r="O1912"/>
      <c r="T1912"/>
      <c r="U1912"/>
      <c r="V1912"/>
      <c r="W1912"/>
      <c r="X1912"/>
      <c r="Y1912"/>
      <c r="Z1912"/>
      <c r="AA1912"/>
    </row>
    <row r="1913" spans="1:27" s="44" customFormat="1" x14ac:dyDescent="0.15">
      <c r="A1913" s="66"/>
      <c r="O1913"/>
      <c r="T1913"/>
      <c r="U1913"/>
      <c r="V1913"/>
      <c r="W1913"/>
      <c r="X1913"/>
      <c r="Y1913"/>
      <c r="Z1913"/>
      <c r="AA1913"/>
    </row>
    <row r="1914" spans="1:27" s="44" customFormat="1" x14ac:dyDescent="0.15">
      <c r="A1914" s="66"/>
      <c r="O1914"/>
      <c r="T1914"/>
      <c r="U1914"/>
      <c r="V1914"/>
      <c r="W1914"/>
      <c r="X1914"/>
      <c r="Y1914"/>
      <c r="Z1914"/>
      <c r="AA1914"/>
    </row>
    <row r="1915" spans="1:27" s="44" customFormat="1" x14ac:dyDescent="0.15">
      <c r="A1915" s="66"/>
      <c r="O1915"/>
      <c r="T1915"/>
      <c r="U1915"/>
      <c r="V1915"/>
      <c r="W1915"/>
      <c r="X1915"/>
      <c r="Y1915"/>
      <c r="Z1915"/>
      <c r="AA1915"/>
    </row>
    <row r="1916" spans="1:27" s="44" customFormat="1" x14ac:dyDescent="0.15">
      <c r="A1916" s="66"/>
      <c r="O1916"/>
      <c r="T1916"/>
      <c r="U1916"/>
      <c r="V1916"/>
      <c r="W1916"/>
      <c r="X1916"/>
      <c r="Y1916"/>
      <c r="Z1916"/>
      <c r="AA1916"/>
    </row>
    <row r="1917" spans="1:27" s="44" customFormat="1" x14ac:dyDescent="0.15">
      <c r="A1917" s="66"/>
      <c r="O1917"/>
      <c r="T1917"/>
      <c r="U1917"/>
      <c r="V1917"/>
      <c r="W1917"/>
      <c r="X1917"/>
      <c r="Y1917"/>
      <c r="Z1917"/>
      <c r="AA1917"/>
    </row>
    <row r="1918" spans="1:27" s="44" customFormat="1" x14ac:dyDescent="0.15">
      <c r="A1918" s="66"/>
      <c r="O1918"/>
      <c r="T1918"/>
      <c r="U1918"/>
      <c r="V1918"/>
      <c r="W1918"/>
      <c r="X1918"/>
      <c r="Y1918"/>
      <c r="Z1918"/>
      <c r="AA1918"/>
    </row>
    <row r="1919" spans="1:27" s="44" customFormat="1" x14ac:dyDescent="0.15">
      <c r="A1919" s="66"/>
      <c r="O1919"/>
      <c r="T1919"/>
      <c r="U1919"/>
      <c r="V1919"/>
      <c r="W1919"/>
      <c r="X1919"/>
      <c r="Y1919"/>
      <c r="Z1919"/>
      <c r="AA1919"/>
    </row>
    <row r="1920" spans="1:27" s="44" customFormat="1" x14ac:dyDescent="0.15">
      <c r="A1920" s="66"/>
      <c r="O1920"/>
      <c r="T1920"/>
      <c r="U1920"/>
      <c r="V1920"/>
      <c r="W1920"/>
      <c r="X1920"/>
      <c r="Y1920"/>
      <c r="Z1920"/>
      <c r="AA1920"/>
    </row>
    <row r="1921" spans="1:27" s="44" customFormat="1" x14ac:dyDescent="0.15">
      <c r="A1921" s="66"/>
      <c r="O1921"/>
      <c r="T1921"/>
      <c r="U1921"/>
      <c r="V1921"/>
      <c r="W1921"/>
      <c r="X1921"/>
      <c r="Y1921"/>
      <c r="Z1921"/>
      <c r="AA1921"/>
    </row>
    <row r="1922" spans="1:27" s="44" customFormat="1" x14ac:dyDescent="0.15">
      <c r="A1922" s="66"/>
      <c r="O1922"/>
      <c r="T1922"/>
      <c r="U1922"/>
      <c r="V1922"/>
      <c r="W1922"/>
      <c r="X1922"/>
      <c r="Y1922"/>
      <c r="Z1922"/>
      <c r="AA1922"/>
    </row>
    <row r="1923" spans="1:27" s="44" customFormat="1" x14ac:dyDescent="0.15">
      <c r="A1923" s="66"/>
      <c r="O1923"/>
      <c r="T1923"/>
      <c r="U1923"/>
      <c r="V1923"/>
      <c r="W1923"/>
      <c r="X1923"/>
      <c r="Y1923"/>
      <c r="Z1923"/>
      <c r="AA1923"/>
    </row>
    <row r="1924" spans="1:27" s="44" customFormat="1" x14ac:dyDescent="0.15">
      <c r="A1924" s="66"/>
      <c r="O1924"/>
      <c r="T1924"/>
      <c r="U1924"/>
      <c r="V1924"/>
      <c r="W1924"/>
      <c r="X1924"/>
      <c r="Y1924"/>
      <c r="Z1924"/>
      <c r="AA1924"/>
    </row>
    <row r="1925" spans="1:27" s="44" customFormat="1" x14ac:dyDescent="0.15">
      <c r="A1925" s="66"/>
      <c r="O1925"/>
      <c r="T1925"/>
      <c r="U1925"/>
      <c r="V1925"/>
      <c r="W1925"/>
      <c r="X1925"/>
      <c r="Y1925"/>
      <c r="Z1925"/>
      <c r="AA1925"/>
    </row>
    <row r="1926" spans="1:27" s="44" customFormat="1" x14ac:dyDescent="0.15">
      <c r="A1926" s="66"/>
      <c r="O1926"/>
      <c r="T1926"/>
      <c r="U1926"/>
      <c r="V1926"/>
      <c r="W1926"/>
      <c r="X1926"/>
      <c r="Y1926"/>
      <c r="Z1926"/>
      <c r="AA1926"/>
    </row>
    <row r="1927" spans="1:27" s="44" customFormat="1" x14ac:dyDescent="0.15">
      <c r="A1927" s="66"/>
      <c r="O1927"/>
      <c r="T1927"/>
      <c r="U1927"/>
      <c r="V1927"/>
      <c r="W1927"/>
      <c r="X1927"/>
      <c r="Y1927"/>
      <c r="Z1927"/>
      <c r="AA1927"/>
    </row>
    <row r="1928" spans="1:27" s="44" customFormat="1" x14ac:dyDescent="0.15">
      <c r="A1928" s="66"/>
      <c r="O1928"/>
      <c r="T1928"/>
      <c r="U1928"/>
      <c r="V1928"/>
      <c r="W1928"/>
      <c r="X1928"/>
      <c r="Y1928"/>
      <c r="Z1928"/>
      <c r="AA1928"/>
    </row>
    <row r="1929" spans="1:27" s="44" customFormat="1" x14ac:dyDescent="0.15">
      <c r="A1929" s="66"/>
      <c r="O1929"/>
      <c r="T1929"/>
      <c r="U1929"/>
      <c r="V1929"/>
      <c r="W1929"/>
      <c r="X1929"/>
      <c r="Y1929"/>
      <c r="Z1929"/>
      <c r="AA1929"/>
    </row>
    <row r="1930" spans="1:27" s="44" customFormat="1" x14ac:dyDescent="0.15">
      <c r="A1930" s="66"/>
      <c r="O1930"/>
      <c r="T1930"/>
      <c r="U1930"/>
      <c r="V1930"/>
      <c r="W1930"/>
      <c r="X1930"/>
      <c r="Y1930"/>
      <c r="Z1930"/>
      <c r="AA1930"/>
    </row>
    <row r="1931" spans="1:27" s="44" customFormat="1" x14ac:dyDescent="0.15">
      <c r="A1931" s="66"/>
      <c r="O1931"/>
      <c r="T1931"/>
      <c r="U1931"/>
      <c r="V1931"/>
      <c r="W1931"/>
      <c r="X1931"/>
      <c r="Y1931"/>
      <c r="Z1931"/>
      <c r="AA1931"/>
    </row>
    <row r="1932" spans="1:27" s="44" customFormat="1" x14ac:dyDescent="0.15">
      <c r="A1932" s="66"/>
      <c r="O1932"/>
      <c r="T1932"/>
      <c r="U1932"/>
      <c r="V1932"/>
      <c r="W1932"/>
      <c r="X1932"/>
      <c r="Y1932"/>
      <c r="Z1932"/>
      <c r="AA1932"/>
    </row>
    <row r="1933" spans="1:27" s="44" customFormat="1" x14ac:dyDescent="0.15">
      <c r="A1933" s="66"/>
      <c r="O1933"/>
      <c r="T1933"/>
      <c r="U1933"/>
      <c r="V1933"/>
      <c r="W1933"/>
      <c r="X1933"/>
      <c r="Y1933"/>
      <c r="Z1933"/>
      <c r="AA1933"/>
    </row>
    <row r="1934" spans="1:27" s="44" customFormat="1" x14ac:dyDescent="0.15">
      <c r="A1934" s="66"/>
      <c r="O1934"/>
      <c r="T1934"/>
      <c r="U1934"/>
      <c r="V1934"/>
      <c r="W1934"/>
      <c r="X1934"/>
      <c r="Y1934"/>
      <c r="Z1934"/>
      <c r="AA1934"/>
    </row>
    <row r="1935" spans="1:27" s="44" customFormat="1" x14ac:dyDescent="0.15">
      <c r="A1935" s="66"/>
      <c r="O1935"/>
      <c r="T1935"/>
      <c r="U1935"/>
      <c r="V1935"/>
      <c r="W1935"/>
      <c r="X1935"/>
      <c r="Y1935"/>
      <c r="Z1935"/>
      <c r="AA1935"/>
    </row>
    <row r="1936" spans="1:27" s="44" customFormat="1" x14ac:dyDescent="0.15">
      <c r="A1936" s="66"/>
      <c r="O1936"/>
      <c r="T1936"/>
      <c r="U1936"/>
      <c r="V1936"/>
      <c r="W1936"/>
      <c r="X1936"/>
      <c r="Y1936"/>
      <c r="Z1936"/>
      <c r="AA1936"/>
    </row>
    <row r="1937" spans="1:27" s="44" customFormat="1" x14ac:dyDescent="0.15">
      <c r="A1937" s="66"/>
      <c r="O1937"/>
      <c r="T1937"/>
      <c r="U1937"/>
      <c r="V1937"/>
      <c r="W1937"/>
      <c r="X1937"/>
      <c r="Y1937"/>
      <c r="Z1937"/>
      <c r="AA1937"/>
    </row>
    <row r="1938" spans="1:27" s="44" customFormat="1" x14ac:dyDescent="0.15">
      <c r="A1938" s="66"/>
      <c r="O1938"/>
      <c r="T1938"/>
      <c r="U1938"/>
      <c r="V1938"/>
      <c r="W1938"/>
      <c r="X1938"/>
      <c r="Y1938"/>
      <c r="Z1938"/>
      <c r="AA1938"/>
    </row>
    <row r="1939" spans="1:27" s="44" customFormat="1" x14ac:dyDescent="0.15">
      <c r="A1939" s="66"/>
      <c r="O1939"/>
      <c r="T1939"/>
      <c r="U1939"/>
      <c r="V1939"/>
      <c r="W1939"/>
      <c r="X1939"/>
      <c r="Y1939"/>
      <c r="Z1939"/>
      <c r="AA1939"/>
    </row>
    <row r="1940" spans="1:27" s="44" customFormat="1" x14ac:dyDescent="0.15">
      <c r="A1940" s="66"/>
      <c r="O1940"/>
      <c r="T1940"/>
      <c r="U1940"/>
      <c r="V1940"/>
      <c r="W1940"/>
      <c r="X1940"/>
      <c r="Y1940"/>
      <c r="Z1940"/>
      <c r="AA1940"/>
    </row>
    <row r="1941" spans="1:27" s="44" customFormat="1" x14ac:dyDescent="0.15">
      <c r="A1941" s="66"/>
      <c r="O1941"/>
      <c r="T1941"/>
      <c r="U1941"/>
      <c r="V1941"/>
      <c r="W1941"/>
      <c r="X1941"/>
      <c r="Y1941"/>
      <c r="Z1941"/>
      <c r="AA1941"/>
    </row>
    <row r="1942" spans="1:27" s="44" customFormat="1" x14ac:dyDescent="0.15">
      <c r="A1942" s="66"/>
      <c r="O1942"/>
      <c r="T1942"/>
      <c r="U1942"/>
      <c r="V1942"/>
      <c r="W1942"/>
      <c r="X1942"/>
      <c r="Y1942"/>
      <c r="Z1942"/>
      <c r="AA1942"/>
    </row>
    <row r="1943" spans="1:27" s="44" customFormat="1" x14ac:dyDescent="0.15">
      <c r="A1943" s="66"/>
      <c r="O1943"/>
      <c r="T1943"/>
      <c r="U1943"/>
      <c r="V1943"/>
      <c r="W1943"/>
      <c r="X1943"/>
      <c r="Y1943"/>
      <c r="Z1943"/>
      <c r="AA1943"/>
    </row>
    <row r="1944" spans="1:27" s="44" customFormat="1" x14ac:dyDescent="0.15">
      <c r="A1944" s="66"/>
      <c r="O1944"/>
      <c r="T1944"/>
      <c r="U1944"/>
      <c r="V1944"/>
      <c r="W1944"/>
      <c r="X1944"/>
      <c r="Y1944"/>
      <c r="Z1944"/>
      <c r="AA1944"/>
    </row>
    <row r="1945" spans="1:27" s="44" customFormat="1" x14ac:dyDescent="0.15">
      <c r="A1945" s="66"/>
      <c r="O1945"/>
      <c r="T1945"/>
      <c r="U1945"/>
      <c r="V1945"/>
      <c r="W1945"/>
      <c r="X1945"/>
      <c r="Y1945"/>
      <c r="Z1945"/>
      <c r="AA1945"/>
    </row>
    <row r="1946" spans="1:27" s="44" customFormat="1" x14ac:dyDescent="0.15">
      <c r="A1946" s="66"/>
      <c r="O1946"/>
      <c r="T1946"/>
      <c r="U1946"/>
      <c r="V1946"/>
      <c r="W1946"/>
      <c r="X1946"/>
      <c r="Y1946"/>
      <c r="Z1946"/>
      <c r="AA1946"/>
    </row>
    <row r="1947" spans="1:27" s="44" customFormat="1" x14ac:dyDescent="0.15">
      <c r="A1947" s="66"/>
      <c r="O1947"/>
      <c r="T1947"/>
      <c r="U1947"/>
      <c r="V1947"/>
      <c r="W1947"/>
      <c r="X1947"/>
      <c r="Y1947"/>
      <c r="Z1947"/>
      <c r="AA1947"/>
    </row>
    <row r="1948" spans="1:27" s="44" customFormat="1" x14ac:dyDescent="0.15">
      <c r="A1948" s="66"/>
      <c r="O1948"/>
      <c r="T1948"/>
      <c r="U1948"/>
      <c r="V1948"/>
      <c r="W1948"/>
      <c r="X1948"/>
      <c r="Y1948"/>
      <c r="Z1948"/>
      <c r="AA1948"/>
    </row>
    <row r="1949" spans="1:27" s="44" customFormat="1" x14ac:dyDescent="0.15">
      <c r="A1949" s="66"/>
      <c r="O1949"/>
      <c r="T1949"/>
      <c r="U1949"/>
      <c r="V1949"/>
      <c r="W1949"/>
      <c r="X1949"/>
      <c r="Y1949"/>
      <c r="Z1949"/>
      <c r="AA1949"/>
    </row>
    <row r="1950" spans="1:27" s="44" customFormat="1" x14ac:dyDescent="0.15">
      <c r="A1950" s="66"/>
      <c r="O1950"/>
      <c r="T1950"/>
      <c r="U1950"/>
      <c r="V1950"/>
      <c r="W1950"/>
      <c r="X1950"/>
      <c r="Y1950"/>
      <c r="Z1950"/>
      <c r="AA1950"/>
    </row>
    <row r="1951" spans="1:27" s="44" customFormat="1" x14ac:dyDescent="0.15">
      <c r="A1951" s="66"/>
      <c r="O1951"/>
      <c r="T1951"/>
      <c r="U1951"/>
      <c r="V1951"/>
      <c r="W1951"/>
      <c r="X1951"/>
      <c r="Y1951"/>
      <c r="Z1951"/>
      <c r="AA1951"/>
    </row>
    <row r="1952" spans="1:27" s="44" customFormat="1" x14ac:dyDescent="0.15">
      <c r="A1952" s="66"/>
      <c r="O1952"/>
      <c r="T1952"/>
      <c r="U1952"/>
      <c r="V1952"/>
      <c r="W1952"/>
      <c r="X1952"/>
      <c r="Y1952"/>
      <c r="Z1952"/>
      <c r="AA1952"/>
    </row>
    <row r="1953" spans="1:27" s="44" customFormat="1" x14ac:dyDescent="0.15">
      <c r="A1953" s="66"/>
      <c r="O1953"/>
      <c r="T1953"/>
      <c r="U1953"/>
      <c r="V1953"/>
      <c r="W1953"/>
      <c r="X1953"/>
      <c r="Y1953"/>
      <c r="Z1953"/>
      <c r="AA1953"/>
    </row>
    <row r="1954" spans="1:27" s="44" customFormat="1" x14ac:dyDescent="0.15">
      <c r="A1954" s="66"/>
      <c r="O1954"/>
      <c r="T1954"/>
      <c r="U1954"/>
      <c r="V1954"/>
      <c r="W1954"/>
      <c r="X1954"/>
      <c r="Y1954"/>
      <c r="Z1954"/>
      <c r="AA1954"/>
    </row>
    <row r="1955" spans="1:27" s="44" customFormat="1" x14ac:dyDescent="0.15">
      <c r="A1955" s="66"/>
      <c r="O1955"/>
      <c r="T1955"/>
      <c r="U1955"/>
      <c r="V1955"/>
      <c r="W1955"/>
      <c r="X1955"/>
      <c r="Y1955"/>
      <c r="Z1955"/>
      <c r="AA1955"/>
    </row>
    <row r="1956" spans="1:27" s="44" customFormat="1" x14ac:dyDescent="0.15">
      <c r="A1956" s="66"/>
      <c r="O1956"/>
      <c r="T1956"/>
      <c r="U1956"/>
      <c r="V1956"/>
      <c r="W1956"/>
      <c r="X1956"/>
      <c r="Y1956"/>
      <c r="Z1956"/>
      <c r="AA1956"/>
    </row>
    <row r="1957" spans="1:27" s="44" customFormat="1" x14ac:dyDescent="0.15">
      <c r="A1957" s="66"/>
      <c r="O1957"/>
      <c r="T1957"/>
      <c r="U1957"/>
      <c r="V1957"/>
      <c r="W1957"/>
      <c r="X1957"/>
      <c r="Y1957"/>
      <c r="Z1957"/>
      <c r="AA1957"/>
    </row>
    <row r="1958" spans="1:27" s="44" customFormat="1" x14ac:dyDescent="0.15">
      <c r="A1958" s="66"/>
      <c r="O1958"/>
      <c r="T1958"/>
      <c r="U1958"/>
      <c r="V1958"/>
      <c r="W1958"/>
      <c r="X1958"/>
      <c r="Y1958"/>
      <c r="Z1958"/>
      <c r="AA1958"/>
    </row>
    <row r="1959" spans="1:27" s="44" customFormat="1" x14ac:dyDescent="0.15">
      <c r="A1959" s="66"/>
      <c r="O1959"/>
      <c r="T1959"/>
      <c r="U1959"/>
      <c r="V1959"/>
      <c r="W1959"/>
      <c r="X1959"/>
      <c r="Y1959"/>
      <c r="Z1959"/>
      <c r="AA1959"/>
    </row>
    <row r="1960" spans="1:27" s="44" customFormat="1" x14ac:dyDescent="0.15">
      <c r="A1960" s="66"/>
      <c r="O1960"/>
      <c r="T1960"/>
      <c r="U1960"/>
      <c r="V1960"/>
      <c r="W1960"/>
      <c r="X1960"/>
      <c r="Y1960"/>
      <c r="Z1960"/>
      <c r="AA1960"/>
    </row>
    <row r="1961" spans="1:27" s="44" customFormat="1" x14ac:dyDescent="0.15">
      <c r="A1961" s="66"/>
      <c r="O1961"/>
      <c r="T1961"/>
      <c r="U1961"/>
      <c r="V1961"/>
      <c r="W1961"/>
      <c r="X1961"/>
      <c r="Y1961"/>
      <c r="Z1961"/>
      <c r="AA1961"/>
    </row>
    <row r="1962" spans="1:27" s="44" customFormat="1" x14ac:dyDescent="0.15">
      <c r="A1962" s="66"/>
      <c r="O1962"/>
      <c r="T1962"/>
      <c r="U1962"/>
      <c r="V1962"/>
      <c r="W1962"/>
      <c r="X1962"/>
      <c r="Y1962"/>
      <c r="Z1962"/>
      <c r="AA1962"/>
    </row>
    <row r="1963" spans="1:27" s="44" customFormat="1" x14ac:dyDescent="0.15">
      <c r="A1963" s="66"/>
      <c r="O1963"/>
      <c r="T1963"/>
      <c r="U1963"/>
      <c r="V1963"/>
      <c r="W1963"/>
      <c r="X1963"/>
      <c r="Y1963"/>
      <c r="Z1963"/>
      <c r="AA1963"/>
    </row>
    <row r="1964" spans="1:27" s="44" customFormat="1" x14ac:dyDescent="0.15">
      <c r="A1964" s="66"/>
      <c r="O1964"/>
      <c r="T1964"/>
      <c r="U1964"/>
      <c r="V1964"/>
      <c r="W1964"/>
      <c r="X1964"/>
      <c r="Y1964"/>
      <c r="Z1964"/>
      <c r="AA1964"/>
    </row>
    <row r="1965" spans="1:27" s="44" customFormat="1" x14ac:dyDescent="0.15">
      <c r="A1965" s="66"/>
      <c r="O1965"/>
      <c r="T1965"/>
      <c r="U1965"/>
      <c r="V1965"/>
      <c r="W1965"/>
      <c r="X1965"/>
      <c r="Y1965"/>
      <c r="Z1965"/>
      <c r="AA1965"/>
    </row>
    <row r="1966" spans="1:27" s="44" customFormat="1" x14ac:dyDescent="0.15">
      <c r="A1966" s="66"/>
      <c r="O1966"/>
      <c r="T1966"/>
      <c r="U1966"/>
      <c r="V1966"/>
      <c r="W1966"/>
      <c r="X1966"/>
      <c r="Y1966"/>
      <c r="Z1966"/>
      <c r="AA1966"/>
    </row>
    <row r="1967" spans="1:27" s="44" customFormat="1" x14ac:dyDescent="0.15">
      <c r="A1967" s="66"/>
      <c r="O1967"/>
      <c r="T1967"/>
      <c r="U1967"/>
      <c r="V1967"/>
      <c r="W1967"/>
      <c r="X1967"/>
      <c r="Y1967"/>
      <c r="Z1967"/>
      <c r="AA1967"/>
    </row>
    <row r="1968" spans="1:27" s="44" customFormat="1" x14ac:dyDescent="0.15">
      <c r="A1968" s="66"/>
      <c r="O1968"/>
      <c r="T1968"/>
      <c r="U1968"/>
      <c r="V1968"/>
      <c r="W1968"/>
      <c r="X1968"/>
      <c r="Y1968"/>
      <c r="Z1968"/>
      <c r="AA1968"/>
    </row>
    <row r="1969" spans="1:27" s="44" customFormat="1" x14ac:dyDescent="0.15">
      <c r="A1969" s="66"/>
      <c r="O1969"/>
      <c r="T1969"/>
      <c r="U1969"/>
      <c r="V1969"/>
      <c r="W1969"/>
      <c r="X1969"/>
      <c r="Y1969"/>
      <c r="Z1969"/>
      <c r="AA1969"/>
    </row>
    <row r="1970" spans="1:27" s="44" customFormat="1" x14ac:dyDescent="0.15">
      <c r="A1970" s="66"/>
      <c r="O1970"/>
      <c r="T1970"/>
      <c r="U1970"/>
      <c r="V1970"/>
      <c r="W1970"/>
      <c r="X1970"/>
      <c r="Y1970"/>
      <c r="Z1970"/>
      <c r="AA1970"/>
    </row>
    <row r="1971" spans="1:27" s="44" customFormat="1" x14ac:dyDescent="0.15">
      <c r="A1971" s="66"/>
      <c r="O1971"/>
      <c r="T1971"/>
      <c r="U1971"/>
      <c r="V1971"/>
      <c r="W1971"/>
      <c r="X1971"/>
      <c r="Y1971"/>
      <c r="Z1971"/>
      <c r="AA1971"/>
    </row>
    <row r="1972" spans="1:27" s="44" customFormat="1" x14ac:dyDescent="0.15">
      <c r="A1972" s="66"/>
      <c r="O1972"/>
      <c r="T1972"/>
      <c r="U1972"/>
      <c r="V1972"/>
      <c r="W1972"/>
      <c r="X1972"/>
      <c r="Y1972"/>
      <c r="Z1972"/>
      <c r="AA1972"/>
    </row>
    <row r="1973" spans="1:27" s="44" customFormat="1" x14ac:dyDescent="0.15">
      <c r="A1973" s="66"/>
      <c r="O1973"/>
      <c r="T1973"/>
      <c r="U1973"/>
      <c r="V1973"/>
      <c r="W1973"/>
      <c r="X1973"/>
      <c r="Y1973"/>
      <c r="Z1973"/>
      <c r="AA1973"/>
    </row>
    <row r="1974" spans="1:27" s="44" customFormat="1" x14ac:dyDescent="0.15">
      <c r="A1974" s="66"/>
      <c r="O1974"/>
      <c r="T1974"/>
      <c r="U1974"/>
      <c r="V1974"/>
      <c r="W1974"/>
      <c r="X1974"/>
      <c r="Y1974"/>
      <c r="Z1974"/>
      <c r="AA1974"/>
    </row>
    <row r="1975" spans="1:27" s="44" customFormat="1" x14ac:dyDescent="0.15">
      <c r="A1975" s="66"/>
      <c r="O1975"/>
      <c r="T1975"/>
      <c r="U1975"/>
      <c r="V1975"/>
      <c r="W1975"/>
      <c r="X1975"/>
      <c r="Y1975"/>
      <c r="Z1975"/>
      <c r="AA1975"/>
    </row>
    <row r="1976" spans="1:27" s="44" customFormat="1" x14ac:dyDescent="0.15">
      <c r="A1976" s="66"/>
      <c r="O1976"/>
      <c r="T1976"/>
      <c r="U1976"/>
      <c r="V1976"/>
      <c r="W1976"/>
      <c r="X1976"/>
      <c r="Y1976"/>
      <c r="Z1976"/>
      <c r="AA1976"/>
    </row>
    <row r="1977" spans="1:27" s="44" customFormat="1" x14ac:dyDescent="0.15">
      <c r="A1977" s="66"/>
      <c r="O1977"/>
      <c r="T1977"/>
      <c r="U1977"/>
      <c r="V1977"/>
      <c r="W1977"/>
      <c r="X1977"/>
      <c r="Y1977"/>
      <c r="Z1977"/>
      <c r="AA1977"/>
    </row>
    <row r="1978" spans="1:27" s="44" customFormat="1" x14ac:dyDescent="0.15">
      <c r="A1978" s="66"/>
      <c r="O1978"/>
      <c r="T1978"/>
      <c r="U1978"/>
      <c r="V1978"/>
      <c r="W1978"/>
      <c r="X1978"/>
      <c r="Y1978"/>
      <c r="Z1978"/>
      <c r="AA1978"/>
    </row>
    <row r="1979" spans="1:27" s="44" customFormat="1" x14ac:dyDescent="0.15">
      <c r="A1979" s="66"/>
      <c r="O1979"/>
      <c r="T1979"/>
      <c r="U1979"/>
      <c r="V1979"/>
      <c r="W1979"/>
      <c r="X1979"/>
      <c r="Y1979"/>
      <c r="Z1979"/>
      <c r="AA1979"/>
    </row>
    <row r="1980" spans="1:27" s="44" customFormat="1" x14ac:dyDescent="0.15">
      <c r="A1980" s="66"/>
      <c r="O1980"/>
      <c r="T1980"/>
      <c r="U1980"/>
      <c r="V1980"/>
      <c r="W1980"/>
      <c r="X1980"/>
      <c r="Y1980"/>
      <c r="Z1980"/>
      <c r="AA1980"/>
    </row>
    <row r="1981" spans="1:27" s="44" customFormat="1" x14ac:dyDescent="0.15">
      <c r="A1981" s="66"/>
      <c r="O1981"/>
      <c r="T1981"/>
      <c r="U1981"/>
      <c r="V1981"/>
      <c r="W1981"/>
      <c r="X1981"/>
      <c r="Y1981"/>
      <c r="Z1981"/>
      <c r="AA1981"/>
    </row>
    <row r="1982" spans="1:27" s="44" customFormat="1" x14ac:dyDescent="0.15">
      <c r="A1982" s="66"/>
      <c r="O1982"/>
      <c r="T1982"/>
      <c r="U1982"/>
      <c r="V1982"/>
      <c r="W1982"/>
      <c r="X1982"/>
      <c r="Y1982"/>
      <c r="Z1982"/>
      <c r="AA1982"/>
    </row>
    <row r="1983" spans="1:27" s="44" customFormat="1" x14ac:dyDescent="0.15">
      <c r="A1983" s="66"/>
      <c r="O1983"/>
      <c r="T1983"/>
      <c r="U1983"/>
      <c r="V1983"/>
      <c r="W1983"/>
      <c r="X1983"/>
      <c r="Y1983"/>
      <c r="Z1983"/>
      <c r="AA1983"/>
    </row>
    <row r="1984" spans="1:27" s="44" customFormat="1" x14ac:dyDescent="0.15">
      <c r="A1984" s="66"/>
      <c r="O1984"/>
      <c r="T1984"/>
      <c r="U1984"/>
      <c r="V1984"/>
      <c r="W1984"/>
      <c r="X1984"/>
      <c r="Y1984"/>
      <c r="Z1984"/>
      <c r="AA1984"/>
    </row>
    <row r="1985" spans="1:27" s="44" customFormat="1" x14ac:dyDescent="0.15">
      <c r="A1985" s="66"/>
      <c r="O1985"/>
      <c r="T1985"/>
      <c r="U1985"/>
      <c r="V1985"/>
      <c r="W1985"/>
      <c r="X1985"/>
      <c r="Y1985"/>
      <c r="Z1985"/>
      <c r="AA1985"/>
    </row>
    <row r="1986" spans="1:27" s="44" customFormat="1" x14ac:dyDescent="0.15">
      <c r="A1986" s="66"/>
      <c r="O1986"/>
      <c r="T1986"/>
      <c r="U1986"/>
      <c r="V1986"/>
      <c r="W1986"/>
      <c r="X1986"/>
      <c r="Y1986"/>
      <c r="Z1986"/>
      <c r="AA1986"/>
    </row>
    <row r="1987" spans="1:27" s="44" customFormat="1" x14ac:dyDescent="0.15">
      <c r="A1987" s="66"/>
      <c r="O1987"/>
      <c r="T1987"/>
      <c r="U1987"/>
      <c r="V1987"/>
      <c r="W1987"/>
      <c r="X1987"/>
      <c r="Y1987"/>
      <c r="Z1987"/>
      <c r="AA1987"/>
    </row>
    <row r="1988" spans="1:27" s="44" customFormat="1" x14ac:dyDescent="0.15">
      <c r="A1988" s="66"/>
      <c r="O1988"/>
      <c r="T1988"/>
      <c r="U1988"/>
      <c r="V1988"/>
      <c r="W1988"/>
      <c r="X1988"/>
      <c r="Y1988"/>
      <c r="Z1988"/>
      <c r="AA1988"/>
    </row>
    <row r="1989" spans="1:27" s="44" customFormat="1" x14ac:dyDescent="0.15">
      <c r="A1989" s="66"/>
      <c r="O1989"/>
      <c r="T1989"/>
      <c r="U1989"/>
      <c r="V1989"/>
      <c r="W1989"/>
      <c r="X1989"/>
      <c r="Y1989"/>
      <c r="Z1989"/>
      <c r="AA1989"/>
    </row>
    <row r="1990" spans="1:27" s="44" customFormat="1" x14ac:dyDescent="0.15">
      <c r="A1990" s="66"/>
      <c r="O1990"/>
      <c r="T1990"/>
      <c r="U1990"/>
      <c r="V1990"/>
      <c r="W1990"/>
      <c r="X1990"/>
      <c r="Y1990"/>
      <c r="Z1990"/>
      <c r="AA1990"/>
    </row>
    <row r="1991" spans="1:27" s="44" customFormat="1" x14ac:dyDescent="0.15">
      <c r="A1991" s="66"/>
      <c r="O1991"/>
      <c r="T1991"/>
      <c r="U1991"/>
      <c r="V1991"/>
      <c r="W1991"/>
      <c r="X1991"/>
      <c r="Y1991"/>
      <c r="Z1991"/>
      <c r="AA1991"/>
    </row>
    <row r="1992" spans="1:27" s="44" customFormat="1" x14ac:dyDescent="0.15">
      <c r="A1992" s="66"/>
      <c r="O1992"/>
      <c r="T1992"/>
      <c r="U1992"/>
      <c r="V1992"/>
      <c r="W1992"/>
      <c r="X1992"/>
      <c r="Y1992"/>
      <c r="Z1992"/>
      <c r="AA1992"/>
    </row>
    <row r="1993" spans="1:27" s="44" customFormat="1" x14ac:dyDescent="0.15">
      <c r="A1993" s="66"/>
      <c r="O1993"/>
      <c r="T1993"/>
      <c r="U1993"/>
      <c r="V1993"/>
      <c r="W1993"/>
      <c r="X1993"/>
      <c r="Y1993"/>
      <c r="Z1993"/>
      <c r="AA1993"/>
    </row>
    <row r="1994" spans="1:27" s="44" customFormat="1" x14ac:dyDescent="0.15">
      <c r="A1994" s="66"/>
      <c r="O1994"/>
      <c r="T1994"/>
      <c r="U1994"/>
      <c r="V1994"/>
      <c r="W1994"/>
      <c r="X1994"/>
      <c r="Y1994"/>
      <c r="Z1994"/>
      <c r="AA1994"/>
    </row>
    <row r="1995" spans="1:27" s="44" customFormat="1" x14ac:dyDescent="0.15">
      <c r="A1995" s="66"/>
      <c r="O1995"/>
      <c r="T1995"/>
      <c r="U1995"/>
      <c r="V1995"/>
      <c r="W1995"/>
      <c r="X1995"/>
      <c r="Y1995"/>
      <c r="Z1995"/>
      <c r="AA1995"/>
    </row>
    <row r="1996" spans="1:27" s="44" customFormat="1" x14ac:dyDescent="0.15">
      <c r="A1996" s="66"/>
      <c r="O1996"/>
      <c r="T1996"/>
      <c r="U1996"/>
      <c r="V1996"/>
      <c r="W1996"/>
      <c r="X1996"/>
      <c r="Y1996"/>
      <c r="Z1996"/>
      <c r="AA1996"/>
    </row>
    <row r="1997" spans="1:27" s="44" customFormat="1" x14ac:dyDescent="0.15">
      <c r="A1997" s="66"/>
      <c r="O1997"/>
      <c r="T1997"/>
      <c r="U1997"/>
      <c r="V1997"/>
      <c r="W1997"/>
      <c r="X1997"/>
      <c r="Y1997"/>
      <c r="Z1997"/>
      <c r="AA1997"/>
    </row>
    <row r="1998" spans="1:27" s="44" customFormat="1" x14ac:dyDescent="0.15">
      <c r="A1998" s="66"/>
      <c r="O1998"/>
      <c r="T1998"/>
      <c r="U1998"/>
      <c r="V1998"/>
      <c r="W1998"/>
      <c r="X1998"/>
      <c r="Y1998"/>
      <c r="Z1998"/>
      <c r="AA1998"/>
    </row>
    <row r="1999" spans="1:27" s="44" customFormat="1" x14ac:dyDescent="0.15">
      <c r="A1999" s="66"/>
      <c r="O1999"/>
      <c r="T1999"/>
      <c r="U1999"/>
      <c r="V1999"/>
      <c r="W1999"/>
      <c r="X1999"/>
      <c r="Y1999"/>
      <c r="Z1999"/>
      <c r="AA1999"/>
    </row>
    <row r="2000" spans="1:27" s="44" customFormat="1" x14ac:dyDescent="0.15">
      <c r="A2000" s="66"/>
      <c r="O2000"/>
      <c r="T2000"/>
      <c r="U2000"/>
      <c r="V2000"/>
      <c r="W2000"/>
      <c r="X2000"/>
      <c r="Y2000"/>
      <c r="Z2000"/>
      <c r="AA2000"/>
    </row>
    <row r="2001" spans="1:27" s="44" customFormat="1" x14ac:dyDescent="0.15">
      <c r="A2001" s="66"/>
      <c r="O2001"/>
      <c r="T2001"/>
      <c r="U2001"/>
      <c r="V2001"/>
      <c r="W2001"/>
      <c r="X2001"/>
      <c r="Y2001"/>
      <c r="Z2001"/>
      <c r="AA2001"/>
    </row>
    <row r="2002" spans="1:27" s="44" customFormat="1" x14ac:dyDescent="0.15">
      <c r="A2002" s="66"/>
      <c r="O2002"/>
      <c r="T2002"/>
      <c r="U2002"/>
      <c r="V2002"/>
      <c r="W2002"/>
      <c r="X2002"/>
      <c r="Y2002"/>
      <c r="Z2002"/>
      <c r="AA2002"/>
    </row>
    <row r="2003" spans="1:27" s="44" customFormat="1" x14ac:dyDescent="0.15">
      <c r="A2003" s="66"/>
      <c r="O2003"/>
      <c r="T2003"/>
      <c r="U2003"/>
      <c r="V2003"/>
      <c r="W2003"/>
      <c r="X2003"/>
      <c r="Y2003"/>
      <c r="Z2003"/>
      <c r="AA2003"/>
    </row>
    <row r="2004" spans="1:27" s="44" customFormat="1" x14ac:dyDescent="0.15">
      <c r="A2004" s="66"/>
      <c r="O2004"/>
      <c r="T2004"/>
      <c r="U2004"/>
      <c r="V2004"/>
      <c r="W2004"/>
      <c r="X2004"/>
      <c r="Y2004"/>
      <c r="Z2004"/>
      <c r="AA2004"/>
    </row>
    <row r="2005" spans="1:27" s="44" customFormat="1" x14ac:dyDescent="0.15">
      <c r="A2005" s="66"/>
      <c r="O2005"/>
      <c r="T2005"/>
      <c r="U2005"/>
      <c r="V2005"/>
      <c r="W2005"/>
      <c r="X2005"/>
      <c r="Y2005"/>
      <c r="Z2005"/>
      <c r="AA2005"/>
    </row>
    <row r="2006" spans="1:27" s="44" customFormat="1" x14ac:dyDescent="0.15">
      <c r="A2006" s="66"/>
      <c r="O2006"/>
      <c r="T2006"/>
      <c r="U2006"/>
      <c r="V2006"/>
      <c r="W2006"/>
      <c r="X2006"/>
      <c r="Y2006"/>
      <c r="Z2006"/>
      <c r="AA2006"/>
    </row>
    <row r="2007" spans="1:27" s="44" customFormat="1" x14ac:dyDescent="0.15">
      <c r="A2007" s="66"/>
      <c r="O2007"/>
      <c r="T2007"/>
      <c r="U2007"/>
      <c r="V2007"/>
      <c r="W2007"/>
      <c r="X2007"/>
      <c r="Y2007"/>
      <c r="Z2007"/>
      <c r="AA2007"/>
    </row>
    <row r="2008" spans="1:27" s="44" customFormat="1" x14ac:dyDescent="0.15">
      <c r="A2008" s="66"/>
      <c r="O2008"/>
      <c r="T2008"/>
      <c r="U2008"/>
      <c r="V2008"/>
      <c r="W2008"/>
      <c r="X2008"/>
      <c r="Y2008"/>
      <c r="Z2008"/>
      <c r="AA2008"/>
    </row>
    <row r="2009" spans="1:27" s="44" customFormat="1" x14ac:dyDescent="0.15">
      <c r="A2009" s="66"/>
      <c r="O2009"/>
      <c r="T2009"/>
      <c r="U2009"/>
      <c r="V2009"/>
      <c r="W2009"/>
      <c r="X2009"/>
      <c r="Y2009"/>
      <c r="Z2009"/>
      <c r="AA2009"/>
    </row>
    <row r="2010" spans="1:27" s="44" customFormat="1" x14ac:dyDescent="0.15">
      <c r="A2010" s="66"/>
      <c r="O2010"/>
      <c r="T2010"/>
      <c r="U2010"/>
      <c r="V2010"/>
      <c r="W2010"/>
      <c r="X2010"/>
      <c r="Y2010"/>
      <c r="Z2010"/>
      <c r="AA2010"/>
    </row>
    <row r="2011" spans="1:27" s="44" customFormat="1" x14ac:dyDescent="0.15">
      <c r="A2011" s="66"/>
      <c r="O2011"/>
      <c r="T2011"/>
      <c r="U2011"/>
      <c r="V2011"/>
      <c r="W2011"/>
      <c r="X2011"/>
      <c r="Y2011"/>
      <c r="Z2011"/>
      <c r="AA2011"/>
    </row>
    <row r="2012" spans="1:27" s="44" customFormat="1" x14ac:dyDescent="0.15">
      <c r="A2012" s="66"/>
      <c r="O2012"/>
      <c r="T2012"/>
      <c r="U2012"/>
      <c r="V2012"/>
      <c r="W2012"/>
      <c r="X2012"/>
      <c r="Y2012"/>
      <c r="Z2012"/>
      <c r="AA2012"/>
    </row>
    <row r="2013" spans="1:27" s="44" customFormat="1" x14ac:dyDescent="0.15">
      <c r="A2013" s="66"/>
      <c r="O2013"/>
      <c r="T2013"/>
      <c r="U2013"/>
      <c r="V2013"/>
      <c r="W2013"/>
      <c r="X2013"/>
      <c r="Y2013"/>
      <c r="Z2013"/>
      <c r="AA2013"/>
    </row>
    <row r="2014" spans="1:27" s="44" customFormat="1" x14ac:dyDescent="0.15">
      <c r="A2014" s="66"/>
      <c r="O2014"/>
      <c r="T2014"/>
      <c r="U2014"/>
      <c r="V2014"/>
      <c r="W2014"/>
      <c r="X2014"/>
      <c r="Y2014"/>
      <c r="Z2014"/>
      <c r="AA2014"/>
    </row>
    <row r="2015" spans="1:27" s="44" customFormat="1" x14ac:dyDescent="0.15">
      <c r="A2015" s="66"/>
      <c r="O2015"/>
      <c r="T2015"/>
      <c r="U2015"/>
      <c r="V2015"/>
      <c r="W2015"/>
      <c r="X2015"/>
      <c r="Y2015"/>
      <c r="Z2015"/>
      <c r="AA2015"/>
    </row>
    <row r="2016" spans="1:27" s="44" customFormat="1" x14ac:dyDescent="0.15">
      <c r="A2016" s="66"/>
      <c r="O2016"/>
      <c r="T2016"/>
      <c r="U2016"/>
      <c r="V2016"/>
      <c r="W2016"/>
      <c r="X2016"/>
      <c r="Y2016"/>
      <c r="Z2016"/>
      <c r="AA2016"/>
    </row>
    <row r="2017" spans="1:27" s="44" customFormat="1" x14ac:dyDescent="0.15">
      <c r="A2017" s="66"/>
      <c r="O2017"/>
      <c r="T2017"/>
      <c r="U2017"/>
      <c r="V2017"/>
      <c r="W2017"/>
      <c r="X2017"/>
      <c r="Y2017"/>
      <c r="Z2017"/>
      <c r="AA2017"/>
    </row>
    <row r="2018" spans="1:27" s="44" customFormat="1" x14ac:dyDescent="0.15">
      <c r="A2018" s="66"/>
      <c r="O2018"/>
      <c r="T2018"/>
      <c r="U2018"/>
      <c r="V2018"/>
      <c r="W2018"/>
      <c r="X2018"/>
      <c r="Y2018"/>
      <c r="Z2018"/>
      <c r="AA2018"/>
    </row>
    <row r="2019" spans="1:27" s="44" customFormat="1" x14ac:dyDescent="0.15">
      <c r="A2019" s="66"/>
      <c r="O2019"/>
      <c r="T2019"/>
      <c r="U2019"/>
      <c r="V2019"/>
      <c r="W2019"/>
      <c r="X2019"/>
      <c r="Y2019"/>
      <c r="Z2019"/>
      <c r="AA2019"/>
    </row>
    <row r="2020" spans="1:27" s="44" customFormat="1" x14ac:dyDescent="0.15">
      <c r="A2020" s="66"/>
      <c r="O2020"/>
      <c r="T2020"/>
      <c r="U2020"/>
      <c r="V2020"/>
      <c r="W2020"/>
      <c r="X2020"/>
      <c r="Y2020"/>
      <c r="Z2020"/>
      <c r="AA2020"/>
    </row>
    <row r="2021" spans="1:27" s="44" customFormat="1" x14ac:dyDescent="0.15">
      <c r="A2021" s="66"/>
      <c r="O2021"/>
      <c r="T2021"/>
      <c r="U2021"/>
      <c r="V2021"/>
      <c r="W2021"/>
      <c r="X2021"/>
      <c r="Y2021"/>
      <c r="Z2021"/>
      <c r="AA2021"/>
    </row>
    <row r="2022" spans="1:27" s="44" customFormat="1" x14ac:dyDescent="0.15">
      <c r="A2022" s="66"/>
      <c r="O2022"/>
      <c r="T2022"/>
      <c r="U2022"/>
      <c r="V2022"/>
      <c r="W2022"/>
      <c r="X2022"/>
      <c r="Y2022"/>
      <c r="Z2022"/>
      <c r="AA2022"/>
    </row>
    <row r="2023" spans="1:27" s="44" customFormat="1" x14ac:dyDescent="0.15">
      <c r="A2023" s="66"/>
      <c r="O2023"/>
      <c r="T2023"/>
      <c r="U2023"/>
      <c r="V2023"/>
      <c r="W2023"/>
      <c r="X2023"/>
      <c r="Y2023"/>
      <c r="Z2023"/>
      <c r="AA2023"/>
    </row>
    <row r="2024" spans="1:27" s="44" customFormat="1" x14ac:dyDescent="0.15">
      <c r="A2024" s="66"/>
      <c r="O2024"/>
      <c r="T2024"/>
      <c r="U2024"/>
      <c r="V2024"/>
      <c r="W2024"/>
      <c r="X2024"/>
      <c r="Y2024"/>
      <c r="Z2024"/>
      <c r="AA2024"/>
    </row>
    <row r="2025" spans="1:27" s="44" customFormat="1" x14ac:dyDescent="0.15">
      <c r="A2025" s="66"/>
      <c r="O2025"/>
      <c r="T2025"/>
      <c r="U2025"/>
      <c r="V2025"/>
      <c r="W2025"/>
      <c r="X2025"/>
      <c r="Y2025"/>
      <c r="Z2025"/>
      <c r="AA2025"/>
    </row>
    <row r="2026" spans="1:27" s="44" customFormat="1" x14ac:dyDescent="0.15">
      <c r="A2026" s="66"/>
      <c r="O2026"/>
      <c r="T2026"/>
      <c r="U2026"/>
      <c r="V2026"/>
      <c r="W2026"/>
      <c r="X2026"/>
      <c r="Y2026"/>
      <c r="Z2026"/>
      <c r="AA2026"/>
    </row>
    <row r="2027" spans="1:27" s="44" customFormat="1" x14ac:dyDescent="0.15">
      <c r="A2027" s="66"/>
      <c r="O2027"/>
      <c r="T2027"/>
      <c r="U2027"/>
      <c r="V2027"/>
      <c r="W2027"/>
      <c r="X2027"/>
      <c r="Y2027"/>
      <c r="Z2027"/>
      <c r="AA2027"/>
    </row>
    <row r="2028" spans="1:27" s="44" customFormat="1" x14ac:dyDescent="0.15">
      <c r="A2028" s="66"/>
      <c r="O2028"/>
      <c r="T2028"/>
      <c r="U2028"/>
      <c r="V2028"/>
      <c r="W2028"/>
      <c r="X2028"/>
      <c r="Y2028"/>
      <c r="Z2028"/>
      <c r="AA2028"/>
    </row>
    <row r="2029" spans="1:27" s="44" customFormat="1" x14ac:dyDescent="0.15">
      <c r="A2029" s="66"/>
      <c r="O2029"/>
      <c r="T2029"/>
      <c r="U2029"/>
      <c r="V2029"/>
      <c r="W2029"/>
      <c r="X2029"/>
      <c r="Y2029"/>
      <c r="Z2029"/>
      <c r="AA2029"/>
    </row>
    <row r="2030" spans="1:27" s="44" customFormat="1" x14ac:dyDescent="0.15">
      <c r="A2030" s="66"/>
      <c r="O2030"/>
      <c r="T2030"/>
      <c r="U2030"/>
      <c r="V2030"/>
      <c r="W2030"/>
      <c r="X2030"/>
      <c r="Y2030"/>
      <c r="Z2030"/>
      <c r="AA2030"/>
    </row>
    <row r="2031" spans="1:27" s="44" customFormat="1" x14ac:dyDescent="0.15">
      <c r="A2031" s="66"/>
      <c r="O2031"/>
      <c r="T2031"/>
      <c r="U2031"/>
      <c r="V2031"/>
      <c r="W2031"/>
      <c r="X2031"/>
      <c r="Y2031"/>
      <c r="Z2031"/>
      <c r="AA2031"/>
    </row>
    <row r="2032" spans="1:27" s="44" customFormat="1" x14ac:dyDescent="0.15">
      <c r="A2032" s="66"/>
      <c r="O2032"/>
      <c r="T2032"/>
      <c r="U2032"/>
      <c r="V2032"/>
      <c r="W2032"/>
      <c r="X2032"/>
      <c r="Y2032"/>
      <c r="Z2032"/>
      <c r="AA2032"/>
    </row>
    <row r="2033" spans="1:27" s="44" customFormat="1" x14ac:dyDescent="0.15">
      <c r="A2033" s="66"/>
      <c r="O2033"/>
      <c r="T2033"/>
      <c r="U2033"/>
      <c r="V2033"/>
      <c r="W2033"/>
      <c r="X2033"/>
      <c r="Y2033"/>
      <c r="Z2033"/>
      <c r="AA2033"/>
    </row>
    <row r="2034" spans="1:27" s="44" customFormat="1" x14ac:dyDescent="0.15">
      <c r="A2034" s="66"/>
      <c r="O2034"/>
      <c r="T2034"/>
      <c r="U2034"/>
      <c r="V2034"/>
      <c r="W2034"/>
      <c r="X2034"/>
      <c r="Y2034"/>
      <c r="Z2034"/>
      <c r="AA2034"/>
    </row>
    <row r="2035" spans="1:27" s="44" customFormat="1" x14ac:dyDescent="0.15">
      <c r="A2035" s="66"/>
      <c r="O2035"/>
      <c r="T2035"/>
      <c r="U2035"/>
      <c r="V2035"/>
      <c r="W2035"/>
      <c r="X2035"/>
      <c r="Y2035"/>
      <c r="Z2035"/>
      <c r="AA2035"/>
    </row>
    <row r="2036" spans="1:27" s="44" customFormat="1" x14ac:dyDescent="0.15">
      <c r="A2036" s="66"/>
      <c r="O2036"/>
      <c r="T2036"/>
      <c r="U2036"/>
      <c r="V2036"/>
      <c r="W2036"/>
      <c r="X2036"/>
      <c r="Y2036"/>
      <c r="Z2036"/>
      <c r="AA2036"/>
    </row>
    <row r="2037" spans="1:27" s="44" customFormat="1" x14ac:dyDescent="0.15">
      <c r="A2037" s="66"/>
      <c r="O2037"/>
      <c r="T2037"/>
      <c r="U2037"/>
      <c r="V2037"/>
      <c r="W2037"/>
      <c r="X2037"/>
      <c r="Y2037"/>
      <c r="Z2037"/>
      <c r="AA2037"/>
    </row>
    <row r="2038" spans="1:27" s="44" customFormat="1" x14ac:dyDescent="0.15">
      <c r="A2038" s="66"/>
      <c r="O2038"/>
      <c r="T2038"/>
      <c r="U2038"/>
      <c r="V2038"/>
      <c r="W2038"/>
      <c r="X2038"/>
      <c r="Y2038"/>
      <c r="Z2038"/>
      <c r="AA2038"/>
    </row>
    <row r="2039" spans="1:27" s="44" customFormat="1" x14ac:dyDescent="0.15">
      <c r="A2039" s="66"/>
      <c r="O2039"/>
      <c r="T2039"/>
      <c r="U2039"/>
      <c r="V2039"/>
      <c r="W2039"/>
      <c r="X2039"/>
      <c r="Y2039"/>
      <c r="Z2039"/>
      <c r="AA2039"/>
    </row>
    <row r="2040" spans="1:27" s="44" customFormat="1" x14ac:dyDescent="0.15">
      <c r="A2040" s="66"/>
      <c r="O2040"/>
      <c r="T2040"/>
      <c r="U2040"/>
      <c r="V2040"/>
      <c r="W2040"/>
      <c r="X2040"/>
      <c r="Y2040"/>
      <c r="Z2040"/>
      <c r="AA2040"/>
    </row>
    <row r="2041" spans="1:27" s="44" customFormat="1" x14ac:dyDescent="0.15">
      <c r="A2041" s="66"/>
      <c r="O2041"/>
      <c r="T2041"/>
      <c r="U2041"/>
      <c r="V2041"/>
      <c r="W2041"/>
      <c r="X2041"/>
      <c r="Y2041"/>
      <c r="Z2041"/>
      <c r="AA2041"/>
    </row>
    <row r="2042" spans="1:27" s="44" customFormat="1" x14ac:dyDescent="0.15">
      <c r="A2042" s="66"/>
      <c r="O2042"/>
      <c r="T2042"/>
      <c r="U2042"/>
      <c r="V2042"/>
      <c r="W2042"/>
      <c r="X2042"/>
      <c r="Y2042"/>
      <c r="Z2042"/>
      <c r="AA2042"/>
    </row>
    <row r="2043" spans="1:27" s="44" customFormat="1" x14ac:dyDescent="0.15">
      <c r="A2043" s="66"/>
      <c r="O2043"/>
      <c r="T2043"/>
      <c r="U2043"/>
      <c r="V2043"/>
      <c r="W2043"/>
      <c r="X2043"/>
      <c r="Y2043"/>
      <c r="Z2043"/>
      <c r="AA2043"/>
    </row>
    <row r="2044" spans="1:27" s="44" customFormat="1" x14ac:dyDescent="0.15">
      <c r="A2044" s="66"/>
      <c r="O2044"/>
      <c r="T2044"/>
      <c r="U2044"/>
      <c r="V2044"/>
      <c r="W2044"/>
      <c r="X2044"/>
      <c r="Y2044"/>
      <c r="Z2044"/>
      <c r="AA2044"/>
    </row>
    <row r="2045" spans="1:27" s="44" customFormat="1" x14ac:dyDescent="0.15">
      <c r="A2045" s="66"/>
      <c r="O2045"/>
      <c r="T2045"/>
      <c r="U2045"/>
      <c r="V2045"/>
      <c r="W2045"/>
      <c r="X2045"/>
      <c r="Y2045"/>
      <c r="Z2045"/>
      <c r="AA2045"/>
    </row>
    <row r="2046" spans="1:27" s="44" customFormat="1" x14ac:dyDescent="0.15">
      <c r="A2046" s="66"/>
      <c r="O2046"/>
      <c r="T2046"/>
      <c r="U2046"/>
      <c r="V2046"/>
      <c r="W2046"/>
      <c r="X2046"/>
      <c r="Y2046"/>
      <c r="Z2046"/>
      <c r="AA2046"/>
    </row>
    <row r="2047" spans="1:27" s="44" customFormat="1" x14ac:dyDescent="0.15">
      <c r="A2047" s="66"/>
      <c r="O2047"/>
      <c r="T2047"/>
      <c r="U2047"/>
      <c r="V2047"/>
      <c r="W2047"/>
      <c r="X2047"/>
      <c r="Y2047"/>
      <c r="Z2047"/>
      <c r="AA2047"/>
    </row>
    <row r="2048" spans="1:27" s="44" customFormat="1" x14ac:dyDescent="0.15">
      <c r="A2048" s="66"/>
      <c r="O2048"/>
      <c r="T2048"/>
      <c r="U2048"/>
      <c r="V2048"/>
      <c r="W2048"/>
      <c r="X2048"/>
      <c r="Y2048"/>
      <c r="Z2048"/>
      <c r="AA2048"/>
    </row>
    <row r="2049" spans="1:27" s="44" customFormat="1" x14ac:dyDescent="0.15">
      <c r="A2049" s="66"/>
      <c r="O2049"/>
      <c r="T2049"/>
      <c r="U2049"/>
      <c r="V2049"/>
      <c r="W2049"/>
      <c r="X2049"/>
      <c r="Y2049"/>
      <c r="Z2049"/>
      <c r="AA2049"/>
    </row>
    <row r="2050" spans="1:27" s="44" customFormat="1" x14ac:dyDescent="0.15">
      <c r="A2050" s="66"/>
      <c r="O2050"/>
      <c r="T2050"/>
      <c r="U2050"/>
      <c r="V2050"/>
      <c r="W2050"/>
      <c r="X2050"/>
      <c r="Y2050"/>
      <c r="Z2050"/>
      <c r="AA2050"/>
    </row>
    <row r="2051" spans="1:27" s="44" customFormat="1" x14ac:dyDescent="0.15">
      <c r="A2051" s="66"/>
      <c r="O2051"/>
      <c r="T2051"/>
      <c r="U2051"/>
      <c r="V2051"/>
      <c r="W2051"/>
      <c r="X2051"/>
      <c r="Y2051"/>
      <c r="Z2051"/>
      <c r="AA2051"/>
    </row>
    <row r="2052" spans="1:27" s="44" customFormat="1" x14ac:dyDescent="0.15">
      <c r="A2052" s="66"/>
      <c r="O2052"/>
      <c r="T2052"/>
      <c r="U2052"/>
      <c r="V2052"/>
      <c r="W2052"/>
      <c r="X2052"/>
      <c r="Y2052"/>
      <c r="Z2052"/>
      <c r="AA2052"/>
    </row>
    <row r="2053" spans="1:27" s="44" customFormat="1" x14ac:dyDescent="0.15">
      <c r="A2053" s="66"/>
      <c r="O2053"/>
      <c r="T2053"/>
      <c r="U2053"/>
      <c r="V2053"/>
      <c r="W2053"/>
      <c r="X2053"/>
      <c r="Y2053"/>
      <c r="Z2053"/>
      <c r="AA2053"/>
    </row>
    <row r="2054" spans="1:27" s="44" customFormat="1" x14ac:dyDescent="0.15">
      <c r="A2054" s="66"/>
      <c r="O2054"/>
      <c r="T2054"/>
      <c r="U2054"/>
      <c r="V2054"/>
      <c r="W2054"/>
      <c r="X2054"/>
      <c r="Y2054"/>
      <c r="Z2054"/>
      <c r="AA2054"/>
    </row>
    <row r="2055" spans="1:27" s="44" customFormat="1" x14ac:dyDescent="0.15">
      <c r="A2055" s="66"/>
      <c r="O2055"/>
      <c r="T2055"/>
      <c r="U2055"/>
      <c r="V2055"/>
      <c r="W2055"/>
      <c r="X2055"/>
      <c r="Y2055"/>
      <c r="Z2055"/>
      <c r="AA2055"/>
    </row>
    <row r="2056" spans="1:27" s="44" customFormat="1" x14ac:dyDescent="0.15">
      <c r="A2056" s="66"/>
      <c r="O2056"/>
      <c r="T2056"/>
      <c r="U2056"/>
      <c r="V2056"/>
      <c r="W2056"/>
      <c r="X2056"/>
      <c r="Y2056"/>
      <c r="Z2056"/>
      <c r="AA2056"/>
    </row>
    <row r="2057" spans="1:27" s="44" customFormat="1" x14ac:dyDescent="0.15">
      <c r="A2057" s="66"/>
      <c r="O2057"/>
      <c r="T2057"/>
      <c r="U2057"/>
      <c r="V2057"/>
      <c r="W2057"/>
      <c r="X2057"/>
      <c r="Y2057"/>
      <c r="Z2057"/>
      <c r="AA2057"/>
    </row>
    <row r="2058" spans="1:27" s="44" customFormat="1" x14ac:dyDescent="0.15">
      <c r="A2058" s="66"/>
      <c r="O2058"/>
      <c r="T2058"/>
      <c r="U2058"/>
      <c r="V2058"/>
      <c r="W2058"/>
      <c r="X2058"/>
      <c r="Y2058"/>
      <c r="Z2058"/>
      <c r="AA2058"/>
    </row>
    <row r="2059" spans="1:27" s="44" customFormat="1" x14ac:dyDescent="0.15">
      <c r="A2059" s="66"/>
      <c r="O2059"/>
      <c r="T2059"/>
      <c r="U2059"/>
      <c r="V2059"/>
      <c r="W2059"/>
      <c r="X2059"/>
      <c r="Y2059"/>
      <c r="Z2059"/>
      <c r="AA2059"/>
    </row>
    <row r="2060" spans="1:27" s="44" customFormat="1" x14ac:dyDescent="0.15">
      <c r="A2060" s="66"/>
      <c r="O2060"/>
      <c r="T2060"/>
      <c r="U2060"/>
      <c r="V2060"/>
      <c r="W2060"/>
      <c r="X2060"/>
      <c r="Y2060"/>
      <c r="Z2060"/>
      <c r="AA2060"/>
    </row>
    <row r="2061" spans="1:27" s="44" customFormat="1" x14ac:dyDescent="0.15">
      <c r="A2061" s="66"/>
      <c r="O2061"/>
      <c r="T2061"/>
      <c r="U2061"/>
      <c r="V2061"/>
      <c r="W2061"/>
      <c r="X2061"/>
      <c r="Y2061"/>
      <c r="Z2061"/>
      <c r="AA2061"/>
    </row>
    <row r="2062" spans="1:27" s="44" customFormat="1" x14ac:dyDescent="0.15">
      <c r="A2062" s="66"/>
      <c r="O2062"/>
      <c r="T2062"/>
      <c r="U2062"/>
      <c r="V2062"/>
      <c r="W2062"/>
      <c r="X2062"/>
      <c r="Y2062"/>
      <c r="Z2062"/>
      <c r="AA2062"/>
    </row>
    <row r="2063" spans="1:27" s="44" customFormat="1" x14ac:dyDescent="0.15">
      <c r="A2063" s="66"/>
      <c r="O2063"/>
      <c r="T2063"/>
      <c r="U2063"/>
      <c r="V2063"/>
      <c r="W2063"/>
      <c r="X2063"/>
      <c r="Y2063"/>
      <c r="Z2063"/>
      <c r="AA2063"/>
    </row>
    <row r="2064" spans="1:27" s="44" customFormat="1" x14ac:dyDescent="0.15">
      <c r="A2064" s="66"/>
      <c r="O2064"/>
      <c r="T2064"/>
      <c r="U2064"/>
      <c r="V2064"/>
      <c r="W2064"/>
      <c r="X2064"/>
      <c r="Y2064"/>
      <c r="Z2064"/>
      <c r="AA2064"/>
    </row>
    <row r="2065" spans="1:27" s="44" customFormat="1" x14ac:dyDescent="0.15">
      <c r="A2065" s="66"/>
      <c r="O2065"/>
      <c r="T2065"/>
      <c r="U2065"/>
      <c r="V2065"/>
      <c r="W2065"/>
      <c r="X2065"/>
      <c r="Y2065"/>
      <c r="Z2065"/>
      <c r="AA2065"/>
    </row>
    <row r="2066" spans="1:27" s="44" customFormat="1" x14ac:dyDescent="0.15">
      <c r="A2066" s="66"/>
      <c r="O2066"/>
      <c r="T2066"/>
      <c r="U2066"/>
      <c r="V2066"/>
      <c r="W2066"/>
      <c r="X2066"/>
      <c r="Y2066"/>
      <c r="Z2066"/>
      <c r="AA2066"/>
    </row>
    <row r="2067" spans="1:27" s="44" customFormat="1" x14ac:dyDescent="0.15">
      <c r="A2067" s="66"/>
      <c r="O2067"/>
      <c r="T2067"/>
      <c r="U2067"/>
      <c r="V2067"/>
      <c r="W2067"/>
      <c r="X2067"/>
      <c r="Y2067"/>
      <c r="Z2067"/>
      <c r="AA2067"/>
    </row>
    <row r="2068" spans="1:27" s="44" customFormat="1" x14ac:dyDescent="0.15">
      <c r="A2068" s="66"/>
      <c r="O2068"/>
      <c r="T2068"/>
      <c r="U2068"/>
      <c r="V2068"/>
      <c r="W2068"/>
      <c r="X2068"/>
      <c r="Y2068"/>
      <c r="Z2068"/>
      <c r="AA2068"/>
    </row>
    <row r="2069" spans="1:27" s="44" customFormat="1" x14ac:dyDescent="0.15">
      <c r="A2069" s="66"/>
      <c r="O2069"/>
      <c r="T2069"/>
      <c r="U2069"/>
      <c r="V2069"/>
      <c r="W2069"/>
      <c r="X2069"/>
      <c r="Y2069"/>
      <c r="Z2069"/>
      <c r="AA2069"/>
    </row>
    <row r="2070" spans="1:27" s="44" customFormat="1" x14ac:dyDescent="0.15">
      <c r="A2070" s="66"/>
      <c r="O2070"/>
      <c r="T2070"/>
      <c r="U2070"/>
      <c r="V2070"/>
      <c r="W2070"/>
      <c r="X2070"/>
      <c r="Y2070"/>
      <c r="Z2070"/>
      <c r="AA2070"/>
    </row>
    <row r="2071" spans="1:27" s="44" customFormat="1" x14ac:dyDescent="0.15">
      <c r="A2071" s="66"/>
      <c r="O2071"/>
      <c r="T2071"/>
      <c r="U2071"/>
      <c r="V2071"/>
      <c r="W2071"/>
      <c r="X2071"/>
      <c r="Y2071"/>
      <c r="Z2071"/>
      <c r="AA2071"/>
    </row>
    <row r="2072" spans="1:27" s="44" customFormat="1" x14ac:dyDescent="0.15">
      <c r="A2072" s="66"/>
      <c r="O2072"/>
      <c r="T2072"/>
      <c r="U2072"/>
      <c r="V2072"/>
      <c r="W2072"/>
      <c r="X2072"/>
      <c r="Y2072"/>
      <c r="Z2072"/>
      <c r="AA2072"/>
    </row>
    <row r="2073" spans="1:27" s="44" customFormat="1" x14ac:dyDescent="0.15">
      <c r="A2073" s="66"/>
      <c r="O2073"/>
      <c r="T2073"/>
      <c r="U2073"/>
      <c r="V2073"/>
      <c r="W2073"/>
      <c r="X2073"/>
      <c r="Y2073"/>
      <c r="Z2073"/>
      <c r="AA2073"/>
    </row>
    <row r="2074" spans="1:27" s="44" customFormat="1" x14ac:dyDescent="0.15">
      <c r="A2074" s="66"/>
      <c r="O2074"/>
      <c r="T2074"/>
      <c r="U2074"/>
      <c r="V2074"/>
      <c r="W2074"/>
      <c r="X2074"/>
      <c r="Y2074"/>
      <c r="Z2074"/>
      <c r="AA2074"/>
    </row>
    <row r="2075" spans="1:27" s="44" customFormat="1" x14ac:dyDescent="0.15">
      <c r="A2075" s="66"/>
      <c r="O2075"/>
      <c r="T2075"/>
      <c r="U2075"/>
      <c r="V2075"/>
      <c r="W2075"/>
      <c r="X2075"/>
      <c r="Y2075"/>
      <c r="Z2075"/>
      <c r="AA2075"/>
    </row>
    <row r="2076" spans="1:27" s="44" customFormat="1" x14ac:dyDescent="0.15">
      <c r="A2076" s="66"/>
      <c r="O2076"/>
      <c r="T2076"/>
      <c r="U2076"/>
      <c r="V2076"/>
      <c r="W2076"/>
      <c r="X2076"/>
      <c r="Y2076"/>
      <c r="Z2076"/>
      <c r="AA2076"/>
    </row>
    <row r="2077" spans="1:27" s="44" customFormat="1" x14ac:dyDescent="0.15">
      <c r="A2077" s="66"/>
      <c r="O2077"/>
      <c r="T2077"/>
      <c r="U2077"/>
      <c r="V2077"/>
      <c r="W2077"/>
      <c r="X2077"/>
      <c r="Y2077"/>
      <c r="Z2077"/>
      <c r="AA2077"/>
    </row>
    <row r="2078" spans="1:27" s="44" customFormat="1" x14ac:dyDescent="0.15">
      <c r="A2078" s="66"/>
      <c r="O2078"/>
      <c r="T2078"/>
      <c r="U2078"/>
      <c r="V2078"/>
      <c r="W2078"/>
      <c r="X2078"/>
      <c r="Y2078"/>
      <c r="Z2078"/>
      <c r="AA2078"/>
    </row>
    <row r="2079" spans="1:27" s="44" customFormat="1" x14ac:dyDescent="0.15">
      <c r="A2079" s="66"/>
      <c r="O2079"/>
      <c r="T2079"/>
      <c r="U2079"/>
      <c r="V2079"/>
      <c r="W2079"/>
      <c r="X2079"/>
      <c r="Y2079"/>
      <c r="Z2079"/>
      <c r="AA2079"/>
    </row>
    <row r="2080" spans="1:27" s="44" customFormat="1" x14ac:dyDescent="0.15">
      <c r="A2080" s="66"/>
      <c r="O2080"/>
      <c r="T2080"/>
      <c r="U2080"/>
      <c r="V2080"/>
      <c r="W2080"/>
      <c r="X2080"/>
      <c r="Y2080"/>
      <c r="Z2080"/>
      <c r="AA2080"/>
    </row>
    <row r="2081" spans="1:27" s="44" customFormat="1" x14ac:dyDescent="0.15">
      <c r="A2081" s="66"/>
      <c r="O2081"/>
      <c r="T2081"/>
      <c r="U2081"/>
      <c r="V2081"/>
      <c r="W2081"/>
      <c r="X2081"/>
      <c r="Y2081"/>
      <c r="Z2081"/>
      <c r="AA2081"/>
    </row>
    <row r="2082" spans="1:27" s="44" customFormat="1" x14ac:dyDescent="0.15">
      <c r="A2082" s="66"/>
      <c r="O2082"/>
      <c r="T2082"/>
      <c r="U2082"/>
      <c r="V2082"/>
      <c r="W2082"/>
      <c r="X2082"/>
      <c r="Y2082"/>
      <c r="Z2082"/>
      <c r="AA2082"/>
    </row>
    <row r="2083" spans="1:27" s="44" customFormat="1" x14ac:dyDescent="0.15">
      <c r="A2083" s="66"/>
      <c r="O2083"/>
      <c r="T2083"/>
      <c r="U2083"/>
      <c r="V2083"/>
      <c r="W2083"/>
      <c r="X2083"/>
      <c r="Y2083"/>
      <c r="Z2083"/>
      <c r="AA2083"/>
    </row>
    <row r="2084" spans="1:27" s="44" customFormat="1" x14ac:dyDescent="0.15">
      <c r="A2084" s="66"/>
      <c r="O2084"/>
      <c r="T2084"/>
      <c r="U2084"/>
      <c r="V2084"/>
      <c r="W2084"/>
      <c r="X2084"/>
      <c r="Y2084"/>
      <c r="Z2084"/>
      <c r="AA2084"/>
    </row>
    <row r="2085" spans="1:27" s="44" customFormat="1" x14ac:dyDescent="0.15">
      <c r="A2085" s="66"/>
      <c r="O2085"/>
      <c r="T2085"/>
      <c r="U2085"/>
      <c r="V2085"/>
      <c r="W2085"/>
      <c r="X2085"/>
      <c r="Y2085"/>
      <c r="Z2085"/>
      <c r="AA2085"/>
    </row>
    <row r="2086" spans="1:27" s="44" customFormat="1" x14ac:dyDescent="0.15">
      <c r="A2086" s="66"/>
      <c r="O2086"/>
      <c r="T2086"/>
      <c r="U2086"/>
      <c r="V2086"/>
      <c r="W2086"/>
      <c r="X2086"/>
      <c r="Y2086"/>
      <c r="Z2086"/>
      <c r="AA2086"/>
    </row>
    <row r="2087" spans="1:27" s="44" customFormat="1" x14ac:dyDescent="0.15">
      <c r="A2087" s="66"/>
      <c r="O2087"/>
      <c r="T2087"/>
      <c r="U2087"/>
      <c r="V2087"/>
      <c r="W2087"/>
      <c r="X2087"/>
      <c r="Y2087"/>
      <c r="Z2087"/>
      <c r="AA2087"/>
    </row>
    <row r="2088" spans="1:27" s="44" customFormat="1" x14ac:dyDescent="0.15">
      <c r="A2088" s="66"/>
      <c r="O2088"/>
      <c r="T2088"/>
      <c r="U2088"/>
      <c r="V2088"/>
      <c r="W2088"/>
      <c r="X2088"/>
      <c r="Y2088"/>
      <c r="Z2088"/>
      <c r="AA2088"/>
    </row>
    <row r="2089" spans="1:27" s="44" customFormat="1" x14ac:dyDescent="0.15">
      <c r="A2089" s="66"/>
      <c r="O2089"/>
      <c r="T2089"/>
      <c r="U2089"/>
      <c r="V2089"/>
      <c r="W2089"/>
      <c r="X2089"/>
      <c r="Y2089"/>
      <c r="Z2089"/>
      <c r="AA2089"/>
    </row>
    <row r="2090" spans="1:27" s="44" customFormat="1" x14ac:dyDescent="0.15">
      <c r="A2090" s="66"/>
      <c r="O2090"/>
      <c r="T2090"/>
      <c r="U2090"/>
      <c r="V2090"/>
      <c r="W2090"/>
      <c r="X2090"/>
      <c r="Y2090"/>
      <c r="Z2090"/>
      <c r="AA2090"/>
    </row>
    <row r="2091" spans="1:27" s="44" customFormat="1" x14ac:dyDescent="0.15">
      <c r="A2091" s="66"/>
      <c r="O2091"/>
      <c r="T2091"/>
      <c r="U2091"/>
      <c r="V2091"/>
      <c r="W2091"/>
      <c r="X2091"/>
      <c r="Y2091"/>
      <c r="Z2091"/>
      <c r="AA2091"/>
    </row>
    <row r="2092" spans="1:27" s="44" customFormat="1" x14ac:dyDescent="0.15">
      <c r="A2092" s="66"/>
      <c r="O2092"/>
      <c r="T2092"/>
      <c r="U2092"/>
      <c r="V2092"/>
      <c r="W2092"/>
      <c r="X2092"/>
      <c r="Y2092"/>
      <c r="Z2092"/>
      <c r="AA2092"/>
    </row>
    <row r="2093" spans="1:27" s="44" customFormat="1" x14ac:dyDescent="0.15">
      <c r="A2093" s="66"/>
      <c r="O2093"/>
      <c r="T2093"/>
      <c r="U2093"/>
      <c r="V2093"/>
      <c r="W2093"/>
      <c r="X2093"/>
      <c r="Y2093"/>
      <c r="Z2093"/>
      <c r="AA2093"/>
    </row>
    <row r="2094" spans="1:27" s="44" customFormat="1" x14ac:dyDescent="0.15">
      <c r="A2094" s="66"/>
      <c r="O2094"/>
      <c r="T2094"/>
      <c r="U2094"/>
      <c r="V2094"/>
      <c r="W2094"/>
      <c r="X2094"/>
      <c r="Y2094"/>
      <c r="Z2094"/>
      <c r="AA2094"/>
    </row>
    <row r="2095" spans="1:27" s="44" customFormat="1" x14ac:dyDescent="0.15">
      <c r="A2095" s="66"/>
      <c r="O2095"/>
      <c r="T2095"/>
      <c r="U2095"/>
      <c r="V2095"/>
      <c r="W2095"/>
      <c r="X2095"/>
      <c r="Y2095"/>
      <c r="Z2095"/>
      <c r="AA2095"/>
    </row>
    <row r="2096" spans="1:27" s="44" customFormat="1" x14ac:dyDescent="0.15">
      <c r="A2096" s="66"/>
      <c r="O2096"/>
      <c r="T2096"/>
      <c r="U2096"/>
      <c r="V2096"/>
      <c r="W2096"/>
      <c r="X2096"/>
      <c r="Y2096"/>
      <c r="Z2096"/>
      <c r="AA2096"/>
    </row>
    <row r="2097" spans="1:27" s="44" customFormat="1" x14ac:dyDescent="0.15">
      <c r="A2097" s="66"/>
      <c r="O2097"/>
      <c r="T2097"/>
      <c r="U2097"/>
      <c r="V2097"/>
      <c r="W2097"/>
      <c r="X2097"/>
      <c r="Y2097"/>
      <c r="Z2097"/>
      <c r="AA2097"/>
    </row>
    <row r="2098" spans="1:27" s="44" customFormat="1" x14ac:dyDescent="0.15">
      <c r="A2098" s="66"/>
      <c r="O2098"/>
      <c r="T2098"/>
      <c r="U2098"/>
      <c r="V2098"/>
      <c r="W2098"/>
      <c r="X2098"/>
      <c r="Y2098"/>
      <c r="Z2098"/>
      <c r="AA2098"/>
    </row>
    <row r="2099" spans="1:27" s="44" customFormat="1" x14ac:dyDescent="0.15">
      <c r="A2099" s="66"/>
      <c r="O2099"/>
      <c r="T2099"/>
      <c r="U2099"/>
      <c r="V2099"/>
      <c r="W2099"/>
      <c r="X2099"/>
      <c r="Y2099"/>
      <c r="Z2099"/>
      <c r="AA2099"/>
    </row>
    <row r="2100" spans="1:27" s="44" customFormat="1" x14ac:dyDescent="0.15">
      <c r="A2100" s="66"/>
      <c r="O2100"/>
      <c r="T2100"/>
      <c r="U2100"/>
      <c r="V2100"/>
      <c r="W2100"/>
      <c r="X2100"/>
      <c r="Y2100"/>
      <c r="Z2100"/>
      <c r="AA2100"/>
    </row>
    <row r="2101" spans="1:27" s="44" customFormat="1" x14ac:dyDescent="0.15">
      <c r="A2101" s="66"/>
      <c r="O2101"/>
      <c r="T2101"/>
      <c r="U2101"/>
      <c r="V2101"/>
      <c r="W2101"/>
      <c r="X2101"/>
      <c r="Y2101"/>
      <c r="Z2101"/>
      <c r="AA2101"/>
    </row>
    <row r="2102" spans="1:27" s="44" customFormat="1" x14ac:dyDescent="0.15">
      <c r="A2102" s="66"/>
      <c r="O2102"/>
      <c r="T2102"/>
      <c r="U2102"/>
      <c r="V2102"/>
      <c r="W2102"/>
      <c r="X2102"/>
      <c r="Y2102"/>
      <c r="Z2102"/>
      <c r="AA2102"/>
    </row>
    <row r="2103" spans="1:27" s="44" customFormat="1" x14ac:dyDescent="0.15">
      <c r="A2103" s="66"/>
      <c r="O2103"/>
      <c r="T2103"/>
      <c r="U2103"/>
      <c r="V2103"/>
      <c r="W2103"/>
      <c r="X2103"/>
      <c r="Y2103"/>
      <c r="Z2103"/>
      <c r="AA2103"/>
    </row>
    <row r="2104" spans="1:27" s="44" customFormat="1" x14ac:dyDescent="0.15">
      <c r="A2104" s="66"/>
      <c r="O2104"/>
      <c r="T2104"/>
      <c r="U2104"/>
      <c r="V2104"/>
      <c r="W2104"/>
      <c r="X2104"/>
      <c r="Y2104"/>
      <c r="Z2104"/>
      <c r="AA2104"/>
    </row>
    <row r="2105" spans="1:27" s="44" customFormat="1" x14ac:dyDescent="0.15">
      <c r="A2105" s="66"/>
      <c r="O2105"/>
      <c r="T2105"/>
      <c r="U2105"/>
      <c r="V2105"/>
      <c r="W2105"/>
      <c r="X2105"/>
      <c r="Y2105"/>
      <c r="Z2105"/>
      <c r="AA2105"/>
    </row>
    <row r="2106" spans="1:27" s="44" customFormat="1" x14ac:dyDescent="0.15">
      <c r="A2106" s="66"/>
      <c r="O2106"/>
      <c r="T2106"/>
      <c r="U2106"/>
      <c r="V2106"/>
      <c r="W2106"/>
      <c r="X2106"/>
      <c r="Y2106"/>
      <c r="Z2106"/>
      <c r="AA2106"/>
    </row>
    <row r="2107" spans="1:27" s="44" customFormat="1" x14ac:dyDescent="0.15">
      <c r="A2107" s="66"/>
      <c r="O2107"/>
      <c r="T2107"/>
      <c r="U2107"/>
      <c r="V2107"/>
      <c r="W2107"/>
      <c r="X2107"/>
      <c r="Y2107"/>
      <c r="Z2107"/>
      <c r="AA2107"/>
    </row>
    <row r="2108" spans="1:27" s="44" customFormat="1" x14ac:dyDescent="0.15">
      <c r="A2108" s="66"/>
      <c r="O2108"/>
      <c r="T2108"/>
      <c r="U2108"/>
      <c r="V2108"/>
      <c r="W2108"/>
      <c r="X2108"/>
      <c r="Y2108"/>
      <c r="Z2108"/>
      <c r="AA2108"/>
    </row>
    <row r="2109" spans="1:27" s="44" customFormat="1" x14ac:dyDescent="0.15">
      <c r="A2109" s="66"/>
      <c r="O2109"/>
      <c r="T2109"/>
      <c r="U2109"/>
      <c r="V2109"/>
      <c r="W2109"/>
      <c r="X2109"/>
      <c r="Y2109"/>
      <c r="Z2109"/>
      <c r="AA2109"/>
    </row>
    <row r="2110" spans="1:27" s="44" customFormat="1" x14ac:dyDescent="0.15">
      <c r="A2110" s="66"/>
      <c r="O2110"/>
      <c r="T2110"/>
      <c r="U2110"/>
      <c r="V2110"/>
      <c r="W2110"/>
      <c r="X2110"/>
      <c r="Y2110"/>
      <c r="Z2110"/>
      <c r="AA2110"/>
    </row>
    <row r="2111" spans="1:27" s="44" customFormat="1" x14ac:dyDescent="0.15">
      <c r="A2111" s="66"/>
      <c r="O2111"/>
      <c r="T2111"/>
      <c r="U2111"/>
      <c r="V2111"/>
      <c r="W2111"/>
      <c r="X2111"/>
      <c r="Y2111"/>
      <c r="Z2111"/>
      <c r="AA2111"/>
    </row>
    <row r="2112" spans="1:27" s="44" customFormat="1" x14ac:dyDescent="0.15">
      <c r="A2112" s="66"/>
      <c r="O2112"/>
      <c r="T2112"/>
      <c r="U2112"/>
      <c r="V2112"/>
      <c r="W2112"/>
      <c r="X2112"/>
      <c r="Y2112"/>
      <c r="Z2112"/>
      <c r="AA2112"/>
    </row>
    <row r="2113" spans="1:27" s="44" customFormat="1" x14ac:dyDescent="0.15">
      <c r="A2113" s="66"/>
      <c r="O2113"/>
      <c r="T2113"/>
      <c r="U2113"/>
      <c r="V2113"/>
      <c r="W2113"/>
      <c r="X2113"/>
      <c r="Y2113"/>
      <c r="Z2113"/>
      <c r="AA2113"/>
    </row>
    <row r="2114" spans="1:27" s="44" customFormat="1" x14ac:dyDescent="0.15">
      <c r="A2114" s="66"/>
      <c r="O2114"/>
      <c r="T2114"/>
      <c r="U2114"/>
      <c r="V2114"/>
      <c r="W2114"/>
      <c r="X2114"/>
      <c r="Y2114"/>
      <c r="Z2114"/>
      <c r="AA2114"/>
    </row>
    <row r="2115" spans="1:27" s="44" customFormat="1" x14ac:dyDescent="0.15">
      <c r="A2115" s="66"/>
      <c r="O2115"/>
      <c r="T2115"/>
      <c r="U2115"/>
      <c r="V2115"/>
      <c r="W2115"/>
      <c r="X2115"/>
      <c r="Y2115"/>
      <c r="Z2115"/>
      <c r="AA2115"/>
    </row>
    <row r="2116" spans="1:27" s="44" customFormat="1" x14ac:dyDescent="0.15">
      <c r="A2116" s="66"/>
      <c r="O2116"/>
      <c r="T2116"/>
      <c r="U2116"/>
      <c r="V2116"/>
      <c r="W2116"/>
      <c r="X2116"/>
      <c r="Y2116"/>
      <c r="Z2116"/>
      <c r="AA2116"/>
    </row>
    <row r="2117" spans="1:27" s="44" customFormat="1" x14ac:dyDescent="0.15">
      <c r="A2117" s="66"/>
      <c r="O2117"/>
      <c r="T2117"/>
      <c r="U2117"/>
      <c r="V2117"/>
      <c r="W2117"/>
      <c r="X2117"/>
      <c r="Y2117"/>
      <c r="Z2117"/>
      <c r="AA2117"/>
    </row>
    <row r="2118" spans="1:27" s="44" customFormat="1" x14ac:dyDescent="0.15">
      <c r="A2118" s="66"/>
      <c r="O2118"/>
      <c r="T2118"/>
      <c r="U2118"/>
      <c r="V2118"/>
      <c r="W2118"/>
      <c r="X2118"/>
      <c r="Y2118"/>
      <c r="Z2118"/>
      <c r="AA2118"/>
    </row>
    <row r="2119" spans="1:27" s="44" customFormat="1" x14ac:dyDescent="0.15">
      <c r="A2119" s="66"/>
      <c r="O2119"/>
      <c r="T2119"/>
      <c r="U2119"/>
      <c r="V2119"/>
      <c r="W2119"/>
      <c r="X2119"/>
      <c r="Y2119"/>
      <c r="Z2119"/>
      <c r="AA2119"/>
    </row>
    <row r="2120" spans="1:27" s="44" customFormat="1" x14ac:dyDescent="0.15">
      <c r="A2120" s="66"/>
      <c r="O2120"/>
      <c r="T2120"/>
      <c r="U2120"/>
      <c r="V2120"/>
      <c r="W2120"/>
      <c r="X2120"/>
      <c r="Y2120"/>
      <c r="Z2120"/>
      <c r="AA2120"/>
    </row>
    <row r="2121" spans="1:27" s="44" customFormat="1" x14ac:dyDescent="0.15">
      <c r="A2121" s="66"/>
      <c r="O2121"/>
      <c r="T2121"/>
      <c r="U2121"/>
      <c r="V2121"/>
      <c r="W2121"/>
      <c r="X2121"/>
      <c r="Y2121"/>
      <c r="Z2121"/>
      <c r="AA2121"/>
    </row>
    <row r="2122" spans="1:27" s="44" customFormat="1" x14ac:dyDescent="0.15">
      <c r="A2122" s="66"/>
      <c r="O2122"/>
      <c r="T2122"/>
      <c r="U2122"/>
      <c r="V2122"/>
      <c r="W2122"/>
      <c r="X2122"/>
      <c r="Y2122"/>
      <c r="Z2122"/>
      <c r="AA2122"/>
    </row>
    <row r="2123" spans="1:27" s="44" customFormat="1" x14ac:dyDescent="0.15">
      <c r="A2123" s="66"/>
      <c r="O2123"/>
      <c r="T2123"/>
      <c r="U2123"/>
      <c r="V2123"/>
      <c r="W2123"/>
      <c r="X2123"/>
      <c r="Y2123"/>
      <c r="Z2123"/>
      <c r="AA2123"/>
    </row>
    <row r="2124" spans="1:27" s="44" customFormat="1" x14ac:dyDescent="0.15">
      <c r="A2124" s="66"/>
      <c r="O2124"/>
      <c r="T2124"/>
      <c r="U2124"/>
      <c r="V2124"/>
      <c r="W2124"/>
      <c r="X2124"/>
      <c r="Y2124"/>
      <c r="Z2124"/>
      <c r="AA2124"/>
    </row>
    <row r="2125" spans="1:27" s="44" customFormat="1" x14ac:dyDescent="0.15">
      <c r="A2125" s="66"/>
      <c r="O2125"/>
      <c r="T2125"/>
      <c r="U2125"/>
      <c r="V2125"/>
      <c r="W2125"/>
      <c r="X2125"/>
      <c r="Y2125"/>
      <c r="Z2125"/>
      <c r="AA2125"/>
    </row>
    <row r="2126" spans="1:27" s="44" customFormat="1" x14ac:dyDescent="0.15">
      <c r="A2126" s="66"/>
      <c r="O2126"/>
      <c r="T2126"/>
      <c r="U2126"/>
      <c r="V2126"/>
      <c r="W2126"/>
      <c r="X2126"/>
      <c r="Y2126"/>
      <c r="Z2126"/>
      <c r="AA2126"/>
    </row>
    <row r="2127" spans="1:27" s="44" customFormat="1" x14ac:dyDescent="0.15">
      <c r="A2127" s="66"/>
      <c r="O2127"/>
      <c r="T2127"/>
      <c r="U2127"/>
      <c r="V2127"/>
      <c r="W2127"/>
      <c r="X2127"/>
      <c r="Y2127"/>
      <c r="Z2127"/>
      <c r="AA2127"/>
    </row>
    <row r="2128" spans="1:27" s="44" customFormat="1" x14ac:dyDescent="0.15">
      <c r="A2128" s="66"/>
      <c r="O2128"/>
      <c r="T2128"/>
      <c r="U2128"/>
      <c r="V2128"/>
      <c r="W2128"/>
      <c r="X2128"/>
      <c r="Y2128"/>
      <c r="Z2128"/>
      <c r="AA2128"/>
    </row>
    <row r="2129" spans="1:27" s="44" customFormat="1" x14ac:dyDescent="0.15">
      <c r="A2129" s="66"/>
      <c r="O2129"/>
      <c r="T2129"/>
      <c r="U2129"/>
      <c r="V2129"/>
      <c r="W2129"/>
      <c r="X2129"/>
      <c r="Y2129"/>
      <c r="Z2129"/>
      <c r="AA2129"/>
    </row>
    <row r="2130" spans="1:27" s="44" customFormat="1" x14ac:dyDescent="0.15">
      <c r="A2130" s="66"/>
      <c r="O2130"/>
      <c r="T2130"/>
      <c r="U2130"/>
      <c r="V2130"/>
      <c r="W2130"/>
      <c r="X2130"/>
      <c r="Y2130"/>
      <c r="Z2130"/>
      <c r="AA2130"/>
    </row>
    <row r="2131" spans="1:27" s="44" customFormat="1" x14ac:dyDescent="0.15">
      <c r="A2131" s="66"/>
      <c r="O2131"/>
      <c r="T2131"/>
      <c r="U2131"/>
      <c r="V2131"/>
      <c r="W2131"/>
      <c r="X2131"/>
      <c r="Y2131"/>
      <c r="Z2131"/>
      <c r="AA2131"/>
    </row>
    <row r="2132" spans="1:27" s="44" customFormat="1" x14ac:dyDescent="0.15">
      <c r="A2132" s="66"/>
      <c r="O2132"/>
      <c r="T2132"/>
      <c r="U2132"/>
      <c r="V2132"/>
      <c r="W2132"/>
      <c r="X2132"/>
      <c r="Y2132"/>
      <c r="Z2132"/>
      <c r="AA2132"/>
    </row>
    <row r="2133" spans="1:27" s="44" customFormat="1" x14ac:dyDescent="0.15">
      <c r="A2133" s="66"/>
      <c r="O2133"/>
      <c r="T2133"/>
      <c r="U2133"/>
      <c r="V2133"/>
      <c r="W2133"/>
      <c r="X2133"/>
      <c r="Y2133"/>
      <c r="Z2133"/>
      <c r="AA2133"/>
    </row>
    <row r="2134" spans="1:27" s="44" customFormat="1" x14ac:dyDescent="0.15">
      <c r="A2134" s="66"/>
      <c r="O2134"/>
      <c r="T2134"/>
      <c r="U2134"/>
      <c r="V2134"/>
      <c r="W2134"/>
      <c r="X2134"/>
      <c r="Y2134"/>
      <c r="Z2134"/>
      <c r="AA2134"/>
    </row>
    <row r="2135" spans="1:27" s="44" customFormat="1" x14ac:dyDescent="0.15">
      <c r="A2135" s="66"/>
      <c r="O2135"/>
      <c r="T2135"/>
      <c r="U2135"/>
      <c r="V2135"/>
      <c r="W2135"/>
      <c r="X2135"/>
      <c r="Y2135"/>
      <c r="Z2135"/>
      <c r="AA2135"/>
    </row>
    <row r="2136" spans="1:27" s="44" customFormat="1" x14ac:dyDescent="0.15">
      <c r="A2136" s="66"/>
      <c r="O2136"/>
      <c r="T2136"/>
      <c r="U2136"/>
      <c r="V2136"/>
      <c r="W2136"/>
      <c r="X2136"/>
      <c r="Y2136"/>
      <c r="Z2136"/>
      <c r="AA2136"/>
    </row>
    <row r="2137" spans="1:27" s="44" customFormat="1" x14ac:dyDescent="0.15">
      <c r="A2137" s="66"/>
      <c r="O2137"/>
      <c r="T2137"/>
      <c r="U2137"/>
      <c r="V2137"/>
      <c r="W2137"/>
      <c r="X2137"/>
      <c r="Y2137"/>
      <c r="Z2137"/>
      <c r="AA2137"/>
    </row>
    <row r="2138" spans="1:27" s="44" customFormat="1" x14ac:dyDescent="0.15">
      <c r="A2138" s="66"/>
      <c r="O2138"/>
      <c r="T2138"/>
      <c r="U2138"/>
      <c r="V2138"/>
      <c r="W2138"/>
      <c r="X2138"/>
      <c r="Y2138"/>
      <c r="Z2138"/>
      <c r="AA2138"/>
    </row>
    <row r="2139" spans="1:27" s="44" customFormat="1" x14ac:dyDescent="0.15">
      <c r="A2139" s="66"/>
      <c r="O2139"/>
      <c r="T2139"/>
      <c r="U2139"/>
      <c r="V2139"/>
      <c r="W2139"/>
      <c r="X2139"/>
      <c r="Y2139"/>
      <c r="Z2139"/>
      <c r="AA2139"/>
    </row>
    <row r="2140" spans="1:27" s="44" customFormat="1" x14ac:dyDescent="0.15">
      <c r="A2140" s="66"/>
      <c r="O2140"/>
      <c r="T2140"/>
      <c r="U2140"/>
      <c r="V2140"/>
      <c r="W2140"/>
      <c r="X2140"/>
      <c r="Y2140"/>
      <c r="Z2140"/>
      <c r="AA2140"/>
    </row>
    <row r="2141" spans="1:27" s="44" customFormat="1" x14ac:dyDescent="0.15">
      <c r="A2141" s="66"/>
      <c r="O2141"/>
      <c r="T2141"/>
      <c r="U2141"/>
      <c r="V2141"/>
      <c r="W2141"/>
      <c r="X2141"/>
      <c r="Y2141"/>
      <c r="Z2141"/>
      <c r="AA2141"/>
    </row>
    <row r="2142" spans="1:27" s="44" customFormat="1" x14ac:dyDescent="0.15">
      <c r="A2142" s="66"/>
      <c r="O2142"/>
      <c r="T2142"/>
      <c r="U2142"/>
      <c r="V2142"/>
      <c r="W2142"/>
      <c r="X2142"/>
      <c r="Y2142"/>
      <c r="Z2142"/>
      <c r="AA2142"/>
    </row>
    <row r="2143" spans="1:27" s="44" customFormat="1" x14ac:dyDescent="0.15">
      <c r="A2143" s="66"/>
      <c r="O2143"/>
      <c r="T2143"/>
      <c r="U2143"/>
      <c r="V2143"/>
      <c r="W2143"/>
      <c r="X2143"/>
      <c r="Y2143"/>
      <c r="Z2143"/>
      <c r="AA2143"/>
    </row>
    <row r="2144" spans="1:27" s="44" customFormat="1" x14ac:dyDescent="0.15">
      <c r="A2144" s="66"/>
      <c r="O2144"/>
      <c r="T2144"/>
      <c r="U2144"/>
      <c r="V2144"/>
      <c r="W2144"/>
      <c r="X2144"/>
      <c r="Y2144"/>
      <c r="Z2144"/>
      <c r="AA2144"/>
    </row>
    <row r="2145" spans="1:27" s="44" customFormat="1" x14ac:dyDescent="0.15">
      <c r="A2145" s="66"/>
      <c r="O2145"/>
      <c r="T2145"/>
      <c r="U2145"/>
      <c r="V2145"/>
      <c r="W2145"/>
      <c r="X2145"/>
      <c r="Y2145"/>
      <c r="Z2145"/>
      <c r="AA2145"/>
    </row>
    <row r="2146" spans="1:27" s="44" customFormat="1" x14ac:dyDescent="0.15">
      <c r="A2146" s="66"/>
      <c r="O2146"/>
      <c r="T2146"/>
      <c r="U2146"/>
      <c r="V2146"/>
      <c r="W2146"/>
      <c r="X2146"/>
      <c r="Y2146"/>
      <c r="Z2146"/>
      <c r="AA2146"/>
    </row>
    <row r="2147" spans="1:27" s="44" customFormat="1" x14ac:dyDescent="0.15">
      <c r="A2147" s="66"/>
      <c r="O2147"/>
      <c r="T2147"/>
      <c r="U2147"/>
      <c r="V2147"/>
      <c r="W2147"/>
      <c r="X2147"/>
      <c r="Y2147"/>
      <c r="Z2147"/>
      <c r="AA2147"/>
    </row>
    <row r="2148" spans="1:27" s="44" customFormat="1" x14ac:dyDescent="0.15">
      <c r="A2148" s="66"/>
      <c r="O2148"/>
      <c r="T2148"/>
      <c r="U2148"/>
      <c r="V2148"/>
      <c r="W2148"/>
      <c r="X2148"/>
      <c r="Y2148"/>
      <c r="Z2148"/>
      <c r="AA2148"/>
    </row>
    <row r="2149" spans="1:27" s="44" customFormat="1" x14ac:dyDescent="0.15">
      <c r="A2149" s="66"/>
      <c r="O2149"/>
      <c r="T2149"/>
      <c r="U2149"/>
      <c r="V2149"/>
      <c r="W2149"/>
      <c r="X2149"/>
      <c r="Y2149"/>
      <c r="Z2149"/>
      <c r="AA2149"/>
    </row>
    <row r="2150" spans="1:27" s="44" customFormat="1" x14ac:dyDescent="0.15">
      <c r="A2150" s="66"/>
      <c r="O2150"/>
      <c r="T2150"/>
      <c r="U2150"/>
      <c r="V2150"/>
      <c r="W2150"/>
      <c r="X2150"/>
      <c r="Y2150"/>
      <c r="Z2150"/>
      <c r="AA2150"/>
    </row>
    <row r="2151" spans="1:27" s="44" customFormat="1" x14ac:dyDescent="0.15">
      <c r="A2151" s="66"/>
      <c r="O2151"/>
      <c r="T2151"/>
      <c r="U2151"/>
      <c r="V2151"/>
      <c r="W2151"/>
      <c r="X2151"/>
      <c r="Y2151"/>
      <c r="Z2151"/>
      <c r="AA2151"/>
    </row>
    <row r="2152" spans="1:27" s="44" customFormat="1" x14ac:dyDescent="0.15">
      <c r="A2152" s="66"/>
      <c r="O2152"/>
      <c r="T2152"/>
      <c r="U2152"/>
      <c r="V2152"/>
      <c r="W2152"/>
      <c r="X2152"/>
      <c r="Y2152"/>
      <c r="Z2152"/>
      <c r="AA2152"/>
    </row>
    <row r="2153" spans="1:27" s="44" customFormat="1" x14ac:dyDescent="0.15">
      <c r="A2153" s="66"/>
      <c r="O2153"/>
      <c r="T2153"/>
      <c r="U2153"/>
      <c r="V2153"/>
      <c r="W2153"/>
      <c r="X2153"/>
      <c r="Y2153"/>
      <c r="Z2153"/>
      <c r="AA2153"/>
    </row>
    <row r="2154" spans="1:27" s="44" customFormat="1" x14ac:dyDescent="0.15">
      <c r="A2154" s="66"/>
      <c r="O2154"/>
      <c r="T2154"/>
      <c r="U2154"/>
      <c r="V2154"/>
      <c r="W2154"/>
      <c r="X2154"/>
      <c r="Y2154"/>
      <c r="Z2154"/>
      <c r="AA2154"/>
    </row>
    <row r="2155" spans="1:27" s="44" customFormat="1" x14ac:dyDescent="0.15">
      <c r="A2155" s="66"/>
      <c r="O2155"/>
      <c r="T2155"/>
      <c r="U2155"/>
      <c r="V2155"/>
      <c r="W2155"/>
      <c r="X2155"/>
      <c r="Y2155"/>
      <c r="Z2155"/>
      <c r="AA2155"/>
    </row>
    <row r="2156" spans="1:27" s="44" customFormat="1" x14ac:dyDescent="0.15">
      <c r="A2156" s="66"/>
      <c r="O2156"/>
      <c r="T2156"/>
      <c r="U2156"/>
      <c r="V2156"/>
      <c r="W2156"/>
      <c r="X2156"/>
      <c r="Y2156"/>
      <c r="Z2156"/>
      <c r="AA2156"/>
    </row>
    <row r="2157" spans="1:27" s="44" customFormat="1" x14ac:dyDescent="0.15">
      <c r="A2157" s="66"/>
      <c r="O2157"/>
      <c r="T2157"/>
      <c r="U2157"/>
      <c r="V2157"/>
      <c r="W2157"/>
      <c r="X2157"/>
      <c r="Y2157"/>
      <c r="Z2157"/>
      <c r="AA2157"/>
    </row>
    <row r="2158" spans="1:27" s="44" customFormat="1" x14ac:dyDescent="0.15">
      <c r="A2158" s="66"/>
      <c r="O2158"/>
      <c r="T2158"/>
      <c r="U2158"/>
      <c r="V2158"/>
      <c r="W2158"/>
      <c r="X2158"/>
      <c r="Y2158"/>
      <c r="Z2158"/>
      <c r="AA2158"/>
    </row>
    <row r="2159" spans="1:27" s="44" customFormat="1" x14ac:dyDescent="0.15">
      <c r="A2159" s="66"/>
      <c r="O2159"/>
      <c r="T2159"/>
      <c r="U2159"/>
      <c r="V2159"/>
      <c r="W2159"/>
      <c r="X2159"/>
      <c r="Y2159"/>
      <c r="Z2159"/>
      <c r="AA2159"/>
    </row>
    <row r="2160" spans="1:27" s="44" customFormat="1" x14ac:dyDescent="0.15">
      <c r="A2160" s="66"/>
      <c r="O2160"/>
      <c r="T2160"/>
      <c r="U2160"/>
      <c r="V2160"/>
      <c r="W2160"/>
      <c r="X2160"/>
      <c r="Y2160"/>
      <c r="Z2160"/>
      <c r="AA2160"/>
    </row>
    <row r="2161" spans="1:27" s="44" customFormat="1" x14ac:dyDescent="0.15">
      <c r="A2161" s="66"/>
      <c r="O2161"/>
      <c r="T2161"/>
      <c r="U2161"/>
      <c r="V2161"/>
      <c r="W2161"/>
      <c r="X2161"/>
      <c r="Y2161"/>
      <c r="Z2161"/>
      <c r="AA2161"/>
    </row>
    <row r="2162" spans="1:27" s="44" customFormat="1" x14ac:dyDescent="0.15">
      <c r="A2162" s="66"/>
      <c r="O2162"/>
      <c r="T2162"/>
      <c r="U2162"/>
      <c r="V2162"/>
      <c r="W2162"/>
      <c r="X2162"/>
      <c r="Y2162"/>
      <c r="Z2162"/>
      <c r="AA2162"/>
    </row>
    <row r="2163" spans="1:27" s="44" customFormat="1" x14ac:dyDescent="0.15">
      <c r="A2163" s="66"/>
      <c r="O2163"/>
      <c r="T2163"/>
      <c r="U2163"/>
      <c r="V2163"/>
      <c r="W2163"/>
      <c r="X2163"/>
      <c r="Y2163"/>
      <c r="Z2163"/>
      <c r="AA2163"/>
    </row>
    <row r="2164" spans="1:27" s="44" customFormat="1" x14ac:dyDescent="0.15">
      <c r="A2164" s="66"/>
      <c r="O2164"/>
      <c r="T2164"/>
      <c r="U2164"/>
      <c r="V2164"/>
      <c r="W2164"/>
      <c r="X2164"/>
      <c r="Y2164"/>
      <c r="Z2164"/>
      <c r="AA2164"/>
    </row>
    <row r="2165" spans="1:27" s="44" customFormat="1" x14ac:dyDescent="0.15">
      <c r="A2165" s="66"/>
      <c r="O2165"/>
      <c r="T2165"/>
      <c r="U2165"/>
      <c r="V2165"/>
      <c r="W2165"/>
      <c r="X2165"/>
      <c r="Y2165"/>
      <c r="Z2165"/>
      <c r="AA2165"/>
    </row>
    <row r="2166" spans="1:27" s="44" customFormat="1" x14ac:dyDescent="0.15">
      <c r="A2166" s="66"/>
      <c r="O2166"/>
      <c r="T2166"/>
      <c r="U2166"/>
      <c r="V2166"/>
      <c r="W2166"/>
      <c r="X2166"/>
      <c r="Y2166"/>
      <c r="Z2166"/>
      <c r="AA2166"/>
    </row>
    <row r="2167" spans="1:27" s="44" customFormat="1" x14ac:dyDescent="0.15">
      <c r="A2167" s="66"/>
      <c r="O2167"/>
      <c r="T2167"/>
      <c r="U2167"/>
      <c r="V2167"/>
      <c r="W2167"/>
      <c r="X2167"/>
      <c r="Y2167"/>
      <c r="Z2167"/>
      <c r="AA2167"/>
    </row>
    <row r="2168" spans="1:27" s="44" customFormat="1" x14ac:dyDescent="0.15">
      <c r="A2168" s="66"/>
      <c r="O2168"/>
      <c r="T2168"/>
      <c r="U2168"/>
      <c r="V2168"/>
      <c r="W2168"/>
      <c r="X2168"/>
      <c r="Y2168"/>
      <c r="Z2168"/>
      <c r="AA2168"/>
    </row>
    <row r="2169" spans="1:27" s="44" customFormat="1" x14ac:dyDescent="0.15">
      <c r="A2169" s="66"/>
      <c r="O2169"/>
      <c r="T2169"/>
      <c r="U2169"/>
      <c r="V2169"/>
      <c r="W2169"/>
      <c r="X2169"/>
      <c r="Y2169"/>
      <c r="Z2169"/>
      <c r="AA2169"/>
    </row>
    <row r="2170" spans="1:27" s="44" customFormat="1" x14ac:dyDescent="0.15">
      <c r="A2170" s="66"/>
      <c r="O2170"/>
      <c r="T2170"/>
      <c r="U2170"/>
      <c r="V2170"/>
      <c r="W2170"/>
      <c r="X2170"/>
      <c r="Y2170"/>
      <c r="Z2170"/>
      <c r="AA2170"/>
    </row>
    <row r="2171" spans="1:27" s="44" customFormat="1" x14ac:dyDescent="0.15">
      <c r="A2171" s="66"/>
      <c r="O2171"/>
      <c r="T2171"/>
      <c r="U2171"/>
      <c r="V2171"/>
      <c r="W2171"/>
      <c r="X2171"/>
      <c r="Y2171"/>
      <c r="Z2171"/>
      <c r="AA2171"/>
    </row>
    <row r="2172" spans="1:27" s="44" customFormat="1" x14ac:dyDescent="0.15">
      <c r="A2172" s="66"/>
      <c r="O2172"/>
      <c r="T2172"/>
      <c r="U2172"/>
      <c r="V2172"/>
      <c r="W2172"/>
      <c r="X2172"/>
      <c r="Y2172"/>
      <c r="Z2172"/>
      <c r="AA2172"/>
    </row>
    <row r="2173" spans="1:27" s="44" customFormat="1" x14ac:dyDescent="0.15">
      <c r="A2173" s="66"/>
      <c r="O2173"/>
      <c r="T2173"/>
      <c r="U2173"/>
      <c r="V2173"/>
      <c r="W2173"/>
      <c r="X2173"/>
      <c r="Y2173"/>
      <c r="Z2173"/>
      <c r="AA2173"/>
    </row>
    <row r="2174" spans="1:27" s="44" customFormat="1" x14ac:dyDescent="0.15">
      <c r="A2174" s="66"/>
      <c r="O2174"/>
      <c r="T2174"/>
      <c r="U2174"/>
      <c r="V2174"/>
      <c r="W2174"/>
      <c r="X2174"/>
      <c r="Y2174"/>
      <c r="Z2174"/>
      <c r="AA2174"/>
    </row>
    <row r="2175" spans="1:27" s="44" customFormat="1" x14ac:dyDescent="0.15">
      <c r="A2175" s="66"/>
      <c r="O2175"/>
      <c r="T2175"/>
      <c r="U2175"/>
      <c r="V2175"/>
      <c r="W2175"/>
      <c r="X2175"/>
      <c r="Y2175"/>
      <c r="Z2175"/>
      <c r="AA2175"/>
    </row>
    <row r="2176" spans="1:27" s="44" customFormat="1" x14ac:dyDescent="0.15">
      <c r="A2176" s="66"/>
      <c r="O2176"/>
      <c r="T2176"/>
      <c r="U2176"/>
      <c r="V2176"/>
      <c r="W2176"/>
      <c r="X2176"/>
      <c r="Y2176"/>
      <c r="Z2176"/>
      <c r="AA2176"/>
    </row>
    <row r="2177" spans="1:27" s="44" customFormat="1" x14ac:dyDescent="0.15">
      <c r="A2177" s="66"/>
      <c r="O2177"/>
      <c r="T2177"/>
      <c r="U2177"/>
      <c r="V2177"/>
      <c r="W2177"/>
      <c r="X2177"/>
      <c r="Y2177"/>
      <c r="Z2177"/>
      <c r="AA2177"/>
    </row>
    <row r="2178" spans="1:27" s="44" customFormat="1" x14ac:dyDescent="0.15">
      <c r="A2178" s="66"/>
      <c r="O2178"/>
      <c r="T2178"/>
      <c r="U2178"/>
      <c r="V2178"/>
      <c r="W2178"/>
      <c r="X2178"/>
      <c r="Y2178"/>
      <c r="Z2178"/>
      <c r="AA2178"/>
    </row>
    <row r="2179" spans="1:27" s="44" customFormat="1" x14ac:dyDescent="0.15">
      <c r="A2179" s="66"/>
      <c r="O2179"/>
      <c r="T2179"/>
      <c r="U2179"/>
      <c r="V2179"/>
      <c r="W2179"/>
      <c r="X2179"/>
      <c r="Y2179"/>
      <c r="Z2179"/>
      <c r="AA2179"/>
    </row>
    <row r="2180" spans="1:27" s="44" customFormat="1" x14ac:dyDescent="0.15">
      <c r="A2180" s="66"/>
      <c r="O2180"/>
      <c r="T2180"/>
      <c r="U2180"/>
      <c r="V2180"/>
      <c r="W2180"/>
      <c r="X2180"/>
      <c r="Y2180"/>
      <c r="Z2180"/>
      <c r="AA2180"/>
    </row>
    <row r="2181" spans="1:27" s="44" customFormat="1" x14ac:dyDescent="0.15">
      <c r="A2181" s="66"/>
      <c r="O2181"/>
      <c r="T2181"/>
      <c r="U2181"/>
      <c r="V2181"/>
      <c r="W2181"/>
      <c r="X2181"/>
      <c r="Y2181"/>
      <c r="Z2181"/>
      <c r="AA2181"/>
    </row>
    <row r="2182" spans="1:27" s="44" customFormat="1" x14ac:dyDescent="0.15">
      <c r="A2182" s="66"/>
      <c r="O2182"/>
      <c r="T2182"/>
      <c r="U2182"/>
      <c r="V2182"/>
      <c r="W2182"/>
      <c r="X2182"/>
      <c r="Y2182"/>
      <c r="Z2182"/>
      <c r="AA2182"/>
    </row>
    <row r="2183" spans="1:27" s="44" customFormat="1" x14ac:dyDescent="0.15">
      <c r="A2183" s="66"/>
      <c r="O2183"/>
      <c r="T2183"/>
      <c r="U2183"/>
      <c r="V2183"/>
      <c r="W2183"/>
      <c r="X2183"/>
      <c r="Y2183"/>
      <c r="Z2183"/>
      <c r="AA2183"/>
    </row>
    <row r="2184" spans="1:27" s="44" customFormat="1" x14ac:dyDescent="0.15">
      <c r="A2184" s="66"/>
      <c r="O2184"/>
      <c r="T2184"/>
      <c r="U2184"/>
      <c r="V2184"/>
      <c r="W2184"/>
      <c r="X2184"/>
      <c r="Y2184"/>
      <c r="Z2184"/>
      <c r="AA2184"/>
    </row>
    <row r="2185" spans="1:27" s="44" customFormat="1" x14ac:dyDescent="0.15">
      <c r="A2185" s="66"/>
      <c r="O2185"/>
      <c r="T2185"/>
      <c r="U2185"/>
      <c r="V2185"/>
      <c r="W2185"/>
      <c r="X2185"/>
      <c r="Y2185"/>
      <c r="Z2185"/>
      <c r="AA2185"/>
    </row>
    <row r="2186" spans="1:27" s="44" customFormat="1" x14ac:dyDescent="0.15">
      <c r="A2186" s="66"/>
      <c r="O2186"/>
      <c r="T2186"/>
      <c r="U2186"/>
      <c r="V2186"/>
      <c r="W2186"/>
      <c r="X2186"/>
      <c r="Y2186"/>
      <c r="Z2186"/>
      <c r="AA2186"/>
    </row>
    <row r="2187" spans="1:27" s="44" customFormat="1" x14ac:dyDescent="0.15">
      <c r="A2187" s="66"/>
      <c r="O2187"/>
      <c r="T2187"/>
      <c r="U2187"/>
      <c r="V2187"/>
      <c r="W2187"/>
      <c r="X2187"/>
      <c r="Y2187"/>
      <c r="Z2187"/>
      <c r="AA2187"/>
    </row>
    <row r="2188" spans="1:27" s="44" customFormat="1" x14ac:dyDescent="0.15">
      <c r="A2188" s="66"/>
      <c r="O2188"/>
      <c r="T2188"/>
      <c r="U2188"/>
      <c r="V2188"/>
      <c r="W2188"/>
      <c r="X2188"/>
      <c r="Y2188"/>
      <c r="Z2188"/>
      <c r="AA2188"/>
    </row>
    <row r="2189" spans="1:27" s="44" customFormat="1" x14ac:dyDescent="0.15">
      <c r="A2189" s="66"/>
      <c r="O2189"/>
      <c r="T2189"/>
      <c r="U2189"/>
      <c r="V2189"/>
      <c r="W2189"/>
      <c r="X2189"/>
      <c r="Y2189"/>
      <c r="Z2189"/>
      <c r="AA2189"/>
    </row>
    <row r="2190" spans="1:27" s="44" customFormat="1" x14ac:dyDescent="0.15">
      <c r="A2190" s="66"/>
      <c r="O2190"/>
      <c r="T2190"/>
      <c r="U2190"/>
      <c r="V2190"/>
      <c r="W2190"/>
      <c r="X2190"/>
      <c r="Y2190"/>
      <c r="Z2190"/>
      <c r="AA2190"/>
    </row>
    <row r="2191" spans="1:27" s="44" customFormat="1" x14ac:dyDescent="0.15">
      <c r="A2191" s="66"/>
      <c r="O2191"/>
      <c r="T2191"/>
      <c r="U2191"/>
      <c r="V2191"/>
      <c r="W2191"/>
      <c r="X2191"/>
      <c r="Y2191"/>
      <c r="Z2191"/>
      <c r="AA2191"/>
    </row>
    <row r="2192" spans="1:27" s="44" customFormat="1" x14ac:dyDescent="0.15">
      <c r="A2192" s="66"/>
      <c r="O2192"/>
      <c r="T2192"/>
      <c r="U2192"/>
      <c r="V2192"/>
      <c r="W2192"/>
      <c r="X2192"/>
      <c r="Y2192"/>
      <c r="Z2192"/>
      <c r="AA2192"/>
    </row>
    <row r="2193" spans="1:27" s="44" customFormat="1" x14ac:dyDescent="0.15">
      <c r="A2193" s="66"/>
      <c r="O2193"/>
      <c r="T2193"/>
      <c r="U2193"/>
      <c r="V2193"/>
      <c r="W2193"/>
      <c r="X2193"/>
      <c r="Y2193"/>
      <c r="Z2193"/>
      <c r="AA2193"/>
    </row>
    <row r="2194" spans="1:27" s="44" customFormat="1" x14ac:dyDescent="0.15">
      <c r="A2194" s="66"/>
      <c r="O2194"/>
      <c r="T2194"/>
      <c r="U2194"/>
      <c r="V2194"/>
      <c r="W2194"/>
      <c r="X2194"/>
      <c r="Y2194"/>
      <c r="Z2194"/>
      <c r="AA2194"/>
    </row>
    <row r="2195" spans="1:27" s="44" customFormat="1" x14ac:dyDescent="0.15">
      <c r="A2195" s="66"/>
      <c r="O2195"/>
      <c r="T2195"/>
      <c r="U2195"/>
      <c r="V2195"/>
      <c r="W2195"/>
      <c r="X2195"/>
      <c r="Y2195"/>
      <c r="Z2195"/>
      <c r="AA2195"/>
    </row>
    <row r="2196" spans="1:27" s="44" customFormat="1" x14ac:dyDescent="0.15">
      <c r="A2196" s="66"/>
      <c r="O2196"/>
      <c r="T2196"/>
      <c r="U2196"/>
      <c r="V2196"/>
      <c r="W2196"/>
      <c r="X2196"/>
      <c r="Y2196"/>
      <c r="Z2196"/>
      <c r="AA2196"/>
    </row>
    <row r="2197" spans="1:27" s="44" customFormat="1" x14ac:dyDescent="0.15">
      <c r="A2197" s="66"/>
      <c r="O2197"/>
      <c r="T2197"/>
      <c r="U2197"/>
      <c r="V2197"/>
      <c r="W2197"/>
      <c r="X2197"/>
      <c r="Y2197"/>
      <c r="Z2197"/>
      <c r="AA2197"/>
    </row>
    <row r="2198" spans="1:27" s="44" customFormat="1" x14ac:dyDescent="0.15">
      <c r="A2198" s="66"/>
      <c r="O2198"/>
      <c r="T2198"/>
      <c r="U2198"/>
      <c r="V2198"/>
      <c r="W2198"/>
      <c r="X2198"/>
      <c r="Y2198"/>
      <c r="Z2198"/>
      <c r="AA2198"/>
    </row>
    <row r="2199" spans="1:27" s="44" customFormat="1" x14ac:dyDescent="0.15">
      <c r="A2199" s="66"/>
      <c r="O2199"/>
      <c r="T2199"/>
      <c r="U2199"/>
      <c r="V2199"/>
      <c r="W2199"/>
      <c r="X2199"/>
      <c r="Y2199"/>
      <c r="Z2199"/>
      <c r="AA2199"/>
    </row>
    <row r="2200" spans="1:27" s="44" customFormat="1" x14ac:dyDescent="0.15">
      <c r="A2200" s="66"/>
      <c r="O2200"/>
      <c r="T2200"/>
      <c r="U2200"/>
      <c r="V2200"/>
      <c r="W2200"/>
      <c r="X2200"/>
      <c r="Y2200"/>
      <c r="Z2200"/>
      <c r="AA2200"/>
    </row>
    <row r="2201" spans="1:27" s="44" customFormat="1" x14ac:dyDescent="0.15">
      <c r="A2201" s="66"/>
      <c r="O2201"/>
      <c r="T2201"/>
      <c r="U2201"/>
      <c r="V2201"/>
      <c r="W2201"/>
      <c r="X2201"/>
      <c r="Y2201"/>
      <c r="Z2201"/>
      <c r="AA2201"/>
    </row>
    <row r="2202" spans="1:27" s="44" customFormat="1" x14ac:dyDescent="0.15">
      <c r="A2202" s="66"/>
      <c r="O2202"/>
      <c r="T2202"/>
      <c r="U2202"/>
      <c r="V2202"/>
      <c r="W2202"/>
      <c r="X2202"/>
      <c r="Y2202"/>
      <c r="Z2202"/>
      <c r="AA2202"/>
    </row>
    <row r="2203" spans="1:27" s="44" customFormat="1" x14ac:dyDescent="0.15">
      <c r="A2203" s="66"/>
      <c r="O2203"/>
      <c r="T2203"/>
      <c r="U2203"/>
      <c r="V2203"/>
      <c r="W2203"/>
      <c r="X2203"/>
      <c r="Y2203"/>
      <c r="Z2203"/>
      <c r="AA2203"/>
    </row>
    <row r="2204" spans="1:27" s="44" customFormat="1" x14ac:dyDescent="0.15">
      <c r="A2204" s="66"/>
      <c r="O2204"/>
      <c r="T2204"/>
      <c r="U2204"/>
      <c r="V2204"/>
      <c r="W2204"/>
      <c r="X2204"/>
      <c r="Y2204"/>
      <c r="Z2204"/>
      <c r="AA2204"/>
    </row>
    <row r="2205" spans="1:27" s="44" customFormat="1" x14ac:dyDescent="0.15">
      <c r="A2205" s="66"/>
      <c r="O2205"/>
      <c r="T2205"/>
      <c r="U2205"/>
      <c r="V2205"/>
      <c r="W2205"/>
      <c r="X2205"/>
      <c r="Y2205"/>
      <c r="Z2205"/>
      <c r="AA2205"/>
    </row>
    <row r="2206" spans="1:27" s="44" customFormat="1" x14ac:dyDescent="0.15">
      <c r="A2206" s="66"/>
      <c r="O2206"/>
      <c r="T2206"/>
      <c r="U2206"/>
      <c r="V2206"/>
      <c r="W2206"/>
      <c r="X2206"/>
      <c r="Y2206"/>
      <c r="Z2206"/>
      <c r="AA2206"/>
    </row>
    <row r="2207" spans="1:27" s="44" customFormat="1" x14ac:dyDescent="0.15">
      <c r="A2207" s="66"/>
      <c r="O2207"/>
      <c r="T2207"/>
      <c r="U2207"/>
      <c r="V2207"/>
      <c r="W2207"/>
      <c r="X2207"/>
      <c r="Y2207"/>
      <c r="Z2207"/>
      <c r="AA2207"/>
    </row>
    <row r="2208" spans="1:27" s="44" customFormat="1" x14ac:dyDescent="0.15">
      <c r="A2208" s="66"/>
      <c r="O2208"/>
      <c r="T2208"/>
      <c r="U2208"/>
      <c r="V2208"/>
      <c r="W2208"/>
      <c r="X2208"/>
      <c r="Y2208"/>
      <c r="Z2208"/>
      <c r="AA2208"/>
    </row>
    <row r="2209" spans="1:27" s="44" customFormat="1" x14ac:dyDescent="0.15">
      <c r="A2209" s="66"/>
      <c r="O2209"/>
      <c r="T2209"/>
      <c r="U2209"/>
      <c r="V2209"/>
      <c r="W2209"/>
      <c r="X2209"/>
      <c r="Y2209"/>
      <c r="Z2209"/>
      <c r="AA2209"/>
    </row>
    <row r="2210" spans="1:27" s="44" customFormat="1" x14ac:dyDescent="0.15">
      <c r="A2210" s="66"/>
      <c r="O2210"/>
      <c r="T2210"/>
      <c r="U2210"/>
      <c r="V2210"/>
      <c r="W2210"/>
      <c r="X2210"/>
      <c r="Y2210"/>
      <c r="Z2210"/>
      <c r="AA2210"/>
    </row>
    <row r="2211" spans="1:27" s="44" customFormat="1" x14ac:dyDescent="0.15">
      <c r="A2211" s="66"/>
      <c r="O2211"/>
      <c r="T2211"/>
      <c r="U2211"/>
      <c r="V2211"/>
      <c r="W2211"/>
      <c r="X2211"/>
      <c r="Y2211"/>
      <c r="Z2211"/>
      <c r="AA2211"/>
    </row>
    <row r="2212" spans="1:27" s="44" customFormat="1" x14ac:dyDescent="0.15">
      <c r="A2212" s="66"/>
      <c r="O2212"/>
      <c r="T2212"/>
      <c r="U2212"/>
      <c r="V2212"/>
      <c r="W2212"/>
      <c r="X2212"/>
      <c r="Y2212"/>
      <c r="Z2212"/>
      <c r="AA2212"/>
    </row>
    <row r="2213" spans="1:27" s="44" customFormat="1" x14ac:dyDescent="0.15">
      <c r="A2213" s="66"/>
      <c r="O2213"/>
      <c r="T2213"/>
      <c r="U2213"/>
      <c r="V2213"/>
      <c r="W2213"/>
      <c r="X2213"/>
      <c r="Y2213"/>
      <c r="Z2213"/>
      <c r="AA2213"/>
    </row>
    <row r="2214" spans="1:27" s="44" customFormat="1" x14ac:dyDescent="0.15">
      <c r="A2214" s="66"/>
      <c r="O2214"/>
      <c r="T2214"/>
      <c r="U2214"/>
      <c r="V2214"/>
      <c r="W2214"/>
      <c r="X2214"/>
      <c r="Y2214"/>
      <c r="Z2214"/>
      <c r="AA2214"/>
    </row>
    <row r="2215" spans="1:27" s="44" customFormat="1" x14ac:dyDescent="0.15">
      <c r="A2215" s="66"/>
      <c r="O2215"/>
      <c r="T2215"/>
      <c r="U2215"/>
      <c r="V2215"/>
      <c r="W2215"/>
      <c r="X2215"/>
      <c r="Y2215"/>
      <c r="Z2215"/>
      <c r="AA2215"/>
    </row>
    <row r="2216" spans="1:27" s="44" customFormat="1" x14ac:dyDescent="0.15">
      <c r="A2216" s="66"/>
      <c r="O2216"/>
      <c r="T2216"/>
      <c r="U2216"/>
      <c r="V2216"/>
      <c r="W2216"/>
      <c r="X2216"/>
      <c r="Y2216"/>
      <c r="Z2216"/>
      <c r="AA2216"/>
    </row>
    <row r="2217" spans="1:27" s="44" customFormat="1" x14ac:dyDescent="0.15">
      <c r="A2217" s="66"/>
      <c r="O2217"/>
      <c r="T2217"/>
      <c r="U2217"/>
      <c r="V2217"/>
      <c r="W2217"/>
      <c r="X2217"/>
      <c r="Y2217"/>
      <c r="Z2217"/>
      <c r="AA2217"/>
    </row>
    <row r="2218" spans="1:27" s="44" customFormat="1" x14ac:dyDescent="0.15">
      <c r="A2218" s="66"/>
      <c r="O2218"/>
      <c r="T2218"/>
      <c r="U2218"/>
      <c r="V2218"/>
      <c r="W2218"/>
      <c r="X2218"/>
      <c r="Y2218"/>
      <c r="Z2218"/>
      <c r="AA2218"/>
    </row>
    <row r="2219" spans="1:27" s="44" customFormat="1" x14ac:dyDescent="0.15">
      <c r="A2219" s="66"/>
      <c r="O2219"/>
      <c r="T2219"/>
      <c r="U2219"/>
      <c r="V2219"/>
      <c r="W2219"/>
      <c r="X2219"/>
      <c r="Y2219"/>
      <c r="Z2219"/>
      <c r="AA2219"/>
    </row>
    <row r="2220" spans="1:27" s="44" customFormat="1" x14ac:dyDescent="0.15">
      <c r="A2220" s="66"/>
      <c r="O2220"/>
      <c r="T2220"/>
      <c r="U2220"/>
      <c r="V2220"/>
      <c r="W2220"/>
      <c r="X2220"/>
      <c r="Y2220"/>
      <c r="Z2220"/>
      <c r="AA2220"/>
    </row>
    <row r="2221" spans="1:27" s="44" customFormat="1" x14ac:dyDescent="0.15">
      <c r="A2221" s="66"/>
      <c r="O2221"/>
      <c r="T2221"/>
      <c r="U2221"/>
      <c r="V2221"/>
      <c r="W2221"/>
      <c r="X2221"/>
      <c r="Y2221"/>
      <c r="Z2221"/>
      <c r="AA2221"/>
    </row>
    <row r="2222" spans="1:27" s="44" customFormat="1" x14ac:dyDescent="0.15">
      <c r="A2222" s="66"/>
      <c r="O2222"/>
      <c r="T2222"/>
      <c r="U2222"/>
      <c r="V2222"/>
      <c r="W2222"/>
      <c r="X2222"/>
      <c r="Y2222"/>
      <c r="Z2222"/>
      <c r="AA2222"/>
    </row>
    <row r="2223" spans="1:27" s="44" customFormat="1" x14ac:dyDescent="0.15">
      <c r="A2223" s="66"/>
      <c r="O2223"/>
      <c r="T2223"/>
      <c r="U2223"/>
      <c r="V2223"/>
      <c r="W2223"/>
      <c r="X2223"/>
      <c r="Y2223"/>
      <c r="Z2223"/>
      <c r="AA2223"/>
    </row>
    <row r="2224" spans="1:27" s="44" customFormat="1" x14ac:dyDescent="0.15">
      <c r="A2224" s="66"/>
      <c r="O2224"/>
      <c r="T2224"/>
      <c r="U2224"/>
      <c r="V2224"/>
      <c r="W2224"/>
      <c r="X2224"/>
      <c r="Y2224"/>
      <c r="Z2224"/>
      <c r="AA2224"/>
    </row>
    <row r="2225" spans="1:27" s="44" customFormat="1" x14ac:dyDescent="0.15">
      <c r="A2225" s="66"/>
      <c r="O2225"/>
      <c r="T2225"/>
      <c r="U2225"/>
      <c r="V2225"/>
      <c r="W2225"/>
      <c r="X2225"/>
      <c r="Y2225"/>
      <c r="Z2225"/>
      <c r="AA2225"/>
    </row>
    <row r="2226" spans="1:27" s="44" customFormat="1" x14ac:dyDescent="0.15">
      <c r="A2226" s="66"/>
      <c r="O2226"/>
      <c r="T2226"/>
      <c r="U2226"/>
      <c r="V2226"/>
      <c r="W2226"/>
      <c r="X2226"/>
      <c r="Y2226"/>
      <c r="Z2226"/>
      <c r="AA2226"/>
    </row>
    <row r="2227" spans="1:27" s="44" customFormat="1" x14ac:dyDescent="0.15">
      <c r="A2227" s="66"/>
      <c r="O2227"/>
      <c r="T2227"/>
      <c r="U2227"/>
      <c r="V2227"/>
      <c r="W2227"/>
      <c r="X2227"/>
      <c r="Y2227"/>
      <c r="Z2227"/>
      <c r="AA2227"/>
    </row>
    <row r="2228" spans="1:27" s="44" customFormat="1" x14ac:dyDescent="0.15">
      <c r="A2228" s="66"/>
      <c r="O2228"/>
      <c r="T2228"/>
      <c r="U2228"/>
      <c r="V2228"/>
      <c r="W2228"/>
      <c r="X2228"/>
      <c r="Y2228"/>
      <c r="Z2228"/>
      <c r="AA2228"/>
    </row>
    <row r="2229" spans="1:27" s="44" customFormat="1" x14ac:dyDescent="0.15">
      <c r="A2229" s="66"/>
      <c r="O2229"/>
      <c r="T2229"/>
      <c r="U2229"/>
      <c r="V2229"/>
      <c r="W2229"/>
      <c r="X2229"/>
      <c r="Y2229"/>
      <c r="Z2229"/>
      <c r="AA2229"/>
    </row>
    <row r="2230" spans="1:27" s="44" customFormat="1" x14ac:dyDescent="0.15">
      <c r="A2230" s="66"/>
      <c r="O2230"/>
      <c r="T2230"/>
      <c r="U2230"/>
      <c r="V2230"/>
      <c r="W2230"/>
      <c r="X2230"/>
      <c r="Y2230"/>
      <c r="Z2230"/>
      <c r="AA2230"/>
    </row>
    <row r="2231" spans="1:27" s="44" customFormat="1" x14ac:dyDescent="0.15">
      <c r="A2231" s="66"/>
      <c r="O2231"/>
      <c r="T2231"/>
      <c r="U2231"/>
      <c r="V2231"/>
      <c r="W2231"/>
      <c r="X2231"/>
      <c r="Y2231"/>
      <c r="Z2231"/>
      <c r="AA2231"/>
    </row>
    <row r="2232" spans="1:27" s="44" customFormat="1" x14ac:dyDescent="0.15">
      <c r="A2232" s="66"/>
      <c r="O2232"/>
      <c r="T2232"/>
      <c r="U2232"/>
      <c r="V2232"/>
      <c r="W2232"/>
      <c r="X2232"/>
      <c r="Y2232"/>
      <c r="Z2232"/>
      <c r="AA2232"/>
    </row>
    <row r="2233" spans="1:27" s="44" customFormat="1" x14ac:dyDescent="0.15">
      <c r="A2233" s="66"/>
      <c r="O2233"/>
      <c r="T2233"/>
      <c r="U2233"/>
      <c r="V2233"/>
      <c r="W2233"/>
      <c r="X2233"/>
      <c r="Y2233"/>
      <c r="Z2233"/>
      <c r="AA2233"/>
    </row>
    <row r="2234" spans="1:27" s="44" customFormat="1" x14ac:dyDescent="0.15">
      <c r="A2234" s="66"/>
      <c r="O2234"/>
      <c r="T2234"/>
      <c r="U2234"/>
      <c r="V2234"/>
      <c r="W2234"/>
      <c r="X2234"/>
      <c r="Y2234"/>
      <c r="Z2234"/>
      <c r="AA2234"/>
    </row>
    <row r="2235" spans="1:27" s="44" customFormat="1" x14ac:dyDescent="0.15">
      <c r="A2235" s="66"/>
      <c r="O2235"/>
      <c r="T2235"/>
      <c r="U2235"/>
      <c r="V2235"/>
      <c r="W2235"/>
      <c r="X2235"/>
      <c r="Y2235"/>
      <c r="Z2235"/>
      <c r="AA2235"/>
    </row>
    <row r="2236" spans="1:27" s="44" customFormat="1" x14ac:dyDescent="0.15">
      <c r="A2236" s="66"/>
      <c r="O2236"/>
      <c r="T2236"/>
      <c r="U2236"/>
      <c r="V2236"/>
      <c r="W2236"/>
      <c r="X2236"/>
      <c r="Y2236"/>
      <c r="Z2236"/>
      <c r="AA2236"/>
    </row>
    <row r="2237" spans="1:27" s="44" customFormat="1" x14ac:dyDescent="0.15">
      <c r="A2237" s="66"/>
      <c r="O2237"/>
      <c r="T2237"/>
      <c r="U2237"/>
      <c r="V2237"/>
      <c r="W2237"/>
      <c r="X2237"/>
      <c r="Y2237"/>
      <c r="Z2237"/>
      <c r="AA2237"/>
    </row>
    <row r="2238" spans="1:27" s="44" customFormat="1" x14ac:dyDescent="0.15">
      <c r="A2238" s="66"/>
      <c r="O2238"/>
      <c r="T2238"/>
      <c r="U2238"/>
      <c r="V2238"/>
      <c r="W2238"/>
      <c r="X2238"/>
      <c r="Y2238"/>
      <c r="Z2238"/>
      <c r="AA2238"/>
    </row>
    <row r="2239" spans="1:27" s="44" customFormat="1" x14ac:dyDescent="0.15">
      <c r="A2239" s="66"/>
      <c r="O2239"/>
      <c r="T2239"/>
      <c r="U2239"/>
      <c r="V2239"/>
      <c r="W2239"/>
      <c r="X2239"/>
      <c r="Y2239"/>
      <c r="Z2239"/>
      <c r="AA2239"/>
    </row>
    <row r="2240" spans="1:27" s="44" customFormat="1" x14ac:dyDescent="0.15">
      <c r="A2240" s="66"/>
      <c r="O2240"/>
      <c r="T2240"/>
      <c r="U2240"/>
      <c r="V2240"/>
      <c r="W2240"/>
      <c r="X2240"/>
      <c r="Y2240"/>
      <c r="Z2240"/>
      <c r="AA2240"/>
    </row>
    <row r="2241" spans="1:27" s="44" customFormat="1" x14ac:dyDescent="0.15">
      <c r="A2241" s="66"/>
      <c r="O2241"/>
      <c r="T2241"/>
      <c r="U2241"/>
      <c r="V2241"/>
      <c r="W2241"/>
      <c r="X2241"/>
      <c r="Y2241"/>
      <c r="Z2241"/>
      <c r="AA2241"/>
    </row>
    <row r="2242" spans="1:27" s="44" customFormat="1" x14ac:dyDescent="0.15">
      <c r="A2242" s="66"/>
      <c r="O2242"/>
      <c r="T2242"/>
      <c r="U2242"/>
      <c r="V2242"/>
      <c r="W2242"/>
      <c r="X2242"/>
      <c r="Y2242"/>
      <c r="Z2242"/>
      <c r="AA2242"/>
    </row>
    <row r="2243" spans="1:27" s="44" customFormat="1" x14ac:dyDescent="0.15">
      <c r="A2243" s="66"/>
      <c r="O2243"/>
      <c r="T2243"/>
      <c r="U2243"/>
      <c r="V2243"/>
      <c r="W2243"/>
      <c r="X2243"/>
      <c r="Y2243"/>
      <c r="Z2243"/>
      <c r="AA2243"/>
    </row>
    <row r="2244" spans="1:27" s="44" customFormat="1" x14ac:dyDescent="0.15">
      <c r="A2244" s="66"/>
      <c r="O2244"/>
      <c r="T2244"/>
      <c r="U2244"/>
      <c r="V2244"/>
      <c r="W2244"/>
      <c r="X2244"/>
      <c r="Y2244"/>
      <c r="Z2244"/>
      <c r="AA2244"/>
    </row>
    <row r="2245" spans="1:27" s="44" customFormat="1" x14ac:dyDescent="0.15">
      <c r="A2245" s="66"/>
      <c r="O2245"/>
      <c r="T2245"/>
      <c r="U2245"/>
      <c r="V2245"/>
      <c r="W2245"/>
      <c r="X2245"/>
      <c r="Y2245"/>
      <c r="Z2245"/>
      <c r="AA2245"/>
    </row>
    <row r="2246" spans="1:27" s="44" customFormat="1" x14ac:dyDescent="0.15">
      <c r="A2246" s="66"/>
      <c r="O2246"/>
      <c r="T2246"/>
      <c r="U2246"/>
      <c r="V2246"/>
      <c r="W2246"/>
      <c r="X2246"/>
      <c r="Y2246"/>
      <c r="Z2246"/>
      <c r="AA2246"/>
    </row>
    <row r="2247" spans="1:27" s="44" customFormat="1" x14ac:dyDescent="0.15">
      <c r="A2247" s="66"/>
      <c r="O2247"/>
      <c r="T2247"/>
      <c r="U2247"/>
      <c r="V2247"/>
      <c r="W2247"/>
      <c r="X2247"/>
      <c r="Y2247"/>
      <c r="Z2247"/>
      <c r="AA2247"/>
    </row>
    <row r="2248" spans="1:27" s="44" customFormat="1" x14ac:dyDescent="0.15">
      <c r="A2248" s="66"/>
      <c r="O2248"/>
      <c r="T2248"/>
      <c r="U2248"/>
      <c r="V2248"/>
      <c r="W2248"/>
      <c r="X2248"/>
      <c r="Y2248"/>
      <c r="Z2248"/>
      <c r="AA2248"/>
    </row>
    <row r="2249" spans="1:27" s="44" customFormat="1" x14ac:dyDescent="0.15">
      <c r="A2249" s="66"/>
      <c r="O2249"/>
      <c r="T2249"/>
      <c r="U2249"/>
      <c r="V2249"/>
      <c r="W2249"/>
      <c r="X2249"/>
      <c r="Y2249"/>
      <c r="Z2249"/>
      <c r="AA2249"/>
    </row>
    <row r="2250" spans="1:27" s="44" customFormat="1" x14ac:dyDescent="0.15">
      <c r="A2250" s="66"/>
      <c r="O2250"/>
      <c r="T2250"/>
      <c r="U2250"/>
      <c r="V2250"/>
      <c r="W2250"/>
      <c r="X2250"/>
      <c r="Y2250"/>
      <c r="Z2250"/>
      <c r="AA2250"/>
    </row>
    <row r="2251" spans="1:27" s="44" customFormat="1" x14ac:dyDescent="0.15">
      <c r="A2251" s="66"/>
      <c r="O2251"/>
      <c r="T2251"/>
      <c r="U2251"/>
      <c r="V2251"/>
      <c r="W2251"/>
      <c r="X2251"/>
      <c r="Y2251"/>
      <c r="Z2251"/>
      <c r="AA2251"/>
    </row>
    <row r="2252" spans="1:27" s="44" customFormat="1" x14ac:dyDescent="0.15">
      <c r="A2252" s="66"/>
      <c r="O2252"/>
      <c r="T2252"/>
      <c r="U2252"/>
      <c r="V2252"/>
      <c r="W2252"/>
      <c r="X2252"/>
      <c r="Y2252"/>
      <c r="Z2252"/>
      <c r="AA2252"/>
    </row>
    <row r="2253" spans="1:27" s="44" customFormat="1" x14ac:dyDescent="0.15">
      <c r="A2253" s="66"/>
      <c r="O2253"/>
      <c r="T2253"/>
      <c r="U2253"/>
      <c r="V2253"/>
      <c r="W2253"/>
      <c r="X2253"/>
      <c r="Y2253"/>
      <c r="Z2253"/>
      <c r="AA2253"/>
    </row>
    <row r="2254" spans="1:27" s="44" customFormat="1" x14ac:dyDescent="0.15">
      <c r="A2254" s="66"/>
      <c r="O2254"/>
      <c r="T2254"/>
      <c r="U2254"/>
      <c r="V2254"/>
      <c r="W2254"/>
      <c r="X2254"/>
      <c r="Y2254"/>
      <c r="Z2254"/>
      <c r="AA2254"/>
    </row>
    <row r="2255" spans="1:27" s="44" customFormat="1" x14ac:dyDescent="0.15">
      <c r="A2255" s="66"/>
      <c r="O2255"/>
      <c r="T2255"/>
      <c r="U2255"/>
      <c r="V2255"/>
      <c r="W2255"/>
      <c r="X2255"/>
      <c r="Y2255"/>
      <c r="Z2255"/>
      <c r="AA2255"/>
    </row>
    <row r="2256" spans="1:27" s="44" customFormat="1" x14ac:dyDescent="0.15">
      <c r="A2256" s="66"/>
      <c r="O2256"/>
      <c r="T2256"/>
      <c r="U2256"/>
      <c r="V2256"/>
      <c r="W2256"/>
      <c r="X2256"/>
      <c r="Y2256"/>
      <c r="Z2256"/>
      <c r="AA2256"/>
    </row>
    <row r="2257" spans="1:27" s="44" customFormat="1" x14ac:dyDescent="0.15">
      <c r="A2257" s="66"/>
      <c r="O2257"/>
      <c r="T2257"/>
      <c r="U2257"/>
      <c r="V2257"/>
      <c r="W2257"/>
      <c r="X2257"/>
      <c r="Y2257"/>
      <c r="Z2257"/>
      <c r="AA2257"/>
    </row>
    <row r="2258" spans="1:27" s="44" customFormat="1" x14ac:dyDescent="0.15">
      <c r="A2258" s="66"/>
      <c r="O2258"/>
      <c r="T2258"/>
      <c r="U2258"/>
      <c r="V2258"/>
      <c r="W2258"/>
      <c r="X2258"/>
      <c r="Y2258"/>
      <c r="Z2258"/>
      <c r="AA2258"/>
    </row>
    <row r="2259" spans="1:27" s="44" customFormat="1" x14ac:dyDescent="0.15">
      <c r="A2259" s="66"/>
      <c r="O2259"/>
      <c r="T2259"/>
      <c r="U2259"/>
      <c r="V2259"/>
      <c r="W2259"/>
      <c r="X2259"/>
      <c r="Y2259"/>
      <c r="Z2259"/>
      <c r="AA2259"/>
    </row>
    <row r="2260" spans="1:27" s="44" customFormat="1" x14ac:dyDescent="0.15">
      <c r="A2260" s="66"/>
      <c r="O2260"/>
      <c r="T2260"/>
      <c r="U2260"/>
      <c r="V2260"/>
      <c r="W2260"/>
      <c r="X2260"/>
      <c r="Y2260"/>
      <c r="Z2260"/>
      <c r="AA2260"/>
    </row>
    <row r="2261" spans="1:27" s="44" customFormat="1" x14ac:dyDescent="0.15">
      <c r="A2261" s="66"/>
      <c r="O2261"/>
      <c r="T2261"/>
      <c r="U2261"/>
      <c r="V2261"/>
      <c r="W2261"/>
      <c r="X2261"/>
      <c r="Y2261"/>
      <c r="Z2261"/>
      <c r="AA2261"/>
    </row>
    <row r="2262" spans="1:27" s="44" customFormat="1" x14ac:dyDescent="0.15">
      <c r="A2262" s="66"/>
      <c r="O2262"/>
      <c r="T2262"/>
      <c r="U2262"/>
      <c r="V2262"/>
      <c r="W2262"/>
      <c r="X2262"/>
      <c r="Y2262"/>
      <c r="Z2262"/>
      <c r="AA2262"/>
    </row>
    <row r="2263" spans="1:27" s="44" customFormat="1" x14ac:dyDescent="0.15">
      <c r="A2263" s="66"/>
      <c r="O2263"/>
      <c r="T2263"/>
      <c r="U2263"/>
      <c r="V2263"/>
      <c r="W2263"/>
      <c r="X2263"/>
      <c r="Y2263"/>
      <c r="Z2263"/>
      <c r="AA2263"/>
    </row>
    <row r="2264" spans="1:27" s="44" customFormat="1" x14ac:dyDescent="0.15">
      <c r="A2264" s="66"/>
      <c r="O2264"/>
      <c r="T2264"/>
      <c r="U2264"/>
      <c r="V2264"/>
      <c r="W2264"/>
      <c r="X2264"/>
      <c r="Y2264"/>
      <c r="Z2264"/>
      <c r="AA2264"/>
    </row>
    <row r="2265" spans="1:27" s="44" customFormat="1" x14ac:dyDescent="0.15">
      <c r="A2265" s="66"/>
      <c r="O2265"/>
      <c r="T2265"/>
      <c r="U2265"/>
      <c r="V2265"/>
      <c r="W2265"/>
      <c r="X2265"/>
      <c r="Y2265"/>
      <c r="Z2265"/>
      <c r="AA2265"/>
    </row>
    <row r="2266" spans="1:27" s="44" customFormat="1" x14ac:dyDescent="0.15">
      <c r="A2266" s="66"/>
      <c r="O2266"/>
      <c r="T2266"/>
      <c r="U2266"/>
      <c r="V2266"/>
      <c r="W2266"/>
      <c r="X2266"/>
      <c r="Y2266"/>
      <c r="Z2266"/>
      <c r="AA2266"/>
    </row>
    <row r="2267" spans="1:27" s="44" customFormat="1" x14ac:dyDescent="0.15">
      <c r="A2267" s="66"/>
      <c r="O2267"/>
      <c r="T2267"/>
      <c r="U2267"/>
      <c r="V2267"/>
      <c r="W2267"/>
      <c r="X2267"/>
      <c r="Y2267"/>
      <c r="Z2267"/>
      <c r="AA2267"/>
    </row>
    <row r="2268" spans="1:27" s="44" customFormat="1" x14ac:dyDescent="0.15">
      <c r="A2268" s="66"/>
      <c r="O2268"/>
      <c r="T2268"/>
      <c r="U2268"/>
      <c r="V2268"/>
      <c r="W2268"/>
      <c r="X2268"/>
      <c r="Y2268"/>
      <c r="Z2268"/>
      <c r="AA2268"/>
    </row>
    <row r="2269" spans="1:27" s="44" customFormat="1" x14ac:dyDescent="0.15">
      <c r="A2269" s="66"/>
      <c r="O2269"/>
      <c r="T2269"/>
      <c r="U2269"/>
      <c r="V2269"/>
      <c r="W2269"/>
      <c r="X2269"/>
      <c r="Y2269"/>
      <c r="Z2269"/>
      <c r="AA2269"/>
    </row>
    <row r="2270" spans="1:27" s="44" customFormat="1" x14ac:dyDescent="0.15">
      <c r="A2270" s="66"/>
      <c r="O2270"/>
      <c r="T2270"/>
      <c r="U2270"/>
      <c r="V2270"/>
      <c r="W2270"/>
      <c r="X2270"/>
      <c r="Y2270"/>
      <c r="Z2270"/>
      <c r="AA2270"/>
    </row>
    <row r="2271" spans="1:27" s="44" customFormat="1" x14ac:dyDescent="0.15">
      <c r="A2271" s="66"/>
      <c r="O2271"/>
      <c r="T2271"/>
      <c r="U2271"/>
      <c r="V2271"/>
      <c r="W2271"/>
      <c r="X2271"/>
      <c r="Y2271"/>
      <c r="Z2271"/>
      <c r="AA2271"/>
    </row>
    <row r="2272" spans="1:27" s="44" customFormat="1" x14ac:dyDescent="0.15">
      <c r="A2272" s="66"/>
      <c r="O2272"/>
      <c r="T2272"/>
      <c r="U2272"/>
      <c r="V2272"/>
      <c r="W2272"/>
      <c r="X2272"/>
      <c r="Y2272"/>
      <c r="Z2272"/>
      <c r="AA2272"/>
    </row>
    <row r="2273" spans="1:27" s="44" customFormat="1" x14ac:dyDescent="0.15">
      <c r="A2273" s="66"/>
      <c r="O2273"/>
      <c r="T2273"/>
      <c r="U2273"/>
      <c r="V2273"/>
      <c r="W2273"/>
      <c r="X2273"/>
      <c r="Y2273"/>
      <c r="Z2273"/>
      <c r="AA2273"/>
    </row>
    <row r="2274" spans="1:27" s="44" customFormat="1" x14ac:dyDescent="0.15">
      <c r="A2274" s="66"/>
      <c r="O2274"/>
      <c r="T2274"/>
      <c r="U2274"/>
      <c r="V2274"/>
      <c r="W2274"/>
      <c r="X2274"/>
      <c r="Y2274"/>
      <c r="Z2274"/>
      <c r="AA2274"/>
    </row>
    <row r="2275" spans="1:27" s="44" customFormat="1" x14ac:dyDescent="0.15">
      <c r="A2275" s="66"/>
      <c r="O2275"/>
      <c r="T2275"/>
      <c r="U2275"/>
      <c r="V2275"/>
      <c r="W2275"/>
      <c r="X2275"/>
      <c r="Y2275"/>
      <c r="Z2275"/>
      <c r="AA2275"/>
    </row>
    <row r="2276" spans="1:27" s="44" customFormat="1" x14ac:dyDescent="0.15">
      <c r="A2276" s="66"/>
      <c r="O2276"/>
      <c r="T2276"/>
      <c r="U2276"/>
      <c r="V2276"/>
      <c r="W2276"/>
      <c r="X2276"/>
      <c r="Y2276"/>
      <c r="Z2276"/>
      <c r="AA2276"/>
    </row>
    <row r="2277" spans="1:27" s="44" customFormat="1" x14ac:dyDescent="0.15">
      <c r="A2277" s="66"/>
      <c r="O2277"/>
      <c r="T2277"/>
      <c r="U2277"/>
      <c r="V2277"/>
      <c r="W2277"/>
      <c r="X2277"/>
      <c r="Y2277"/>
      <c r="Z2277"/>
      <c r="AA2277"/>
    </row>
    <row r="2278" spans="1:27" s="44" customFormat="1" x14ac:dyDescent="0.15">
      <c r="A2278" s="66"/>
      <c r="O2278"/>
      <c r="T2278"/>
      <c r="U2278"/>
      <c r="V2278"/>
      <c r="W2278"/>
      <c r="X2278"/>
      <c r="Y2278"/>
      <c r="Z2278"/>
      <c r="AA2278"/>
    </row>
    <row r="2279" spans="1:27" s="44" customFormat="1" x14ac:dyDescent="0.15">
      <c r="A2279" s="66"/>
      <c r="O2279"/>
      <c r="T2279"/>
      <c r="U2279"/>
      <c r="V2279"/>
      <c r="W2279"/>
      <c r="X2279"/>
      <c r="Y2279"/>
      <c r="Z2279"/>
      <c r="AA2279"/>
    </row>
    <row r="2280" spans="1:27" s="44" customFormat="1" x14ac:dyDescent="0.15">
      <c r="A2280" s="66"/>
      <c r="O2280"/>
      <c r="T2280"/>
      <c r="U2280"/>
      <c r="V2280"/>
      <c r="W2280"/>
      <c r="X2280"/>
      <c r="Y2280"/>
      <c r="Z2280"/>
      <c r="AA2280"/>
    </row>
    <row r="2281" spans="1:27" s="44" customFormat="1" x14ac:dyDescent="0.15">
      <c r="A2281" s="66"/>
      <c r="O2281"/>
      <c r="T2281"/>
      <c r="U2281"/>
      <c r="V2281"/>
      <c r="W2281"/>
      <c r="X2281"/>
      <c r="Y2281"/>
      <c r="Z2281"/>
      <c r="AA2281"/>
    </row>
    <row r="2282" spans="1:27" s="44" customFormat="1" x14ac:dyDescent="0.15">
      <c r="A2282" s="66"/>
      <c r="O2282"/>
      <c r="T2282"/>
      <c r="U2282"/>
      <c r="V2282"/>
      <c r="W2282"/>
      <c r="X2282"/>
      <c r="Y2282"/>
      <c r="Z2282"/>
      <c r="AA2282"/>
    </row>
    <row r="2283" spans="1:27" s="44" customFormat="1" x14ac:dyDescent="0.15">
      <c r="A2283" s="66"/>
      <c r="O2283"/>
      <c r="T2283"/>
      <c r="U2283"/>
      <c r="V2283"/>
      <c r="W2283"/>
      <c r="X2283"/>
      <c r="Y2283"/>
      <c r="Z2283"/>
      <c r="AA2283"/>
    </row>
    <row r="2284" spans="1:27" s="44" customFormat="1" x14ac:dyDescent="0.15">
      <c r="A2284" s="66"/>
      <c r="O2284"/>
      <c r="T2284"/>
      <c r="U2284"/>
      <c r="V2284"/>
      <c r="W2284"/>
      <c r="X2284"/>
      <c r="Y2284"/>
      <c r="Z2284"/>
      <c r="AA2284"/>
    </row>
    <row r="2285" spans="1:27" s="44" customFormat="1" x14ac:dyDescent="0.15">
      <c r="A2285" s="66"/>
      <c r="O2285"/>
      <c r="T2285"/>
      <c r="U2285"/>
      <c r="V2285"/>
      <c r="W2285"/>
      <c r="X2285"/>
      <c r="Y2285"/>
      <c r="Z2285"/>
      <c r="AA2285"/>
    </row>
    <row r="2286" spans="1:27" s="44" customFormat="1" x14ac:dyDescent="0.15">
      <c r="A2286" s="66"/>
      <c r="O2286"/>
      <c r="T2286"/>
      <c r="U2286"/>
      <c r="V2286"/>
      <c r="W2286"/>
      <c r="X2286"/>
      <c r="Y2286"/>
      <c r="Z2286"/>
      <c r="AA2286"/>
    </row>
    <row r="2287" spans="1:27" s="44" customFormat="1" x14ac:dyDescent="0.15">
      <c r="A2287" s="66"/>
      <c r="O2287"/>
      <c r="T2287"/>
      <c r="U2287"/>
      <c r="V2287"/>
      <c r="W2287"/>
      <c r="X2287"/>
      <c r="Y2287"/>
      <c r="Z2287"/>
      <c r="AA2287"/>
    </row>
    <row r="2288" spans="1:27" s="44" customFormat="1" x14ac:dyDescent="0.15">
      <c r="A2288" s="66"/>
      <c r="O2288"/>
      <c r="T2288"/>
      <c r="U2288"/>
      <c r="V2288"/>
      <c r="W2288"/>
      <c r="X2288"/>
      <c r="Y2288"/>
      <c r="Z2288"/>
      <c r="AA2288"/>
    </row>
    <row r="2289" spans="1:27" s="44" customFormat="1" x14ac:dyDescent="0.15">
      <c r="A2289" s="66"/>
      <c r="O2289"/>
      <c r="T2289"/>
      <c r="U2289"/>
      <c r="V2289"/>
      <c r="W2289"/>
      <c r="X2289"/>
      <c r="Y2289"/>
      <c r="Z2289"/>
      <c r="AA2289"/>
    </row>
    <row r="2290" spans="1:27" s="44" customFormat="1" x14ac:dyDescent="0.15">
      <c r="A2290" s="66"/>
      <c r="O2290"/>
      <c r="T2290"/>
      <c r="U2290"/>
      <c r="V2290"/>
      <c r="W2290"/>
      <c r="X2290"/>
      <c r="Y2290"/>
      <c r="Z2290"/>
      <c r="AA2290"/>
    </row>
    <row r="2291" spans="1:27" s="44" customFormat="1" x14ac:dyDescent="0.15">
      <c r="A2291" s="66"/>
      <c r="O2291"/>
      <c r="T2291"/>
      <c r="U2291"/>
      <c r="V2291"/>
      <c r="W2291"/>
      <c r="X2291"/>
      <c r="Y2291"/>
      <c r="Z2291"/>
      <c r="AA2291"/>
    </row>
    <row r="2292" spans="1:27" s="44" customFormat="1" x14ac:dyDescent="0.15">
      <c r="A2292" s="66"/>
      <c r="O2292"/>
      <c r="T2292"/>
      <c r="U2292"/>
      <c r="V2292"/>
      <c r="W2292"/>
      <c r="X2292"/>
      <c r="Y2292"/>
      <c r="Z2292"/>
      <c r="AA2292"/>
    </row>
    <row r="2293" spans="1:27" s="44" customFormat="1" x14ac:dyDescent="0.15">
      <c r="A2293" s="66"/>
      <c r="O2293"/>
      <c r="T2293"/>
      <c r="U2293"/>
      <c r="V2293"/>
      <c r="W2293"/>
      <c r="X2293"/>
      <c r="Y2293"/>
      <c r="Z2293"/>
      <c r="AA2293"/>
    </row>
    <row r="2294" spans="1:27" s="44" customFormat="1" x14ac:dyDescent="0.15">
      <c r="A2294" s="66"/>
      <c r="O2294"/>
      <c r="T2294"/>
      <c r="U2294"/>
      <c r="V2294"/>
      <c r="W2294"/>
      <c r="X2294"/>
      <c r="Y2294"/>
      <c r="Z2294"/>
      <c r="AA2294"/>
    </row>
    <row r="2295" spans="1:27" s="44" customFormat="1" x14ac:dyDescent="0.15">
      <c r="A2295" s="66"/>
      <c r="O2295"/>
      <c r="T2295"/>
      <c r="U2295"/>
      <c r="V2295"/>
      <c r="W2295"/>
      <c r="X2295"/>
      <c r="Y2295"/>
      <c r="Z2295"/>
      <c r="AA2295"/>
    </row>
    <row r="2296" spans="1:27" s="44" customFormat="1" x14ac:dyDescent="0.15">
      <c r="A2296" s="66"/>
      <c r="O2296"/>
      <c r="T2296"/>
      <c r="U2296"/>
      <c r="V2296"/>
      <c r="W2296"/>
      <c r="X2296"/>
      <c r="Y2296"/>
      <c r="Z2296"/>
      <c r="AA2296"/>
    </row>
    <row r="2297" spans="1:27" s="44" customFormat="1" x14ac:dyDescent="0.15">
      <c r="A2297" s="66"/>
      <c r="O2297"/>
      <c r="T2297"/>
      <c r="U2297"/>
      <c r="V2297"/>
      <c r="W2297"/>
      <c r="X2297"/>
      <c r="Y2297"/>
      <c r="Z2297"/>
      <c r="AA2297"/>
    </row>
    <row r="2298" spans="1:27" s="44" customFormat="1" x14ac:dyDescent="0.15">
      <c r="A2298" s="66"/>
      <c r="O2298"/>
      <c r="T2298"/>
      <c r="U2298"/>
      <c r="V2298"/>
      <c r="W2298"/>
      <c r="X2298"/>
      <c r="Y2298"/>
      <c r="Z2298"/>
      <c r="AA2298"/>
    </row>
    <row r="2299" spans="1:27" s="44" customFormat="1" x14ac:dyDescent="0.15">
      <c r="A2299" s="66"/>
      <c r="O2299"/>
      <c r="T2299"/>
      <c r="U2299"/>
      <c r="V2299"/>
      <c r="W2299"/>
      <c r="X2299"/>
      <c r="Y2299"/>
      <c r="Z2299"/>
      <c r="AA2299"/>
    </row>
    <row r="2300" spans="1:27" s="44" customFormat="1" x14ac:dyDescent="0.15">
      <c r="A2300" s="66"/>
      <c r="O2300"/>
      <c r="T2300"/>
      <c r="U2300"/>
      <c r="V2300"/>
      <c r="W2300"/>
      <c r="X2300"/>
      <c r="Y2300"/>
      <c r="Z2300"/>
      <c r="AA2300"/>
    </row>
    <row r="2301" spans="1:27" s="44" customFormat="1" x14ac:dyDescent="0.15">
      <c r="A2301" s="66"/>
      <c r="O2301"/>
      <c r="T2301"/>
      <c r="U2301"/>
      <c r="V2301"/>
      <c r="W2301"/>
      <c r="X2301"/>
      <c r="Y2301"/>
      <c r="Z2301"/>
      <c r="AA2301"/>
    </row>
    <row r="2302" spans="1:27" s="44" customFormat="1" x14ac:dyDescent="0.15">
      <c r="A2302" s="66"/>
      <c r="O2302"/>
      <c r="T2302"/>
      <c r="U2302"/>
      <c r="V2302"/>
      <c r="W2302"/>
      <c r="X2302"/>
      <c r="Y2302"/>
      <c r="Z2302"/>
      <c r="AA2302"/>
    </row>
    <row r="2303" spans="1:27" s="44" customFormat="1" x14ac:dyDescent="0.15">
      <c r="A2303" s="66"/>
      <c r="O2303"/>
      <c r="T2303"/>
      <c r="U2303"/>
      <c r="V2303"/>
      <c r="W2303"/>
      <c r="X2303"/>
      <c r="Y2303"/>
      <c r="Z2303"/>
      <c r="AA2303"/>
    </row>
    <row r="2304" spans="1:27" s="44" customFormat="1" x14ac:dyDescent="0.15">
      <c r="A2304" s="66"/>
      <c r="O2304"/>
      <c r="T2304"/>
      <c r="U2304"/>
      <c r="V2304"/>
      <c r="W2304"/>
      <c r="X2304"/>
      <c r="Y2304"/>
      <c r="Z2304"/>
      <c r="AA2304"/>
    </row>
    <row r="2305" spans="1:27" s="44" customFormat="1" x14ac:dyDescent="0.15">
      <c r="A2305" s="66"/>
      <c r="O2305"/>
      <c r="T2305"/>
      <c r="U2305"/>
      <c r="V2305"/>
      <c r="W2305"/>
      <c r="X2305"/>
      <c r="Y2305"/>
      <c r="Z2305"/>
      <c r="AA2305"/>
    </row>
    <row r="2306" spans="1:27" s="44" customFormat="1" x14ac:dyDescent="0.15">
      <c r="A2306" s="66"/>
      <c r="O2306"/>
      <c r="T2306"/>
      <c r="U2306"/>
      <c r="V2306"/>
      <c r="W2306"/>
      <c r="X2306"/>
      <c r="Y2306"/>
      <c r="Z2306"/>
      <c r="AA2306"/>
    </row>
    <row r="2307" spans="1:27" s="44" customFormat="1" x14ac:dyDescent="0.15">
      <c r="A2307" s="66"/>
      <c r="O2307"/>
      <c r="T2307"/>
      <c r="U2307"/>
      <c r="V2307"/>
      <c r="W2307"/>
      <c r="X2307"/>
      <c r="Y2307"/>
      <c r="Z2307"/>
      <c r="AA2307"/>
    </row>
    <row r="2308" spans="1:27" s="44" customFormat="1" x14ac:dyDescent="0.15">
      <c r="A2308" s="66"/>
      <c r="O2308"/>
      <c r="T2308"/>
      <c r="U2308"/>
      <c r="V2308"/>
      <c r="W2308"/>
      <c r="X2308"/>
      <c r="Y2308"/>
      <c r="Z2308"/>
      <c r="AA2308"/>
    </row>
    <row r="2309" spans="1:27" s="44" customFormat="1" x14ac:dyDescent="0.15">
      <c r="A2309" s="66"/>
      <c r="O2309"/>
      <c r="T2309"/>
      <c r="U2309"/>
      <c r="V2309"/>
      <c r="W2309"/>
      <c r="X2309"/>
      <c r="Y2309"/>
      <c r="Z2309"/>
      <c r="AA2309"/>
    </row>
    <row r="2310" spans="1:27" s="44" customFormat="1" x14ac:dyDescent="0.15">
      <c r="A2310" s="66"/>
      <c r="O2310"/>
      <c r="T2310"/>
      <c r="U2310"/>
      <c r="V2310"/>
      <c r="W2310"/>
      <c r="X2310"/>
      <c r="Y2310"/>
      <c r="Z2310"/>
      <c r="AA2310"/>
    </row>
    <row r="2311" spans="1:27" s="44" customFormat="1" x14ac:dyDescent="0.15">
      <c r="A2311" s="66"/>
      <c r="O2311"/>
      <c r="T2311"/>
      <c r="U2311"/>
      <c r="V2311"/>
      <c r="W2311"/>
      <c r="X2311"/>
      <c r="Y2311"/>
      <c r="Z2311"/>
      <c r="AA2311"/>
    </row>
    <row r="2312" spans="1:27" s="44" customFormat="1" x14ac:dyDescent="0.15">
      <c r="A2312" s="66"/>
      <c r="O2312"/>
      <c r="T2312"/>
      <c r="U2312"/>
      <c r="V2312"/>
      <c r="W2312"/>
      <c r="X2312"/>
      <c r="Y2312"/>
      <c r="Z2312"/>
      <c r="AA2312"/>
    </row>
    <row r="2313" spans="1:27" s="44" customFormat="1" x14ac:dyDescent="0.15">
      <c r="A2313" s="66"/>
      <c r="O2313"/>
      <c r="T2313"/>
      <c r="U2313"/>
      <c r="V2313"/>
      <c r="W2313"/>
      <c r="X2313"/>
      <c r="Y2313"/>
      <c r="Z2313"/>
      <c r="AA2313"/>
    </row>
    <row r="2314" spans="1:27" s="44" customFormat="1" x14ac:dyDescent="0.15">
      <c r="A2314" s="66"/>
      <c r="O2314"/>
      <c r="T2314"/>
      <c r="U2314"/>
      <c r="V2314"/>
      <c r="W2314"/>
      <c r="X2314"/>
      <c r="Y2314"/>
      <c r="Z2314"/>
      <c r="AA2314"/>
    </row>
    <row r="2315" spans="1:27" s="44" customFormat="1" x14ac:dyDescent="0.15">
      <c r="A2315" s="66"/>
      <c r="O2315"/>
      <c r="T2315"/>
      <c r="U2315"/>
      <c r="V2315"/>
      <c r="W2315"/>
      <c r="X2315"/>
      <c r="Y2315"/>
      <c r="Z2315"/>
      <c r="AA2315"/>
    </row>
    <row r="2316" spans="1:27" s="44" customFormat="1" x14ac:dyDescent="0.15">
      <c r="A2316" s="66"/>
      <c r="O2316"/>
      <c r="T2316"/>
      <c r="U2316"/>
      <c r="V2316"/>
      <c r="W2316"/>
      <c r="X2316"/>
      <c r="Y2316"/>
      <c r="Z2316"/>
      <c r="AA2316"/>
    </row>
    <row r="2317" spans="1:27" s="44" customFormat="1" x14ac:dyDescent="0.15">
      <c r="A2317" s="66"/>
      <c r="O2317"/>
      <c r="T2317"/>
      <c r="U2317"/>
      <c r="V2317"/>
      <c r="W2317"/>
      <c r="X2317"/>
      <c r="Y2317"/>
      <c r="Z2317"/>
      <c r="AA2317"/>
    </row>
    <row r="2318" spans="1:27" s="44" customFormat="1" x14ac:dyDescent="0.15">
      <c r="A2318" s="66"/>
      <c r="O2318"/>
      <c r="T2318"/>
      <c r="U2318"/>
      <c r="V2318"/>
      <c r="W2318"/>
      <c r="X2318"/>
      <c r="Y2318"/>
      <c r="Z2318"/>
      <c r="AA2318"/>
    </row>
    <row r="2319" spans="1:27" s="44" customFormat="1" x14ac:dyDescent="0.15">
      <c r="A2319" s="66"/>
      <c r="O2319"/>
      <c r="T2319"/>
      <c r="U2319"/>
      <c r="V2319"/>
      <c r="W2319"/>
      <c r="X2319"/>
      <c r="Y2319"/>
      <c r="Z2319"/>
      <c r="AA2319"/>
    </row>
    <row r="2320" spans="1:27" s="44" customFormat="1" x14ac:dyDescent="0.15">
      <c r="A2320" s="66"/>
      <c r="O2320"/>
      <c r="T2320"/>
      <c r="U2320"/>
      <c r="V2320"/>
      <c r="W2320"/>
      <c r="X2320"/>
      <c r="Y2320"/>
      <c r="Z2320"/>
      <c r="AA2320"/>
    </row>
    <row r="2321" spans="1:27" s="44" customFormat="1" x14ac:dyDescent="0.15">
      <c r="A2321" s="66"/>
      <c r="O2321"/>
      <c r="T2321"/>
      <c r="U2321"/>
      <c r="V2321"/>
      <c r="W2321"/>
      <c r="X2321"/>
      <c r="Y2321"/>
      <c r="Z2321"/>
      <c r="AA2321"/>
    </row>
    <row r="2322" spans="1:27" s="44" customFormat="1" x14ac:dyDescent="0.15">
      <c r="A2322" s="66"/>
      <c r="O2322"/>
      <c r="T2322"/>
      <c r="U2322"/>
      <c r="V2322"/>
      <c r="W2322"/>
      <c r="X2322"/>
      <c r="Y2322"/>
      <c r="Z2322"/>
      <c r="AA2322"/>
    </row>
    <row r="2323" spans="1:27" s="44" customFormat="1" x14ac:dyDescent="0.15">
      <c r="A2323" s="66"/>
      <c r="O2323"/>
      <c r="T2323"/>
      <c r="U2323"/>
      <c r="V2323"/>
      <c r="W2323"/>
      <c r="X2323"/>
      <c r="Y2323"/>
      <c r="Z2323"/>
      <c r="AA2323"/>
    </row>
    <row r="2324" spans="1:27" s="44" customFormat="1" x14ac:dyDescent="0.15">
      <c r="A2324" s="66"/>
      <c r="O2324"/>
      <c r="T2324"/>
      <c r="U2324"/>
      <c r="V2324"/>
      <c r="W2324"/>
      <c r="X2324"/>
      <c r="Y2324"/>
      <c r="Z2324"/>
      <c r="AA2324"/>
    </row>
    <row r="2325" spans="1:27" s="44" customFormat="1" x14ac:dyDescent="0.15">
      <c r="A2325" s="66"/>
      <c r="O2325"/>
      <c r="T2325"/>
      <c r="U2325"/>
      <c r="V2325"/>
      <c r="W2325"/>
      <c r="X2325"/>
      <c r="Y2325"/>
      <c r="Z2325"/>
      <c r="AA2325"/>
    </row>
    <row r="2326" spans="1:27" s="44" customFormat="1" x14ac:dyDescent="0.15">
      <c r="A2326" s="66"/>
      <c r="O2326"/>
      <c r="T2326"/>
      <c r="U2326"/>
      <c r="V2326"/>
      <c r="W2326"/>
      <c r="X2326"/>
      <c r="Y2326"/>
      <c r="Z2326"/>
      <c r="AA2326"/>
    </row>
    <row r="2327" spans="1:27" s="44" customFormat="1" x14ac:dyDescent="0.15">
      <c r="A2327" s="66"/>
      <c r="O2327"/>
      <c r="T2327"/>
      <c r="U2327"/>
      <c r="V2327"/>
      <c r="W2327"/>
      <c r="X2327"/>
      <c r="Y2327"/>
      <c r="Z2327"/>
      <c r="AA2327"/>
    </row>
    <row r="2328" spans="1:27" s="44" customFormat="1" x14ac:dyDescent="0.15">
      <c r="A2328" s="66"/>
      <c r="O2328"/>
      <c r="T2328"/>
      <c r="U2328"/>
      <c r="V2328"/>
      <c r="W2328"/>
      <c r="X2328"/>
      <c r="Y2328"/>
      <c r="Z2328"/>
      <c r="AA2328"/>
    </row>
    <row r="2329" spans="1:27" s="44" customFormat="1" x14ac:dyDescent="0.15">
      <c r="A2329" s="66"/>
      <c r="O2329"/>
      <c r="T2329"/>
      <c r="U2329"/>
      <c r="V2329"/>
      <c r="W2329"/>
      <c r="X2329"/>
      <c r="Y2329"/>
      <c r="Z2329"/>
      <c r="AA2329"/>
    </row>
    <row r="2330" spans="1:27" s="44" customFormat="1" x14ac:dyDescent="0.15">
      <c r="A2330" s="66"/>
      <c r="O2330"/>
      <c r="T2330"/>
      <c r="U2330"/>
      <c r="V2330"/>
      <c r="W2330"/>
      <c r="X2330"/>
      <c r="Y2330"/>
      <c r="Z2330"/>
      <c r="AA2330"/>
    </row>
    <row r="2331" spans="1:27" s="44" customFormat="1" x14ac:dyDescent="0.15">
      <c r="A2331" s="66"/>
      <c r="O2331"/>
      <c r="T2331"/>
      <c r="U2331"/>
      <c r="V2331"/>
      <c r="W2331"/>
      <c r="X2331"/>
      <c r="Y2331"/>
      <c r="Z2331"/>
      <c r="AA2331"/>
    </row>
    <row r="2332" spans="1:27" s="44" customFormat="1" x14ac:dyDescent="0.15">
      <c r="A2332" s="66"/>
      <c r="O2332"/>
      <c r="T2332"/>
      <c r="U2332"/>
      <c r="V2332"/>
      <c r="W2332"/>
      <c r="X2332"/>
      <c r="Y2332"/>
      <c r="Z2332"/>
      <c r="AA2332"/>
    </row>
    <row r="2333" spans="1:27" s="44" customFormat="1" x14ac:dyDescent="0.15">
      <c r="A2333" s="66"/>
      <c r="O2333"/>
      <c r="T2333"/>
      <c r="U2333"/>
      <c r="V2333"/>
      <c r="W2333"/>
      <c r="X2333"/>
      <c r="Y2333"/>
      <c r="Z2333"/>
      <c r="AA2333"/>
    </row>
    <row r="2334" spans="1:27" s="44" customFormat="1" x14ac:dyDescent="0.15">
      <c r="A2334" s="66"/>
      <c r="O2334"/>
      <c r="T2334"/>
      <c r="U2334"/>
      <c r="V2334"/>
      <c r="W2334"/>
      <c r="X2334"/>
      <c r="Y2334"/>
      <c r="Z2334"/>
      <c r="AA2334"/>
    </row>
    <row r="2335" spans="1:27" s="44" customFormat="1" x14ac:dyDescent="0.15">
      <c r="A2335" s="66"/>
      <c r="O2335"/>
      <c r="T2335"/>
      <c r="U2335"/>
      <c r="V2335"/>
      <c r="W2335"/>
      <c r="X2335"/>
      <c r="Y2335"/>
      <c r="Z2335"/>
      <c r="AA2335"/>
    </row>
    <row r="2336" spans="1:27" s="44" customFormat="1" x14ac:dyDescent="0.15">
      <c r="A2336" s="66"/>
      <c r="O2336"/>
      <c r="T2336"/>
      <c r="U2336"/>
      <c r="V2336"/>
      <c r="W2336"/>
      <c r="X2336"/>
      <c r="Y2336"/>
      <c r="Z2336"/>
      <c r="AA2336"/>
    </row>
    <row r="2337" spans="1:27" s="44" customFormat="1" x14ac:dyDescent="0.15">
      <c r="A2337" s="66"/>
      <c r="O2337"/>
      <c r="T2337"/>
      <c r="U2337"/>
      <c r="V2337"/>
      <c r="W2337"/>
      <c r="X2337"/>
      <c r="Y2337"/>
      <c r="Z2337"/>
      <c r="AA2337"/>
    </row>
    <row r="2338" spans="1:27" s="44" customFormat="1" x14ac:dyDescent="0.15">
      <c r="A2338" s="66"/>
      <c r="O2338"/>
      <c r="T2338"/>
      <c r="U2338"/>
      <c r="V2338"/>
      <c r="W2338"/>
      <c r="X2338"/>
      <c r="Y2338"/>
      <c r="Z2338"/>
      <c r="AA2338"/>
    </row>
    <row r="2339" spans="1:27" s="44" customFormat="1" x14ac:dyDescent="0.15">
      <c r="A2339" s="66"/>
      <c r="O2339"/>
      <c r="T2339"/>
      <c r="U2339"/>
      <c r="V2339"/>
      <c r="W2339"/>
      <c r="X2339"/>
      <c r="Y2339"/>
      <c r="Z2339"/>
      <c r="AA2339"/>
    </row>
    <row r="2340" spans="1:27" s="44" customFormat="1" x14ac:dyDescent="0.15">
      <c r="A2340" s="66"/>
      <c r="O2340"/>
      <c r="T2340"/>
      <c r="U2340"/>
      <c r="V2340"/>
      <c r="W2340"/>
      <c r="X2340"/>
      <c r="Y2340"/>
      <c r="Z2340"/>
      <c r="AA2340"/>
    </row>
    <row r="2341" spans="1:27" s="44" customFormat="1" x14ac:dyDescent="0.15">
      <c r="A2341" s="66"/>
      <c r="O2341"/>
      <c r="T2341"/>
      <c r="U2341"/>
      <c r="V2341"/>
      <c r="W2341"/>
      <c r="X2341"/>
      <c r="Y2341"/>
      <c r="Z2341"/>
      <c r="AA2341"/>
    </row>
    <row r="2342" spans="1:27" s="44" customFormat="1" x14ac:dyDescent="0.15">
      <c r="A2342" s="66"/>
      <c r="O2342"/>
      <c r="T2342"/>
      <c r="U2342"/>
      <c r="V2342"/>
      <c r="W2342"/>
      <c r="X2342"/>
      <c r="Y2342"/>
      <c r="Z2342"/>
      <c r="AA2342"/>
    </row>
    <row r="2343" spans="1:27" s="44" customFormat="1" x14ac:dyDescent="0.15">
      <c r="A2343" s="66"/>
      <c r="O2343"/>
      <c r="T2343"/>
      <c r="U2343"/>
      <c r="V2343"/>
      <c r="W2343"/>
      <c r="X2343"/>
      <c r="Y2343"/>
      <c r="Z2343"/>
      <c r="AA2343"/>
    </row>
    <row r="2344" spans="1:27" s="44" customFormat="1" x14ac:dyDescent="0.15">
      <c r="A2344" s="66"/>
      <c r="O2344"/>
      <c r="T2344"/>
      <c r="U2344"/>
      <c r="V2344"/>
      <c r="W2344"/>
      <c r="X2344"/>
      <c r="Y2344"/>
      <c r="Z2344"/>
      <c r="AA2344"/>
    </row>
    <row r="2345" spans="1:27" s="44" customFormat="1" x14ac:dyDescent="0.15">
      <c r="A2345" s="66"/>
      <c r="O2345"/>
      <c r="T2345"/>
      <c r="U2345"/>
      <c r="V2345"/>
      <c r="W2345"/>
      <c r="X2345"/>
      <c r="Y2345"/>
      <c r="Z2345"/>
      <c r="AA2345"/>
    </row>
    <row r="2346" spans="1:27" s="44" customFormat="1" x14ac:dyDescent="0.15">
      <c r="A2346" s="66"/>
      <c r="O2346"/>
      <c r="T2346"/>
      <c r="U2346"/>
      <c r="V2346"/>
      <c r="W2346"/>
      <c r="X2346"/>
      <c r="Y2346"/>
      <c r="Z2346"/>
      <c r="AA2346"/>
    </row>
    <row r="2347" spans="1:27" s="44" customFormat="1" x14ac:dyDescent="0.15">
      <c r="A2347" s="66"/>
      <c r="O2347"/>
      <c r="T2347"/>
      <c r="U2347"/>
      <c r="V2347"/>
      <c r="W2347"/>
      <c r="X2347"/>
      <c r="Y2347"/>
      <c r="Z2347"/>
      <c r="AA2347"/>
    </row>
    <row r="2348" spans="1:27" s="44" customFormat="1" x14ac:dyDescent="0.15">
      <c r="A2348" s="66"/>
      <c r="O2348"/>
      <c r="T2348"/>
      <c r="U2348"/>
      <c r="V2348"/>
      <c r="W2348"/>
      <c r="X2348"/>
      <c r="Y2348"/>
      <c r="Z2348"/>
      <c r="AA2348"/>
    </row>
    <row r="2349" spans="1:27" s="44" customFormat="1" x14ac:dyDescent="0.15">
      <c r="A2349" s="66"/>
      <c r="O2349"/>
      <c r="T2349"/>
      <c r="U2349"/>
      <c r="V2349"/>
      <c r="W2349"/>
      <c r="X2349"/>
      <c r="Y2349"/>
      <c r="Z2349"/>
      <c r="AA2349"/>
    </row>
    <row r="2350" spans="1:27" s="44" customFormat="1" x14ac:dyDescent="0.15">
      <c r="A2350" s="66"/>
      <c r="O2350"/>
      <c r="T2350"/>
      <c r="U2350"/>
      <c r="V2350"/>
      <c r="W2350"/>
      <c r="X2350"/>
      <c r="Y2350"/>
      <c r="Z2350"/>
      <c r="AA2350"/>
    </row>
    <row r="2351" spans="1:27" s="44" customFormat="1" x14ac:dyDescent="0.15">
      <c r="A2351" s="66"/>
      <c r="O2351"/>
      <c r="T2351"/>
      <c r="U2351"/>
      <c r="V2351"/>
      <c r="W2351"/>
      <c r="X2351"/>
      <c r="Y2351"/>
      <c r="Z2351"/>
      <c r="AA2351"/>
    </row>
    <row r="2352" spans="1:27" s="44" customFormat="1" x14ac:dyDescent="0.15">
      <c r="A2352" s="66"/>
      <c r="O2352"/>
      <c r="T2352"/>
      <c r="U2352"/>
      <c r="V2352"/>
      <c r="W2352"/>
      <c r="X2352"/>
      <c r="Y2352"/>
      <c r="Z2352"/>
      <c r="AA2352"/>
    </row>
    <row r="2353" spans="1:27" s="44" customFormat="1" x14ac:dyDescent="0.15">
      <c r="A2353" s="66"/>
      <c r="O2353"/>
      <c r="T2353"/>
      <c r="U2353"/>
      <c r="V2353"/>
      <c r="W2353"/>
      <c r="X2353"/>
      <c r="Y2353"/>
      <c r="Z2353"/>
      <c r="AA2353"/>
    </row>
    <row r="2354" spans="1:27" s="44" customFormat="1" x14ac:dyDescent="0.15">
      <c r="A2354" s="66"/>
      <c r="O2354"/>
      <c r="T2354"/>
      <c r="U2354"/>
      <c r="V2354"/>
      <c r="W2354"/>
      <c r="X2354"/>
      <c r="Y2354"/>
      <c r="Z2354"/>
      <c r="AA2354"/>
    </row>
    <row r="2355" spans="1:27" s="44" customFormat="1" x14ac:dyDescent="0.15">
      <c r="A2355" s="66"/>
      <c r="O2355"/>
      <c r="T2355"/>
      <c r="U2355"/>
      <c r="V2355"/>
      <c r="W2355"/>
      <c r="X2355"/>
      <c r="Y2355"/>
      <c r="Z2355"/>
      <c r="AA2355"/>
    </row>
    <row r="2356" spans="1:27" s="44" customFormat="1" x14ac:dyDescent="0.15">
      <c r="A2356" s="66"/>
      <c r="O2356"/>
      <c r="T2356"/>
      <c r="U2356"/>
      <c r="V2356"/>
      <c r="W2356"/>
      <c r="X2356"/>
      <c r="Y2356"/>
      <c r="Z2356"/>
      <c r="AA2356"/>
    </row>
    <row r="2357" spans="1:27" s="44" customFormat="1" x14ac:dyDescent="0.15">
      <c r="A2357" s="66"/>
      <c r="O2357"/>
      <c r="T2357"/>
      <c r="U2357"/>
      <c r="V2357"/>
      <c r="W2357"/>
      <c r="X2357"/>
      <c r="Y2357"/>
      <c r="Z2357"/>
      <c r="AA2357"/>
    </row>
    <row r="2358" spans="1:27" s="44" customFormat="1" x14ac:dyDescent="0.15">
      <c r="A2358" s="66"/>
      <c r="O2358"/>
      <c r="T2358"/>
      <c r="U2358"/>
      <c r="V2358"/>
      <c r="W2358"/>
      <c r="X2358"/>
      <c r="Y2358"/>
      <c r="Z2358"/>
      <c r="AA2358"/>
    </row>
    <row r="2359" spans="1:27" s="44" customFormat="1" x14ac:dyDescent="0.15">
      <c r="A2359" s="66"/>
      <c r="O2359"/>
      <c r="T2359"/>
      <c r="U2359"/>
      <c r="V2359"/>
      <c r="W2359"/>
      <c r="X2359"/>
      <c r="Y2359"/>
      <c r="Z2359"/>
      <c r="AA2359"/>
    </row>
    <row r="2360" spans="1:27" s="44" customFormat="1" x14ac:dyDescent="0.15">
      <c r="A2360" s="66"/>
      <c r="O2360"/>
      <c r="T2360"/>
      <c r="U2360"/>
      <c r="V2360"/>
      <c r="W2360"/>
      <c r="X2360"/>
      <c r="Y2360"/>
      <c r="Z2360"/>
      <c r="AA2360"/>
    </row>
    <row r="2361" spans="1:27" s="44" customFormat="1" x14ac:dyDescent="0.15">
      <c r="A2361" s="66"/>
      <c r="O2361"/>
      <c r="T2361"/>
      <c r="U2361"/>
      <c r="V2361"/>
      <c r="W2361"/>
      <c r="X2361"/>
      <c r="Y2361"/>
      <c r="Z2361"/>
      <c r="AA2361"/>
    </row>
    <row r="2362" spans="1:27" s="44" customFormat="1" x14ac:dyDescent="0.15">
      <c r="A2362" s="66"/>
      <c r="O2362"/>
      <c r="T2362"/>
      <c r="U2362"/>
      <c r="V2362"/>
      <c r="W2362"/>
      <c r="X2362"/>
      <c r="Y2362"/>
      <c r="Z2362"/>
      <c r="AA2362"/>
    </row>
    <row r="2363" spans="1:27" s="44" customFormat="1" x14ac:dyDescent="0.15">
      <c r="A2363" s="66"/>
      <c r="O2363"/>
      <c r="T2363"/>
      <c r="U2363"/>
      <c r="V2363"/>
      <c r="W2363"/>
      <c r="X2363"/>
      <c r="Y2363"/>
      <c r="Z2363"/>
      <c r="AA2363"/>
    </row>
    <row r="2364" spans="1:27" s="44" customFormat="1" x14ac:dyDescent="0.15">
      <c r="A2364" s="66"/>
      <c r="O2364"/>
      <c r="T2364"/>
      <c r="U2364"/>
      <c r="V2364"/>
      <c r="W2364"/>
      <c r="X2364"/>
      <c r="Y2364"/>
      <c r="Z2364"/>
      <c r="AA2364"/>
    </row>
    <row r="2365" spans="1:27" s="44" customFormat="1" x14ac:dyDescent="0.15">
      <c r="A2365" s="66"/>
      <c r="O2365"/>
      <c r="T2365"/>
      <c r="U2365"/>
      <c r="V2365"/>
      <c r="W2365"/>
      <c r="X2365"/>
      <c r="Y2365"/>
      <c r="Z2365"/>
      <c r="AA2365"/>
    </row>
    <row r="2366" spans="1:27" s="44" customFormat="1" x14ac:dyDescent="0.15">
      <c r="A2366" s="66"/>
      <c r="O2366"/>
      <c r="T2366"/>
      <c r="U2366"/>
      <c r="V2366"/>
      <c r="W2366"/>
      <c r="X2366"/>
      <c r="Y2366"/>
      <c r="Z2366"/>
      <c r="AA2366"/>
    </row>
    <row r="2367" spans="1:27" s="44" customFormat="1" x14ac:dyDescent="0.15">
      <c r="A2367" s="66"/>
      <c r="O2367"/>
      <c r="T2367"/>
      <c r="U2367"/>
      <c r="V2367"/>
      <c r="W2367"/>
      <c r="X2367"/>
      <c r="Y2367"/>
      <c r="Z2367"/>
      <c r="AA2367"/>
    </row>
    <row r="2368" spans="1:27" s="44" customFormat="1" x14ac:dyDescent="0.15">
      <c r="A2368" s="66"/>
      <c r="O2368"/>
      <c r="T2368"/>
      <c r="U2368"/>
      <c r="V2368"/>
      <c r="W2368"/>
      <c r="X2368"/>
      <c r="Y2368"/>
      <c r="Z2368"/>
      <c r="AA2368"/>
    </row>
    <row r="2369" spans="1:27" s="44" customFormat="1" x14ac:dyDescent="0.15">
      <c r="A2369" s="66"/>
      <c r="O2369"/>
      <c r="T2369"/>
      <c r="U2369"/>
      <c r="V2369"/>
      <c r="W2369"/>
      <c r="X2369"/>
      <c r="Y2369"/>
      <c r="Z2369"/>
      <c r="AA2369"/>
    </row>
    <row r="2370" spans="1:27" s="44" customFormat="1" x14ac:dyDescent="0.15">
      <c r="A2370" s="66"/>
      <c r="O2370"/>
      <c r="T2370"/>
      <c r="U2370"/>
      <c r="V2370"/>
      <c r="W2370"/>
      <c r="X2370"/>
      <c r="Y2370"/>
      <c r="Z2370"/>
      <c r="AA2370"/>
    </row>
    <row r="2371" spans="1:27" s="44" customFormat="1" x14ac:dyDescent="0.15">
      <c r="A2371" s="66"/>
      <c r="O2371"/>
      <c r="T2371"/>
      <c r="U2371"/>
      <c r="V2371"/>
      <c r="W2371"/>
      <c r="X2371"/>
      <c r="Y2371"/>
      <c r="Z2371"/>
      <c r="AA2371"/>
    </row>
    <row r="2372" spans="1:27" s="44" customFormat="1" x14ac:dyDescent="0.15">
      <c r="A2372" s="66"/>
      <c r="O2372"/>
      <c r="T2372"/>
      <c r="U2372"/>
      <c r="V2372"/>
      <c r="W2372"/>
      <c r="X2372"/>
      <c r="Y2372"/>
      <c r="Z2372"/>
      <c r="AA2372"/>
    </row>
    <row r="2373" spans="1:27" s="44" customFormat="1" x14ac:dyDescent="0.15">
      <c r="A2373" s="66"/>
      <c r="O2373"/>
      <c r="T2373"/>
      <c r="U2373"/>
      <c r="V2373"/>
      <c r="W2373"/>
      <c r="X2373"/>
      <c r="Y2373"/>
      <c r="Z2373"/>
      <c r="AA2373"/>
    </row>
    <row r="2374" spans="1:27" s="44" customFormat="1" x14ac:dyDescent="0.15">
      <c r="A2374" s="66"/>
      <c r="O2374"/>
      <c r="T2374"/>
      <c r="U2374"/>
      <c r="V2374"/>
      <c r="W2374"/>
      <c r="X2374"/>
      <c r="Y2374"/>
      <c r="Z2374"/>
      <c r="AA2374"/>
    </row>
    <row r="2375" spans="1:27" s="44" customFormat="1" x14ac:dyDescent="0.15">
      <c r="A2375" s="66"/>
      <c r="O2375"/>
      <c r="T2375"/>
      <c r="U2375"/>
      <c r="V2375"/>
      <c r="W2375"/>
      <c r="X2375"/>
      <c r="Y2375"/>
      <c r="Z2375"/>
      <c r="AA2375"/>
    </row>
    <row r="2376" spans="1:27" s="44" customFormat="1" x14ac:dyDescent="0.15">
      <c r="A2376" s="66"/>
      <c r="O2376"/>
      <c r="T2376"/>
      <c r="U2376"/>
      <c r="V2376"/>
      <c r="W2376"/>
      <c r="X2376"/>
      <c r="Y2376"/>
      <c r="Z2376"/>
      <c r="AA2376"/>
    </row>
    <row r="2377" spans="1:27" s="44" customFormat="1" x14ac:dyDescent="0.15">
      <c r="A2377" s="66"/>
      <c r="O2377"/>
      <c r="T2377"/>
      <c r="U2377"/>
      <c r="V2377"/>
      <c r="W2377"/>
      <c r="X2377"/>
      <c r="Y2377"/>
      <c r="Z2377"/>
      <c r="AA2377"/>
    </row>
    <row r="2378" spans="1:27" s="44" customFormat="1" x14ac:dyDescent="0.15">
      <c r="A2378" s="66"/>
      <c r="O2378"/>
      <c r="T2378"/>
      <c r="U2378"/>
      <c r="V2378"/>
      <c r="W2378"/>
      <c r="X2378"/>
      <c r="Y2378"/>
      <c r="Z2378"/>
      <c r="AA2378"/>
    </row>
    <row r="2379" spans="1:27" s="44" customFormat="1" x14ac:dyDescent="0.15">
      <c r="A2379" s="66"/>
      <c r="O2379"/>
      <c r="T2379"/>
      <c r="U2379"/>
      <c r="V2379"/>
      <c r="W2379"/>
      <c r="X2379"/>
      <c r="Y2379"/>
      <c r="Z2379"/>
      <c r="AA2379"/>
    </row>
    <row r="2380" spans="1:27" s="44" customFormat="1" x14ac:dyDescent="0.15">
      <c r="A2380" s="66"/>
      <c r="O2380"/>
      <c r="T2380"/>
      <c r="U2380"/>
      <c r="V2380"/>
      <c r="W2380"/>
      <c r="X2380"/>
      <c r="Y2380"/>
      <c r="Z2380"/>
      <c r="AA2380"/>
    </row>
    <row r="2381" spans="1:27" s="44" customFormat="1" x14ac:dyDescent="0.15">
      <c r="A2381" s="66"/>
      <c r="O2381"/>
      <c r="T2381"/>
      <c r="U2381"/>
      <c r="V2381"/>
      <c r="W2381"/>
      <c r="X2381"/>
      <c r="Y2381"/>
      <c r="Z2381"/>
      <c r="AA2381"/>
    </row>
    <row r="2382" spans="1:27" s="44" customFormat="1" x14ac:dyDescent="0.15">
      <c r="A2382" s="66"/>
      <c r="O2382"/>
      <c r="T2382"/>
      <c r="U2382"/>
      <c r="V2382"/>
      <c r="W2382"/>
      <c r="X2382"/>
      <c r="Y2382"/>
      <c r="Z2382"/>
      <c r="AA2382"/>
    </row>
    <row r="2383" spans="1:27" s="44" customFormat="1" x14ac:dyDescent="0.15">
      <c r="A2383" s="66"/>
      <c r="O2383"/>
      <c r="T2383"/>
      <c r="U2383"/>
      <c r="V2383"/>
      <c r="W2383"/>
      <c r="X2383"/>
      <c r="Y2383"/>
      <c r="Z2383"/>
      <c r="AA2383"/>
    </row>
    <row r="2384" spans="1:27" s="44" customFormat="1" x14ac:dyDescent="0.15">
      <c r="A2384" s="66"/>
      <c r="O2384"/>
      <c r="T2384"/>
      <c r="U2384"/>
      <c r="V2384"/>
      <c r="W2384"/>
      <c r="X2384"/>
      <c r="Y2384"/>
      <c r="Z2384"/>
      <c r="AA2384"/>
    </row>
    <row r="2385" spans="1:27" s="44" customFormat="1" x14ac:dyDescent="0.15">
      <c r="A2385" s="66"/>
      <c r="O2385"/>
      <c r="T2385"/>
      <c r="U2385"/>
      <c r="V2385"/>
      <c r="W2385"/>
      <c r="X2385"/>
      <c r="Y2385"/>
      <c r="Z2385"/>
      <c r="AA2385"/>
    </row>
    <row r="2386" spans="1:27" s="44" customFormat="1" x14ac:dyDescent="0.15">
      <c r="A2386" s="66"/>
      <c r="O2386"/>
      <c r="T2386"/>
      <c r="U2386"/>
      <c r="V2386"/>
      <c r="W2386"/>
      <c r="X2386"/>
      <c r="Y2386"/>
      <c r="Z2386"/>
      <c r="AA2386"/>
    </row>
    <row r="2387" spans="1:27" s="44" customFormat="1" x14ac:dyDescent="0.15">
      <c r="A2387" s="66"/>
      <c r="O2387"/>
      <c r="T2387"/>
      <c r="U2387"/>
      <c r="V2387"/>
      <c r="W2387"/>
      <c r="X2387"/>
      <c r="Y2387"/>
      <c r="Z2387"/>
      <c r="AA2387"/>
    </row>
    <row r="2388" spans="1:27" s="44" customFormat="1" x14ac:dyDescent="0.15">
      <c r="A2388" s="66"/>
      <c r="O2388"/>
      <c r="T2388"/>
      <c r="U2388"/>
      <c r="V2388"/>
      <c r="W2388"/>
      <c r="X2388"/>
      <c r="Y2388"/>
      <c r="Z2388"/>
      <c r="AA2388"/>
    </row>
    <row r="2389" spans="1:27" s="44" customFormat="1" x14ac:dyDescent="0.15">
      <c r="A2389" s="66"/>
      <c r="O2389"/>
      <c r="T2389"/>
      <c r="U2389"/>
      <c r="V2389"/>
      <c r="W2389"/>
      <c r="X2389"/>
      <c r="Y2389"/>
      <c r="Z2389"/>
      <c r="AA2389"/>
    </row>
    <row r="2390" spans="1:27" s="44" customFormat="1" x14ac:dyDescent="0.15">
      <c r="A2390" s="66"/>
      <c r="O2390"/>
      <c r="T2390"/>
      <c r="U2390"/>
      <c r="V2390"/>
      <c r="W2390"/>
      <c r="X2390"/>
      <c r="Y2390"/>
      <c r="Z2390"/>
      <c r="AA2390"/>
    </row>
    <row r="2391" spans="1:27" s="44" customFormat="1" x14ac:dyDescent="0.15">
      <c r="A2391" s="66"/>
      <c r="O2391"/>
      <c r="T2391"/>
      <c r="U2391"/>
      <c r="V2391"/>
      <c r="W2391"/>
      <c r="X2391"/>
      <c r="Y2391"/>
      <c r="Z2391"/>
      <c r="AA2391"/>
    </row>
    <row r="2392" spans="1:27" s="44" customFormat="1" x14ac:dyDescent="0.15">
      <c r="A2392" s="66"/>
      <c r="O2392"/>
      <c r="T2392"/>
      <c r="U2392"/>
      <c r="V2392"/>
      <c r="W2392"/>
      <c r="X2392"/>
      <c r="Y2392"/>
      <c r="Z2392"/>
      <c r="AA2392"/>
    </row>
    <row r="2393" spans="1:27" s="44" customFormat="1" x14ac:dyDescent="0.15">
      <c r="A2393" s="66"/>
      <c r="O2393"/>
      <c r="T2393"/>
      <c r="U2393"/>
      <c r="V2393"/>
      <c r="W2393"/>
      <c r="X2393"/>
      <c r="Y2393"/>
      <c r="Z2393"/>
      <c r="AA2393"/>
    </row>
    <row r="2394" spans="1:27" s="44" customFormat="1" x14ac:dyDescent="0.15">
      <c r="A2394" s="66"/>
      <c r="O2394"/>
      <c r="T2394"/>
      <c r="U2394"/>
      <c r="V2394"/>
      <c r="W2394"/>
      <c r="X2394"/>
      <c r="Y2394"/>
      <c r="Z2394"/>
      <c r="AA2394"/>
    </row>
    <row r="2395" spans="1:27" s="44" customFormat="1" x14ac:dyDescent="0.15">
      <c r="A2395" s="66"/>
      <c r="O2395"/>
      <c r="T2395"/>
      <c r="U2395"/>
      <c r="V2395"/>
      <c r="W2395"/>
      <c r="X2395"/>
      <c r="Y2395"/>
      <c r="Z2395"/>
      <c r="AA2395"/>
    </row>
    <row r="2396" spans="1:27" s="44" customFormat="1" x14ac:dyDescent="0.15">
      <c r="A2396" s="66"/>
      <c r="O2396"/>
      <c r="T2396"/>
      <c r="U2396"/>
      <c r="V2396"/>
      <c r="W2396"/>
      <c r="X2396"/>
      <c r="Y2396"/>
      <c r="Z2396"/>
      <c r="AA2396"/>
    </row>
    <row r="2397" spans="1:27" s="44" customFormat="1" x14ac:dyDescent="0.15">
      <c r="A2397" s="66"/>
      <c r="O2397"/>
      <c r="T2397"/>
      <c r="U2397"/>
      <c r="V2397"/>
      <c r="W2397"/>
      <c r="X2397"/>
      <c r="Y2397"/>
      <c r="Z2397"/>
      <c r="AA2397"/>
    </row>
    <row r="2398" spans="1:27" s="44" customFormat="1" x14ac:dyDescent="0.15">
      <c r="A2398" s="66"/>
      <c r="O2398"/>
      <c r="T2398"/>
      <c r="U2398"/>
      <c r="V2398"/>
      <c r="W2398"/>
      <c r="X2398"/>
      <c r="Y2398"/>
      <c r="Z2398"/>
      <c r="AA2398"/>
    </row>
    <row r="2399" spans="1:27" s="44" customFormat="1" x14ac:dyDescent="0.15">
      <c r="A2399" s="66"/>
      <c r="O2399"/>
      <c r="T2399"/>
      <c r="U2399"/>
      <c r="V2399"/>
      <c r="W2399"/>
      <c r="X2399"/>
      <c r="Y2399"/>
      <c r="Z2399"/>
      <c r="AA2399"/>
    </row>
    <row r="2400" spans="1:27" s="44" customFormat="1" x14ac:dyDescent="0.15">
      <c r="A2400" s="66"/>
      <c r="O2400"/>
      <c r="T2400"/>
      <c r="U2400"/>
      <c r="V2400"/>
      <c r="W2400"/>
      <c r="X2400"/>
      <c r="Y2400"/>
      <c r="Z2400"/>
      <c r="AA2400"/>
    </row>
    <row r="2401" spans="1:27" s="44" customFormat="1" x14ac:dyDescent="0.15">
      <c r="A2401" s="66"/>
      <c r="O2401"/>
      <c r="T2401"/>
      <c r="U2401"/>
      <c r="V2401"/>
      <c r="W2401"/>
      <c r="X2401"/>
      <c r="Y2401"/>
      <c r="Z2401"/>
      <c r="AA2401"/>
    </row>
    <row r="2402" spans="1:27" s="44" customFormat="1" x14ac:dyDescent="0.15">
      <c r="A2402" s="66"/>
      <c r="O2402"/>
      <c r="T2402"/>
      <c r="U2402"/>
      <c r="V2402"/>
      <c r="W2402"/>
      <c r="X2402"/>
      <c r="Y2402"/>
      <c r="Z2402"/>
      <c r="AA2402"/>
    </row>
    <row r="2403" spans="1:27" s="44" customFormat="1" x14ac:dyDescent="0.15">
      <c r="A2403" s="66"/>
      <c r="O2403"/>
      <c r="T2403"/>
      <c r="U2403"/>
      <c r="V2403"/>
      <c r="W2403"/>
      <c r="X2403"/>
      <c r="Y2403"/>
      <c r="Z2403"/>
      <c r="AA2403"/>
    </row>
    <row r="2404" spans="1:27" s="44" customFormat="1" x14ac:dyDescent="0.15">
      <c r="A2404" s="66"/>
      <c r="O2404"/>
      <c r="T2404"/>
      <c r="U2404"/>
      <c r="V2404"/>
      <c r="W2404"/>
      <c r="X2404"/>
      <c r="Y2404"/>
      <c r="Z2404"/>
      <c r="AA2404"/>
    </row>
    <row r="2405" spans="1:27" s="44" customFormat="1" x14ac:dyDescent="0.15">
      <c r="A2405" s="66"/>
      <c r="O2405"/>
      <c r="T2405"/>
      <c r="U2405"/>
      <c r="V2405"/>
      <c r="W2405"/>
      <c r="X2405"/>
      <c r="Y2405"/>
      <c r="Z2405"/>
      <c r="AA2405"/>
    </row>
    <row r="2406" spans="1:27" s="44" customFormat="1" x14ac:dyDescent="0.15">
      <c r="A2406" s="66"/>
      <c r="O2406"/>
      <c r="T2406"/>
      <c r="U2406"/>
      <c r="V2406"/>
      <c r="W2406"/>
      <c r="X2406"/>
      <c r="Y2406"/>
      <c r="Z2406"/>
      <c r="AA2406"/>
    </row>
    <row r="2407" spans="1:27" s="44" customFormat="1" x14ac:dyDescent="0.15">
      <c r="A2407" s="66"/>
      <c r="O2407"/>
      <c r="T2407"/>
      <c r="U2407"/>
      <c r="V2407"/>
      <c r="W2407"/>
      <c r="X2407"/>
      <c r="Y2407"/>
      <c r="Z2407"/>
      <c r="AA2407"/>
    </row>
    <row r="2408" spans="1:27" s="44" customFormat="1" x14ac:dyDescent="0.15">
      <c r="A2408" s="66"/>
      <c r="O2408"/>
      <c r="T2408"/>
      <c r="U2408"/>
      <c r="V2408"/>
      <c r="W2408"/>
      <c r="X2408"/>
      <c r="Y2408"/>
      <c r="Z2408"/>
      <c r="AA2408"/>
    </row>
    <row r="2409" spans="1:27" s="44" customFormat="1" x14ac:dyDescent="0.15">
      <c r="A2409" s="66"/>
      <c r="O2409"/>
      <c r="T2409"/>
      <c r="U2409"/>
      <c r="V2409"/>
      <c r="W2409"/>
      <c r="X2409"/>
      <c r="Y2409"/>
      <c r="Z2409"/>
      <c r="AA2409"/>
    </row>
    <row r="2410" spans="1:27" s="44" customFormat="1" x14ac:dyDescent="0.15">
      <c r="A2410" s="66"/>
      <c r="O2410"/>
      <c r="T2410"/>
      <c r="U2410"/>
      <c r="V2410"/>
      <c r="W2410"/>
      <c r="X2410"/>
      <c r="Y2410"/>
      <c r="Z2410"/>
      <c r="AA2410"/>
    </row>
    <row r="2411" spans="1:27" s="44" customFormat="1" x14ac:dyDescent="0.15">
      <c r="A2411" s="66"/>
      <c r="O2411"/>
      <c r="T2411"/>
      <c r="U2411"/>
      <c r="V2411"/>
      <c r="W2411"/>
      <c r="X2411"/>
      <c r="Y2411"/>
      <c r="Z2411"/>
      <c r="AA2411"/>
    </row>
    <row r="2412" spans="1:27" s="44" customFormat="1" x14ac:dyDescent="0.15">
      <c r="A2412" s="66"/>
      <c r="O2412"/>
      <c r="T2412"/>
      <c r="U2412"/>
      <c r="V2412"/>
      <c r="W2412"/>
      <c r="X2412"/>
      <c r="Y2412"/>
      <c r="Z2412"/>
      <c r="AA2412"/>
    </row>
    <row r="2413" spans="1:27" s="44" customFormat="1" x14ac:dyDescent="0.15">
      <c r="A2413" s="66"/>
      <c r="O2413"/>
      <c r="T2413"/>
      <c r="U2413"/>
      <c r="V2413"/>
      <c r="W2413"/>
      <c r="X2413"/>
      <c r="Y2413"/>
      <c r="Z2413"/>
      <c r="AA2413"/>
    </row>
    <row r="2414" spans="1:27" s="44" customFormat="1" x14ac:dyDescent="0.15">
      <c r="A2414" s="66"/>
      <c r="O2414"/>
      <c r="T2414"/>
      <c r="U2414"/>
      <c r="V2414"/>
      <c r="W2414"/>
      <c r="X2414"/>
      <c r="Y2414"/>
      <c r="Z2414"/>
      <c r="AA2414"/>
    </row>
    <row r="2415" spans="1:27" s="44" customFormat="1" x14ac:dyDescent="0.15">
      <c r="A2415" s="66"/>
      <c r="O2415"/>
      <c r="T2415"/>
      <c r="U2415"/>
      <c r="V2415"/>
      <c r="W2415"/>
      <c r="X2415"/>
      <c r="Y2415"/>
      <c r="Z2415"/>
      <c r="AA2415"/>
    </row>
    <row r="2416" spans="1:27" s="44" customFormat="1" x14ac:dyDescent="0.15">
      <c r="A2416" s="66"/>
      <c r="O2416"/>
      <c r="T2416"/>
      <c r="U2416"/>
      <c r="V2416"/>
      <c r="W2416"/>
      <c r="X2416"/>
      <c r="Y2416"/>
      <c r="Z2416"/>
      <c r="AA2416"/>
    </row>
    <row r="2417" spans="1:27" s="44" customFormat="1" x14ac:dyDescent="0.15">
      <c r="A2417" s="66"/>
      <c r="O2417"/>
      <c r="T2417"/>
      <c r="U2417"/>
      <c r="V2417"/>
      <c r="W2417"/>
      <c r="X2417"/>
      <c r="Y2417"/>
      <c r="Z2417"/>
      <c r="AA2417"/>
    </row>
    <row r="2418" spans="1:27" s="44" customFormat="1" x14ac:dyDescent="0.15">
      <c r="A2418" s="66"/>
      <c r="O2418"/>
      <c r="T2418"/>
      <c r="U2418"/>
      <c r="V2418"/>
      <c r="W2418"/>
      <c r="X2418"/>
      <c r="Y2418"/>
      <c r="Z2418"/>
      <c r="AA2418"/>
    </row>
    <row r="2419" spans="1:27" s="44" customFormat="1" x14ac:dyDescent="0.15">
      <c r="A2419" s="66"/>
      <c r="O2419"/>
      <c r="T2419"/>
      <c r="U2419"/>
      <c r="V2419"/>
      <c r="W2419"/>
      <c r="X2419"/>
      <c r="Y2419"/>
      <c r="Z2419"/>
      <c r="AA2419"/>
    </row>
    <row r="2420" spans="1:27" s="44" customFormat="1" x14ac:dyDescent="0.15">
      <c r="A2420" s="66"/>
      <c r="O2420"/>
      <c r="T2420"/>
      <c r="U2420"/>
      <c r="V2420"/>
      <c r="W2420"/>
      <c r="X2420"/>
      <c r="Y2420"/>
      <c r="Z2420"/>
      <c r="AA2420"/>
    </row>
    <row r="2421" spans="1:27" s="44" customFormat="1" x14ac:dyDescent="0.15">
      <c r="A2421" s="66"/>
      <c r="O2421"/>
      <c r="T2421"/>
      <c r="U2421"/>
      <c r="V2421"/>
      <c r="W2421"/>
      <c r="X2421"/>
      <c r="Y2421"/>
      <c r="Z2421"/>
      <c r="AA2421"/>
    </row>
    <row r="2422" spans="1:27" s="44" customFormat="1" x14ac:dyDescent="0.15">
      <c r="A2422" s="66"/>
      <c r="O2422"/>
      <c r="T2422"/>
      <c r="U2422"/>
      <c r="V2422"/>
      <c r="W2422"/>
      <c r="X2422"/>
      <c r="Y2422"/>
      <c r="Z2422"/>
      <c r="AA2422"/>
    </row>
    <row r="2423" spans="1:27" s="44" customFormat="1" x14ac:dyDescent="0.15">
      <c r="A2423" s="66"/>
      <c r="O2423"/>
      <c r="T2423"/>
      <c r="U2423"/>
      <c r="V2423"/>
      <c r="W2423"/>
      <c r="X2423"/>
      <c r="Y2423"/>
      <c r="Z2423"/>
      <c r="AA2423"/>
    </row>
    <row r="2424" spans="1:27" s="44" customFormat="1" x14ac:dyDescent="0.15">
      <c r="A2424" s="66"/>
      <c r="O2424"/>
      <c r="T2424"/>
      <c r="U2424"/>
      <c r="V2424"/>
      <c r="W2424"/>
      <c r="X2424"/>
      <c r="Y2424"/>
      <c r="Z2424"/>
      <c r="AA2424"/>
    </row>
    <row r="2425" spans="1:27" s="44" customFormat="1" x14ac:dyDescent="0.15">
      <c r="A2425" s="66"/>
      <c r="O2425"/>
      <c r="T2425"/>
      <c r="U2425"/>
      <c r="V2425"/>
      <c r="W2425"/>
      <c r="X2425"/>
      <c r="Y2425"/>
      <c r="Z2425"/>
      <c r="AA2425"/>
    </row>
    <row r="2426" spans="1:27" s="44" customFormat="1" x14ac:dyDescent="0.15">
      <c r="A2426" s="66"/>
      <c r="O2426"/>
      <c r="T2426"/>
      <c r="U2426"/>
      <c r="V2426"/>
      <c r="W2426"/>
      <c r="X2426"/>
      <c r="Y2426"/>
      <c r="Z2426"/>
      <c r="AA2426"/>
    </row>
    <row r="2427" spans="1:27" s="44" customFormat="1" x14ac:dyDescent="0.15">
      <c r="A2427" s="66"/>
      <c r="O2427"/>
      <c r="T2427"/>
      <c r="U2427"/>
      <c r="V2427"/>
      <c r="W2427"/>
      <c r="X2427"/>
      <c r="Y2427"/>
      <c r="Z2427"/>
      <c r="AA2427"/>
    </row>
    <row r="2428" spans="1:27" s="44" customFormat="1" x14ac:dyDescent="0.15">
      <c r="A2428" s="66"/>
      <c r="O2428"/>
      <c r="T2428"/>
      <c r="U2428"/>
      <c r="V2428"/>
      <c r="W2428"/>
      <c r="X2428"/>
      <c r="Y2428"/>
      <c r="Z2428"/>
      <c r="AA2428"/>
    </row>
    <row r="2429" spans="1:27" s="44" customFormat="1" x14ac:dyDescent="0.15">
      <c r="A2429" s="66"/>
      <c r="O2429"/>
      <c r="T2429"/>
      <c r="U2429"/>
      <c r="V2429"/>
      <c r="W2429"/>
      <c r="X2429"/>
      <c r="Y2429"/>
      <c r="Z2429"/>
      <c r="AA2429"/>
    </row>
    <row r="2430" spans="1:27" s="44" customFormat="1" x14ac:dyDescent="0.15">
      <c r="A2430" s="66"/>
      <c r="O2430"/>
      <c r="T2430"/>
      <c r="U2430"/>
      <c r="V2430"/>
      <c r="W2430"/>
      <c r="X2430"/>
      <c r="Y2430"/>
      <c r="Z2430"/>
      <c r="AA2430"/>
    </row>
    <row r="2431" spans="1:27" s="44" customFormat="1" x14ac:dyDescent="0.15">
      <c r="A2431" s="66"/>
      <c r="O2431"/>
      <c r="T2431"/>
      <c r="U2431"/>
      <c r="V2431"/>
      <c r="W2431"/>
      <c r="X2431"/>
      <c r="Y2431"/>
      <c r="Z2431"/>
      <c r="AA2431"/>
    </row>
    <row r="2432" spans="1:27" s="44" customFormat="1" x14ac:dyDescent="0.15">
      <c r="A2432" s="66"/>
      <c r="O2432"/>
      <c r="T2432"/>
      <c r="U2432"/>
      <c r="V2432"/>
      <c r="W2432"/>
      <c r="X2432"/>
      <c r="Y2432"/>
      <c r="Z2432"/>
      <c r="AA2432"/>
    </row>
    <row r="2433" spans="1:27" s="44" customFormat="1" x14ac:dyDescent="0.15">
      <c r="A2433" s="66"/>
      <c r="O2433"/>
      <c r="T2433"/>
      <c r="U2433"/>
      <c r="V2433"/>
      <c r="W2433"/>
      <c r="X2433"/>
      <c r="Y2433"/>
      <c r="Z2433"/>
      <c r="AA2433"/>
    </row>
    <row r="2434" spans="1:27" s="44" customFormat="1" x14ac:dyDescent="0.15">
      <c r="A2434" s="66"/>
      <c r="O2434"/>
      <c r="T2434"/>
      <c r="U2434"/>
      <c r="V2434"/>
      <c r="W2434"/>
      <c r="X2434"/>
      <c r="Y2434"/>
      <c r="Z2434"/>
      <c r="AA2434"/>
    </row>
    <row r="2435" spans="1:27" s="44" customFormat="1" x14ac:dyDescent="0.15">
      <c r="A2435" s="66"/>
      <c r="O2435"/>
      <c r="T2435"/>
      <c r="U2435"/>
      <c r="V2435"/>
      <c r="W2435"/>
      <c r="X2435"/>
      <c r="Y2435"/>
      <c r="Z2435"/>
      <c r="AA2435"/>
    </row>
    <row r="2436" spans="1:27" s="44" customFormat="1" x14ac:dyDescent="0.15">
      <c r="A2436" s="66"/>
      <c r="O2436"/>
      <c r="T2436"/>
      <c r="U2436"/>
      <c r="V2436"/>
      <c r="W2436"/>
      <c r="X2436"/>
      <c r="Y2436"/>
      <c r="Z2436"/>
      <c r="AA2436"/>
    </row>
    <row r="2437" spans="1:27" s="44" customFormat="1" x14ac:dyDescent="0.15">
      <c r="A2437" s="66"/>
      <c r="O2437"/>
      <c r="T2437"/>
      <c r="U2437"/>
      <c r="V2437"/>
      <c r="W2437"/>
      <c r="X2437"/>
      <c r="Y2437"/>
      <c r="Z2437"/>
      <c r="AA2437"/>
    </row>
    <row r="2438" spans="1:27" s="44" customFormat="1" x14ac:dyDescent="0.15">
      <c r="A2438" s="66"/>
      <c r="O2438"/>
      <c r="T2438"/>
      <c r="U2438"/>
      <c r="V2438"/>
      <c r="W2438"/>
      <c r="X2438"/>
      <c r="Y2438"/>
      <c r="Z2438"/>
      <c r="AA2438"/>
    </row>
    <row r="2439" spans="1:27" s="44" customFormat="1" x14ac:dyDescent="0.15">
      <c r="A2439" s="66"/>
      <c r="O2439"/>
      <c r="T2439"/>
      <c r="U2439"/>
      <c r="V2439"/>
      <c r="W2439"/>
      <c r="X2439"/>
      <c r="Y2439"/>
      <c r="Z2439"/>
      <c r="AA2439"/>
    </row>
    <row r="2440" spans="1:27" s="44" customFormat="1" x14ac:dyDescent="0.15">
      <c r="A2440" s="66"/>
      <c r="O2440"/>
      <c r="T2440"/>
      <c r="U2440"/>
      <c r="V2440"/>
      <c r="W2440"/>
      <c r="X2440"/>
      <c r="Y2440"/>
      <c r="Z2440"/>
      <c r="AA2440"/>
    </row>
    <row r="2441" spans="1:27" s="44" customFormat="1" x14ac:dyDescent="0.15">
      <c r="A2441" s="66"/>
      <c r="O2441"/>
      <c r="T2441"/>
      <c r="U2441"/>
      <c r="V2441"/>
      <c r="W2441"/>
      <c r="X2441"/>
      <c r="Y2441"/>
      <c r="Z2441"/>
      <c r="AA2441"/>
    </row>
    <row r="2442" spans="1:27" s="44" customFormat="1" x14ac:dyDescent="0.15">
      <c r="A2442" s="66"/>
      <c r="O2442"/>
      <c r="T2442"/>
      <c r="U2442"/>
      <c r="V2442"/>
      <c r="W2442"/>
      <c r="X2442"/>
      <c r="Y2442"/>
      <c r="Z2442"/>
      <c r="AA2442"/>
    </row>
    <row r="2443" spans="1:27" s="44" customFormat="1" x14ac:dyDescent="0.15">
      <c r="A2443" s="66"/>
      <c r="O2443"/>
      <c r="T2443"/>
      <c r="U2443"/>
      <c r="V2443"/>
      <c r="W2443"/>
      <c r="X2443"/>
      <c r="Y2443"/>
      <c r="Z2443"/>
      <c r="AA2443"/>
    </row>
    <row r="2444" spans="1:27" s="44" customFormat="1" x14ac:dyDescent="0.15">
      <c r="A2444" s="66"/>
      <c r="O2444"/>
      <c r="T2444"/>
      <c r="U2444"/>
      <c r="V2444"/>
      <c r="W2444"/>
      <c r="X2444"/>
      <c r="Y2444"/>
      <c r="Z2444"/>
      <c r="AA2444"/>
    </row>
    <row r="2445" spans="1:27" s="44" customFormat="1" x14ac:dyDescent="0.15">
      <c r="A2445" s="66"/>
      <c r="O2445"/>
      <c r="T2445"/>
      <c r="U2445"/>
      <c r="V2445"/>
      <c r="W2445"/>
      <c r="X2445"/>
      <c r="Y2445"/>
      <c r="Z2445"/>
      <c r="AA2445"/>
    </row>
    <row r="2446" spans="1:27" s="44" customFormat="1" x14ac:dyDescent="0.15">
      <c r="A2446" s="66"/>
      <c r="O2446"/>
      <c r="T2446"/>
      <c r="U2446"/>
      <c r="V2446"/>
      <c r="W2446"/>
      <c r="X2446"/>
      <c r="Y2446"/>
      <c r="Z2446"/>
      <c r="AA2446"/>
    </row>
    <row r="2447" spans="1:27" s="44" customFormat="1" x14ac:dyDescent="0.15">
      <c r="A2447" s="66"/>
      <c r="O2447"/>
      <c r="T2447"/>
      <c r="U2447"/>
      <c r="V2447"/>
      <c r="W2447"/>
      <c r="X2447"/>
      <c r="Y2447"/>
      <c r="Z2447"/>
      <c r="AA2447"/>
    </row>
    <row r="2448" spans="1:27" s="44" customFormat="1" x14ac:dyDescent="0.15">
      <c r="A2448" s="66"/>
      <c r="O2448"/>
      <c r="T2448"/>
      <c r="U2448"/>
      <c r="V2448"/>
      <c r="W2448"/>
      <c r="X2448"/>
      <c r="Y2448"/>
      <c r="Z2448"/>
      <c r="AA2448"/>
    </row>
    <row r="2449" spans="1:27" s="44" customFormat="1" x14ac:dyDescent="0.15">
      <c r="A2449" s="66"/>
      <c r="O2449"/>
      <c r="T2449"/>
      <c r="U2449"/>
      <c r="V2449"/>
      <c r="W2449"/>
      <c r="X2449"/>
      <c r="Y2449"/>
      <c r="Z2449"/>
      <c r="AA2449"/>
    </row>
    <row r="2450" spans="1:27" s="44" customFormat="1" x14ac:dyDescent="0.15">
      <c r="A2450" s="66"/>
      <c r="O2450"/>
      <c r="T2450"/>
      <c r="U2450"/>
      <c r="V2450"/>
      <c r="W2450"/>
      <c r="X2450"/>
      <c r="Y2450"/>
      <c r="Z2450"/>
      <c r="AA2450"/>
    </row>
    <row r="2451" spans="1:27" s="44" customFormat="1" x14ac:dyDescent="0.15">
      <c r="A2451" s="66"/>
      <c r="O2451"/>
      <c r="T2451"/>
      <c r="U2451"/>
      <c r="V2451"/>
      <c r="W2451"/>
      <c r="X2451"/>
      <c r="Y2451"/>
      <c r="Z2451"/>
      <c r="AA2451"/>
    </row>
    <row r="2452" spans="1:27" s="44" customFormat="1" x14ac:dyDescent="0.15">
      <c r="A2452" s="66"/>
      <c r="O2452"/>
      <c r="T2452"/>
      <c r="U2452"/>
      <c r="V2452"/>
      <c r="W2452"/>
      <c r="X2452"/>
      <c r="Y2452"/>
      <c r="Z2452"/>
      <c r="AA2452"/>
    </row>
    <row r="2453" spans="1:27" s="44" customFormat="1" x14ac:dyDescent="0.15">
      <c r="A2453" s="66"/>
      <c r="O2453"/>
      <c r="T2453"/>
      <c r="U2453"/>
      <c r="V2453"/>
      <c r="W2453"/>
      <c r="X2453"/>
      <c r="Y2453"/>
      <c r="Z2453"/>
      <c r="AA2453"/>
    </row>
    <row r="2454" spans="1:27" s="44" customFormat="1" x14ac:dyDescent="0.15">
      <c r="A2454" s="66"/>
      <c r="O2454"/>
      <c r="T2454"/>
      <c r="U2454"/>
      <c r="V2454"/>
      <c r="W2454"/>
      <c r="X2454"/>
      <c r="Y2454"/>
      <c r="Z2454"/>
      <c r="AA2454"/>
    </row>
    <row r="2455" spans="1:27" s="44" customFormat="1" x14ac:dyDescent="0.15">
      <c r="A2455" s="66"/>
      <c r="O2455"/>
      <c r="T2455"/>
      <c r="U2455"/>
      <c r="V2455"/>
      <c r="W2455"/>
      <c r="X2455"/>
      <c r="Y2455"/>
      <c r="Z2455"/>
      <c r="AA2455"/>
    </row>
    <row r="2456" spans="1:27" s="44" customFormat="1" x14ac:dyDescent="0.15">
      <c r="A2456" s="66"/>
      <c r="O2456"/>
      <c r="T2456"/>
      <c r="U2456"/>
      <c r="V2456"/>
      <c r="W2456"/>
      <c r="X2456"/>
      <c r="Y2456"/>
      <c r="Z2456"/>
      <c r="AA2456"/>
    </row>
    <row r="2457" spans="1:27" s="44" customFormat="1" x14ac:dyDescent="0.15">
      <c r="A2457" s="66"/>
      <c r="O2457"/>
      <c r="T2457"/>
      <c r="U2457"/>
      <c r="V2457"/>
      <c r="W2457"/>
      <c r="X2457"/>
      <c r="Y2457"/>
      <c r="Z2457"/>
      <c r="AA2457"/>
    </row>
    <row r="2458" spans="1:27" s="44" customFormat="1" x14ac:dyDescent="0.15">
      <c r="A2458" s="66"/>
      <c r="O2458"/>
      <c r="T2458"/>
      <c r="U2458"/>
      <c r="V2458"/>
      <c r="W2458"/>
      <c r="X2458"/>
      <c r="Y2458"/>
      <c r="Z2458"/>
      <c r="AA2458"/>
    </row>
    <row r="2459" spans="1:27" s="44" customFormat="1" x14ac:dyDescent="0.15">
      <c r="A2459" s="66"/>
      <c r="O2459"/>
      <c r="T2459"/>
      <c r="U2459"/>
      <c r="V2459"/>
      <c r="W2459"/>
      <c r="X2459"/>
      <c r="Y2459"/>
      <c r="Z2459"/>
      <c r="AA2459"/>
    </row>
    <row r="2460" spans="1:27" s="44" customFormat="1" x14ac:dyDescent="0.15">
      <c r="A2460" s="66"/>
      <c r="O2460"/>
      <c r="T2460"/>
      <c r="U2460"/>
      <c r="V2460"/>
      <c r="W2460"/>
      <c r="X2460"/>
      <c r="Y2460"/>
      <c r="Z2460"/>
      <c r="AA2460"/>
    </row>
    <row r="2461" spans="1:27" s="44" customFormat="1" x14ac:dyDescent="0.15">
      <c r="A2461" s="66"/>
      <c r="O2461"/>
      <c r="T2461"/>
      <c r="U2461"/>
      <c r="V2461"/>
      <c r="W2461"/>
      <c r="X2461"/>
      <c r="Y2461"/>
      <c r="Z2461"/>
      <c r="AA2461"/>
    </row>
    <row r="2462" spans="1:27" s="44" customFormat="1" x14ac:dyDescent="0.15">
      <c r="A2462" s="66"/>
      <c r="O2462"/>
      <c r="T2462"/>
      <c r="U2462"/>
      <c r="V2462"/>
      <c r="W2462"/>
      <c r="X2462"/>
      <c r="Y2462"/>
      <c r="Z2462"/>
      <c r="AA2462"/>
    </row>
    <row r="2463" spans="1:27" s="44" customFormat="1" x14ac:dyDescent="0.15">
      <c r="A2463" s="66"/>
      <c r="O2463"/>
      <c r="T2463"/>
      <c r="U2463"/>
      <c r="V2463"/>
      <c r="W2463"/>
      <c r="X2463"/>
      <c r="Y2463"/>
      <c r="Z2463"/>
      <c r="AA2463"/>
    </row>
    <row r="2464" spans="1:27" s="44" customFormat="1" x14ac:dyDescent="0.15">
      <c r="A2464" s="66"/>
      <c r="O2464"/>
      <c r="T2464"/>
      <c r="U2464"/>
      <c r="V2464"/>
      <c r="W2464"/>
      <c r="X2464"/>
      <c r="Y2464"/>
      <c r="Z2464"/>
      <c r="AA2464"/>
    </row>
    <row r="2465" spans="1:27" s="44" customFormat="1" x14ac:dyDescent="0.15">
      <c r="A2465" s="66"/>
      <c r="O2465"/>
      <c r="T2465"/>
      <c r="U2465"/>
      <c r="V2465"/>
      <c r="W2465"/>
      <c r="X2465"/>
      <c r="Y2465"/>
      <c r="Z2465"/>
      <c r="AA2465"/>
    </row>
    <row r="2466" spans="1:27" s="44" customFormat="1" x14ac:dyDescent="0.15">
      <c r="A2466" s="66"/>
      <c r="O2466"/>
      <c r="T2466"/>
      <c r="U2466"/>
      <c r="V2466"/>
      <c r="W2466"/>
      <c r="X2466"/>
      <c r="Y2466"/>
      <c r="Z2466"/>
      <c r="AA2466"/>
    </row>
    <row r="2467" spans="1:27" s="44" customFormat="1" x14ac:dyDescent="0.15">
      <c r="A2467" s="66"/>
      <c r="O2467"/>
      <c r="T2467"/>
      <c r="U2467"/>
      <c r="V2467"/>
      <c r="W2467"/>
      <c r="X2467"/>
      <c r="Y2467"/>
      <c r="Z2467"/>
      <c r="AA2467"/>
    </row>
    <row r="2468" spans="1:27" s="44" customFormat="1" x14ac:dyDescent="0.15">
      <c r="A2468" s="66"/>
      <c r="O2468"/>
      <c r="T2468"/>
      <c r="U2468"/>
      <c r="V2468"/>
      <c r="W2468"/>
      <c r="X2468"/>
      <c r="Y2468"/>
      <c r="Z2468"/>
      <c r="AA2468"/>
    </row>
    <row r="2469" spans="1:27" s="44" customFormat="1" x14ac:dyDescent="0.15">
      <c r="A2469" s="66"/>
      <c r="O2469"/>
      <c r="T2469"/>
      <c r="U2469"/>
      <c r="V2469"/>
      <c r="W2469"/>
      <c r="X2469"/>
      <c r="Y2469"/>
      <c r="Z2469"/>
      <c r="AA2469"/>
    </row>
    <row r="2470" spans="1:27" s="44" customFormat="1" x14ac:dyDescent="0.15">
      <c r="A2470" s="66"/>
      <c r="O2470"/>
      <c r="T2470"/>
      <c r="U2470"/>
      <c r="V2470"/>
      <c r="W2470"/>
      <c r="X2470"/>
      <c r="Y2470"/>
      <c r="Z2470"/>
      <c r="AA2470"/>
    </row>
    <row r="2471" spans="1:27" s="44" customFormat="1" x14ac:dyDescent="0.15">
      <c r="A2471" s="66"/>
      <c r="O2471"/>
      <c r="T2471"/>
      <c r="U2471"/>
      <c r="V2471"/>
      <c r="W2471"/>
      <c r="X2471"/>
      <c r="Y2471"/>
      <c r="Z2471"/>
      <c r="AA2471"/>
    </row>
    <row r="2472" spans="1:27" s="44" customFormat="1" x14ac:dyDescent="0.15">
      <c r="A2472" s="66"/>
      <c r="O2472"/>
      <c r="T2472"/>
      <c r="U2472"/>
      <c r="V2472"/>
      <c r="W2472"/>
      <c r="X2472"/>
      <c r="Y2472"/>
      <c r="Z2472"/>
      <c r="AA2472"/>
    </row>
    <row r="2473" spans="1:27" s="44" customFormat="1" x14ac:dyDescent="0.15">
      <c r="A2473" s="66"/>
      <c r="O2473"/>
      <c r="T2473"/>
      <c r="U2473"/>
      <c r="V2473"/>
      <c r="W2473"/>
      <c r="X2473"/>
      <c r="Y2473"/>
      <c r="Z2473"/>
      <c r="AA2473"/>
    </row>
    <row r="2474" spans="1:27" s="44" customFormat="1" x14ac:dyDescent="0.15">
      <c r="A2474" s="66"/>
      <c r="O2474"/>
      <c r="T2474"/>
      <c r="U2474"/>
      <c r="V2474"/>
      <c r="W2474"/>
      <c r="X2474"/>
      <c r="Y2474"/>
      <c r="Z2474"/>
      <c r="AA2474"/>
    </row>
    <row r="2475" spans="1:27" s="44" customFormat="1" x14ac:dyDescent="0.15">
      <c r="A2475" s="66"/>
      <c r="O2475"/>
      <c r="T2475"/>
      <c r="U2475"/>
      <c r="V2475"/>
      <c r="W2475"/>
      <c r="X2475"/>
      <c r="Y2475"/>
      <c r="Z2475"/>
      <c r="AA2475"/>
    </row>
    <row r="2476" spans="1:27" s="44" customFormat="1" x14ac:dyDescent="0.15">
      <c r="A2476" s="66"/>
      <c r="O2476"/>
      <c r="T2476"/>
      <c r="U2476"/>
      <c r="V2476"/>
      <c r="W2476"/>
      <c r="X2476"/>
      <c r="Y2476"/>
      <c r="Z2476"/>
      <c r="AA2476"/>
    </row>
    <row r="2477" spans="1:27" s="44" customFormat="1" x14ac:dyDescent="0.15">
      <c r="A2477" s="66"/>
      <c r="O2477"/>
      <c r="T2477"/>
      <c r="U2477"/>
      <c r="V2477"/>
      <c r="W2477"/>
      <c r="X2477"/>
      <c r="Y2477"/>
      <c r="Z2477"/>
      <c r="AA2477"/>
    </row>
    <row r="2478" spans="1:27" s="44" customFormat="1" x14ac:dyDescent="0.15">
      <c r="A2478" s="66"/>
      <c r="O2478"/>
      <c r="T2478"/>
      <c r="U2478"/>
      <c r="V2478"/>
      <c r="W2478"/>
      <c r="X2478"/>
      <c r="Y2478"/>
      <c r="Z2478"/>
      <c r="AA2478"/>
    </row>
    <row r="2479" spans="1:27" s="44" customFormat="1" x14ac:dyDescent="0.15">
      <c r="A2479" s="66"/>
      <c r="O2479"/>
      <c r="T2479"/>
      <c r="U2479"/>
      <c r="V2479"/>
      <c r="W2479"/>
      <c r="X2479"/>
      <c r="Y2479"/>
      <c r="Z2479"/>
      <c r="AA2479"/>
    </row>
    <row r="2480" spans="1:27" s="44" customFormat="1" x14ac:dyDescent="0.15">
      <c r="A2480" s="66"/>
      <c r="O2480"/>
      <c r="T2480"/>
      <c r="U2480"/>
      <c r="V2480"/>
      <c r="W2480"/>
      <c r="X2480"/>
      <c r="Y2480"/>
      <c r="Z2480"/>
      <c r="AA2480"/>
    </row>
    <row r="2481" spans="1:27" s="44" customFormat="1" x14ac:dyDescent="0.15">
      <c r="A2481" s="66"/>
      <c r="O2481"/>
      <c r="T2481"/>
      <c r="U2481"/>
      <c r="V2481"/>
      <c r="W2481"/>
      <c r="X2481"/>
      <c r="Y2481"/>
      <c r="Z2481"/>
      <c r="AA2481"/>
    </row>
    <row r="2482" spans="1:27" s="44" customFormat="1" x14ac:dyDescent="0.15">
      <c r="A2482" s="66"/>
      <c r="O2482"/>
      <c r="T2482"/>
      <c r="U2482"/>
      <c r="V2482"/>
      <c r="W2482"/>
      <c r="X2482"/>
      <c r="Y2482"/>
      <c r="Z2482"/>
      <c r="AA2482"/>
    </row>
    <row r="2483" spans="1:27" s="44" customFormat="1" x14ac:dyDescent="0.15">
      <c r="A2483" s="66"/>
      <c r="O2483"/>
      <c r="T2483"/>
      <c r="U2483"/>
      <c r="V2483"/>
      <c r="W2483"/>
      <c r="X2483"/>
      <c r="Y2483"/>
      <c r="Z2483"/>
      <c r="AA2483"/>
    </row>
    <row r="2484" spans="1:27" s="44" customFormat="1" x14ac:dyDescent="0.15">
      <c r="A2484" s="66"/>
      <c r="O2484"/>
      <c r="T2484"/>
      <c r="U2484"/>
      <c r="V2484"/>
      <c r="W2484"/>
      <c r="X2484"/>
      <c r="Y2484"/>
      <c r="Z2484"/>
      <c r="AA2484"/>
    </row>
    <row r="2485" spans="1:27" s="44" customFormat="1" x14ac:dyDescent="0.15">
      <c r="A2485" s="66"/>
      <c r="O2485"/>
      <c r="T2485"/>
      <c r="U2485"/>
      <c r="V2485"/>
      <c r="W2485"/>
      <c r="X2485"/>
      <c r="Y2485"/>
      <c r="Z2485"/>
      <c r="AA2485"/>
    </row>
    <row r="2486" spans="1:27" s="44" customFormat="1" x14ac:dyDescent="0.15">
      <c r="A2486" s="66"/>
      <c r="O2486"/>
      <c r="T2486"/>
      <c r="U2486"/>
      <c r="V2486"/>
      <c r="W2486"/>
      <c r="X2486"/>
      <c r="Y2486"/>
      <c r="Z2486"/>
      <c r="AA2486"/>
    </row>
    <row r="2487" spans="1:27" s="44" customFormat="1" x14ac:dyDescent="0.15">
      <c r="A2487" s="66"/>
      <c r="O2487"/>
      <c r="T2487"/>
      <c r="U2487"/>
      <c r="V2487"/>
      <c r="W2487"/>
      <c r="X2487"/>
      <c r="Y2487"/>
      <c r="Z2487"/>
      <c r="AA2487"/>
    </row>
    <row r="2488" spans="1:27" s="44" customFormat="1" x14ac:dyDescent="0.15">
      <c r="A2488" s="66"/>
      <c r="O2488"/>
      <c r="T2488"/>
      <c r="U2488"/>
      <c r="V2488"/>
      <c r="W2488"/>
      <c r="X2488"/>
      <c r="Y2488"/>
      <c r="Z2488"/>
      <c r="AA2488"/>
    </row>
    <row r="2489" spans="1:27" s="44" customFormat="1" x14ac:dyDescent="0.15">
      <c r="A2489" s="66"/>
      <c r="O2489"/>
      <c r="T2489"/>
      <c r="U2489"/>
      <c r="V2489"/>
      <c r="W2489"/>
      <c r="X2489"/>
      <c r="Y2489"/>
      <c r="Z2489"/>
      <c r="AA2489"/>
    </row>
    <row r="2490" spans="1:27" s="44" customFormat="1" x14ac:dyDescent="0.15">
      <c r="A2490" s="66"/>
      <c r="O2490"/>
      <c r="T2490"/>
      <c r="U2490"/>
      <c r="V2490"/>
      <c r="W2490"/>
      <c r="X2490"/>
      <c r="Y2490"/>
      <c r="Z2490"/>
      <c r="AA2490"/>
    </row>
    <row r="2491" spans="1:27" s="44" customFormat="1" x14ac:dyDescent="0.15">
      <c r="A2491" s="66"/>
      <c r="O2491"/>
      <c r="T2491"/>
      <c r="U2491"/>
      <c r="V2491"/>
      <c r="W2491"/>
      <c r="X2491"/>
      <c r="Y2491"/>
      <c r="Z2491"/>
      <c r="AA2491"/>
    </row>
    <row r="2492" spans="1:27" s="44" customFormat="1" x14ac:dyDescent="0.15">
      <c r="A2492" s="66"/>
      <c r="O2492"/>
      <c r="T2492"/>
      <c r="U2492"/>
      <c r="V2492"/>
      <c r="W2492"/>
      <c r="X2492"/>
      <c r="Y2492"/>
      <c r="Z2492"/>
      <c r="AA2492"/>
    </row>
    <row r="2493" spans="1:27" s="44" customFormat="1" x14ac:dyDescent="0.15">
      <c r="A2493" s="66"/>
      <c r="O2493"/>
      <c r="T2493"/>
      <c r="U2493"/>
      <c r="V2493"/>
      <c r="W2493"/>
      <c r="X2493"/>
      <c r="Y2493"/>
      <c r="Z2493"/>
      <c r="AA2493"/>
    </row>
    <row r="2494" spans="1:27" s="44" customFormat="1" x14ac:dyDescent="0.15">
      <c r="A2494" s="66"/>
      <c r="O2494"/>
      <c r="T2494"/>
      <c r="U2494"/>
      <c r="V2494"/>
      <c r="W2494"/>
      <c r="X2494"/>
      <c r="Y2494"/>
      <c r="Z2494"/>
      <c r="AA2494"/>
    </row>
    <row r="2495" spans="1:27" s="44" customFormat="1" x14ac:dyDescent="0.15">
      <c r="A2495" s="66"/>
      <c r="O2495"/>
      <c r="T2495"/>
      <c r="U2495"/>
      <c r="V2495"/>
      <c r="W2495"/>
      <c r="X2495"/>
      <c r="Y2495"/>
      <c r="Z2495"/>
      <c r="AA2495"/>
    </row>
    <row r="2496" spans="1:27" s="44" customFormat="1" x14ac:dyDescent="0.15">
      <c r="A2496" s="66"/>
      <c r="O2496"/>
      <c r="T2496"/>
      <c r="U2496"/>
      <c r="V2496"/>
      <c r="W2496"/>
      <c r="X2496"/>
      <c r="Y2496"/>
      <c r="Z2496"/>
      <c r="AA2496"/>
    </row>
    <row r="2497" spans="1:27" s="44" customFormat="1" x14ac:dyDescent="0.15">
      <c r="A2497" s="66"/>
      <c r="O2497"/>
      <c r="T2497"/>
      <c r="U2497"/>
      <c r="V2497"/>
      <c r="W2497"/>
      <c r="X2497"/>
      <c r="Y2497"/>
      <c r="Z2497"/>
      <c r="AA2497"/>
    </row>
    <row r="2498" spans="1:27" s="44" customFormat="1" x14ac:dyDescent="0.15">
      <c r="A2498" s="66"/>
      <c r="O2498"/>
      <c r="T2498"/>
      <c r="U2498"/>
      <c r="V2498"/>
      <c r="W2498"/>
      <c r="X2498"/>
      <c r="Y2498"/>
      <c r="Z2498"/>
      <c r="AA2498"/>
    </row>
    <row r="2499" spans="1:27" s="44" customFormat="1" x14ac:dyDescent="0.15">
      <c r="A2499" s="66"/>
      <c r="O2499"/>
      <c r="T2499"/>
      <c r="U2499"/>
      <c r="V2499"/>
      <c r="W2499"/>
      <c r="X2499"/>
      <c r="Y2499"/>
      <c r="Z2499"/>
      <c r="AA2499"/>
    </row>
    <row r="2500" spans="1:27" s="44" customFormat="1" x14ac:dyDescent="0.15">
      <c r="A2500" s="66"/>
      <c r="O2500"/>
      <c r="T2500"/>
      <c r="U2500"/>
      <c r="V2500"/>
      <c r="W2500"/>
      <c r="X2500"/>
      <c r="Y2500"/>
      <c r="Z2500"/>
      <c r="AA2500"/>
    </row>
    <row r="2501" spans="1:27" s="44" customFormat="1" x14ac:dyDescent="0.15">
      <c r="A2501" s="66"/>
      <c r="O2501"/>
      <c r="T2501"/>
      <c r="U2501"/>
      <c r="V2501"/>
      <c r="W2501"/>
      <c r="X2501"/>
      <c r="Y2501"/>
      <c r="Z2501"/>
      <c r="AA2501"/>
    </row>
    <row r="2502" spans="1:27" s="44" customFormat="1" x14ac:dyDescent="0.15">
      <c r="A2502" s="66"/>
      <c r="O2502"/>
      <c r="T2502"/>
      <c r="U2502"/>
      <c r="V2502"/>
      <c r="W2502"/>
      <c r="X2502"/>
      <c r="Y2502"/>
      <c r="Z2502"/>
      <c r="AA2502"/>
    </row>
    <row r="2503" spans="1:27" s="44" customFormat="1" x14ac:dyDescent="0.15">
      <c r="A2503" s="66"/>
      <c r="O2503"/>
      <c r="T2503"/>
      <c r="U2503"/>
      <c r="V2503"/>
      <c r="W2503"/>
      <c r="X2503"/>
      <c r="Y2503"/>
      <c r="Z2503"/>
      <c r="AA2503"/>
    </row>
    <row r="2504" spans="1:27" s="44" customFormat="1" x14ac:dyDescent="0.15">
      <c r="A2504" s="66"/>
      <c r="O2504"/>
      <c r="T2504"/>
      <c r="U2504"/>
      <c r="V2504"/>
      <c r="W2504"/>
      <c r="X2504"/>
      <c r="Y2504"/>
      <c r="Z2504"/>
      <c r="AA2504"/>
    </row>
    <row r="2505" spans="1:27" s="44" customFormat="1" x14ac:dyDescent="0.15">
      <c r="A2505" s="66"/>
      <c r="O2505"/>
      <c r="T2505"/>
      <c r="U2505"/>
      <c r="V2505"/>
      <c r="W2505"/>
      <c r="X2505"/>
      <c r="Y2505"/>
      <c r="Z2505"/>
      <c r="AA2505"/>
    </row>
    <row r="2506" spans="1:27" s="44" customFormat="1" x14ac:dyDescent="0.15">
      <c r="A2506" s="66"/>
      <c r="O2506"/>
      <c r="T2506"/>
      <c r="U2506"/>
      <c r="V2506"/>
      <c r="W2506"/>
      <c r="X2506"/>
      <c r="Y2506"/>
      <c r="Z2506"/>
      <c r="AA2506"/>
    </row>
    <row r="2507" spans="1:27" s="44" customFormat="1" x14ac:dyDescent="0.15">
      <c r="A2507" s="66"/>
      <c r="O2507"/>
      <c r="T2507"/>
      <c r="U2507"/>
      <c r="V2507"/>
      <c r="W2507"/>
      <c r="X2507"/>
      <c r="Y2507"/>
      <c r="Z2507"/>
      <c r="AA2507"/>
    </row>
    <row r="2508" spans="1:27" s="44" customFormat="1" x14ac:dyDescent="0.15">
      <c r="A2508" s="66"/>
      <c r="O2508"/>
      <c r="T2508"/>
      <c r="U2508"/>
      <c r="V2508"/>
      <c r="W2508"/>
      <c r="X2508"/>
      <c r="Y2508"/>
      <c r="Z2508"/>
      <c r="AA2508"/>
    </row>
    <row r="2509" spans="1:27" s="44" customFormat="1" x14ac:dyDescent="0.15">
      <c r="A2509" s="66"/>
      <c r="O2509"/>
      <c r="T2509"/>
      <c r="U2509"/>
      <c r="V2509"/>
      <c r="W2509"/>
      <c r="X2509"/>
      <c r="Y2509"/>
      <c r="Z2509"/>
      <c r="AA2509"/>
    </row>
    <row r="2510" spans="1:27" s="44" customFormat="1" x14ac:dyDescent="0.15">
      <c r="A2510" s="66"/>
      <c r="O2510"/>
      <c r="T2510"/>
      <c r="U2510"/>
      <c r="V2510"/>
      <c r="W2510"/>
      <c r="X2510"/>
      <c r="Y2510"/>
      <c r="Z2510"/>
      <c r="AA2510"/>
    </row>
    <row r="2511" spans="1:27" s="44" customFormat="1" x14ac:dyDescent="0.15">
      <c r="A2511" s="66"/>
      <c r="O2511"/>
      <c r="T2511"/>
      <c r="U2511"/>
      <c r="V2511"/>
      <c r="W2511"/>
      <c r="X2511"/>
      <c r="Y2511"/>
      <c r="Z2511"/>
      <c r="AA2511"/>
    </row>
    <row r="2512" spans="1:27" s="44" customFormat="1" x14ac:dyDescent="0.15">
      <c r="A2512" s="66"/>
      <c r="O2512"/>
      <c r="T2512"/>
      <c r="U2512"/>
      <c r="V2512"/>
      <c r="W2512"/>
      <c r="X2512"/>
      <c r="Y2512"/>
      <c r="Z2512"/>
      <c r="AA2512"/>
    </row>
    <row r="2513" spans="1:27" s="44" customFormat="1" x14ac:dyDescent="0.15">
      <c r="A2513" s="66"/>
      <c r="O2513"/>
      <c r="T2513"/>
      <c r="U2513"/>
      <c r="V2513"/>
      <c r="W2513"/>
      <c r="X2513"/>
      <c r="Y2513"/>
      <c r="Z2513"/>
      <c r="AA2513"/>
    </row>
    <row r="2514" spans="1:27" s="44" customFormat="1" x14ac:dyDescent="0.15">
      <c r="A2514" s="66"/>
      <c r="O2514"/>
      <c r="T2514"/>
      <c r="U2514"/>
      <c r="V2514"/>
      <c r="W2514"/>
      <c r="X2514"/>
      <c r="Y2514"/>
      <c r="Z2514"/>
      <c r="AA2514"/>
    </row>
    <row r="2515" spans="1:27" s="44" customFormat="1" x14ac:dyDescent="0.15">
      <c r="A2515" s="66"/>
      <c r="O2515"/>
      <c r="T2515"/>
      <c r="U2515"/>
      <c r="V2515"/>
      <c r="W2515"/>
      <c r="X2515"/>
      <c r="Y2515"/>
      <c r="Z2515"/>
      <c r="AA2515"/>
    </row>
    <row r="2516" spans="1:27" s="44" customFormat="1" x14ac:dyDescent="0.15">
      <c r="A2516" s="66"/>
      <c r="O2516"/>
      <c r="T2516"/>
      <c r="U2516"/>
      <c r="V2516"/>
      <c r="W2516"/>
      <c r="X2516"/>
      <c r="Y2516"/>
      <c r="Z2516"/>
      <c r="AA2516"/>
    </row>
    <row r="2517" spans="1:27" s="44" customFormat="1" x14ac:dyDescent="0.15">
      <c r="A2517" s="66"/>
      <c r="O2517"/>
      <c r="T2517"/>
      <c r="U2517"/>
      <c r="V2517"/>
      <c r="W2517"/>
      <c r="X2517"/>
      <c r="Y2517"/>
      <c r="Z2517"/>
      <c r="AA2517"/>
    </row>
    <row r="2518" spans="1:27" s="44" customFormat="1" x14ac:dyDescent="0.15">
      <c r="A2518" s="66"/>
      <c r="O2518"/>
      <c r="T2518"/>
      <c r="U2518"/>
      <c r="V2518"/>
      <c r="W2518"/>
      <c r="X2518"/>
      <c r="Y2518"/>
      <c r="Z2518"/>
      <c r="AA2518"/>
    </row>
    <row r="2519" spans="1:27" s="44" customFormat="1" x14ac:dyDescent="0.15">
      <c r="A2519" s="66"/>
      <c r="O2519"/>
      <c r="T2519"/>
      <c r="U2519"/>
      <c r="V2519"/>
      <c r="W2519"/>
      <c r="X2519"/>
      <c r="Y2519"/>
      <c r="Z2519"/>
      <c r="AA2519"/>
    </row>
    <row r="2520" spans="1:27" s="44" customFormat="1" x14ac:dyDescent="0.15">
      <c r="A2520" s="66"/>
      <c r="O2520"/>
      <c r="T2520"/>
      <c r="U2520"/>
      <c r="V2520"/>
      <c r="W2520"/>
      <c r="X2520"/>
      <c r="Y2520"/>
      <c r="Z2520"/>
      <c r="AA2520"/>
    </row>
    <row r="2521" spans="1:27" s="44" customFormat="1" x14ac:dyDescent="0.15">
      <c r="A2521" s="66"/>
      <c r="O2521"/>
      <c r="T2521"/>
      <c r="U2521"/>
      <c r="V2521"/>
      <c r="W2521"/>
      <c r="X2521"/>
      <c r="Y2521"/>
      <c r="Z2521"/>
      <c r="AA2521"/>
    </row>
    <row r="2522" spans="1:27" s="44" customFormat="1" x14ac:dyDescent="0.15">
      <c r="A2522" s="66"/>
      <c r="O2522"/>
      <c r="T2522"/>
      <c r="U2522"/>
      <c r="V2522"/>
      <c r="W2522"/>
      <c r="X2522"/>
      <c r="Y2522"/>
      <c r="Z2522"/>
      <c r="AA2522"/>
    </row>
    <row r="2523" spans="1:27" s="44" customFormat="1" x14ac:dyDescent="0.15">
      <c r="A2523" s="66"/>
      <c r="O2523"/>
      <c r="T2523"/>
      <c r="U2523"/>
      <c r="V2523"/>
      <c r="W2523"/>
      <c r="X2523"/>
      <c r="Y2523"/>
      <c r="Z2523"/>
      <c r="AA2523"/>
    </row>
    <row r="2524" spans="1:27" s="44" customFormat="1" x14ac:dyDescent="0.15">
      <c r="A2524" s="66"/>
      <c r="O2524"/>
      <c r="T2524"/>
      <c r="U2524"/>
      <c r="V2524"/>
      <c r="W2524"/>
      <c r="X2524"/>
      <c r="Y2524"/>
      <c r="Z2524"/>
      <c r="AA2524"/>
    </row>
    <row r="2525" spans="1:27" s="44" customFormat="1" x14ac:dyDescent="0.15">
      <c r="A2525" s="66"/>
      <c r="O2525"/>
      <c r="T2525"/>
      <c r="U2525"/>
      <c r="V2525"/>
      <c r="W2525"/>
      <c r="X2525"/>
      <c r="Y2525"/>
      <c r="Z2525"/>
      <c r="AA2525"/>
    </row>
    <row r="2526" spans="1:27" s="44" customFormat="1" x14ac:dyDescent="0.15">
      <c r="A2526" s="66"/>
      <c r="O2526"/>
      <c r="T2526"/>
      <c r="U2526"/>
      <c r="V2526"/>
      <c r="W2526"/>
      <c r="X2526"/>
      <c r="Y2526"/>
      <c r="Z2526"/>
      <c r="AA2526"/>
    </row>
    <row r="2527" spans="1:27" s="44" customFormat="1" x14ac:dyDescent="0.15">
      <c r="A2527" s="66"/>
      <c r="O2527"/>
      <c r="T2527"/>
      <c r="U2527"/>
      <c r="V2527"/>
      <c r="W2527"/>
      <c r="X2527"/>
      <c r="Y2527"/>
      <c r="Z2527"/>
      <c r="AA2527"/>
    </row>
    <row r="2528" spans="1:27" s="44" customFormat="1" x14ac:dyDescent="0.15">
      <c r="A2528" s="66"/>
      <c r="O2528"/>
      <c r="T2528"/>
      <c r="U2528"/>
      <c r="V2528"/>
      <c r="W2528"/>
      <c r="X2528"/>
      <c r="Y2528"/>
      <c r="Z2528"/>
      <c r="AA2528"/>
    </row>
    <row r="2529" spans="1:27" s="44" customFormat="1" x14ac:dyDescent="0.15">
      <c r="A2529" s="66"/>
      <c r="O2529"/>
      <c r="T2529"/>
      <c r="U2529"/>
      <c r="V2529"/>
      <c r="W2529"/>
      <c r="X2529"/>
      <c r="Y2529"/>
      <c r="Z2529"/>
      <c r="AA2529"/>
    </row>
    <row r="2530" spans="1:27" s="44" customFormat="1" x14ac:dyDescent="0.15">
      <c r="A2530" s="66"/>
      <c r="O2530"/>
      <c r="T2530"/>
      <c r="U2530"/>
      <c r="V2530"/>
      <c r="W2530"/>
      <c r="X2530"/>
      <c r="Y2530"/>
      <c r="Z2530"/>
      <c r="AA2530"/>
    </row>
    <row r="2531" spans="1:27" s="44" customFormat="1" x14ac:dyDescent="0.15">
      <c r="A2531" s="66"/>
      <c r="O2531"/>
      <c r="T2531"/>
      <c r="U2531"/>
      <c r="V2531"/>
      <c r="W2531"/>
      <c r="X2531"/>
      <c r="Y2531"/>
      <c r="Z2531"/>
      <c r="AA2531"/>
    </row>
    <row r="2532" spans="1:27" s="44" customFormat="1" x14ac:dyDescent="0.15">
      <c r="A2532" s="66"/>
      <c r="O2532"/>
      <c r="T2532"/>
      <c r="U2532"/>
      <c r="V2532"/>
      <c r="W2532"/>
      <c r="X2532"/>
      <c r="Y2532"/>
      <c r="Z2532"/>
      <c r="AA2532"/>
    </row>
    <row r="2533" spans="1:27" s="44" customFormat="1" x14ac:dyDescent="0.15">
      <c r="A2533" s="66"/>
      <c r="O2533"/>
      <c r="T2533"/>
      <c r="U2533"/>
      <c r="V2533"/>
      <c r="W2533"/>
      <c r="X2533"/>
      <c r="Y2533"/>
      <c r="Z2533"/>
      <c r="AA2533"/>
    </row>
    <row r="2534" spans="1:27" s="44" customFormat="1" x14ac:dyDescent="0.15">
      <c r="A2534" s="66"/>
      <c r="O2534"/>
      <c r="T2534"/>
      <c r="U2534"/>
      <c r="V2534"/>
      <c r="W2534"/>
      <c r="X2534"/>
      <c r="Y2534"/>
      <c r="Z2534"/>
      <c r="AA2534"/>
    </row>
    <row r="2535" spans="1:27" s="44" customFormat="1" x14ac:dyDescent="0.15">
      <c r="A2535" s="66"/>
      <c r="O2535"/>
      <c r="T2535"/>
      <c r="U2535"/>
      <c r="V2535"/>
      <c r="W2535"/>
      <c r="X2535"/>
      <c r="Y2535"/>
      <c r="Z2535"/>
      <c r="AA2535"/>
    </row>
    <row r="2536" spans="1:27" s="44" customFormat="1" x14ac:dyDescent="0.15">
      <c r="A2536" s="66"/>
      <c r="O2536"/>
      <c r="T2536"/>
      <c r="U2536"/>
      <c r="V2536"/>
      <c r="W2536"/>
      <c r="X2536"/>
      <c r="Y2536"/>
      <c r="Z2536"/>
      <c r="AA2536"/>
    </row>
    <row r="2537" spans="1:27" s="44" customFormat="1" x14ac:dyDescent="0.15">
      <c r="A2537" s="66"/>
      <c r="O2537"/>
      <c r="T2537"/>
      <c r="U2537"/>
      <c r="V2537"/>
      <c r="W2537"/>
      <c r="X2537"/>
      <c r="Y2537"/>
      <c r="Z2537"/>
      <c r="AA2537"/>
    </row>
    <row r="2538" spans="1:27" s="44" customFormat="1" x14ac:dyDescent="0.15">
      <c r="A2538" s="66"/>
      <c r="O2538"/>
      <c r="T2538"/>
      <c r="U2538"/>
      <c r="V2538"/>
      <c r="W2538"/>
      <c r="X2538"/>
      <c r="Y2538"/>
      <c r="Z2538"/>
      <c r="AA2538"/>
    </row>
    <row r="2539" spans="1:27" s="44" customFormat="1" x14ac:dyDescent="0.15">
      <c r="A2539" s="66"/>
      <c r="O2539"/>
      <c r="T2539"/>
      <c r="U2539"/>
      <c r="V2539"/>
      <c r="W2539"/>
      <c r="X2539"/>
      <c r="Y2539"/>
      <c r="Z2539"/>
      <c r="AA2539"/>
    </row>
    <row r="2540" spans="1:27" s="44" customFormat="1" x14ac:dyDescent="0.15">
      <c r="A2540" s="66"/>
      <c r="O2540"/>
      <c r="T2540"/>
      <c r="U2540"/>
      <c r="V2540"/>
      <c r="W2540"/>
      <c r="X2540"/>
      <c r="Y2540"/>
      <c r="Z2540"/>
      <c r="AA2540"/>
    </row>
    <row r="2541" spans="1:27" s="44" customFormat="1" x14ac:dyDescent="0.15">
      <c r="A2541" s="66"/>
      <c r="O2541"/>
      <c r="T2541"/>
      <c r="U2541"/>
      <c r="V2541"/>
      <c r="W2541"/>
      <c r="X2541"/>
      <c r="Y2541"/>
      <c r="Z2541"/>
      <c r="AA2541"/>
    </row>
    <row r="2542" spans="1:27" s="44" customFormat="1" x14ac:dyDescent="0.15">
      <c r="A2542" s="66"/>
      <c r="O2542"/>
      <c r="T2542"/>
      <c r="U2542"/>
      <c r="V2542"/>
      <c r="W2542"/>
      <c r="X2542"/>
      <c r="Y2542"/>
      <c r="Z2542"/>
      <c r="AA2542"/>
    </row>
    <row r="2543" spans="1:27" s="44" customFormat="1" x14ac:dyDescent="0.15">
      <c r="A2543" s="66"/>
      <c r="O2543"/>
      <c r="T2543"/>
      <c r="U2543"/>
      <c r="V2543"/>
      <c r="W2543"/>
      <c r="X2543"/>
      <c r="Y2543"/>
      <c r="Z2543"/>
      <c r="AA2543"/>
    </row>
    <row r="2544" spans="1:27" s="44" customFormat="1" x14ac:dyDescent="0.15">
      <c r="A2544" s="66"/>
      <c r="O2544"/>
      <c r="T2544"/>
      <c r="U2544"/>
      <c r="V2544"/>
      <c r="W2544"/>
      <c r="X2544"/>
      <c r="Y2544"/>
      <c r="Z2544"/>
      <c r="AA2544"/>
    </row>
    <row r="2545" spans="1:27" s="44" customFormat="1" x14ac:dyDescent="0.15">
      <c r="A2545" s="66"/>
      <c r="O2545"/>
      <c r="T2545"/>
      <c r="U2545"/>
      <c r="V2545"/>
      <c r="W2545"/>
      <c r="X2545"/>
      <c r="Y2545"/>
      <c r="Z2545"/>
      <c r="AA2545"/>
    </row>
    <row r="2546" spans="1:27" s="44" customFormat="1" x14ac:dyDescent="0.15">
      <c r="A2546" s="66"/>
      <c r="O2546"/>
      <c r="T2546"/>
      <c r="U2546"/>
      <c r="V2546"/>
      <c r="W2546"/>
      <c r="X2546"/>
      <c r="Y2546"/>
      <c r="Z2546"/>
      <c r="AA2546"/>
    </row>
    <row r="2547" spans="1:27" s="44" customFormat="1" x14ac:dyDescent="0.15">
      <c r="A2547" s="66"/>
      <c r="O2547"/>
      <c r="T2547"/>
      <c r="U2547"/>
      <c r="V2547"/>
      <c r="W2547"/>
      <c r="X2547"/>
      <c r="Y2547"/>
      <c r="Z2547"/>
      <c r="AA2547"/>
    </row>
    <row r="2548" spans="1:27" s="44" customFormat="1" x14ac:dyDescent="0.15">
      <c r="A2548" s="66"/>
      <c r="O2548"/>
      <c r="T2548"/>
      <c r="U2548"/>
      <c r="V2548"/>
      <c r="W2548"/>
      <c r="X2548"/>
      <c r="Y2548"/>
      <c r="Z2548"/>
      <c r="AA2548"/>
    </row>
    <row r="2549" spans="1:27" s="44" customFormat="1" x14ac:dyDescent="0.15">
      <c r="A2549" s="66"/>
      <c r="O2549"/>
      <c r="T2549"/>
      <c r="U2549"/>
      <c r="V2549"/>
      <c r="W2549"/>
      <c r="X2549"/>
      <c r="Y2549"/>
      <c r="Z2549"/>
      <c r="AA2549"/>
    </row>
    <row r="2550" spans="1:27" s="44" customFormat="1" x14ac:dyDescent="0.15">
      <c r="A2550" s="66"/>
      <c r="O2550"/>
      <c r="T2550"/>
      <c r="U2550"/>
      <c r="V2550"/>
      <c r="W2550"/>
      <c r="X2550"/>
      <c r="Y2550"/>
      <c r="Z2550"/>
      <c r="AA2550"/>
    </row>
    <row r="2551" spans="1:27" s="44" customFormat="1" x14ac:dyDescent="0.15">
      <c r="A2551" s="66"/>
      <c r="O2551"/>
      <c r="T2551"/>
      <c r="U2551"/>
      <c r="V2551"/>
      <c r="W2551"/>
      <c r="X2551"/>
      <c r="Y2551"/>
      <c r="Z2551"/>
      <c r="AA2551"/>
    </row>
    <row r="2552" spans="1:27" s="44" customFormat="1" x14ac:dyDescent="0.15">
      <c r="A2552" s="66"/>
      <c r="O2552"/>
      <c r="T2552"/>
      <c r="U2552"/>
      <c r="V2552"/>
      <c r="W2552"/>
      <c r="X2552"/>
      <c r="Y2552"/>
      <c r="Z2552"/>
      <c r="AA2552"/>
    </row>
    <row r="2553" spans="1:27" s="44" customFormat="1" x14ac:dyDescent="0.15">
      <c r="A2553" s="66"/>
      <c r="O2553"/>
      <c r="T2553"/>
      <c r="U2553"/>
      <c r="V2553"/>
      <c r="W2553"/>
      <c r="X2553"/>
      <c r="Y2553"/>
      <c r="Z2553"/>
      <c r="AA2553"/>
    </row>
    <row r="2554" spans="1:27" s="44" customFormat="1" x14ac:dyDescent="0.15">
      <c r="A2554" s="66"/>
      <c r="O2554"/>
      <c r="T2554"/>
      <c r="U2554"/>
      <c r="V2554"/>
      <c r="W2554"/>
      <c r="X2554"/>
      <c r="Y2554"/>
      <c r="Z2554"/>
      <c r="AA2554"/>
    </row>
    <row r="2555" spans="1:27" s="44" customFormat="1" x14ac:dyDescent="0.15">
      <c r="A2555" s="66"/>
      <c r="O2555"/>
      <c r="T2555"/>
      <c r="U2555"/>
      <c r="V2555"/>
      <c r="W2555"/>
      <c r="X2555"/>
      <c r="Y2555"/>
      <c r="Z2555"/>
      <c r="AA2555"/>
    </row>
    <row r="2556" spans="1:27" s="44" customFormat="1" x14ac:dyDescent="0.15">
      <c r="A2556" s="66"/>
      <c r="O2556"/>
      <c r="T2556"/>
      <c r="U2556"/>
      <c r="V2556"/>
      <c r="W2556"/>
      <c r="X2556"/>
      <c r="Y2556"/>
      <c r="Z2556"/>
      <c r="AA2556"/>
    </row>
    <row r="2557" spans="1:27" s="44" customFormat="1" x14ac:dyDescent="0.15">
      <c r="A2557" s="66"/>
      <c r="O2557"/>
      <c r="T2557"/>
      <c r="U2557"/>
      <c r="V2557"/>
      <c r="W2557"/>
      <c r="X2557"/>
      <c r="Y2557"/>
      <c r="Z2557"/>
      <c r="AA2557"/>
    </row>
    <row r="2558" spans="1:27" s="44" customFormat="1" x14ac:dyDescent="0.15">
      <c r="A2558" s="66"/>
      <c r="O2558"/>
      <c r="T2558"/>
      <c r="U2558"/>
      <c r="V2558"/>
      <c r="W2558"/>
      <c r="X2558"/>
      <c r="Y2558"/>
      <c r="Z2558"/>
      <c r="AA2558"/>
    </row>
    <row r="2559" spans="1:27" s="44" customFormat="1" x14ac:dyDescent="0.15">
      <c r="A2559" s="66"/>
      <c r="O2559"/>
      <c r="T2559"/>
      <c r="U2559"/>
      <c r="V2559"/>
      <c r="W2559"/>
      <c r="X2559"/>
      <c r="Y2559"/>
      <c r="Z2559"/>
      <c r="AA2559"/>
    </row>
    <row r="2560" spans="1:27" s="44" customFormat="1" x14ac:dyDescent="0.15">
      <c r="A2560" s="66"/>
      <c r="O2560"/>
      <c r="T2560"/>
      <c r="U2560"/>
      <c r="V2560"/>
      <c r="W2560"/>
      <c r="X2560"/>
      <c r="Y2560"/>
      <c r="Z2560"/>
      <c r="AA2560"/>
    </row>
    <row r="2561" spans="1:27" s="44" customFormat="1" x14ac:dyDescent="0.15">
      <c r="A2561" s="66"/>
      <c r="O2561"/>
      <c r="T2561"/>
      <c r="U2561"/>
      <c r="V2561"/>
      <c r="W2561"/>
      <c r="X2561"/>
      <c r="Y2561"/>
      <c r="Z2561"/>
      <c r="AA2561"/>
    </row>
    <row r="2562" spans="1:27" s="44" customFormat="1" x14ac:dyDescent="0.15">
      <c r="A2562" s="66"/>
      <c r="O2562"/>
      <c r="T2562"/>
      <c r="U2562"/>
      <c r="V2562"/>
      <c r="W2562"/>
      <c r="X2562"/>
      <c r="Y2562"/>
      <c r="Z2562"/>
      <c r="AA2562"/>
    </row>
    <row r="2563" spans="1:27" s="44" customFormat="1" x14ac:dyDescent="0.15">
      <c r="A2563" s="66"/>
      <c r="O2563"/>
      <c r="T2563"/>
      <c r="U2563"/>
      <c r="V2563"/>
      <c r="W2563"/>
      <c r="X2563"/>
      <c r="Y2563"/>
      <c r="Z2563"/>
      <c r="AA2563"/>
    </row>
    <row r="2564" spans="1:27" s="44" customFormat="1" x14ac:dyDescent="0.15">
      <c r="A2564" s="66"/>
      <c r="O2564"/>
      <c r="T2564"/>
      <c r="U2564"/>
      <c r="V2564"/>
      <c r="W2564"/>
      <c r="X2564"/>
      <c r="Y2564"/>
      <c r="Z2564"/>
      <c r="AA2564"/>
    </row>
    <row r="2565" spans="1:27" s="44" customFormat="1" x14ac:dyDescent="0.15">
      <c r="A2565" s="66"/>
      <c r="O2565"/>
      <c r="T2565"/>
      <c r="U2565"/>
      <c r="V2565"/>
      <c r="W2565"/>
      <c r="X2565"/>
      <c r="Y2565"/>
      <c r="Z2565"/>
      <c r="AA2565"/>
    </row>
    <row r="2566" spans="1:27" s="44" customFormat="1" x14ac:dyDescent="0.15">
      <c r="A2566" s="66"/>
      <c r="O2566"/>
      <c r="T2566"/>
      <c r="U2566"/>
      <c r="V2566"/>
      <c r="W2566"/>
      <c r="X2566"/>
      <c r="Y2566"/>
      <c r="Z2566"/>
      <c r="AA2566"/>
    </row>
    <row r="2567" spans="1:27" s="44" customFormat="1" x14ac:dyDescent="0.15">
      <c r="A2567" s="66"/>
      <c r="O2567"/>
      <c r="T2567"/>
      <c r="U2567"/>
      <c r="V2567"/>
      <c r="W2567"/>
      <c r="X2567"/>
      <c r="Y2567"/>
      <c r="Z2567"/>
      <c r="AA2567"/>
    </row>
    <row r="2568" spans="1:27" s="44" customFormat="1" x14ac:dyDescent="0.15">
      <c r="A2568" s="66"/>
      <c r="O2568"/>
      <c r="T2568"/>
      <c r="U2568"/>
      <c r="V2568"/>
      <c r="W2568"/>
      <c r="X2568"/>
      <c r="Y2568"/>
      <c r="Z2568"/>
      <c r="AA2568"/>
    </row>
    <row r="2569" spans="1:27" s="44" customFormat="1" x14ac:dyDescent="0.15">
      <c r="A2569" s="66"/>
      <c r="O2569"/>
      <c r="T2569"/>
      <c r="U2569"/>
      <c r="V2569"/>
      <c r="W2569"/>
      <c r="X2569"/>
      <c r="Y2569"/>
      <c r="Z2569"/>
      <c r="AA2569"/>
    </row>
    <row r="2570" spans="1:27" s="44" customFormat="1" x14ac:dyDescent="0.15">
      <c r="A2570" s="66"/>
      <c r="O2570"/>
      <c r="T2570"/>
      <c r="U2570"/>
      <c r="V2570"/>
      <c r="W2570"/>
      <c r="X2570"/>
      <c r="Y2570"/>
      <c r="Z2570"/>
      <c r="AA2570"/>
    </row>
    <row r="2571" spans="1:27" s="44" customFormat="1" x14ac:dyDescent="0.15">
      <c r="A2571" s="66"/>
      <c r="O2571"/>
      <c r="T2571"/>
      <c r="U2571"/>
      <c r="V2571"/>
      <c r="W2571"/>
      <c r="X2571"/>
      <c r="Y2571"/>
      <c r="Z2571"/>
      <c r="AA2571"/>
    </row>
    <row r="2572" spans="1:27" s="44" customFormat="1" x14ac:dyDescent="0.15">
      <c r="A2572" s="66"/>
      <c r="O2572"/>
      <c r="T2572"/>
      <c r="U2572"/>
      <c r="V2572"/>
      <c r="W2572"/>
      <c r="X2572"/>
      <c r="Y2572"/>
      <c r="Z2572"/>
      <c r="AA2572"/>
    </row>
    <row r="2573" spans="1:27" s="44" customFormat="1" x14ac:dyDescent="0.15">
      <c r="A2573" s="66"/>
      <c r="O2573"/>
      <c r="T2573"/>
      <c r="U2573"/>
      <c r="V2573"/>
      <c r="W2573"/>
      <c r="X2573"/>
      <c r="Y2573"/>
      <c r="Z2573"/>
      <c r="AA2573"/>
    </row>
    <row r="2574" spans="1:27" s="44" customFormat="1" x14ac:dyDescent="0.15">
      <c r="A2574" s="66"/>
      <c r="O2574"/>
      <c r="T2574"/>
      <c r="U2574"/>
      <c r="V2574"/>
      <c r="W2574"/>
      <c r="X2574"/>
      <c r="Y2574"/>
      <c r="Z2574"/>
      <c r="AA2574"/>
    </row>
    <row r="2575" spans="1:27" s="44" customFormat="1" x14ac:dyDescent="0.15">
      <c r="A2575" s="66"/>
      <c r="O2575"/>
      <c r="T2575"/>
      <c r="U2575"/>
      <c r="V2575"/>
      <c r="W2575"/>
      <c r="X2575"/>
      <c r="Y2575"/>
      <c r="Z2575"/>
      <c r="AA2575"/>
    </row>
    <row r="2576" spans="1:27" s="44" customFormat="1" x14ac:dyDescent="0.15">
      <c r="A2576" s="66"/>
      <c r="O2576"/>
      <c r="T2576"/>
      <c r="U2576"/>
      <c r="V2576"/>
      <c r="W2576"/>
      <c r="X2576"/>
      <c r="Y2576"/>
      <c r="Z2576"/>
      <c r="AA2576"/>
    </row>
    <row r="2577" spans="1:27" s="44" customFormat="1" x14ac:dyDescent="0.15">
      <c r="A2577" s="66"/>
      <c r="O2577"/>
      <c r="T2577"/>
      <c r="U2577"/>
      <c r="V2577"/>
      <c r="W2577"/>
      <c r="X2577"/>
      <c r="Y2577"/>
      <c r="Z2577"/>
      <c r="AA2577"/>
    </row>
    <row r="2578" spans="1:27" s="44" customFormat="1" x14ac:dyDescent="0.15">
      <c r="A2578" s="66"/>
      <c r="O2578"/>
      <c r="T2578"/>
      <c r="U2578"/>
      <c r="V2578"/>
      <c r="W2578"/>
      <c r="X2578"/>
      <c r="Y2578"/>
      <c r="Z2578"/>
      <c r="AA2578"/>
    </row>
    <row r="2579" spans="1:27" s="44" customFormat="1" x14ac:dyDescent="0.15">
      <c r="A2579" s="66"/>
      <c r="O2579"/>
      <c r="T2579"/>
      <c r="U2579"/>
      <c r="V2579"/>
      <c r="W2579"/>
      <c r="X2579"/>
      <c r="Y2579"/>
      <c r="Z2579"/>
      <c r="AA2579"/>
    </row>
    <row r="2580" spans="1:27" s="44" customFormat="1" x14ac:dyDescent="0.15">
      <c r="A2580" s="66"/>
      <c r="O2580"/>
      <c r="T2580"/>
      <c r="U2580"/>
      <c r="V2580"/>
      <c r="W2580"/>
      <c r="X2580"/>
      <c r="Y2580"/>
      <c r="Z2580"/>
      <c r="AA2580"/>
    </row>
    <row r="2581" spans="1:27" s="44" customFormat="1" x14ac:dyDescent="0.15">
      <c r="A2581" s="66"/>
      <c r="O2581"/>
      <c r="T2581"/>
      <c r="U2581"/>
      <c r="V2581"/>
      <c r="W2581"/>
      <c r="X2581"/>
      <c r="Y2581"/>
      <c r="Z2581"/>
      <c r="AA2581"/>
    </row>
    <row r="2582" spans="1:27" s="44" customFormat="1" x14ac:dyDescent="0.15">
      <c r="A2582" s="66"/>
      <c r="O2582"/>
      <c r="T2582"/>
      <c r="U2582"/>
      <c r="V2582"/>
      <c r="W2582"/>
      <c r="X2582"/>
      <c r="Y2582"/>
      <c r="Z2582"/>
      <c r="AA2582"/>
    </row>
    <row r="2583" spans="1:27" s="44" customFormat="1" x14ac:dyDescent="0.15">
      <c r="A2583" s="66"/>
      <c r="O2583"/>
      <c r="T2583"/>
      <c r="U2583"/>
      <c r="V2583"/>
      <c r="W2583"/>
      <c r="X2583"/>
      <c r="Y2583"/>
      <c r="Z2583"/>
      <c r="AA2583"/>
    </row>
    <row r="2584" spans="1:27" s="44" customFormat="1" x14ac:dyDescent="0.15">
      <c r="A2584" s="66"/>
      <c r="O2584"/>
      <c r="T2584"/>
      <c r="U2584"/>
      <c r="V2584"/>
      <c r="W2584"/>
      <c r="X2584"/>
      <c r="Y2584"/>
      <c r="Z2584"/>
      <c r="AA2584"/>
    </row>
    <row r="2585" spans="1:27" s="44" customFormat="1" x14ac:dyDescent="0.15">
      <c r="A2585" s="66"/>
      <c r="O2585"/>
      <c r="T2585"/>
      <c r="U2585"/>
      <c r="V2585"/>
      <c r="W2585"/>
      <c r="X2585"/>
      <c r="Y2585"/>
      <c r="Z2585"/>
      <c r="AA2585"/>
    </row>
    <row r="2586" spans="1:27" s="44" customFormat="1" x14ac:dyDescent="0.15">
      <c r="A2586" s="66"/>
      <c r="O2586"/>
      <c r="T2586"/>
      <c r="U2586"/>
      <c r="V2586"/>
      <c r="W2586"/>
      <c r="X2586"/>
      <c r="Y2586"/>
      <c r="Z2586"/>
      <c r="AA2586"/>
    </row>
    <row r="2587" spans="1:27" s="44" customFormat="1" x14ac:dyDescent="0.15">
      <c r="A2587" s="66"/>
      <c r="O2587"/>
      <c r="T2587"/>
      <c r="U2587"/>
      <c r="V2587"/>
      <c r="W2587"/>
      <c r="X2587"/>
      <c r="Y2587"/>
      <c r="Z2587"/>
      <c r="AA2587"/>
    </row>
    <row r="2588" spans="1:27" s="44" customFormat="1" x14ac:dyDescent="0.15">
      <c r="A2588" s="66"/>
      <c r="O2588"/>
      <c r="T2588"/>
      <c r="U2588"/>
      <c r="V2588"/>
      <c r="W2588"/>
      <c r="X2588"/>
      <c r="Y2588"/>
      <c r="Z2588"/>
      <c r="AA2588"/>
    </row>
    <row r="2589" spans="1:27" s="44" customFormat="1" x14ac:dyDescent="0.15">
      <c r="A2589" s="66"/>
      <c r="O2589"/>
      <c r="T2589"/>
      <c r="U2589"/>
      <c r="V2589"/>
      <c r="W2589"/>
      <c r="X2589"/>
      <c r="Y2589"/>
      <c r="Z2589"/>
      <c r="AA2589"/>
    </row>
    <row r="2590" spans="1:27" s="44" customFormat="1" x14ac:dyDescent="0.15">
      <c r="A2590" s="66"/>
      <c r="O2590"/>
      <c r="T2590"/>
      <c r="U2590"/>
      <c r="V2590"/>
      <c r="W2590"/>
      <c r="X2590"/>
      <c r="Y2590"/>
      <c r="Z2590"/>
      <c r="AA2590"/>
    </row>
    <row r="2591" spans="1:27" s="44" customFormat="1" x14ac:dyDescent="0.15">
      <c r="A2591" s="66"/>
      <c r="O2591"/>
      <c r="T2591"/>
      <c r="U2591"/>
      <c r="V2591"/>
      <c r="W2591"/>
      <c r="X2591"/>
      <c r="Y2591"/>
      <c r="Z2591"/>
      <c r="AA2591"/>
    </row>
    <row r="2592" spans="1:27" s="44" customFormat="1" x14ac:dyDescent="0.15">
      <c r="A2592" s="66"/>
      <c r="O2592"/>
      <c r="T2592"/>
      <c r="U2592"/>
      <c r="V2592"/>
      <c r="W2592"/>
      <c r="X2592"/>
      <c r="Y2592"/>
      <c r="Z2592"/>
      <c r="AA2592"/>
    </row>
    <row r="2593" spans="1:27" s="44" customFormat="1" x14ac:dyDescent="0.15">
      <c r="A2593" s="66"/>
      <c r="O2593"/>
      <c r="T2593"/>
      <c r="U2593"/>
      <c r="V2593"/>
      <c r="W2593"/>
      <c r="X2593"/>
      <c r="Y2593"/>
      <c r="Z2593"/>
      <c r="AA2593"/>
    </row>
    <row r="2594" spans="1:27" s="44" customFormat="1" x14ac:dyDescent="0.15">
      <c r="A2594" s="66"/>
      <c r="O2594"/>
      <c r="T2594"/>
      <c r="U2594"/>
      <c r="V2594"/>
      <c r="W2594"/>
      <c r="X2594"/>
      <c r="Y2594"/>
      <c r="Z2594"/>
      <c r="AA2594"/>
    </row>
    <row r="2595" spans="1:27" s="44" customFormat="1" x14ac:dyDescent="0.15">
      <c r="A2595" s="66"/>
      <c r="O2595"/>
      <c r="T2595"/>
      <c r="U2595"/>
      <c r="V2595"/>
      <c r="W2595"/>
      <c r="X2595"/>
      <c r="Y2595"/>
      <c r="Z2595"/>
      <c r="AA2595"/>
    </row>
    <row r="2596" spans="1:27" s="44" customFormat="1" x14ac:dyDescent="0.15">
      <c r="A2596" s="66"/>
      <c r="O2596"/>
      <c r="T2596"/>
      <c r="U2596"/>
      <c r="V2596"/>
      <c r="W2596"/>
      <c r="X2596"/>
      <c r="Y2596"/>
      <c r="Z2596"/>
      <c r="AA2596"/>
    </row>
    <row r="2597" spans="1:27" s="44" customFormat="1" x14ac:dyDescent="0.15">
      <c r="A2597" s="66"/>
      <c r="O2597"/>
      <c r="T2597"/>
      <c r="U2597"/>
      <c r="V2597"/>
      <c r="W2597"/>
      <c r="X2597"/>
      <c r="Y2597"/>
      <c r="Z2597"/>
      <c r="AA2597"/>
    </row>
    <row r="2598" spans="1:27" s="44" customFormat="1" x14ac:dyDescent="0.15">
      <c r="A2598" s="66"/>
      <c r="O2598"/>
      <c r="T2598"/>
      <c r="U2598"/>
      <c r="V2598"/>
      <c r="W2598"/>
      <c r="X2598"/>
      <c r="Y2598"/>
      <c r="Z2598"/>
      <c r="AA2598"/>
    </row>
    <row r="2599" spans="1:27" s="44" customFormat="1" x14ac:dyDescent="0.15">
      <c r="A2599" s="66"/>
      <c r="O2599"/>
      <c r="T2599"/>
      <c r="U2599"/>
      <c r="V2599"/>
      <c r="W2599"/>
      <c r="X2599"/>
      <c r="Y2599"/>
      <c r="Z2599"/>
      <c r="AA2599"/>
    </row>
    <row r="2600" spans="1:27" s="44" customFormat="1" x14ac:dyDescent="0.15">
      <c r="A2600" s="66"/>
      <c r="O2600"/>
      <c r="T2600"/>
      <c r="U2600"/>
      <c r="V2600"/>
      <c r="W2600"/>
      <c r="X2600"/>
      <c r="Y2600"/>
      <c r="Z2600"/>
      <c r="AA2600"/>
    </row>
    <row r="2601" spans="1:27" s="44" customFormat="1" x14ac:dyDescent="0.15">
      <c r="A2601" s="66"/>
      <c r="O2601"/>
      <c r="T2601"/>
      <c r="U2601"/>
      <c r="V2601"/>
      <c r="W2601"/>
      <c r="X2601"/>
      <c r="Y2601"/>
      <c r="Z2601"/>
      <c r="AA2601"/>
    </row>
    <row r="2602" spans="1:27" s="44" customFormat="1" x14ac:dyDescent="0.15">
      <c r="A2602" s="66"/>
      <c r="O2602"/>
      <c r="T2602"/>
      <c r="U2602"/>
      <c r="V2602"/>
      <c r="W2602"/>
      <c r="X2602"/>
      <c r="Y2602"/>
      <c r="Z2602"/>
      <c r="AA2602"/>
    </row>
    <row r="2603" spans="1:27" s="44" customFormat="1" x14ac:dyDescent="0.15">
      <c r="A2603" s="66"/>
      <c r="O2603"/>
      <c r="T2603"/>
      <c r="U2603"/>
      <c r="V2603"/>
      <c r="W2603"/>
      <c r="X2603"/>
      <c r="Y2603"/>
      <c r="Z2603"/>
      <c r="AA2603"/>
    </row>
    <row r="2604" spans="1:27" s="44" customFormat="1" x14ac:dyDescent="0.15">
      <c r="A2604" s="66"/>
      <c r="O2604"/>
      <c r="T2604"/>
      <c r="U2604"/>
      <c r="V2604"/>
      <c r="W2604"/>
      <c r="X2604"/>
      <c r="Y2604"/>
      <c r="Z2604"/>
      <c r="AA2604"/>
    </row>
    <row r="2605" spans="1:27" s="44" customFormat="1" x14ac:dyDescent="0.15">
      <c r="A2605" s="66"/>
      <c r="O2605"/>
      <c r="T2605"/>
      <c r="U2605"/>
      <c r="V2605"/>
      <c r="W2605"/>
      <c r="X2605"/>
      <c r="Y2605"/>
      <c r="Z2605"/>
      <c r="AA2605"/>
    </row>
    <row r="2606" spans="1:27" s="44" customFormat="1" x14ac:dyDescent="0.15">
      <c r="A2606" s="66"/>
      <c r="O2606"/>
      <c r="T2606"/>
      <c r="U2606"/>
      <c r="V2606"/>
      <c r="W2606"/>
      <c r="X2606"/>
      <c r="Y2606"/>
      <c r="Z2606"/>
      <c r="AA2606"/>
    </row>
    <row r="2607" spans="1:27" s="44" customFormat="1" x14ac:dyDescent="0.15">
      <c r="A2607" s="66"/>
      <c r="O2607"/>
      <c r="T2607"/>
      <c r="U2607"/>
      <c r="V2607"/>
      <c r="W2607"/>
      <c r="X2607"/>
      <c r="Y2607"/>
      <c r="Z2607"/>
      <c r="AA2607"/>
    </row>
    <row r="2608" spans="1:27" s="44" customFormat="1" x14ac:dyDescent="0.15">
      <c r="A2608" s="66"/>
      <c r="O2608"/>
      <c r="T2608"/>
      <c r="U2608"/>
      <c r="V2608"/>
      <c r="W2608"/>
      <c r="X2608"/>
      <c r="Y2608"/>
      <c r="Z2608"/>
      <c r="AA2608"/>
    </row>
    <row r="2609" spans="1:27" s="44" customFormat="1" x14ac:dyDescent="0.15">
      <c r="A2609" s="66"/>
      <c r="O2609"/>
      <c r="T2609"/>
      <c r="U2609"/>
      <c r="V2609"/>
      <c r="W2609"/>
      <c r="X2609"/>
      <c r="Y2609"/>
      <c r="Z2609"/>
      <c r="AA2609"/>
    </row>
    <row r="2610" spans="1:27" s="44" customFormat="1" x14ac:dyDescent="0.15">
      <c r="A2610" s="66"/>
      <c r="O2610"/>
      <c r="T2610"/>
      <c r="U2610"/>
      <c r="V2610"/>
      <c r="W2610"/>
      <c r="X2610"/>
      <c r="Y2610"/>
      <c r="Z2610"/>
      <c r="AA2610"/>
    </row>
    <row r="2611" spans="1:27" s="44" customFormat="1" x14ac:dyDescent="0.15">
      <c r="A2611" s="66"/>
      <c r="O2611"/>
      <c r="T2611"/>
      <c r="U2611"/>
      <c r="V2611"/>
      <c r="W2611"/>
      <c r="X2611"/>
      <c r="Y2611"/>
      <c r="Z2611"/>
      <c r="AA2611"/>
    </row>
    <row r="2612" spans="1:27" s="44" customFormat="1" x14ac:dyDescent="0.15">
      <c r="A2612" s="66"/>
      <c r="O2612"/>
      <c r="T2612"/>
      <c r="U2612"/>
      <c r="V2612"/>
      <c r="W2612"/>
      <c r="X2612"/>
      <c r="Y2612"/>
      <c r="Z2612"/>
      <c r="AA2612"/>
    </row>
    <row r="2613" spans="1:27" s="44" customFormat="1" x14ac:dyDescent="0.15">
      <c r="A2613" s="66"/>
      <c r="O2613"/>
      <c r="T2613"/>
      <c r="U2613"/>
      <c r="V2613"/>
      <c r="W2613"/>
      <c r="X2613"/>
      <c r="Y2613"/>
      <c r="Z2613"/>
      <c r="AA2613"/>
    </row>
    <row r="2614" spans="1:27" s="44" customFormat="1" x14ac:dyDescent="0.15">
      <c r="A2614" s="66"/>
      <c r="O2614"/>
      <c r="T2614"/>
      <c r="U2614"/>
      <c r="V2614"/>
      <c r="W2614"/>
      <c r="X2614"/>
      <c r="Y2614"/>
      <c r="Z2614"/>
      <c r="AA2614"/>
    </row>
    <row r="2615" spans="1:27" s="44" customFormat="1" x14ac:dyDescent="0.15">
      <c r="A2615" s="66"/>
      <c r="O2615"/>
      <c r="T2615"/>
      <c r="U2615"/>
      <c r="V2615"/>
      <c r="W2615"/>
      <c r="X2615"/>
      <c r="Y2615"/>
      <c r="Z2615"/>
      <c r="AA2615"/>
    </row>
    <row r="2616" spans="1:27" s="44" customFormat="1" x14ac:dyDescent="0.15">
      <c r="A2616" s="66"/>
      <c r="O2616"/>
      <c r="T2616"/>
      <c r="U2616"/>
      <c r="V2616"/>
      <c r="W2616"/>
      <c r="X2616"/>
      <c r="Y2616"/>
      <c r="Z2616"/>
      <c r="AA2616"/>
    </row>
    <row r="2617" spans="1:27" s="44" customFormat="1" x14ac:dyDescent="0.15">
      <c r="A2617" s="66"/>
      <c r="O2617"/>
      <c r="T2617"/>
      <c r="U2617"/>
      <c r="V2617"/>
      <c r="W2617"/>
      <c r="X2617"/>
      <c r="Y2617"/>
      <c r="Z2617"/>
      <c r="AA2617"/>
    </row>
    <row r="2618" spans="1:27" s="44" customFormat="1" x14ac:dyDescent="0.15">
      <c r="A2618" s="66"/>
      <c r="O2618"/>
      <c r="T2618"/>
      <c r="U2618"/>
      <c r="V2618"/>
      <c r="W2618"/>
      <c r="X2618"/>
      <c r="Y2618"/>
      <c r="Z2618"/>
      <c r="AA2618"/>
    </row>
    <row r="2619" spans="1:27" s="44" customFormat="1" x14ac:dyDescent="0.15">
      <c r="A2619" s="66"/>
      <c r="O2619"/>
      <c r="T2619"/>
      <c r="U2619"/>
      <c r="V2619"/>
      <c r="W2619"/>
      <c r="X2619"/>
      <c r="Y2619"/>
      <c r="Z2619"/>
      <c r="AA2619"/>
    </row>
    <row r="2620" spans="1:27" s="44" customFormat="1" x14ac:dyDescent="0.15">
      <c r="A2620" s="66"/>
      <c r="O2620"/>
      <c r="T2620"/>
      <c r="U2620"/>
      <c r="V2620"/>
      <c r="W2620"/>
      <c r="X2620"/>
      <c r="Y2620"/>
      <c r="Z2620"/>
      <c r="AA2620"/>
    </row>
    <row r="2621" spans="1:27" s="44" customFormat="1" x14ac:dyDescent="0.15">
      <c r="A2621" s="66"/>
      <c r="O2621"/>
      <c r="T2621"/>
      <c r="U2621"/>
      <c r="V2621"/>
      <c r="W2621"/>
      <c r="X2621"/>
      <c r="Y2621"/>
      <c r="Z2621"/>
      <c r="AA2621"/>
    </row>
    <row r="2622" spans="1:27" s="44" customFormat="1" x14ac:dyDescent="0.15">
      <c r="A2622" s="66"/>
      <c r="O2622"/>
      <c r="T2622"/>
      <c r="U2622"/>
      <c r="V2622"/>
      <c r="W2622"/>
      <c r="X2622"/>
      <c r="Y2622"/>
      <c r="Z2622"/>
      <c r="AA2622"/>
    </row>
    <row r="2623" spans="1:27" s="44" customFormat="1" x14ac:dyDescent="0.15">
      <c r="A2623" s="66"/>
      <c r="O2623"/>
      <c r="T2623"/>
      <c r="U2623"/>
      <c r="V2623"/>
      <c r="W2623"/>
      <c r="X2623"/>
      <c r="Y2623"/>
      <c r="Z2623"/>
      <c r="AA2623"/>
    </row>
    <row r="2624" spans="1:27" s="44" customFormat="1" x14ac:dyDescent="0.15">
      <c r="A2624" s="66"/>
      <c r="O2624"/>
      <c r="T2624"/>
      <c r="U2624"/>
      <c r="V2624"/>
      <c r="W2624"/>
      <c r="X2624"/>
      <c r="Y2624"/>
      <c r="Z2624"/>
      <c r="AA2624"/>
    </row>
    <row r="2625" spans="1:27" s="44" customFormat="1" x14ac:dyDescent="0.15">
      <c r="A2625" s="66"/>
      <c r="O2625"/>
      <c r="T2625"/>
      <c r="U2625"/>
      <c r="V2625"/>
      <c r="W2625"/>
      <c r="X2625"/>
      <c r="Y2625"/>
      <c r="Z2625"/>
      <c r="AA2625"/>
    </row>
    <row r="2626" spans="1:27" s="44" customFormat="1" x14ac:dyDescent="0.15">
      <c r="A2626" s="66"/>
      <c r="O2626"/>
      <c r="T2626"/>
      <c r="U2626"/>
      <c r="V2626"/>
      <c r="W2626"/>
      <c r="X2626"/>
      <c r="Y2626"/>
      <c r="Z2626"/>
      <c r="AA2626"/>
    </row>
    <row r="2627" spans="1:27" s="44" customFormat="1" x14ac:dyDescent="0.15">
      <c r="A2627" s="66"/>
      <c r="O2627"/>
      <c r="T2627"/>
      <c r="U2627"/>
      <c r="V2627"/>
      <c r="W2627"/>
      <c r="X2627"/>
      <c r="Y2627"/>
      <c r="Z2627"/>
      <c r="AA2627"/>
    </row>
    <row r="2628" spans="1:27" s="44" customFormat="1" x14ac:dyDescent="0.15">
      <c r="A2628" s="66"/>
      <c r="O2628"/>
      <c r="T2628"/>
      <c r="U2628"/>
      <c r="V2628"/>
      <c r="W2628"/>
      <c r="X2628"/>
      <c r="Y2628"/>
      <c r="Z2628"/>
      <c r="AA2628"/>
    </row>
    <row r="2629" spans="1:27" s="44" customFormat="1" x14ac:dyDescent="0.15">
      <c r="A2629" s="66"/>
      <c r="O2629"/>
      <c r="T2629"/>
      <c r="U2629"/>
      <c r="V2629"/>
      <c r="W2629"/>
      <c r="X2629"/>
      <c r="Y2629"/>
      <c r="Z2629"/>
      <c r="AA2629"/>
    </row>
    <row r="2630" spans="1:27" s="44" customFormat="1" x14ac:dyDescent="0.15">
      <c r="A2630" s="66"/>
      <c r="O2630"/>
      <c r="T2630"/>
      <c r="U2630"/>
      <c r="V2630"/>
      <c r="W2630"/>
      <c r="X2630"/>
      <c r="Y2630"/>
      <c r="Z2630"/>
      <c r="AA2630"/>
    </row>
    <row r="2631" spans="1:27" s="44" customFormat="1" x14ac:dyDescent="0.15">
      <c r="A2631" s="66"/>
      <c r="O2631"/>
      <c r="T2631"/>
      <c r="U2631"/>
      <c r="V2631"/>
      <c r="W2631"/>
      <c r="X2631"/>
      <c r="Y2631"/>
      <c r="Z2631"/>
      <c r="AA2631"/>
    </row>
    <row r="2632" spans="1:27" s="44" customFormat="1" x14ac:dyDescent="0.15">
      <c r="A2632" s="66"/>
      <c r="O2632"/>
      <c r="T2632"/>
      <c r="U2632"/>
      <c r="V2632"/>
      <c r="W2632"/>
      <c r="X2632"/>
      <c r="Y2632"/>
      <c r="Z2632"/>
      <c r="AA2632"/>
    </row>
    <row r="2633" spans="1:27" s="44" customFormat="1" x14ac:dyDescent="0.15">
      <c r="A2633" s="66"/>
      <c r="O2633"/>
      <c r="T2633"/>
      <c r="U2633"/>
      <c r="V2633"/>
      <c r="W2633"/>
      <c r="X2633"/>
      <c r="Y2633"/>
      <c r="Z2633"/>
      <c r="AA2633"/>
    </row>
    <row r="2634" spans="1:27" s="44" customFormat="1" x14ac:dyDescent="0.15">
      <c r="A2634" s="66"/>
      <c r="O2634"/>
      <c r="T2634"/>
      <c r="U2634"/>
      <c r="V2634"/>
      <c r="W2634"/>
      <c r="X2634"/>
      <c r="Y2634"/>
      <c r="Z2634"/>
      <c r="AA2634"/>
    </row>
    <row r="2635" spans="1:27" s="44" customFormat="1" x14ac:dyDescent="0.15">
      <c r="A2635" s="66"/>
      <c r="O2635"/>
      <c r="T2635"/>
      <c r="U2635"/>
      <c r="V2635"/>
      <c r="W2635"/>
      <c r="X2635"/>
      <c r="Y2635"/>
      <c r="Z2635"/>
      <c r="AA2635"/>
    </row>
    <row r="2636" spans="1:27" s="44" customFormat="1" x14ac:dyDescent="0.15">
      <c r="A2636" s="66"/>
      <c r="O2636"/>
      <c r="T2636"/>
      <c r="U2636"/>
      <c r="V2636"/>
      <c r="W2636"/>
      <c r="X2636"/>
      <c r="Y2636"/>
      <c r="Z2636"/>
      <c r="AA2636"/>
    </row>
    <row r="2637" spans="1:27" s="44" customFormat="1" x14ac:dyDescent="0.15">
      <c r="A2637" s="66"/>
      <c r="O2637"/>
      <c r="T2637"/>
      <c r="U2637"/>
      <c r="V2637"/>
      <c r="W2637"/>
      <c r="X2637"/>
      <c r="Y2637"/>
      <c r="Z2637"/>
      <c r="AA2637"/>
    </row>
    <row r="2638" spans="1:27" s="44" customFormat="1" x14ac:dyDescent="0.15">
      <c r="A2638" s="66"/>
      <c r="O2638"/>
      <c r="T2638"/>
      <c r="U2638"/>
      <c r="V2638"/>
      <c r="W2638"/>
      <c r="X2638"/>
      <c r="Y2638"/>
      <c r="Z2638"/>
      <c r="AA2638"/>
    </row>
    <row r="2639" spans="1:27" s="44" customFormat="1" x14ac:dyDescent="0.15">
      <c r="A2639" s="66"/>
      <c r="O2639"/>
      <c r="T2639"/>
      <c r="U2639"/>
      <c r="V2639"/>
      <c r="W2639"/>
      <c r="X2639"/>
      <c r="Y2639"/>
      <c r="Z2639"/>
      <c r="AA2639"/>
    </row>
    <row r="2640" spans="1:27" s="44" customFormat="1" x14ac:dyDescent="0.15">
      <c r="A2640" s="66"/>
      <c r="O2640"/>
      <c r="T2640"/>
      <c r="U2640"/>
      <c r="V2640"/>
      <c r="W2640"/>
      <c r="X2640"/>
      <c r="Y2640"/>
      <c r="Z2640"/>
      <c r="AA2640"/>
    </row>
    <row r="2641" spans="1:27" s="44" customFormat="1" x14ac:dyDescent="0.15">
      <c r="A2641" s="66"/>
      <c r="O2641"/>
      <c r="T2641"/>
      <c r="U2641"/>
      <c r="V2641"/>
      <c r="W2641"/>
      <c r="X2641"/>
      <c r="Y2641"/>
      <c r="Z2641"/>
      <c r="AA2641"/>
    </row>
    <row r="2642" spans="1:27" s="44" customFormat="1" x14ac:dyDescent="0.15">
      <c r="A2642" s="66"/>
      <c r="O2642"/>
      <c r="T2642"/>
      <c r="U2642"/>
      <c r="V2642"/>
      <c r="W2642"/>
      <c r="X2642"/>
      <c r="Y2642"/>
      <c r="Z2642"/>
      <c r="AA2642"/>
    </row>
    <row r="2643" spans="1:27" s="44" customFormat="1" x14ac:dyDescent="0.15">
      <c r="A2643" s="66"/>
      <c r="O2643"/>
      <c r="T2643"/>
      <c r="U2643"/>
      <c r="V2643"/>
      <c r="W2643"/>
      <c r="X2643"/>
      <c r="Y2643"/>
      <c r="Z2643"/>
      <c r="AA2643"/>
    </row>
    <row r="2644" spans="1:27" s="44" customFormat="1" x14ac:dyDescent="0.15">
      <c r="A2644" s="66"/>
      <c r="O2644"/>
      <c r="T2644"/>
      <c r="U2644"/>
      <c r="V2644"/>
      <c r="W2644"/>
      <c r="X2644"/>
      <c r="Y2644"/>
      <c r="Z2644"/>
      <c r="AA2644"/>
    </row>
    <row r="2645" spans="1:27" s="44" customFormat="1" x14ac:dyDescent="0.15">
      <c r="A2645" s="66"/>
      <c r="O2645"/>
      <c r="T2645"/>
      <c r="U2645"/>
      <c r="V2645"/>
      <c r="W2645"/>
      <c r="X2645"/>
      <c r="Y2645"/>
      <c r="Z2645"/>
      <c r="AA2645"/>
    </row>
    <row r="2646" spans="1:27" s="44" customFormat="1" x14ac:dyDescent="0.15">
      <c r="A2646" s="66"/>
      <c r="O2646"/>
      <c r="T2646"/>
      <c r="U2646"/>
      <c r="V2646"/>
      <c r="W2646"/>
      <c r="X2646"/>
      <c r="Y2646"/>
      <c r="Z2646"/>
      <c r="AA2646"/>
    </row>
    <row r="2647" spans="1:27" s="44" customFormat="1" x14ac:dyDescent="0.15">
      <c r="A2647" s="66"/>
      <c r="O2647"/>
      <c r="T2647"/>
      <c r="U2647"/>
      <c r="V2647"/>
      <c r="W2647"/>
      <c r="X2647"/>
      <c r="Y2647"/>
      <c r="Z2647"/>
      <c r="AA2647"/>
    </row>
    <row r="2648" spans="1:27" s="44" customFormat="1" x14ac:dyDescent="0.15">
      <c r="A2648" s="66"/>
      <c r="O2648"/>
      <c r="T2648"/>
      <c r="U2648"/>
      <c r="V2648"/>
      <c r="W2648"/>
      <c r="X2648"/>
      <c r="Y2648"/>
      <c r="Z2648"/>
      <c r="AA2648"/>
    </row>
    <row r="2649" spans="1:27" s="44" customFormat="1" x14ac:dyDescent="0.15">
      <c r="A2649" s="66"/>
      <c r="O2649"/>
      <c r="T2649"/>
      <c r="U2649"/>
      <c r="V2649"/>
      <c r="W2649"/>
      <c r="X2649"/>
      <c r="Y2649"/>
      <c r="Z2649"/>
      <c r="AA2649"/>
    </row>
    <row r="2650" spans="1:27" s="44" customFormat="1" x14ac:dyDescent="0.15">
      <c r="A2650" s="66"/>
      <c r="O2650"/>
      <c r="T2650"/>
      <c r="U2650"/>
      <c r="V2650"/>
      <c r="W2650"/>
      <c r="X2650"/>
      <c r="Y2650"/>
      <c r="Z2650"/>
      <c r="AA2650"/>
    </row>
    <row r="2651" spans="1:27" s="44" customFormat="1" x14ac:dyDescent="0.15">
      <c r="A2651" s="66"/>
      <c r="O2651"/>
      <c r="T2651"/>
      <c r="U2651"/>
      <c r="V2651"/>
      <c r="W2651"/>
      <c r="X2651"/>
      <c r="Y2651"/>
      <c r="Z2651"/>
      <c r="AA2651"/>
    </row>
    <row r="2652" spans="1:27" s="44" customFormat="1" x14ac:dyDescent="0.15">
      <c r="A2652" s="66"/>
      <c r="O2652"/>
      <c r="T2652"/>
      <c r="U2652"/>
      <c r="V2652"/>
      <c r="W2652"/>
      <c r="X2652"/>
      <c r="Y2652"/>
      <c r="Z2652"/>
      <c r="AA2652"/>
    </row>
    <row r="2653" spans="1:27" s="44" customFormat="1" x14ac:dyDescent="0.15">
      <c r="A2653" s="66"/>
      <c r="O2653"/>
      <c r="T2653"/>
      <c r="U2653"/>
      <c r="V2653"/>
      <c r="W2653"/>
      <c r="X2653"/>
      <c r="Y2653"/>
      <c r="Z2653"/>
      <c r="AA2653"/>
    </row>
    <row r="2654" spans="1:27" s="44" customFormat="1" x14ac:dyDescent="0.15">
      <c r="A2654" s="66"/>
      <c r="O2654"/>
      <c r="T2654"/>
      <c r="U2654"/>
      <c r="V2654"/>
      <c r="W2654"/>
      <c r="X2654"/>
      <c r="Y2654"/>
      <c r="Z2654"/>
      <c r="AA2654"/>
    </row>
    <row r="2655" spans="1:27" s="44" customFormat="1" x14ac:dyDescent="0.15">
      <c r="A2655" s="66"/>
      <c r="O2655"/>
      <c r="T2655"/>
      <c r="U2655"/>
      <c r="V2655"/>
      <c r="W2655"/>
      <c r="X2655"/>
      <c r="Y2655"/>
      <c r="Z2655"/>
      <c r="AA2655"/>
    </row>
    <row r="2656" spans="1:27" s="44" customFormat="1" x14ac:dyDescent="0.15">
      <c r="A2656" s="66"/>
      <c r="O2656"/>
      <c r="T2656"/>
      <c r="U2656"/>
      <c r="V2656"/>
      <c r="W2656"/>
      <c r="X2656"/>
      <c r="Y2656"/>
      <c r="Z2656"/>
      <c r="AA2656"/>
    </row>
    <row r="2657" spans="1:27" s="44" customFormat="1" x14ac:dyDescent="0.15">
      <c r="A2657" s="66"/>
      <c r="O2657"/>
      <c r="T2657"/>
      <c r="U2657"/>
      <c r="V2657"/>
      <c r="W2657"/>
      <c r="X2657"/>
      <c r="Y2657"/>
      <c r="Z2657"/>
      <c r="AA2657"/>
    </row>
    <row r="2658" spans="1:27" s="44" customFormat="1" x14ac:dyDescent="0.15">
      <c r="A2658" s="66"/>
      <c r="O2658"/>
      <c r="T2658"/>
      <c r="U2658"/>
      <c r="V2658"/>
      <c r="W2658"/>
      <c r="X2658"/>
      <c r="Y2658"/>
      <c r="Z2658"/>
      <c r="AA2658"/>
    </row>
    <row r="2659" spans="1:27" s="44" customFormat="1" x14ac:dyDescent="0.15">
      <c r="A2659" s="66"/>
      <c r="O2659"/>
      <c r="T2659"/>
      <c r="U2659"/>
      <c r="V2659"/>
      <c r="W2659"/>
      <c r="X2659"/>
      <c r="Y2659"/>
      <c r="Z2659"/>
      <c r="AA2659"/>
    </row>
    <row r="2660" spans="1:27" s="44" customFormat="1" x14ac:dyDescent="0.15">
      <c r="A2660" s="66"/>
      <c r="O2660"/>
      <c r="T2660"/>
      <c r="U2660"/>
      <c r="V2660"/>
      <c r="W2660"/>
      <c r="X2660"/>
      <c r="Y2660"/>
      <c r="Z2660"/>
      <c r="AA2660"/>
    </row>
    <row r="2661" spans="1:27" s="44" customFormat="1" x14ac:dyDescent="0.15">
      <c r="A2661" s="66"/>
      <c r="O2661"/>
      <c r="T2661"/>
      <c r="U2661"/>
      <c r="V2661"/>
      <c r="W2661"/>
      <c r="X2661"/>
      <c r="Y2661"/>
      <c r="Z2661"/>
      <c r="AA2661"/>
    </row>
    <row r="2662" spans="1:27" s="44" customFormat="1" x14ac:dyDescent="0.15">
      <c r="A2662" s="66"/>
      <c r="O2662"/>
      <c r="T2662"/>
      <c r="U2662"/>
      <c r="V2662"/>
      <c r="W2662"/>
      <c r="X2662"/>
      <c r="Y2662"/>
      <c r="Z2662"/>
      <c r="AA2662"/>
    </row>
    <row r="2663" spans="1:27" s="44" customFormat="1" x14ac:dyDescent="0.15">
      <c r="A2663" s="66"/>
      <c r="O2663"/>
      <c r="T2663"/>
      <c r="U2663"/>
      <c r="V2663"/>
      <c r="W2663"/>
      <c r="X2663"/>
      <c r="Y2663"/>
      <c r="Z2663"/>
      <c r="AA2663"/>
    </row>
    <row r="2664" spans="1:27" s="44" customFormat="1" x14ac:dyDescent="0.15">
      <c r="A2664" s="66"/>
      <c r="O2664"/>
      <c r="T2664"/>
      <c r="U2664"/>
      <c r="V2664"/>
      <c r="W2664"/>
      <c r="X2664"/>
      <c r="Y2664"/>
      <c r="Z2664"/>
      <c r="AA2664"/>
    </row>
    <row r="2665" spans="1:27" s="44" customFormat="1" x14ac:dyDescent="0.15">
      <c r="A2665" s="66"/>
      <c r="O2665"/>
      <c r="T2665"/>
      <c r="U2665"/>
      <c r="V2665"/>
      <c r="W2665"/>
      <c r="X2665"/>
      <c r="Y2665"/>
      <c r="Z2665"/>
      <c r="AA2665"/>
    </row>
    <row r="2666" spans="1:27" s="44" customFormat="1" x14ac:dyDescent="0.15">
      <c r="A2666" s="66"/>
      <c r="O2666"/>
      <c r="T2666"/>
      <c r="U2666"/>
      <c r="V2666"/>
      <c r="W2666"/>
      <c r="X2666"/>
      <c r="Y2666"/>
      <c r="Z2666"/>
      <c r="AA2666"/>
    </row>
    <row r="2667" spans="1:27" s="44" customFormat="1" x14ac:dyDescent="0.15">
      <c r="A2667" s="66"/>
      <c r="O2667"/>
      <c r="T2667"/>
      <c r="U2667"/>
      <c r="V2667"/>
      <c r="W2667"/>
      <c r="X2667"/>
      <c r="Y2667"/>
      <c r="Z2667"/>
      <c r="AA2667"/>
    </row>
    <row r="2668" spans="1:27" s="44" customFormat="1" x14ac:dyDescent="0.15">
      <c r="A2668" s="66"/>
      <c r="O2668"/>
      <c r="T2668"/>
      <c r="U2668"/>
      <c r="V2668"/>
      <c r="W2668"/>
      <c r="X2668"/>
      <c r="Y2668"/>
      <c r="Z2668"/>
      <c r="AA2668"/>
    </row>
    <row r="2669" spans="1:27" s="44" customFormat="1" x14ac:dyDescent="0.15">
      <c r="A2669" s="66"/>
      <c r="O2669"/>
      <c r="T2669"/>
      <c r="U2669"/>
      <c r="V2669"/>
      <c r="W2669"/>
      <c r="X2669"/>
      <c r="Y2669"/>
      <c r="Z2669"/>
      <c r="AA2669"/>
    </row>
    <row r="2670" spans="1:27" s="44" customFormat="1" x14ac:dyDescent="0.15">
      <c r="A2670" s="66"/>
      <c r="O2670"/>
      <c r="T2670"/>
      <c r="U2670"/>
      <c r="V2670"/>
      <c r="W2670"/>
      <c r="X2670"/>
      <c r="Y2670"/>
      <c r="Z2670"/>
      <c r="AA2670"/>
    </row>
    <row r="2671" spans="1:27" s="44" customFormat="1" x14ac:dyDescent="0.15">
      <c r="A2671" s="66"/>
      <c r="O2671"/>
      <c r="T2671"/>
      <c r="U2671"/>
      <c r="V2671"/>
      <c r="W2671"/>
      <c r="X2671"/>
      <c r="Y2671"/>
      <c r="Z2671"/>
      <c r="AA2671"/>
    </row>
    <row r="2672" spans="1:27" s="44" customFormat="1" x14ac:dyDescent="0.15">
      <c r="A2672" s="66"/>
      <c r="O2672"/>
      <c r="T2672"/>
      <c r="U2672"/>
      <c r="V2672"/>
      <c r="W2672"/>
      <c r="X2672"/>
      <c r="Y2672"/>
      <c r="Z2672"/>
      <c r="AA2672"/>
    </row>
    <row r="2673" spans="1:27" s="44" customFormat="1" x14ac:dyDescent="0.15">
      <c r="A2673" s="66"/>
      <c r="O2673"/>
      <c r="T2673"/>
      <c r="U2673"/>
      <c r="V2673"/>
      <c r="W2673"/>
      <c r="X2673"/>
      <c r="Y2673"/>
      <c r="Z2673"/>
      <c r="AA2673"/>
    </row>
    <row r="2674" spans="1:27" s="44" customFormat="1" x14ac:dyDescent="0.15">
      <c r="A2674" s="66"/>
      <c r="O2674"/>
      <c r="T2674"/>
      <c r="U2674"/>
      <c r="V2674"/>
      <c r="W2674"/>
      <c r="X2674"/>
      <c r="Y2674"/>
      <c r="Z2674"/>
      <c r="AA2674"/>
    </row>
    <row r="2675" spans="1:27" s="44" customFormat="1" x14ac:dyDescent="0.15">
      <c r="A2675" s="66"/>
      <c r="O2675"/>
      <c r="T2675"/>
      <c r="U2675"/>
      <c r="V2675"/>
      <c r="W2675"/>
      <c r="X2675"/>
      <c r="Y2675"/>
      <c r="Z2675"/>
      <c r="AA2675"/>
    </row>
    <row r="2676" spans="1:27" s="44" customFormat="1" x14ac:dyDescent="0.15">
      <c r="A2676" s="66"/>
      <c r="O2676"/>
      <c r="T2676"/>
      <c r="U2676"/>
      <c r="V2676"/>
      <c r="W2676"/>
      <c r="X2676"/>
      <c r="Y2676"/>
      <c r="Z2676"/>
      <c r="AA2676"/>
    </row>
    <row r="2677" spans="1:27" s="44" customFormat="1" x14ac:dyDescent="0.15">
      <c r="A2677" s="66"/>
      <c r="O2677"/>
      <c r="T2677"/>
      <c r="U2677"/>
      <c r="V2677"/>
      <c r="W2677"/>
      <c r="X2677"/>
      <c r="Y2677"/>
      <c r="Z2677"/>
      <c r="AA2677"/>
    </row>
    <row r="2678" spans="1:27" s="44" customFormat="1" x14ac:dyDescent="0.15">
      <c r="A2678" s="66"/>
      <c r="O2678"/>
      <c r="T2678"/>
      <c r="U2678"/>
      <c r="V2678"/>
      <c r="W2678"/>
      <c r="X2678"/>
      <c r="Y2678"/>
      <c r="Z2678"/>
      <c r="AA2678"/>
    </row>
    <row r="2679" spans="1:27" s="44" customFormat="1" x14ac:dyDescent="0.15">
      <c r="A2679" s="66"/>
      <c r="O2679"/>
      <c r="T2679"/>
      <c r="U2679"/>
      <c r="V2679"/>
      <c r="W2679"/>
      <c r="X2679"/>
      <c r="Y2679"/>
      <c r="Z2679"/>
      <c r="AA2679"/>
    </row>
    <row r="2680" spans="1:27" s="44" customFormat="1" x14ac:dyDescent="0.15">
      <c r="A2680" s="66"/>
      <c r="O2680"/>
      <c r="T2680"/>
      <c r="U2680"/>
      <c r="V2680"/>
      <c r="W2680"/>
      <c r="X2680"/>
      <c r="Y2680"/>
      <c r="Z2680"/>
      <c r="AA2680"/>
    </row>
    <row r="2681" spans="1:27" s="44" customFormat="1" x14ac:dyDescent="0.15">
      <c r="A2681" s="66"/>
      <c r="O2681"/>
      <c r="T2681"/>
      <c r="U2681"/>
      <c r="V2681"/>
      <c r="W2681"/>
      <c r="X2681"/>
      <c r="Y2681"/>
      <c r="Z2681"/>
      <c r="AA2681"/>
    </row>
    <row r="2682" spans="1:27" s="44" customFormat="1" x14ac:dyDescent="0.15">
      <c r="A2682" s="66"/>
      <c r="O2682"/>
      <c r="T2682"/>
      <c r="U2682"/>
      <c r="V2682"/>
      <c r="W2682"/>
      <c r="X2682"/>
      <c r="Y2682"/>
      <c r="Z2682"/>
      <c r="AA2682"/>
    </row>
    <row r="2683" spans="1:27" s="44" customFormat="1" x14ac:dyDescent="0.15">
      <c r="A2683" s="66"/>
      <c r="O2683"/>
      <c r="T2683"/>
      <c r="U2683"/>
      <c r="V2683"/>
      <c r="W2683"/>
      <c r="X2683"/>
      <c r="Y2683"/>
      <c r="Z2683"/>
      <c r="AA2683"/>
    </row>
    <row r="2684" spans="1:27" s="44" customFormat="1" x14ac:dyDescent="0.15">
      <c r="A2684" s="66"/>
      <c r="O2684"/>
      <c r="T2684"/>
      <c r="U2684"/>
      <c r="V2684"/>
      <c r="W2684"/>
      <c r="X2684"/>
      <c r="Y2684"/>
      <c r="Z2684"/>
      <c r="AA2684"/>
    </row>
    <row r="2685" spans="1:27" s="44" customFormat="1" x14ac:dyDescent="0.15">
      <c r="A2685" s="66"/>
      <c r="O2685"/>
      <c r="T2685"/>
      <c r="U2685"/>
      <c r="V2685"/>
      <c r="W2685"/>
      <c r="X2685"/>
      <c r="Y2685"/>
      <c r="Z2685"/>
      <c r="AA2685"/>
    </row>
    <row r="2686" spans="1:27" s="44" customFormat="1" x14ac:dyDescent="0.15">
      <c r="A2686" s="66"/>
      <c r="O2686"/>
      <c r="T2686"/>
      <c r="U2686"/>
      <c r="V2686"/>
      <c r="W2686"/>
      <c r="X2686"/>
      <c r="Y2686"/>
      <c r="Z2686"/>
      <c r="AA2686"/>
    </row>
    <row r="2687" spans="1:27" s="44" customFormat="1" x14ac:dyDescent="0.15">
      <c r="A2687" s="66"/>
      <c r="O2687"/>
      <c r="T2687"/>
      <c r="U2687"/>
      <c r="V2687"/>
      <c r="W2687"/>
      <c r="X2687"/>
      <c r="Y2687"/>
      <c r="Z2687"/>
      <c r="AA2687"/>
    </row>
    <row r="2688" spans="1:27" s="44" customFormat="1" x14ac:dyDescent="0.15">
      <c r="A2688" s="66"/>
      <c r="O2688"/>
      <c r="T2688"/>
      <c r="U2688"/>
      <c r="V2688"/>
      <c r="W2688"/>
      <c r="X2688"/>
      <c r="Y2688"/>
      <c r="Z2688"/>
      <c r="AA2688"/>
    </row>
    <row r="2689" spans="1:27" s="44" customFormat="1" x14ac:dyDescent="0.15">
      <c r="A2689" s="66"/>
      <c r="O2689"/>
      <c r="T2689"/>
      <c r="U2689"/>
      <c r="V2689"/>
      <c r="W2689"/>
      <c r="X2689"/>
      <c r="Y2689"/>
      <c r="Z2689"/>
      <c r="AA2689"/>
    </row>
    <row r="2690" spans="1:27" s="44" customFormat="1" x14ac:dyDescent="0.15">
      <c r="A2690" s="66"/>
      <c r="O2690"/>
      <c r="T2690"/>
      <c r="U2690"/>
      <c r="V2690"/>
      <c r="W2690"/>
      <c r="X2690"/>
      <c r="Y2690"/>
      <c r="Z2690"/>
      <c r="AA2690"/>
    </row>
    <row r="2691" spans="1:27" s="44" customFormat="1" x14ac:dyDescent="0.15">
      <c r="A2691" s="66"/>
      <c r="O2691"/>
      <c r="T2691"/>
      <c r="U2691"/>
      <c r="V2691"/>
      <c r="W2691"/>
      <c r="X2691"/>
      <c r="Y2691"/>
      <c r="Z2691"/>
      <c r="AA2691"/>
    </row>
    <row r="2692" spans="1:27" s="44" customFormat="1" x14ac:dyDescent="0.15">
      <c r="A2692" s="66"/>
      <c r="O2692"/>
      <c r="T2692"/>
      <c r="U2692"/>
      <c r="V2692"/>
      <c r="W2692"/>
      <c r="X2692"/>
      <c r="Y2692"/>
      <c r="Z2692"/>
      <c r="AA2692"/>
    </row>
    <row r="2693" spans="1:27" s="44" customFormat="1" x14ac:dyDescent="0.15">
      <c r="A2693" s="66"/>
      <c r="O2693"/>
      <c r="T2693"/>
      <c r="U2693"/>
      <c r="V2693"/>
      <c r="W2693"/>
      <c r="X2693"/>
      <c r="Y2693"/>
      <c r="Z2693"/>
      <c r="AA2693"/>
    </row>
    <row r="2694" spans="1:27" s="44" customFormat="1" x14ac:dyDescent="0.15">
      <c r="A2694" s="66"/>
      <c r="O2694"/>
      <c r="T2694"/>
      <c r="U2694"/>
      <c r="V2694"/>
      <c r="W2694"/>
      <c r="X2694"/>
      <c r="Y2694"/>
      <c r="Z2694"/>
      <c r="AA2694"/>
    </row>
    <row r="2695" spans="1:27" s="44" customFormat="1" x14ac:dyDescent="0.15">
      <c r="A2695" s="66"/>
      <c r="O2695"/>
      <c r="T2695"/>
      <c r="U2695"/>
      <c r="V2695"/>
      <c r="W2695"/>
      <c r="X2695"/>
      <c r="Y2695"/>
      <c r="Z2695"/>
      <c r="AA2695"/>
    </row>
    <row r="2696" spans="1:27" s="44" customFormat="1" x14ac:dyDescent="0.15">
      <c r="A2696" s="66"/>
      <c r="O2696"/>
      <c r="T2696"/>
      <c r="U2696"/>
      <c r="V2696"/>
      <c r="W2696"/>
      <c r="X2696"/>
      <c r="Y2696"/>
      <c r="Z2696"/>
      <c r="AA2696"/>
    </row>
    <row r="2697" spans="1:27" s="44" customFormat="1" x14ac:dyDescent="0.15">
      <c r="A2697" s="66"/>
      <c r="O2697"/>
      <c r="T2697"/>
      <c r="U2697"/>
      <c r="V2697"/>
      <c r="W2697"/>
      <c r="X2697"/>
      <c r="Y2697"/>
      <c r="Z2697"/>
      <c r="AA2697"/>
    </row>
    <row r="2698" spans="1:27" s="44" customFormat="1" x14ac:dyDescent="0.15">
      <c r="A2698" s="66"/>
      <c r="O2698"/>
      <c r="T2698"/>
      <c r="U2698"/>
      <c r="V2698"/>
      <c r="W2698"/>
      <c r="X2698"/>
      <c r="Y2698"/>
      <c r="Z2698"/>
      <c r="AA2698"/>
    </row>
    <row r="2699" spans="1:27" s="44" customFormat="1" x14ac:dyDescent="0.15">
      <c r="A2699" s="66"/>
      <c r="O2699"/>
      <c r="T2699"/>
      <c r="U2699"/>
      <c r="V2699"/>
      <c r="W2699"/>
      <c r="X2699"/>
      <c r="Y2699"/>
      <c r="Z2699"/>
      <c r="AA2699"/>
    </row>
    <row r="2700" spans="1:27" s="44" customFormat="1" x14ac:dyDescent="0.15">
      <c r="A2700" s="66"/>
      <c r="O2700"/>
      <c r="T2700"/>
      <c r="U2700"/>
      <c r="V2700"/>
      <c r="W2700"/>
      <c r="X2700"/>
      <c r="Y2700"/>
      <c r="Z2700"/>
      <c r="AA2700"/>
    </row>
    <row r="2701" spans="1:27" s="44" customFormat="1" x14ac:dyDescent="0.15">
      <c r="A2701" s="66"/>
      <c r="O2701"/>
      <c r="T2701"/>
      <c r="U2701"/>
      <c r="V2701"/>
      <c r="W2701"/>
      <c r="X2701"/>
      <c r="Y2701"/>
      <c r="Z2701"/>
      <c r="AA2701"/>
    </row>
    <row r="2702" spans="1:27" s="44" customFormat="1" x14ac:dyDescent="0.15">
      <c r="A2702" s="66"/>
      <c r="O2702"/>
      <c r="T2702"/>
      <c r="U2702"/>
      <c r="V2702"/>
      <c r="W2702"/>
      <c r="X2702"/>
      <c r="Y2702"/>
      <c r="Z2702"/>
      <c r="AA2702"/>
    </row>
    <row r="2703" spans="1:27" s="44" customFormat="1" x14ac:dyDescent="0.15">
      <c r="A2703" s="66"/>
      <c r="O2703"/>
      <c r="T2703"/>
      <c r="U2703"/>
      <c r="V2703"/>
      <c r="W2703"/>
      <c r="X2703"/>
      <c r="Y2703"/>
      <c r="Z2703"/>
      <c r="AA2703"/>
    </row>
    <row r="2704" spans="1:27" s="44" customFormat="1" x14ac:dyDescent="0.15">
      <c r="A2704" s="66"/>
      <c r="O2704"/>
      <c r="T2704"/>
      <c r="U2704"/>
      <c r="V2704"/>
      <c r="W2704"/>
      <c r="X2704"/>
      <c r="Y2704"/>
      <c r="Z2704"/>
      <c r="AA2704"/>
    </row>
    <row r="2705" spans="1:27" s="44" customFormat="1" x14ac:dyDescent="0.15">
      <c r="A2705" s="66"/>
      <c r="O2705"/>
      <c r="T2705"/>
      <c r="U2705"/>
      <c r="V2705"/>
      <c r="W2705"/>
      <c r="X2705"/>
      <c r="Y2705"/>
      <c r="Z2705"/>
      <c r="AA2705"/>
    </row>
    <row r="2706" spans="1:27" s="44" customFormat="1" x14ac:dyDescent="0.15">
      <c r="A2706" s="66"/>
      <c r="O2706"/>
      <c r="T2706"/>
      <c r="U2706"/>
      <c r="V2706"/>
      <c r="W2706"/>
      <c r="X2706"/>
      <c r="Y2706"/>
      <c r="Z2706"/>
      <c r="AA2706"/>
    </row>
    <row r="2707" spans="1:27" s="44" customFormat="1" x14ac:dyDescent="0.15">
      <c r="A2707" s="66"/>
      <c r="O2707"/>
      <c r="T2707"/>
      <c r="U2707"/>
      <c r="V2707"/>
      <c r="W2707"/>
      <c r="X2707"/>
      <c r="Y2707"/>
      <c r="Z2707"/>
      <c r="AA2707"/>
    </row>
    <row r="2708" spans="1:27" s="44" customFormat="1" x14ac:dyDescent="0.15">
      <c r="A2708" s="66"/>
      <c r="O2708"/>
      <c r="T2708"/>
      <c r="U2708"/>
      <c r="V2708"/>
      <c r="W2708"/>
      <c r="X2708"/>
      <c r="Y2708"/>
      <c r="Z2708"/>
      <c r="AA2708"/>
    </row>
    <row r="2709" spans="1:27" s="44" customFormat="1" x14ac:dyDescent="0.15">
      <c r="A2709" s="66"/>
      <c r="O2709"/>
      <c r="T2709"/>
      <c r="U2709"/>
      <c r="V2709"/>
      <c r="W2709"/>
      <c r="X2709"/>
      <c r="Y2709"/>
      <c r="Z2709"/>
      <c r="AA2709"/>
    </row>
    <row r="2710" spans="1:27" s="44" customFormat="1" x14ac:dyDescent="0.15">
      <c r="A2710" s="66"/>
      <c r="O2710"/>
      <c r="T2710"/>
      <c r="U2710"/>
      <c r="V2710"/>
      <c r="W2710"/>
      <c r="X2710"/>
      <c r="Y2710"/>
      <c r="Z2710"/>
      <c r="AA2710"/>
    </row>
    <row r="2711" spans="1:27" s="44" customFormat="1" x14ac:dyDescent="0.15">
      <c r="A2711" s="66"/>
      <c r="O2711"/>
      <c r="T2711"/>
      <c r="U2711"/>
      <c r="V2711"/>
      <c r="W2711"/>
      <c r="X2711"/>
      <c r="Y2711"/>
      <c r="Z2711"/>
      <c r="AA2711"/>
    </row>
    <row r="2712" spans="1:27" s="44" customFormat="1" x14ac:dyDescent="0.15">
      <c r="A2712" s="66"/>
      <c r="O2712"/>
      <c r="T2712"/>
      <c r="U2712"/>
      <c r="V2712"/>
      <c r="W2712"/>
      <c r="X2712"/>
      <c r="Y2712"/>
      <c r="Z2712"/>
      <c r="AA2712"/>
    </row>
    <row r="2713" spans="1:27" s="44" customFormat="1" x14ac:dyDescent="0.15">
      <c r="A2713" s="66"/>
      <c r="O2713"/>
      <c r="T2713"/>
      <c r="U2713"/>
      <c r="V2713"/>
      <c r="W2713"/>
      <c r="X2713"/>
      <c r="Y2713"/>
      <c r="Z2713"/>
      <c r="AA2713"/>
    </row>
    <row r="2714" spans="1:27" s="44" customFormat="1" x14ac:dyDescent="0.15">
      <c r="A2714" s="66"/>
      <c r="O2714"/>
      <c r="T2714"/>
      <c r="U2714"/>
      <c r="V2714"/>
      <c r="W2714"/>
      <c r="X2714"/>
      <c r="Y2714"/>
      <c r="Z2714"/>
      <c r="AA2714"/>
    </row>
    <row r="2715" spans="1:27" s="44" customFormat="1" x14ac:dyDescent="0.15">
      <c r="A2715" s="66"/>
      <c r="O2715"/>
      <c r="T2715"/>
      <c r="U2715"/>
      <c r="V2715"/>
      <c r="W2715"/>
      <c r="X2715"/>
      <c r="Y2715"/>
      <c r="Z2715"/>
      <c r="AA2715"/>
    </row>
    <row r="2716" spans="1:27" s="44" customFormat="1" x14ac:dyDescent="0.15">
      <c r="A2716" s="66"/>
      <c r="O2716"/>
      <c r="T2716"/>
      <c r="U2716"/>
      <c r="V2716"/>
      <c r="W2716"/>
      <c r="X2716"/>
      <c r="Y2716"/>
      <c r="Z2716"/>
      <c r="AA2716"/>
    </row>
    <row r="2717" spans="1:27" s="44" customFormat="1" x14ac:dyDescent="0.15">
      <c r="A2717" s="66"/>
      <c r="O2717"/>
      <c r="T2717"/>
      <c r="U2717"/>
      <c r="V2717"/>
      <c r="W2717"/>
      <c r="X2717"/>
      <c r="Y2717"/>
      <c r="Z2717"/>
      <c r="AA2717"/>
    </row>
    <row r="2718" spans="1:27" s="44" customFormat="1" x14ac:dyDescent="0.15">
      <c r="A2718" s="66"/>
      <c r="O2718"/>
      <c r="T2718"/>
      <c r="U2718"/>
      <c r="V2718"/>
      <c r="W2718"/>
      <c r="X2718"/>
      <c r="Y2718"/>
      <c r="Z2718"/>
      <c r="AA2718"/>
    </row>
    <row r="2719" spans="1:27" s="44" customFormat="1" x14ac:dyDescent="0.15">
      <c r="A2719" s="66"/>
      <c r="O2719"/>
      <c r="T2719"/>
      <c r="U2719"/>
      <c r="V2719"/>
      <c r="W2719"/>
      <c r="X2719"/>
      <c r="Y2719"/>
      <c r="Z2719"/>
      <c r="AA2719"/>
    </row>
    <row r="2720" spans="1:27" s="44" customFormat="1" x14ac:dyDescent="0.15">
      <c r="A2720" s="66"/>
      <c r="O2720"/>
      <c r="T2720"/>
      <c r="U2720"/>
      <c r="V2720"/>
      <c r="W2720"/>
      <c r="X2720"/>
      <c r="Y2720"/>
      <c r="Z2720"/>
      <c r="AA2720"/>
    </row>
    <row r="2721" spans="1:27" s="44" customFormat="1" x14ac:dyDescent="0.15">
      <c r="A2721" s="66"/>
      <c r="O2721"/>
      <c r="T2721"/>
      <c r="U2721"/>
      <c r="V2721"/>
      <c r="W2721"/>
      <c r="X2721"/>
      <c r="Y2721"/>
      <c r="Z2721"/>
      <c r="AA2721"/>
    </row>
    <row r="2722" spans="1:27" s="44" customFormat="1" x14ac:dyDescent="0.15">
      <c r="A2722" s="66"/>
      <c r="O2722"/>
      <c r="T2722"/>
      <c r="U2722"/>
      <c r="V2722"/>
      <c r="W2722"/>
      <c r="X2722"/>
      <c r="Y2722"/>
      <c r="Z2722"/>
      <c r="AA2722"/>
    </row>
    <row r="2723" spans="1:27" s="44" customFormat="1" x14ac:dyDescent="0.15">
      <c r="A2723" s="66"/>
      <c r="O2723"/>
      <c r="T2723"/>
      <c r="U2723"/>
      <c r="V2723"/>
      <c r="W2723"/>
      <c r="X2723"/>
      <c r="Y2723"/>
      <c r="Z2723"/>
      <c r="AA2723"/>
    </row>
    <row r="2724" spans="1:27" s="44" customFormat="1" x14ac:dyDescent="0.15">
      <c r="A2724" s="66"/>
      <c r="O2724"/>
      <c r="T2724"/>
      <c r="U2724"/>
      <c r="V2724"/>
      <c r="W2724"/>
      <c r="X2724"/>
      <c r="Y2724"/>
      <c r="Z2724"/>
      <c r="AA2724"/>
    </row>
    <row r="2725" spans="1:27" s="44" customFormat="1" x14ac:dyDescent="0.15">
      <c r="A2725" s="66"/>
      <c r="O2725"/>
      <c r="T2725"/>
      <c r="U2725"/>
      <c r="V2725"/>
      <c r="W2725"/>
      <c r="X2725"/>
      <c r="Y2725"/>
      <c r="Z2725"/>
      <c r="AA2725"/>
    </row>
    <row r="2726" spans="1:27" s="44" customFormat="1" x14ac:dyDescent="0.15">
      <c r="A2726" s="66"/>
      <c r="O2726"/>
      <c r="T2726"/>
      <c r="U2726"/>
      <c r="V2726"/>
      <c r="W2726"/>
      <c r="X2726"/>
      <c r="Y2726"/>
      <c r="Z2726"/>
      <c r="AA2726"/>
    </row>
    <row r="2727" spans="1:27" s="44" customFormat="1" x14ac:dyDescent="0.15">
      <c r="A2727" s="66"/>
      <c r="O2727"/>
      <c r="T2727"/>
      <c r="U2727"/>
      <c r="V2727"/>
      <c r="W2727"/>
      <c r="X2727"/>
      <c r="Y2727"/>
      <c r="Z2727"/>
      <c r="AA2727"/>
    </row>
    <row r="2728" spans="1:27" s="44" customFormat="1" x14ac:dyDescent="0.15">
      <c r="A2728" s="66"/>
      <c r="O2728"/>
      <c r="T2728"/>
      <c r="U2728"/>
      <c r="V2728"/>
      <c r="W2728"/>
      <c r="X2728"/>
      <c r="Y2728"/>
      <c r="Z2728"/>
      <c r="AA2728"/>
    </row>
    <row r="2729" spans="1:27" s="44" customFormat="1" x14ac:dyDescent="0.15">
      <c r="A2729" s="66"/>
      <c r="O2729"/>
      <c r="T2729"/>
      <c r="U2729"/>
      <c r="V2729"/>
      <c r="W2729"/>
      <c r="X2729"/>
      <c r="Y2729"/>
      <c r="Z2729"/>
      <c r="AA2729"/>
    </row>
    <row r="2730" spans="1:27" s="44" customFormat="1" x14ac:dyDescent="0.15">
      <c r="A2730" s="66"/>
      <c r="O2730"/>
      <c r="T2730"/>
      <c r="U2730"/>
      <c r="V2730"/>
      <c r="W2730"/>
      <c r="X2730"/>
      <c r="Y2730"/>
      <c r="Z2730"/>
      <c r="AA2730"/>
    </row>
    <row r="2731" spans="1:27" s="44" customFormat="1" x14ac:dyDescent="0.15">
      <c r="A2731" s="66"/>
      <c r="O2731"/>
      <c r="T2731"/>
      <c r="U2731"/>
      <c r="V2731"/>
      <c r="W2731"/>
      <c r="X2731"/>
      <c r="Y2731"/>
      <c r="Z2731"/>
      <c r="AA2731"/>
    </row>
    <row r="2732" spans="1:27" s="44" customFormat="1" x14ac:dyDescent="0.15">
      <c r="A2732" s="66"/>
      <c r="O2732"/>
      <c r="T2732"/>
      <c r="U2732"/>
      <c r="V2732"/>
      <c r="W2732"/>
      <c r="X2732"/>
      <c r="Y2732"/>
      <c r="Z2732"/>
      <c r="AA2732"/>
    </row>
    <row r="2733" spans="1:27" s="44" customFormat="1" x14ac:dyDescent="0.15">
      <c r="A2733" s="66"/>
      <c r="O2733"/>
      <c r="T2733"/>
      <c r="U2733"/>
      <c r="V2733"/>
      <c r="W2733"/>
      <c r="X2733"/>
      <c r="Y2733"/>
      <c r="Z2733"/>
      <c r="AA2733"/>
    </row>
    <row r="2734" spans="1:27" s="44" customFormat="1" x14ac:dyDescent="0.15">
      <c r="A2734" s="66"/>
      <c r="O2734"/>
      <c r="T2734"/>
      <c r="U2734"/>
      <c r="V2734"/>
      <c r="W2734"/>
      <c r="X2734"/>
      <c r="Y2734"/>
      <c r="Z2734"/>
      <c r="AA2734"/>
    </row>
    <row r="2735" spans="1:27" s="44" customFormat="1" x14ac:dyDescent="0.15">
      <c r="A2735" s="66"/>
      <c r="O2735"/>
      <c r="T2735"/>
      <c r="U2735"/>
      <c r="V2735"/>
      <c r="W2735"/>
      <c r="X2735"/>
      <c r="Y2735"/>
      <c r="Z2735"/>
      <c r="AA2735"/>
    </row>
    <row r="2736" spans="1:27" s="44" customFormat="1" x14ac:dyDescent="0.15">
      <c r="A2736" s="66"/>
      <c r="O2736"/>
      <c r="T2736"/>
      <c r="U2736"/>
      <c r="V2736"/>
      <c r="W2736"/>
      <c r="X2736"/>
      <c r="Y2736"/>
      <c r="Z2736"/>
      <c r="AA2736"/>
    </row>
    <row r="2737" spans="1:27" s="44" customFormat="1" x14ac:dyDescent="0.15">
      <c r="A2737" s="66"/>
      <c r="O2737"/>
      <c r="T2737"/>
      <c r="U2737"/>
      <c r="V2737"/>
      <c r="W2737"/>
      <c r="X2737"/>
      <c r="Y2737"/>
      <c r="Z2737"/>
      <c r="AA2737"/>
    </row>
    <row r="2738" spans="1:27" s="44" customFormat="1" x14ac:dyDescent="0.15">
      <c r="A2738" s="66"/>
      <c r="O2738"/>
      <c r="T2738"/>
      <c r="U2738"/>
      <c r="V2738"/>
      <c r="W2738"/>
      <c r="X2738"/>
      <c r="Y2738"/>
      <c r="Z2738"/>
      <c r="AA2738"/>
    </row>
    <row r="2739" spans="1:27" s="44" customFormat="1" x14ac:dyDescent="0.15">
      <c r="A2739" s="66"/>
      <c r="O2739"/>
      <c r="T2739"/>
      <c r="U2739"/>
      <c r="V2739"/>
      <c r="W2739"/>
      <c r="X2739"/>
      <c r="Y2739"/>
      <c r="Z2739"/>
      <c r="AA2739"/>
    </row>
    <row r="2740" spans="1:27" s="44" customFormat="1" x14ac:dyDescent="0.15">
      <c r="A2740" s="66"/>
      <c r="O2740"/>
      <c r="T2740"/>
      <c r="U2740"/>
      <c r="V2740"/>
      <c r="W2740"/>
      <c r="X2740"/>
      <c r="Y2740"/>
      <c r="Z2740"/>
      <c r="AA2740"/>
    </row>
    <row r="2741" spans="1:27" s="44" customFormat="1" x14ac:dyDescent="0.15">
      <c r="A2741" s="66"/>
      <c r="O2741"/>
      <c r="T2741"/>
      <c r="U2741"/>
      <c r="V2741"/>
      <c r="W2741"/>
      <c r="X2741"/>
      <c r="Y2741"/>
      <c r="Z2741"/>
      <c r="AA2741"/>
    </row>
    <row r="2742" spans="1:27" s="44" customFormat="1" x14ac:dyDescent="0.15">
      <c r="A2742" s="66"/>
      <c r="O2742"/>
      <c r="T2742"/>
      <c r="U2742"/>
      <c r="V2742"/>
      <c r="W2742"/>
      <c r="X2742"/>
      <c r="Y2742"/>
      <c r="Z2742"/>
      <c r="AA2742"/>
    </row>
    <row r="2743" spans="1:27" s="44" customFormat="1" x14ac:dyDescent="0.15">
      <c r="A2743" s="66"/>
      <c r="O2743"/>
      <c r="T2743"/>
      <c r="U2743"/>
      <c r="V2743"/>
      <c r="W2743"/>
      <c r="X2743"/>
      <c r="Y2743"/>
      <c r="Z2743"/>
      <c r="AA2743"/>
    </row>
    <row r="2744" spans="1:27" s="44" customFormat="1" x14ac:dyDescent="0.15">
      <c r="A2744" s="66"/>
      <c r="O2744"/>
      <c r="T2744"/>
      <c r="U2744"/>
      <c r="V2744"/>
      <c r="W2744"/>
      <c r="X2744"/>
      <c r="Y2744"/>
      <c r="Z2744"/>
      <c r="AA2744"/>
    </row>
    <row r="2745" spans="1:27" s="44" customFormat="1" x14ac:dyDescent="0.15">
      <c r="A2745" s="66"/>
      <c r="O2745"/>
      <c r="T2745"/>
      <c r="U2745"/>
      <c r="V2745"/>
      <c r="W2745"/>
      <c r="X2745"/>
      <c r="Y2745"/>
      <c r="Z2745"/>
      <c r="AA2745"/>
    </row>
    <row r="2746" spans="1:27" s="44" customFormat="1" x14ac:dyDescent="0.15">
      <c r="A2746" s="66"/>
      <c r="O2746"/>
      <c r="T2746"/>
      <c r="U2746"/>
      <c r="V2746"/>
      <c r="W2746"/>
      <c r="X2746"/>
      <c r="Y2746"/>
      <c r="Z2746"/>
      <c r="AA2746"/>
    </row>
    <row r="2747" spans="1:27" s="44" customFormat="1" x14ac:dyDescent="0.15">
      <c r="A2747" s="66"/>
      <c r="O2747"/>
      <c r="T2747"/>
      <c r="U2747"/>
      <c r="V2747"/>
      <c r="W2747"/>
      <c r="X2747"/>
      <c r="Y2747"/>
      <c r="Z2747"/>
      <c r="AA2747"/>
    </row>
    <row r="2748" spans="1:27" s="44" customFormat="1" x14ac:dyDescent="0.15">
      <c r="A2748" s="66"/>
      <c r="O2748"/>
      <c r="T2748"/>
      <c r="U2748"/>
      <c r="V2748"/>
      <c r="W2748"/>
      <c r="X2748"/>
      <c r="Y2748"/>
      <c r="Z2748"/>
      <c r="AA2748"/>
    </row>
    <row r="2749" spans="1:27" s="44" customFormat="1" x14ac:dyDescent="0.15">
      <c r="A2749" s="66"/>
      <c r="O2749"/>
      <c r="T2749"/>
      <c r="U2749"/>
      <c r="V2749"/>
      <c r="W2749"/>
      <c r="X2749"/>
      <c r="Y2749"/>
      <c r="Z2749"/>
      <c r="AA2749"/>
    </row>
    <row r="2750" spans="1:27" s="44" customFormat="1" x14ac:dyDescent="0.15">
      <c r="A2750" s="66"/>
      <c r="O2750"/>
      <c r="T2750"/>
      <c r="U2750"/>
      <c r="V2750"/>
      <c r="W2750"/>
      <c r="X2750"/>
      <c r="Y2750"/>
      <c r="Z2750"/>
      <c r="AA2750"/>
    </row>
    <row r="2751" spans="1:27" s="44" customFormat="1" x14ac:dyDescent="0.15">
      <c r="A2751" s="66"/>
      <c r="O2751"/>
      <c r="T2751"/>
      <c r="U2751"/>
      <c r="V2751"/>
      <c r="W2751"/>
      <c r="X2751"/>
      <c r="Y2751"/>
      <c r="Z2751"/>
      <c r="AA2751"/>
    </row>
    <row r="2752" spans="1:27" s="44" customFormat="1" x14ac:dyDescent="0.15">
      <c r="A2752" s="66"/>
      <c r="O2752"/>
      <c r="T2752"/>
      <c r="U2752"/>
      <c r="V2752"/>
      <c r="W2752"/>
      <c r="X2752"/>
      <c r="Y2752"/>
      <c r="Z2752"/>
      <c r="AA2752"/>
    </row>
    <row r="2753" spans="1:27" s="44" customFormat="1" x14ac:dyDescent="0.15">
      <c r="A2753" s="66"/>
      <c r="O2753"/>
      <c r="T2753"/>
      <c r="U2753"/>
      <c r="V2753"/>
      <c r="W2753"/>
      <c r="X2753"/>
      <c r="Y2753"/>
      <c r="Z2753"/>
      <c r="AA2753"/>
    </row>
    <row r="2754" spans="1:27" s="44" customFormat="1" x14ac:dyDescent="0.15">
      <c r="A2754" s="66"/>
      <c r="O2754"/>
      <c r="T2754"/>
      <c r="U2754"/>
      <c r="V2754"/>
      <c r="W2754"/>
      <c r="X2754"/>
      <c r="Y2754"/>
      <c r="Z2754"/>
      <c r="AA2754"/>
    </row>
    <row r="2755" spans="1:27" s="44" customFormat="1" x14ac:dyDescent="0.15">
      <c r="A2755" s="66"/>
      <c r="O2755"/>
      <c r="T2755"/>
      <c r="U2755"/>
      <c r="V2755"/>
      <c r="W2755"/>
      <c r="X2755"/>
      <c r="Y2755"/>
      <c r="Z2755"/>
      <c r="AA2755"/>
    </row>
    <row r="2756" spans="1:27" s="44" customFormat="1" x14ac:dyDescent="0.15">
      <c r="A2756" s="66"/>
      <c r="O2756"/>
      <c r="T2756"/>
      <c r="U2756"/>
      <c r="V2756"/>
      <c r="W2756"/>
      <c r="X2756"/>
      <c r="Y2756"/>
      <c r="Z2756"/>
      <c r="AA2756"/>
    </row>
    <row r="2757" spans="1:27" s="44" customFormat="1" x14ac:dyDescent="0.15">
      <c r="A2757" s="66"/>
      <c r="O2757"/>
      <c r="T2757"/>
      <c r="U2757"/>
      <c r="V2757"/>
      <c r="W2757"/>
      <c r="X2757"/>
      <c r="Y2757"/>
      <c r="Z2757"/>
      <c r="AA2757"/>
    </row>
    <row r="2758" spans="1:27" s="44" customFormat="1" x14ac:dyDescent="0.15">
      <c r="A2758" s="66"/>
      <c r="O2758"/>
      <c r="T2758"/>
      <c r="U2758"/>
      <c r="V2758"/>
      <c r="W2758"/>
      <c r="X2758"/>
      <c r="Y2758"/>
      <c r="Z2758"/>
      <c r="AA2758"/>
    </row>
    <row r="2759" spans="1:27" s="44" customFormat="1" x14ac:dyDescent="0.15">
      <c r="A2759" s="66"/>
      <c r="O2759"/>
      <c r="T2759"/>
      <c r="U2759"/>
      <c r="V2759"/>
      <c r="W2759"/>
      <c r="X2759"/>
      <c r="Y2759"/>
      <c r="Z2759"/>
      <c r="AA2759"/>
    </row>
    <row r="2760" spans="1:27" s="44" customFormat="1" x14ac:dyDescent="0.15">
      <c r="A2760" s="66"/>
      <c r="O2760"/>
      <c r="T2760"/>
      <c r="U2760"/>
      <c r="V2760"/>
      <c r="W2760"/>
      <c r="X2760"/>
      <c r="Y2760"/>
      <c r="Z2760"/>
      <c r="AA2760"/>
    </row>
    <row r="2761" spans="1:27" s="44" customFormat="1" x14ac:dyDescent="0.15">
      <c r="A2761" s="66"/>
      <c r="O2761"/>
      <c r="T2761"/>
      <c r="U2761"/>
      <c r="V2761"/>
      <c r="W2761"/>
      <c r="X2761"/>
      <c r="Y2761"/>
      <c r="Z2761"/>
      <c r="AA2761"/>
    </row>
    <row r="2762" spans="1:27" s="44" customFormat="1" x14ac:dyDescent="0.15">
      <c r="A2762" s="66"/>
      <c r="O2762"/>
      <c r="T2762"/>
      <c r="U2762"/>
      <c r="V2762"/>
      <c r="W2762"/>
      <c r="X2762"/>
      <c r="Y2762"/>
      <c r="Z2762"/>
      <c r="AA2762"/>
    </row>
    <row r="2763" spans="1:27" s="44" customFormat="1" x14ac:dyDescent="0.15">
      <c r="A2763" s="66"/>
      <c r="O2763"/>
      <c r="T2763"/>
      <c r="U2763"/>
      <c r="V2763"/>
      <c r="W2763"/>
      <c r="X2763"/>
      <c r="Y2763"/>
      <c r="Z2763"/>
      <c r="AA2763"/>
    </row>
    <row r="2764" spans="1:27" s="44" customFormat="1" x14ac:dyDescent="0.15">
      <c r="A2764" s="66"/>
      <c r="O2764"/>
      <c r="T2764"/>
      <c r="U2764"/>
      <c r="V2764"/>
      <c r="W2764"/>
      <c r="X2764"/>
      <c r="Y2764"/>
      <c r="Z2764"/>
      <c r="AA2764"/>
    </row>
    <row r="2765" spans="1:27" s="44" customFormat="1" x14ac:dyDescent="0.15">
      <c r="A2765" s="66"/>
      <c r="O2765"/>
      <c r="T2765"/>
      <c r="U2765"/>
      <c r="V2765"/>
      <c r="W2765"/>
      <c r="X2765"/>
      <c r="Y2765"/>
      <c r="Z2765"/>
      <c r="AA2765"/>
    </row>
    <row r="2766" spans="1:27" s="44" customFormat="1" x14ac:dyDescent="0.15">
      <c r="A2766" s="66"/>
      <c r="O2766"/>
      <c r="T2766"/>
      <c r="U2766"/>
      <c r="V2766"/>
      <c r="W2766"/>
      <c r="X2766"/>
      <c r="Y2766"/>
      <c r="Z2766"/>
      <c r="AA2766"/>
    </row>
    <row r="2767" spans="1:27" s="44" customFormat="1" x14ac:dyDescent="0.15">
      <c r="A2767" s="66"/>
      <c r="O2767"/>
      <c r="T2767"/>
      <c r="U2767"/>
      <c r="V2767"/>
      <c r="W2767"/>
      <c r="X2767"/>
      <c r="Y2767"/>
      <c r="Z2767"/>
      <c r="AA2767"/>
    </row>
    <row r="2768" spans="1:27" s="44" customFormat="1" x14ac:dyDescent="0.15">
      <c r="A2768" s="66"/>
      <c r="O2768"/>
      <c r="T2768"/>
      <c r="U2768"/>
      <c r="V2768"/>
      <c r="W2768"/>
      <c r="X2768"/>
      <c r="Y2768"/>
      <c r="Z2768"/>
      <c r="AA2768"/>
    </row>
    <row r="2769" spans="1:27" s="44" customFormat="1" x14ac:dyDescent="0.15">
      <c r="A2769" s="66"/>
      <c r="O2769"/>
      <c r="T2769"/>
      <c r="U2769"/>
      <c r="V2769"/>
      <c r="W2769"/>
      <c r="X2769"/>
      <c r="Y2769"/>
      <c r="Z2769"/>
      <c r="AA2769"/>
    </row>
    <row r="2770" spans="1:27" s="44" customFormat="1" x14ac:dyDescent="0.15">
      <c r="A2770" s="66"/>
      <c r="O2770"/>
      <c r="T2770"/>
      <c r="U2770"/>
      <c r="V2770"/>
      <c r="W2770"/>
      <c r="X2770"/>
      <c r="Y2770"/>
      <c r="Z2770"/>
      <c r="AA2770"/>
    </row>
    <row r="2771" spans="1:27" s="44" customFormat="1" x14ac:dyDescent="0.15">
      <c r="A2771" s="66"/>
      <c r="O2771"/>
      <c r="T2771"/>
      <c r="U2771"/>
      <c r="V2771"/>
      <c r="W2771"/>
      <c r="X2771"/>
      <c r="Y2771"/>
      <c r="Z2771"/>
      <c r="AA2771"/>
    </row>
    <row r="2772" spans="1:27" s="44" customFormat="1" x14ac:dyDescent="0.15">
      <c r="A2772" s="66"/>
      <c r="O2772"/>
      <c r="T2772"/>
      <c r="U2772"/>
      <c r="V2772"/>
      <c r="W2772"/>
      <c r="X2772"/>
      <c r="Y2772"/>
      <c r="Z2772"/>
      <c r="AA2772"/>
    </row>
    <row r="2773" spans="1:27" s="44" customFormat="1" x14ac:dyDescent="0.15">
      <c r="A2773" s="66"/>
      <c r="O2773"/>
      <c r="T2773"/>
      <c r="U2773"/>
      <c r="V2773"/>
      <c r="W2773"/>
      <c r="X2773"/>
      <c r="Y2773"/>
      <c r="Z2773"/>
      <c r="AA2773"/>
    </row>
    <row r="2774" spans="1:27" s="44" customFormat="1" x14ac:dyDescent="0.15">
      <c r="A2774" s="66"/>
      <c r="O2774"/>
      <c r="T2774"/>
      <c r="U2774"/>
      <c r="V2774"/>
      <c r="W2774"/>
      <c r="X2774"/>
      <c r="Y2774"/>
      <c r="Z2774"/>
      <c r="AA2774"/>
    </row>
    <row r="2775" spans="1:27" s="44" customFormat="1" x14ac:dyDescent="0.15">
      <c r="A2775" s="66"/>
      <c r="O2775"/>
      <c r="T2775"/>
      <c r="U2775"/>
      <c r="V2775"/>
      <c r="W2775"/>
      <c r="X2775"/>
      <c r="Y2775"/>
      <c r="Z2775"/>
      <c r="AA2775"/>
    </row>
    <row r="2776" spans="1:27" s="44" customFormat="1" x14ac:dyDescent="0.15">
      <c r="A2776" s="66"/>
      <c r="O2776"/>
      <c r="T2776"/>
      <c r="U2776"/>
      <c r="V2776"/>
      <c r="W2776"/>
      <c r="X2776"/>
      <c r="Y2776"/>
      <c r="Z2776"/>
      <c r="AA2776"/>
    </row>
    <row r="2777" spans="1:27" s="44" customFormat="1" x14ac:dyDescent="0.15">
      <c r="A2777" s="66"/>
      <c r="O2777"/>
      <c r="T2777"/>
      <c r="U2777"/>
      <c r="V2777"/>
      <c r="W2777"/>
      <c r="X2777"/>
      <c r="Y2777"/>
      <c r="Z2777"/>
      <c r="AA2777"/>
    </row>
    <row r="2778" spans="1:27" s="44" customFormat="1" x14ac:dyDescent="0.15">
      <c r="A2778" s="66"/>
      <c r="O2778"/>
      <c r="T2778"/>
      <c r="U2778"/>
      <c r="V2778"/>
      <c r="W2778"/>
      <c r="X2778"/>
      <c r="Y2778"/>
      <c r="Z2778"/>
      <c r="AA2778"/>
    </row>
    <row r="2779" spans="1:27" s="44" customFormat="1" x14ac:dyDescent="0.15">
      <c r="A2779" s="66"/>
      <c r="O2779"/>
      <c r="T2779"/>
      <c r="U2779"/>
      <c r="V2779"/>
      <c r="W2779"/>
      <c r="X2779"/>
      <c r="Y2779"/>
      <c r="Z2779"/>
      <c r="AA2779"/>
    </row>
    <row r="2780" spans="1:27" s="44" customFormat="1" x14ac:dyDescent="0.15">
      <c r="A2780" s="66"/>
      <c r="O2780"/>
      <c r="T2780"/>
      <c r="U2780"/>
      <c r="V2780"/>
      <c r="W2780"/>
      <c r="X2780"/>
      <c r="Y2780"/>
      <c r="Z2780"/>
      <c r="AA2780"/>
    </row>
    <row r="2781" spans="1:27" s="44" customFormat="1" x14ac:dyDescent="0.15">
      <c r="A2781" s="66"/>
      <c r="O2781"/>
      <c r="T2781"/>
      <c r="U2781"/>
      <c r="V2781"/>
      <c r="W2781"/>
      <c r="X2781"/>
      <c r="Y2781"/>
      <c r="Z2781"/>
      <c r="AA2781"/>
    </row>
    <row r="2782" spans="1:27" s="44" customFormat="1" x14ac:dyDescent="0.15">
      <c r="A2782" s="66"/>
      <c r="O2782"/>
      <c r="T2782"/>
      <c r="U2782"/>
      <c r="V2782"/>
      <c r="W2782"/>
      <c r="X2782"/>
      <c r="Y2782"/>
      <c r="Z2782"/>
      <c r="AA2782"/>
    </row>
    <row r="2783" spans="1:27" s="44" customFormat="1" x14ac:dyDescent="0.15">
      <c r="A2783" s="66"/>
      <c r="O2783"/>
      <c r="T2783"/>
      <c r="U2783"/>
      <c r="V2783"/>
      <c r="W2783"/>
      <c r="X2783"/>
      <c r="Y2783"/>
      <c r="Z2783"/>
      <c r="AA2783"/>
    </row>
    <row r="2784" spans="1:27" s="44" customFormat="1" x14ac:dyDescent="0.15">
      <c r="A2784" s="66"/>
      <c r="O2784"/>
      <c r="T2784"/>
      <c r="U2784"/>
      <c r="V2784"/>
      <c r="W2784"/>
      <c r="X2784"/>
      <c r="Y2784"/>
      <c r="Z2784"/>
      <c r="AA2784"/>
    </row>
    <row r="2785" spans="1:27" s="44" customFormat="1" x14ac:dyDescent="0.15">
      <c r="A2785" s="66"/>
      <c r="O2785"/>
      <c r="T2785"/>
      <c r="U2785"/>
      <c r="V2785"/>
      <c r="W2785"/>
      <c r="X2785"/>
      <c r="Y2785"/>
      <c r="Z2785"/>
      <c r="AA2785"/>
    </row>
    <row r="2786" spans="1:27" s="44" customFormat="1" x14ac:dyDescent="0.15">
      <c r="A2786" s="66"/>
      <c r="O2786"/>
      <c r="T2786"/>
      <c r="U2786"/>
      <c r="V2786"/>
      <c r="W2786"/>
      <c r="X2786"/>
      <c r="Y2786"/>
      <c r="Z2786"/>
      <c r="AA2786"/>
    </row>
    <row r="2787" spans="1:27" s="44" customFormat="1" x14ac:dyDescent="0.15">
      <c r="A2787" s="66"/>
      <c r="O2787"/>
      <c r="T2787"/>
      <c r="U2787"/>
      <c r="V2787"/>
      <c r="W2787"/>
      <c r="X2787"/>
      <c r="Y2787"/>
      <c r="Z2787"/>
      <c r="AA2787"/>
    </row>
    <row r="2788" spans="1:27" s="44" customFormat="1" x14ac:dyDescent="0.15">
      <c r="A2788" s="66"/>
      <c r="O2788"/>
      <c r="T2788"/>
      <c r="U2788"/>
      <c r="V2788"/>
      <c r="W2788"/>
      <c r="X2788"/>
      <c r="Y2788"/>
      <c r="Z2788"/>
      <c r="AA2788"/>
    </row>
    <row r="2789" spans="1:27" s="44" customFormat="1" x14ac:dyDescent="0.15">
      <c r="A2789" s="66"/>
      <c r="O2789"/>
      <c r="T2789"/>
      <c r="U2789"/>
      <c r="V2789"/>
      <c r="W2789"/>
      <c r="X2789"/>
      <c r="Y2789"/>
      <c r="Z2789"/>
      <c r="AA2789"/>
    </row>
    <row r="2790" spans="1:27" s="44" customFormat="1" x14ac:dyDescent="0.15">
      <c r="A2790" s="66"/>
      <c r="O2790"/>
      <c r="T2790"/>
      <c r="U2790"/>
      <c r="V2790"/>
      <c r="W2790"/>
      <c r="X2790"/>
      <c r="Y2790"/>
      <c r="Z2790"/>
      <c r="AA2790"/>
    </row>
    <row r="2791" spans="1:27" s="44" customFormat="1" x14ac:dyDescent="0.15">
      <c r="A2791" s="66"/>
      <c r="O2791"/>
      <c r="T2791"/>
      <c r="U2791"/>
      <c r="V2791"/>
      <c r="W2791"/>
      <c r="X2791"/>
      <c r="Y2791"/>
      <c r="Z2791"/>
      <c r="AA2791"/>
    </row>
    <row r="2792" spans="1:27" s="44" customFormat="1" x14ac:dyDescent="0.15">
      <c r="A2792" s="66"/>
      <c r="O2792"/>
      <c r="T2792"/>
      <c r="U2792"/>
      <c r="V2792"/>
      <c r="W2792"/>
      <c r="X2792"/>
      <c r="Y2792"/>
      <c r="Z2792"/>
      <c r="AA2792"/>
    </row>
    <row r="2793" spans="1:27" s="44" customFormat="1" x14ac:dyDescent="0.15">
      <c r="A2793" s="66"/>
      <c r="O2793"/>
      <c r="T2793"/>
      <c r="U2793"/>
      <c r="V2793"/>
      <c r="W2793"/>
      <c r="X2793"/>
      <c r="Y2793"/>
      <c r="Z2793"/>
      <c r="AA2793"/>
    </row>
    <row r="2794" spans="1:27" s="44" customFormat="1" x14ac:dyDescent="0.15">
      <c r="A2794" s="66"/>
      <c r="O2794"/>
      <c r="T2794"/>
      <c r="U2794"/>
      <c r="V2794"/>
      <c r="W2794"/>
      <c r="X2794"/>
      <c r="Y2794"/>
      <c r="Z2794"/>
      <c r="AA2794"/>
    </row>
    <row r="2795" spans="1:27" s="44" customFormat="1" x14ac:dyDescent="0.15">
      <c r="A2795" s="66"/>
      <c r="O2795"/>
      <c r="T2795"/>
      <c r="U2795"/>
      <c r="V2795"/>
      <c r="W2795"/>
      <c r="X2795"/>
      <c r="Y2795"/>
      <c r="Z2795"/>
      <c r="AA2795"/>
    </row>
    <row r="2796" spans="1:27" s="44" customFormat="1" x14ac:dyDescent="0.15">
      <c r="A2796" s="66"/>
      <c r="O2796"/>
      <c r="T2796"/>
      <c r="U2796"/>
      <c r="V2796"/>
      <c r="W2796"/>
      <c r="X2796"/>
      <c r="Y2796"/>
      <c r="Z2796"/>
      <c r="AA2796"/>
    </row>
    <row r="2797" spans="1:27" s="44" customFormat="1" x14ac:dyDescent="0.15">
      <c r="A2797" s="66"/>
      <c r="O2797"/>
      <c r="T2797"/>
      <c r="U2797"/>
      <c r="V2797"/>
      <c r="W2797"/>
      <c r="X2797"/>
      <c r="Y2797"/>
      <c r="Z2797"/>
      <c r="AA2797"/>
    </row>
    <row r="2798" spans="1:27" s="44" customFormat="1" x14ac:dyDescent="0.15">
      <c r="A2798" s="66"/>
      <c r="O2798"/>
      <c r="T2798"/>
      <c r="U2798"/>
      <c r="V2798"/>
      <c r="W2798"/>
      <c r="X2798"/>
      <c r="Y2798"/>
      <c r="Z2798"/>
      <c r="AA2798"/>
    </row>
    <row r="2799" spans="1:27" s="44" customFormat="1" x14ac:dyDescent="0.15">
      <c r="A2799" s="66"/>
      <c r="O2799"/>
      <c r="T2799"/>
      <c r="U2799"/>
      <c r="V2799"/>
      <c r="W2799"/>
      <c r="X2799"/>
      <c r="Y2799"/>
      <c r="Z2799"/>
      <c r="AA2799"/>
    </row>
    <row r="2800" spans="1:27" s="44" customFormat="1" x14ac:dyDescent="0.15">
      <c r="A2800" s="66"/>
      <c r="O2800"/>
      <c r="T2800"/>
      <c r="U2800"/>
      <c r="V2800"/>
      <c r="W2800"/>
      <c r="X2800"/>
      <c r="Y2800"/>
      <c r="Z2800"/>
      <c r="AA2800"/>
    </row>
    <row r="2801" spans="1:27" s="44" customFormat="1" x14ac:dyDescent="0.15">
      <c r="A2801" s="66"/>
      <c r="O2801"/>
      <c r="T2801"/>
      <c r="U2801"/>
      <c r="V2801"/>
      <c r="W2801"/>
      <c r="X2801"/>
      <c r="Y2801"/>
      <c r="Z2801"/>
      <c r="AA2801"/>
    </row>
    <row r="2802" spans="1:27" s="44" customFormat="1" x14ac:dyDescent="0.15">
      <c r="A2802" s="66"/>
      <c r="O2802"/>
      <c r="T2802"/>
      <c r="U2802"/>
      <c r="V2802"/>
      <c r="W2802"/>
      <c r="X2802"/>
      <c r="Y2802"/>
      <c r="Z2802"/>
      <c r="AA2802"/>
    </row>
    <row r="2803" spans="1:27" s="44" customFormat="1" x14ac:dyDescent="0.15">
      <c r="A2803" s="66"/>
      <c r="O2803"/>
      <c r="T2803"/>
      <c r="U2803"/>
      <c r="V2803"/>
      <c r="W2803"/>
      <c r="X2803"/>
      <c r="Y2803"/>
      <c r="Z2803"/>
      <c r="AA2803"/>
    </row>
    <row r="2804" spans="1:27" s="44" customFormat="1" x14ac:dyDescent="0.15">
      <c r="A2804" s="66"/>
      <c r="O2804"/>
      <c r="T2804"/>
      <c r="U2804"/>
      <c r="V2804"/>
      <c r="W2804"/>
      <c r="X2804"/>
      <c r="Y2804"/>
      <c r="Z2804"/>
      <c r="AA2804"/>
    </row>
    <row r="2805" spans="1:27" s="44" customFormat="1" x14ac:dyDescent="0.15">
      <c r="A2805" s="66"/>
      <c r="O2805"/>
      <c r="T2805"/>
      <c r="U2805"/>
      <c r="V2805"/>
      <c r="W2805"/>
      <c r="X2805"/>
      <c r="Y2805"/>
      <c r="Z2805"/>
      <c r="AA2805"/>
    </row>
    <row r="2806" spans="1:27" s="44" customFormat="1" x14ac:dyDescent="0.15">
      <c r="A2806" s="66"/>
      <c r="O2806"/>
      <c r="T2806"/>
      <c r="U2806"/>
      <c r="V2806"/>
      <c r="W2806"/>
      <c r="X2806"/>
      <c r="Y2806"/>
      <c r="Z2806"/>
      <c r="AA2806"/>
    </row>
    <row r="2807" spans="1:27" s="44" customFormat="1" x14ac:dyDescent="0.15">
      <c r="A2807" s="66"/>
      <c r="O2807"/>
      <c r="T2807"/>
      <c r="U2807"/>
      <c r="V2807"/>
      <c r="W2807"/>
      <c r="X2807"/>
      <c r="Y2807"/>
      <c r="Z2807"/>
      <c r="AA2807"/>
    </row>
    <row r="2808" spans="1:27" s="44" customFormat="1" x14ac:dyDescent="0.15">
      <c r="A2808" s="66"/>
      <c r="O2808"/>
      <c r="T2808"/>
      <c r="U2808"/>
      <c r="V2808"/>
      <c r="W2808"/>
      <c r="X2808"/>
      <c r="Y2808"/>
      <c r="Z2808"/>
      <c r="AA2808"/>
    </row>
    <row r="2809" spans="1:27" s="44" customFormat="1" x14ac:dyDescent="0.15">
      <c r="A2809" s="66"/>
      <c r="O2809"/>
      <c r="T2809"/>
      <c r="U2809"/>
      <c r="V2809"/>
      <c r="W2809"/>
      <c r="X2809"/>
      <c r="Y2809"/>
      <c r="Z2809"/>
      <c r="AA2809"/>
    </row>
    <row r="2810" spans="1:27" s="44" customFormat="1" x14ac:dyDescent="0.15">
      <c r="A2810" s="66"/>
      <c r="O2810"/>
      <c r="T2810"/>
      <c r="U2810"/>
      <c r="V2810"/>
      <c r="W2810"/>
      <c r="X2810"/>
      <c r="Y2810"/>
      <c r="Z2810"/>
      <c r="AA2810"/>
    </row>
    <row r="2811" spans="1:27" s="44" customFormat="1" x14ac:dyDescent="0.15">
      <c r="A2811" s="66"/>
      <c r="O2811"/>
      <c r="T2811"/>
      <c r="U2811"/>
      <c r="V2811"/>
      <c r="W2811"/>
      <c r="X2811"/>
      <c r="Y2811"/>
      <c r="Z2811"/>
      <c r="AA2811"/>
    </row>
    <row r="2812" spans="1:27" s="44" customFormat="1" x14ac:dyDescent="0.15">
      <c r="A2812" s="66"/>
      <c r="O2812"/>
      <c r="T2812"/>
      <c r="U2812"/>
      <c r="V2812"/>
      <c r="W2812"/>
      <c r="X2812"/>
      <c r="Y2812"/>
      <c r="Z2812"/>
      <c r="AA2812"/>
    </row>
    <row r="2813" spans="1:27" s="44" customFormat="1" x14ac:dyDescent="0.15">
      <c r="A2813" s="66"/>
      <c r="O2813"/>
      <c r="T2813"/>
      <c r="U2813"/>
      <c r="V2813"/>
      <c r="W2813"/>
      <c r="X2813"/>
      <c r="Y2813"/>
      <c r="Z2813"/>
      <c r="AA2813"/>
    </row>
    <row r="2814" spans="1:27" s="44" customFormat="1" x14ac:dyDescent="0.15">
      <c r="A2814" s="66"/>
      <c r="O2814"/>
      <c r="T2814"/>
      <c r="U2814"/>
      <c r="V2814"/>
      <c r="W2814"/>
      <c r="X2814"/>
      <c r="Y2814"/>
      <c r="Z2814"/>
      <c r="AA2814"/>
    </row>
    <row r="2815" spans="1:27" s="44" customFormat="1" x14ac:dyDescent="0.15">
      <c r="A2815" s="66"/>
      <c r="O2815"/>
      <c r="T2815"/>
      <c r="U2815"/>
      <c r="V2815"/>
      <c r="W2815"/>
      <c r="X2815"/>
      <c r="Y2815"/>
      <c r="Z2815"/>
      <c r="AA2815"/>
    </row>
    <row r="2816" spans="1:27" s="44" customFormat="1" x14ac:dyDescent="0.15">
      <c r="A2816" s="66"/>
      <c r="O2816"/>
      <c r="T2816"/>
      <c r="U2816"/>
      <c r="V2816"/>
      <c r="W2816"/>
      <c r="X2816"/>
      <c r="Y2816"/>
      <c r="Z2816"/>
      <c r="AA2816"/>
    </row>
    <row r="2817" spans="1:27" s="44" customFormat="1" x14ac:dyDescent="0.15">
      <c r="A2817" s="66"/>
      <c r="O2817"/>
      <c r="T2817"/>
      <c r="U2817"/>
      <c r="V2817"/>
      <c r="W2817"/>
      <c r="X2817"/>
      <c r="Y2817"/>
      <c r="Z2817"/>
      <c r="AA2817"/>
    </row>
    <row r="2818" spans="1:27" s="44" customFormat="1" x14ac:dyDescent="0.15">
      <c r="A2818" s="66"/>
      <c r="O2818"/>
      <c r="T2818"/>
      <c r="U2818"/>
      <c r="V2818"/>
      <c r="W2818"/>
      <c r="X2818"/>
      <c r="Y2818"/>
      <c r="Z2818"/>
      <c r="AA2818"/>
    </row>
    <row r="2819" spans="1:27" s="44" customFormat="1" x14ac:dyDescent="0.15">
      <c r="A2819" s="66"/>
      <c r="O2819"/>
      <c r="T2819"/>
      <c r="U2819"/>
      <c r="V2819"/>
      <c r="W2819"/>
      <c r="X2819"/>
      <c r="Y2819"/>
      <c r="Z2819"/>
      <c r="AA2819"/>
    </row>
    <row r="2820" spans="1:27" s="44" customFormat="1" x14ac:dyDescent="0.15">
      <c r="A2820" s="66"/>
      <c r="O2820"/>
      <c r="T2820"/>
      <c r="U2820"/>
      <c r="V2820"/>
      <c r="W2820"/>
      <c r="X2820"/>
      <c r="Y2820"/>
      <c r="Z2820"/>
      <c r="AA2820"/>
    </row>
    <row r="2821" spans="1:27" s="44" customFormat="1" x14ac:dyDescent="0.15">
      <c r="A2821" s="66"/>
      <c r="O2821"/>
      <c r="T2821"/>
      <c r="U2821"/>
      <c r="V2821"/>
      <c r="W2821"/>
      <c r="X2821"/>
      <c r="Y2821"/>
      <c r="Z2821"/>
      <c r="AA2821"/>
    </row>
    <row r="2822" spans="1:27" s="44" customFormat="1" x14ac:dyDescent="0.15">
      <c r="A2822" s="66"/>
      <c r="O2822"/>
      <c r="T2822"/>
      <c r="U2822"/>
      <c r="V2822"/>
      <c r="W2822"/>
      <c r="X2822"/>
      <c r="Y2822"/>
      <c r="Z2822"/>
      <c r="AA2822"/>
    </row>
    <row r="2823" spans="1:27" s="44" customFormat="1" x14ac:dyDescent="0.15">
      <c r="A2823" s="66"/>
      <c r="O2823"/>
      <c r="T2823"/>
      <c r="U2823"/>
      <c r="V2823"/>
      <c r="W2823"/>
      <c r="X2823"/>
      <c r="Y2823"/>
      <c r="Z2823"/>
      <c r="AA2823"/>
    </row>
    <row r="2824" spans="1:27" s="44" customFormat="1" x14ac:dyDescent="0.15">
      <c r="A2824" s="66"/>
      <c r="O2824"/>
      <c r="T2824"/>
      <c r="U2824"/>
      <c r="V2824"/>
      <c r="W2824"/>
      <c r="X2824"/>
      <c r="Y2824"/>
      <c r="Z2824"/>
      <c r="AA2824"/>
    </row>
    <row r="2825" spans="1:27" s="44" customFormat="1" x14ac:dyDescent="0.15">
      <c r="A2825" s="66"/>
      <c r="O2825"/>
      <c r="T2825"/>
      <c r="U2825"/>
      <c r="V2825"/>
      <c r="W2825"/>
      <c r="X2825"/>
      <c r="Y2825"/>
      <c r="Z2825"/>
      <c r="AA2825"/>
    </row>
    <row r="2826" spans="1:27" s="44" customFormat="1" x14ac:dyDescent="0.15">
      <c r="A2826" s="66"/>
      <c r="O2826"/>
      <c r="T2826"/>
      <c r="U2826"/>
      <c r="V2826"/>
      <c r="W2826"/>
      <c r="X2826"/>
      <c r="Y2826"/>
      <c r="Z2826"/>
      <c r="AA2826"/>
    </row>
    <row r="2827" spans="1:27" s="44" customFormat="1" x14ac:dyDescent="0.15">
      <c r="A2827" s="66"/>
      <c r="O2827"/>
      <c r="T2827"/>
      <c r="U2827"/>
      <c r="V2827"/>
      <c r="W2827"/>
      <c r="X2827"/>
      <c r="Y2827"/>
      <c r="Z2827"/>
      <c r="AA2827"/>
    </row>
    <row r="2828" spans="1:27" s="44" customFormat="1" x14ac:dyDescent="0.15">
      <c r="A2828" s="66"/>
      <c r="O2828"/>
      <c r="T2828"/>
      <c r="U2828"/>
      <c r="V2828"/>
      <c r="W2828"/>
      <c r="X2828"/>
      <c r="Y2828"/>
      <c r="Z2828"/>
      <c r="AA2828"/>
    </row>
    <row r="2829" spans="1:27" s="44" customFormat="1" x14ac:dyDescent="0.15">
      <c r="A2829" s="66"/>
      <c r="O2829"/>
      <c r="T2829"/>
      <c r="U2829"/>
      <c r="V2829"/>
      <c r="W2829"/>
      <c r="X2829"/>
      <c r="Y2829"/>
      <c r="Z2829"/>
      <c r="AA2829"/>
    </row>
    <row r="2830" spans="1:27" s="44" customFormat="1" x14ac:dyDescent="0.15">
      <c r="A2830" s="66"/>
      <c r="O2830"/>
      <c r="T2830"/>
      <c r="U2830"/>
      <c r="V2830"/>
      <c r="W2830"/>
      <c r="X2830"/>
      <c r="Y2830"/>
      <c r="Z2830"/>
      <c r="AA2830"/>
    </row>
    <row r="2831" spans="1:27" s="44" customFormat="1" x14ac:dyDescent="0.15">
      <c r="A2831" s="66"/>
      <c r="O2831"/>
      <c r="T2831"/>
      <c r="U2831"/>
      <c r="V2831"/>
      <c r="W2831"/>
      <c r="X2831"/>
      <c r="Y2831"/>
      <c r="Z2831"/>
      <c r="AA2831"/>
    </row>
    <row r="2832" spans="1:27" s="44" customFormat="1" x14ac:dyDescent="0.15">
      <c r="A2832" s="66"/>
      <c r="O2832"/>
      <c r="T2832"/>
      <c r="U2832"/>
      <c r="V2832"/>
      <c r="W2832"/>
      <c r="X2832"/>
      <c r="Y2832"/>
      <c r="Z2832"/>
      <c r="AA2832"/>
    </row>
    <row r="2833" spans="1:27" s="44" customFormat="1" x14ac:dyDescent="0.15">
      <c r="A2833" s="66"/>
      <c r="O2833"/>
      <c r="T2833"/>
      <c r="U2833"/>
      <c r="V2833"/>
      <c r="W2833"/>
      <c r="X2833"/>
      <c r="Y2833"/>
      <c r="Z2833"/>
      <c r="AA2833"/>
    </row>
    <row r="2834" spans="1:27" s="44" customFormat="1" x14ac:dyDescent="0.15">
      <c r="A2834" s="66"/>
      <c r="O2834"/>
      <c r="T2834"/>
      <c r="U2834"/>
      <c r="V2834"/>
      <c r="W2834"/>
      <c r="X2834"/>
      <c r="Y2834"/>
      <c r="Z2834"/>
      <c r="AA2834"/>
    </row>
    <row r="2835" spans="1:27" s="44" customFormat="1" x14ac:dyDescent="0.15">
      <c r="A2835" s="66"/>
      <c r="O2835"/>
      <c r="T2835"/>
      <c r="U2835"/>
      <c r="V2835"/>
      <c r="W2835"/>
      <c r="X2835"/>
      <c r="Y2835"/>
      <c r="Z2835"/>
      <c r="AA2835"/>
    </row>
    <row r="2836" spans="1:27" s="44" customFormat="1" x14ac:dyDescent="0.15">
      <c r="A2836" s="66"/>
      <c r="O2836"/>
      <c r="T2836"/>
      <c r="U2836"/>
      <c r="V2836"/>
      <c r="W2836"/>
      <c r="X2836"/>
      <c r="Y2836"/>
      <c r="Z2836"/>
      <c r="AA2836"/>
    </row>
    <row r="2837" spans="1:27" s="44" customFormat="1" x14ac:dyDescent="0.15">
      <c r="A2837" s="66"/>
      <c r="O2837"/>
      <c r="T2837"/>
      <c r="U2837"/>
      <c r="V2837"/>
      <c r="W2837"/>
      <c r="X2837"/>
      <c r="Y2837"/>
      <c r="Z2837"/>
      <c r="AA2837"/>
    </row>
    <row r="2838" spans="1:27" s="44" customFormat="1" x14ac:dyDescent="0.15">
      <c r="A2838" s="66"/>
      <c r="O2838"/>
      <c r="T2838"/>
      <c r="U2838"/>
      <c r="V2838"/>
      <c r="W2838"/>
      <c r="X2838"/>
      <c r="Y2838"/>
      <c r="Z2838"/>
      <c r="AA2838"/>
    </row>
    <row r="2839" spans="1:27" s="44" customFormat="1" x14ac:dyDescent="0.15">
      <c r="A2839" s="66"/>
      <c r="O2839"/>
      <c r="T2839"/>
      <c r="U2839"/>
      <c r="V2839"/>
      <c r="W2839"/>
      <c r="X2839"/>
      <c r="Y2839"/>
      <c r="Z2839"/>
      <c r="AA2839"/>
    </row>
    <row r="2840" spans="1:27" s="44" customFormat="1" x14ac:dyDescent="0.15">
      <c r="A2840" s="66"/>
      <c r="O2840"/>
      <c r="T2840"/>
      <c r="U2840"/>
      <c r="V2840"/>
      <c r="W2840"/>
      <c r="X2840"/>
      <c r="Y2840"/>
      <c r="Z2840"/>
      <c r="AA2840"/>
    </row>
    <row r="2841" spans="1:27" s="44" customFormat="1" x14ac:dyDescent="0.15">
      <c r="A2841" s="66"/>
      <c r="O2841"/>
      <c r="T2841"/>
      <c r="U2841"/>
      <c r="V2841"/>
      <c r="W2841"/>
      <c r="X2841"/>
      <c r="Y2841"/>
      <c r="Z2841"/>
      <c r="AA2841"/>
    </row>
    <row r="2842" spans="1:27" s="44" customFormat="1" x14ac:dyDescent="0.15">
      <c r="A2842" s="66"/>
      <c r="O2842"/>
      <c r="T2842"/>
      <c r="U2842"/>
      <c r="V2842"/>
      <c r="W2842"/>
      <c r="X2842"/>
      <c r="Y2842"/>
      <c r="Z2842"/>
      <c r="AA2842"/>
    </row>
    <row r="2843" spans="1:27" s="44" customFormat="1" x14ac:dyDescent="0.15">
      <c r="A2843" s="66"/>
      <c r="O2843"/>
      <c r="T2843"/>
      <c r="U2843"/>
      <c r="V2843"/>
      <c r="W2843"/>
      <c r="X2843"/>
      <c r="Y2843"/>
      <c r="Z2843"/>
      <c r="AA2843"/>
    </row>
    <row r="2844" spans="1:27" s="44" customFormat="1" x14ac:dyDescent="0.15">
      <c r="A2844" s="66"/>
      <c r="O2844"/>
      <c r="T2844"/>
      <c r="U2844"/>
      <c r="V2844"/>
      <c r="W2844"/>
      <c r="X2844"/>
      <c r="Y2844"/>
      <c r="Z2844"/>
      <c r="AA2844"/>
    </row>
    <row r="2845" spans="1:27" s="44" customFormat="1" x14ac:dyDescent="0.15">
      <c r="A2845" s="66"/>
      <c r="O2845"/>
      <c r="T2845"/>
      <c r="U2845"/>
      <c r="V2845"/>
      <c r="W2845"/>
      <c r="X2845"/>
      <c r="Y2845"/>
      <c r="Z2845"/>
      <c r="AA2845"/>
    </row>
    <row r="2846" spans="1:27" s="44" customFormat="1" x14ac:dyDescent="0.15">
      <c r="A2846" s="66"/>
      <c r="O2846"/>
      <c r="T2846"/>
      <c r="U2846"/>
      <c r="V2846"/>
      <c r="W2846"/>
      <c r="X2846"/>
      <c r="Y2846"/>
      <c r="Z2846"/>
      <c r="AA2846"/>
    </row>
    <row r="2847" spans="1:27" s="44" customFormat="1" x14ac:dyDescent="0.15">
      <c r="A2847" s="66"/>
      <c r="O2847"/>
      <c r="T2847"/>
      <c r="U2847"/>
      <c r="V2847"/>
      <c r="W2847"/>
      <c r="X2847"/>
      <c r="Y2847"/>
      <c r="Z2847"/>
      <c r="AA2847"/>
    </row>
    <row r="2848" spans="1:27" s="44" customFormat="1" x14ac:dyDescent="0.15">
      <c r="A2848" s="66"/>
      <c r="O2848"/>
      <c r="T2848"/>
      <c r="U2848"/>
      <c r="V2848"/>
      <c r="W2848"/>
      <c r="X2848"/>
      <c r="Y2848"/>
      <c r="Z2848"/>
      <c r="AA2848"/>
    </row>
    <row r="2849" spans="1:27" s="44" customFormat="1" x14ac:dyDescent="0.15">
      <c r="A2849" s="66"/>
      <c r="O2849"/>
      <c r="T2849"/>
      <c r="U2849"/>
      <c r="V2849"/>
      <c r="W2849"/>
      <c r="X2849"/>
      <c r="Y2849"/>
      <c r="Z2849"/>
      <c r="AA2849"/>
    </row>
    <row r="2850" spans="1:27" s="44" customFormat="1" x14ac:dyDescent="0.15">
      <c r="A2850" s="66"/>
      <c r="O2850"/>
      <c r="T2850"/>
      <c r="U2850"/>
      <c r="V2850"/>
      <c r="W2850"/>
      <c r="X2850"/>
      <c r="Y2850"/>
      <c r="Z2850"/>
      <c r="AA2850"/>
    </row>
    <row r="2851" spans="1:27" s="44" customFormat="1" x14ac:dyDescent="0.15">
      <c r="A2851" s="66"/>
      <c r="O2851"/>
      <c r="T2851"/>
      <c r="U2851"/>
      <c r="V2851"/>
      <c r="W2851"/>
      <c r="X2851"/>
      <c r="Y2851"/>
      <c r="Z2851"/>
      <c r="AA2851"/>
    </row>
    <row r="2852" spans="1:27" s="44" customFormat="1" x14ac:dyDescent="0.15">
      <c r="A2852" s="66"/>
      <c r="O2852"/>
      <c r="T2852"/>
      <c r="U2852"/>
      <c r="V2852"/>
      <c r="W2852"/>
      <c r="X2852"/>
      <c r="Y2852"/>
      <c r="Z2852"/>
      <c r="AA2852"/>
    </row>
    <row r="2853" spans="1:27" s="44" customFormat="1" x14ac:dyDescent="0.15">
      <c r="A2853" s="66"/>
      <c r="O2853"/>
      <c r="T2853"/>
      <c r="U2853"/>
      <c r="V2853"/>
      <c r="W2853"/>
      <c r="X2853"/>
      <c r="Y2853"/>
      <c r="Z2853"/>
      <c r="AA2853"/>
    </row>
    <row r="2854" spans="1:27" s="44" customFormat="1" x14ac:dyDescent="0.15">
      <c r="A2854" s="66"/>
      <c r="O2854"/>
      <c r="T2854"/>
      <c r="U2854"/>
      <c r="V2854"/>
      <c r="W2854"/>
      <c r="X2854"/>
      <c r="Y2854"/>
      <c r="Z2854"/>
      <c r="AA2854"/>
    </row>
    <row r="2855" spans="1:27" s="44" customFormat="1" x14ac:dyDescent="0.15">
      <c r="A2855" s="66"/>
      <c r="O2855"/>
      <c r="T2855"/>
      <c r="U2855"/>
      <c r="V2855"/>
      <c r="W2855"/>
      <c r="X2855"/>
      <c r="Y2855"/>
      <c r="Z2855"/>
      <c r="AA2855"/>
    </row>
    <row r="2856" spans="1:27" s="44" customFormat="1" x14ac:dyDescent="0.15">
      <c r="A2856" s="66"/>
      <c r="O2856"/>
      <c r="T2856"/>
      <c r="U2856"/>
      <c r="V2856"/>
      <c r="W2856"/>
      <c r="X2856"/>
      <c r="Y2856"/>
      <c r="Z2856"/>
      <c r="AA2856"/>
    </row>
    <row r="2857" spans="1:27" s="44" customFormat="1" x14ac:dyDescent="0.15">
      <c r="A2857" s="66"/>
      <c r="O2857"/>
      <c r="T2857"/>
      <c r="U2857"/>
      <c r="V2857"/>
      <c r="W2857"/>
      <c r="X2857"/>
      <c r="Y2857"/>
      <c r="Z2857"/>
      <c r="AA2857"/>
    </row>
    <row r="2858" spans="1:27" s="44" customFormat="1" x14ac:dyDescent="0.15">
      <c r="A2858" s="66"/>
      <c r="O2858"/>
      <c r="T2858"/>
      <c r="U2858"/>
      <c r="V2858"/>
      <c r="W2858"/>
      <c r="X2858"/>
      <c r="Y2858"/>
      <c r="Z2858"/>
      <c r="AA2858"/>
    </row>
    <row r="2859" spans="1:27" s="44" customFormat="1" x14ac:dyDescent="0.15">
      <c r="A2859" s="66"/>
      <c r="O2859"/>
      <c r="T2859"/>
      <c r="U2859"/>
      <c r="V2859"/>
      <c r="W2859"/>
      <c r="X2859"/>
      <c r="Y2859"/>
      <c r="Z2859"/>
      <c r="AA2859"/>
    </row>
    <row r="2860" spans="1:27" s="44" customFormat="1" x14ac:dyDescent="0.15">
      <c r="A2860" s="66"/>
      <c r="O2860"/>
      <c r="T2860"/>
      <c r="U2860"/>
      <c r="V2860"/>
      <c r="W2860"/>
      <c r="X2860"/>
      <c r="Y2860"/>
      <c r="Z2860"/>
      <c r="AA2860"/>
    </row>
    <row r="2861" spans="1:27" s="44" customFormat="1" x14ac:dyDescent="0.15">
      <c r="A2861" s="66"/>
      <c r="O2861"/>
      <c r="T2861"/>
      <c r="U2861"/>
      <c r="V2861"/>
      <c r="W2861"/>
      <c r="X2861"/>
      <c r="Y2861"/>
      <c r="Z2861"/>
      <c r="AA2861"/>
    </row>
    <row r="2862" spans="1:27" s="44" customFormat="1" x14ac:dyDescent="0.15">
      <c r="A2862" s="66"/>
      <c r="O2862"/>
      <c r="T2862"/>
      <c r="U2862"/>
      <c r="V2862"/>
      <c r="W2862"/>
      <c r="X2862"/>
      <c r="Y2862"/>
      <c r="Z2862"/>
      <c r="AA2862"/>
    </row>
    <row r="2863" spans="1:27" s="44" customFormat="1" x14ac:dyDescent="0.15">
      <c r="A2863" s="66"/>
      <c r="O2863"/>
      <c r="T2863"/>
      <c r="U2863"/>
      <c r="V2863"/>
      <c r="W2863"/>
      <c r="X2863"/>
      <c r="Y2863"/>
      <c r="Z2863"/>
      <c r="AA2863"/>
    </row>
    <row r="2864" spans="1:27" s="44" customFormat="1" x14ac:dyDescent="0.15">
      <c r="A2864" s="66"/>
      <c r="O2864"/>
      <c r="T2864"/>
      <c r="U2864"/>
      <c r="V2864"/>
      <c r="W2864"/>
      <c r="X2864"/>
      <c r="Y2864"/>
      <c r="Z2864"/>
      <c r="AA2864"/>
    </row>
    <row r="2865" spans="1:27" s="44" customFormat="1" x14ac:dyDescent="0.15">
      <c r="A2865" s="66"/>
      <c r="O2865"/>
      <c r="T2865"/>
      <c r="U2865"/>
      <c r="V2865"/>
      <c r="W2865"/>
      <c r="X2865"/>
      <c r="Y2865"/>
      <c r="Z2865"/>
      <c r="AA2865"/>
    </row>
    <row r="2866" spans="1:27" s="44" customFormat="1" x14ac:dyDescent="0.15">
      <c r="A2866" s="66"/>
      <c r="O2866"/>
      <c r="T2866"/>
      <c r="U2866"/>
      <c r="V2866"/>
      <c r="W2866"/>
      <c r="X2866"/>
      <c r="Y2866"/>
      <c r="Z2866"/>
      <c r="AA2866"/>
    </row>
    <row r="2867" spans="1:27" s="44" customFormat="1" x14ac:dyDescent="0.15">
      <c r="A2867" s="66"/>
      <c r="O2867"/>
      <c r="T2867"/>
      <c r="U2867"/>
      <c r="V2867"/>
      <c r="W2867"/>
      <c r="X2867"/>
      <c r="Y2867"/>
      <c r="Z2867"/>
      <c r="AA2867"/>
    </row>
    <row r="2868" spans="1:27" s="44" customFormat="1" x14ac:dyDescent="0.15">
      <c r="A2868" s="66"/>
      <c r="O2868"/>
      <c r="T2868"/>
      <c r="U2868"/>
      <c r="V2868"/>
      <c r="W2868"/>
      <c r="X2868"/>
      <c r="Y2868"/>
      <c r="Z2868"/>
      <c r="AA2868"/>
    </row>
    <row r="2869" spans="1:27" s="44" customFormat="1" x14ac:dyDescent="0.15">
      <c r="A2869" s="66"/>
      <c r="O2869"/>
      <c r="T2869"/>
      <c r="U2869"/>
      <c r="V2869"/>
      <c r="W2869"/>
      <c r="X2869"/>
      <c r="Y2869"/>
      <c r="Z2869"/>
      <c r="AA2869"/>
    </row>
    <row r="2870" spans="1:27" s="44" customFormat="1" x14ac:dyDescent="0.15">
      <c r="A2870" s="66"/>
      <c r="O2870"/>
      <c r="T2870"/>
      <c r="U2870"/>
      <c r="V2870"/>
      <c r="W2870"/>
      <c r="X2870"/>
      <c r="Y2870"/>
      <c r="Z2870"/>
      <c r="AA2870"/>
    </row>
    <row r="2871" spans="1:27" s="44" customFormat="1" x14ac:dyDescent="0.15">
      <c r="A2871" s="66"/>
      <c r="O2871"/>
      <c r="T2871"/>
      <c r="U2871"/>
      <c r="V2871"/>
      <c r="W2871"/>
      <c r="X2871"/>
      <c r="Y2871"/>
      <c r="Z2871"/>
      <c r="AA2871"/>
    </row>
    <row r="2872" spans="1:27" s="44" customFormat="1" x14ac:dyDescent="0.15">
      <c r="A2872" s="66"/>
      <c r="O2872"/>
      <c r="T2872"/>
      <c r="U2872"/>
      <c r="V2872"/>
      <c r="W2872"/>
      <c r="X2872"/>
      <c r="Y2872"/>
      <c r="Z2872"/>
      <c r="AA2872"/>
    </row>
    <row r="2873" spans="1:27" s="44" customFormat="1" x14ac:dyDescent="0.15">
      <c r="A2873" s="66"/>
      <c r="O2873"/>
      <c r="T2873"/>
      <c r="U2873"/>
      <c r="V2873"/>
      <c r="W2873"/>
      <c r="X2873"/>
      <c r="Y2873"/>
      <c r="Z2873"/>
      <c r="AA2873"/>
    </row>
    <row r="2874" spans="1:27" s="44" customFormat="1" x14ac:dyDescent="0.15">
      <c r="A2874" s="66"/>
      <c r="O2874"/>
      <c r="T2874"/>
      <c r="U2874"/>
      <c r="V2874"/>
      <c r="W2874"/>
      <c r="X2874"/>
      <c r="Y2874"/>
      <c r="Z2874"/>
      <c r="AA2874"/>
    </row>
    <row r="2875" spans="1:27" s="44" customFormat="1" x14ac:dyDescent="0.15">
      <c r="A2875" s="66"/>
      <c r="O2875"/>
      <c r="T2875"/>
      <c r="U2875"/>
      <c r="V2875"/>
      <c r="W2875"/>
      <c r="X2875"/>
      <c r="Y2875"/>
      <c r="Z2875"/>
      <c r="AA2875"/>
    </row>
    <row r="2876" spans="1:27" s="44" customFormat="1" x14ac:dyDescent="0.15">
      <c r="A2876" s="66"/>
      <c r="O2876"/>
      <c r="T2876"/>
      <c r="U2876"/>
      <c r="V2876"/>
      <c r="W2876"/>
      <c r="X2876"/>
      <c r="Y2876"/>
      <c r="Z2876"/>
      <c r="AA2876"/>
    </row>
    <row r="2877" spans="1:27" s="44" customFormat="1" x14ac:dyDescent="0.15">
      <c r="A2877" s="66"/>
      <c r="O2877"/>
      <c r="T2877"/>
      <c r="U2877"/>
      <c r="V2877"/>
      <c r="W2877"/>
      <c r="X2877"/>
      <c r="Y2877"/>
      <c r="Z2877"/>
      <c r="AA2877"/>
    </row>
    <row r="2878" spans="1:27" s="44" customFormat="1" x14ac:dyDescent="0.15">
      <c r="A2878" s="66"/>
      <c r="O2878"/>
      <c r="T2878"/>
      <c r="U2878"/>
      <c r="V2878"/>
      <c r="W2878"/>
      <c r="X2878"/>
      <c r="Y2878"/>
      <c r="Z2878"/>
      <c r="AA2878"/>
    </row>
    <row r="2879" spans="1:27" s="44" customFormat="1" x14ac:dyDescent="0.15">
      <c r="A2879" s="66"/>
      <c r="O2879"/>
      <c r="T2879"/>
      <c r="U2879"/>
      <c r="V2879"/>
      <c r="W2879"/>
      <c r="X2879"/>
      <c r="Y2879"/>
      <c r="Z2879"/>
      <c r="AA2879"/>
    </row>
    <row r="2880" spans="1:27" s="44" customFormat="1" x14ac:dyDescent="0.15">
      <c r="A2880" s="66"/>
      <c r="O2880"/>
      <c r="T2880"/>
      <c r="U2880"/>
      <c r="V2880"/>
      <c r="W2880"/>
      <c r="X2880"/>
      <c r="Y2880"/>
      <c r="Z2880"/>
      <c r="AA2880"/>
    </row>
    <row r="2881" spans="1:27" s="44" customFormat="1" x14ac:dyDescent="0.15">
      <c r="A2881" s="66"/>
      <c r="O2881"/>
      <c r="T2881"/>
      <c r="U2881"/>
      <c r="V2881"/>
      <c r="W2881"/>
      <c r="X2881"/>
      <c r="Y2881"/>
      <c r="Z2881"/>
      <c r="AA2881"/>
    </row>
    <row r="2882" spans="1:27" s="44" customFormat="1" x14ac:dyDescent="0.15">
      <c r="A2882" s="66"/>
      <c r="O2882"/>
      <c r="T2882"/>
      <c r="U2882"/>
      <c r="V2882"/>
      <c r="W2882"/>
      <c r="X2882"/>
      <c r="Y2882"/>
      <c r="Z2882"/>
      <c r="AA2882"/>
    </row>
    <row r="2883" spans="1:27" s="44" customFormat="1" x14ac:dyDescent="0.15">
      <c r="A2883" s="66"/>
      <c r="O2883"/>
      <c r="T2883"/>
      <c r="U2883"/>
      <c r="V2883"/>
      <c r="W2883"/>
      <c r="X2883"/>
      <c r="Y2883"/>
      <c r="Z2883"/>
      <c r="AA2883"/>
    </row>
    <row r="2884" spans="1:27" s="44" customFormat="1" x14ac:dyDescent="0.15">
      <c r="A2884" s="66"/>
      <c r="O2884"/>
      <c r="T2884"/>
      <c r="U2884"/>
      <c r="V2884"/>
      <c r="W2884"/>
      <c r="X2884"/>
      <c r="Y2884"/>
      <c r="Z2884"/>
      <c r="AA2884"/>
    </row>
    <row r="2885" spans="1:27" s="44" customFormat="1" x14ac:dyDescent="0.15">
      <c r="A2885" s="66"/>
      <c r="O2885"/>
      <c r="T2885"/>
      <c r="U2885"/>
      <c r="V2885"/>
      <c r="W2885"/>
      <c r="X2885"/>
      <c r="Y2885"/>
      <c r="Z2885"/>
      <c r="AA2885"/>
    </row>
    <row r="2886" spans="1:27" s="44" customFormat="1" x14ac:dyDescent="0.15">
      <c r="A2886" s="66"/>
      <c r="O2886"/>
      <c r="T2886"/>
      <c r="U2886"/>
      <c r="V2886"/>
      <c r="W2886"/>
      <c r="X2886"/>
      <c r="Y2886"/>
      <c r="Z2886"/>
      <c r="AA2886"/>
    </row>
    <row r="2887" spans="1:27" s="44" customFormat="1" x14ac:dyDescent="0.15">
      <c r="A2887" s="66"/>
      <c r="O2887"/>
      <c r="T2887"/>
      <c r="U2887"/>
      <c r="V2887"/>
      <c r="W2887"/>
      <c r="X2887"/>
      <c r="Y2887"/>
      <c r="Z2887"/>
      <c r="AA2887"/>
    </row>
    <row r="2888" spans="1:27" s="44" customFormat="1" x14ac:dyDescent="0.15">
      <c r="A2888" s="66"/>
      <c r="O2888"/>
      <c r="T2888"/>
      <c r="U2888"/>
      <c r="V2888"/>
      <c r="W2888"/>
      <c r="X2888"/>
      <c r="Y2888"/>
      <c r="Z2888"/>
      <c r="AA2888"/>
    </row>
    <row r="2889" spans="1:27" s="44" customFormat="1" x14ac:dyDescent="0.15">
      <c r="A2889" s="66"/>
      <c r="O2889"/>
      <c r="T2889"/>
      <c r="U2889"/>
      <c r="V2889"/>
      <c r="W2889"/>
      <c r="X2889"/>
      <c r="Y2889"/>
      <c r="Z2889"/>
      <c r="AA2889"/>
    </row>
    <row r="2890" spans="1:27" s="44" customFormat="1" x14ac:dyDescent="0.15">
      <c r="A2890" s="66"/>
      <c r="O2890"/>
      <c r="T2890"/>
      <c r="U2890"/>
      <c r="V2890"/>
      <c r="W2890"/>
      <c r="X2890"/>
      <c r="Y2890"/>
      <c r="Z2890"/>
      <c r="AA2890"/>
    </row>
    <row r="2891" spans="1:27" s="44" customFormat="1" x14ac:dyDescent="0.15">
      <c r="A2891" s="66"/>
      <c r="O2891"/>
      <c r="T2891"/>
      <c r="U2891"/>
      <c r="V2891"/>
      <c r="W2891"/>
      <c r="X2891"/>
      <c r="Y2891"/>
      <c r="Z2891"/>
      <c r="AA2891"/>
    </row>
    <row r="2892" spans="1:27" s="44" customFormat="1" x14ac:dyDescent="0.15">
      <c r="A2892" s="66"/>
      <c r="O2892"/>
      <c r="T2892"/>
      <c r="U2892"/>
      <c r="V2892"/>
      <c r="W2892"/>
      <c r="X2892"/>
      <c r="Y2892"/>
      <c r="Z2892"/>
      <c r="AA2892"/>
    </row>
    <row r="2893" spans="1:27" s="44" customFormat="1" x14ac:dyDescent="0.15">
      <c r="A2893" s="66"/>
      <c r="O2893"/>
      <c r="T2893"/>
      <c r="U2893"/>
      <c r="V2893"/>
      <c r="W2893"/>
      <c r="X2893"/>
      <c r="Y2893"/>
      <c r="Z2893"/>
      <c r="AA2893"/>
    </row>
    <row r="2894" spans="1:27" s="44" customFormat="1" x14ac:dyDescent="0.15">
      <c r="A2894" s="66"/>
      <c r="O2894"/>
      <c r="T2894"/>
      <c r="U2894"/>
      <c r="V2894"/>
      <c r="W2894"/>
      <c r="X2894"/>
      <c r="Y2894"/>
      <c r="Z2894"/>
      <c r="AA2894"/>
    </row>
    <row r="2895" spans="1:27" s="44" customFormat="1" x14ac:dyDescent="0.15">
      <c r="A2895" s="66"/>
      <c r="O2895"/>
      <c r="T2895"/>
      <c r="U2895"/>
      <c r="V2895"/>
      <c r="W2895"/>
      <c r="X2895"/>
      <c r="Y2895"/>
      <c r="Z2895"/>
      <c r="AA2895"/>
    </row>
    <row r="2896" spans="1:27" s="44" customFormat="1" x14ac:dyDescent="0.15">
      <c r="A2896" s="66"/>
      <c r="O2896"/>
      <c r="T2896"/>
      <c r="U2896"/>
      <c r="V2896"/>
      <c r="W2896"/>
      <c r="X2896"/>
      <c r="Y2896"/>
      <c r="Z2896"/>
      <c r="AA2896"/>
    </row>
    <row r="2897" spans="1:27" s="44" customFormat="1" x14ac:dyDescent="0.15">
      <c r="A2897" s="66"/>
      <c r="O2897"/>
      <c r="T2897"/>
      <c r="U2897"/>
      <c r="V2897"/>
      <c r="W2897"/>
      <c r="X2897"/>
      <c r="Y2897"/>
      <c r="Z2897"/>
      <c r="AA2897"/>
    </row>
    <row r="2898" spans="1:27" s="44" customFormat="1" x14ac:dyDescent="0.15">
      <c r="A2898" s="66"/>
      <c r="O2898"/>
      <c r="T2898"/>
      <c r="U2898"/>
      <c r="V2898"/>
      <c r="W2898"/>
      <c r="X2898"/>
      <c r="Y2898"/>
      <c r="Z2898"/>
      <c r="AA2898"/>
    </row>
    <row r="2899" spans="1:27" s="44" customFormat="1" x14ac:dyDescent="0.15">
      <c r="A2899" s="66"/>
      <c r="O2899"/>
      <c r="T2899"/>
      <c r="U2899"/>
      <c r="V2899"/>
      <c r="W2899"/>
      <c r="X2899"/>
      <c r="Y2899"/>
      <c r="Z2899"/>
      <c r="AA2899"/>
    </row>
    <row r="2900" spans="1:27" s="44" customFormat="1" x14ac:dyDescent="0.15">
      <c r="A2900" s="66"/>
      <c r="O2900"/>
      <c r="T2900"/>
      <c r="U2900"/>
      <c r="V2900"/>
      <c r="W2900"/>
      <c r="X2900"/>
      <c r="Y2900"/>
      <c r="Z2900"/>
      <c r="AA2900"/>
    </row>
    <row r="2901" spans="1:27" s="44" customFormat="1" x14ac:dyDescent="0.15">
      <c r="A2901" s="66"/>
      <c r="O2901"/>
      <c r="T2901"/>
      <c r="U2901"/>
      <c r="V2901"/>
      <c r="W2901"/>
      <c r="X2901"/>
      <c r="Y2901"/>
      <c r="Z2901"/>
      <c r="AA2901"/>
    </row>
    <row r="2902" spans="1:27" s="44" customFormat="1" x14ac:dyDescent="0.15">
      <c r="A2902" s="66"/>
      <c r="O2902"/>
      <c r="T2902"/>
      <c r="U2902"/>
      <c r="V2902"/>
      <c r="W2902"/>
      <c r="X2902"/>
      <c r="Y2902"/>
      <c r="Z2902"/>
      <c r="AA2902"/>
    </row>
    <row r="2903" spans="1:27" s="44" customFormat="1" x14ac:dyDescent="0.15">
      <c r="A2903" s="66"/>
      <c r="O2903"/>
      <c r="T2903"/>
      <c r="U2903"/>
      <c r="V2903"/>
      <c r="W2903"/>
      <c r="X2903"/>
      <c r="Y2903"/>
      <c r="Z2903"/>
      <c r="AA2903"/>
    </row>
    <row r="2904" spans="1:27" s="44" customFormat="1" x14ac:dyDescent="0.15">
      <c r="A2904" s="66"/>
      <c r="O2904"/>
      <c r="T2904"/>
      <c r="U2904"/>
      <c r="V2904"/>
      <c r="W2904"/>
      <c r="X2904"/>
      <c r="Y2904"/>
      <c r="Z2904"/>
      <c r="AA2904"/>
    </row>
    <row r="2905" spans="1:27" s="44" customFormat="1" x14ac:dyDescent="0.15">
      <c r="A2905" s="66"/>
      <c r="O2905"/>
      <c r="T2905"/>
      <c r="U2905"/>
      <c r="V2905"/>
      <c r="W2905"/>
      <c r="X2905"/>
      <c r="Y2905"/>
      <c r="Z2905"/>
      <c r="AA2905"/>
    </row>
    <row r="2906" spans="1:27" s="44" customFormat="1" x14ac:dyDescent="0.15">
      <c r="A2906" s="66"/>
      <c r="O2906"/>
      <c r="T2906"/>
      <c r="U2906"/>
      <c r="V2906"/>
      <c r="W2906"/>
      <c r="X2906"/>
      <c r="Y2906"/>
      <c r="Z2906"/>
      <c r="AA2906"/>
    </row>
    <row r="2907" spans="1:27" s="44" customFormat="1" x14ac:dyDescent="0.15">
      <c r="A2907" s="66"/>
      <c r="O2907"/>
      <c r="T2907"/>
      <c r="U2907"/>
      <c r="V2907"/>
      <c r="W2907"/>
      <c r="X2907"/>
      <c r="Y2907"/>
      <c r="Z2907"/>
      <c r="AA2907"/>
    </row>
    <row r="2908" spans="1:27" s="44" customFormat="1" x14ac:dyDescent="0.15">
      <c r="A2908" s="66"/>
      <c r="O2908"/>
      <c r="T2908"/>
      <c r="U2908"/>
      <c r="V2908"/>
      <c r="W2908"/>
      <c r="X2908"/>
      <c r="Y2908"/>
      <c r="Z2908"/>
      <c r="AA2908"/>
    </row>
    <row r="2909" spans="1:27" s="44" customFormat="1" x14ac:dyDescent="0.15">
      <c r="A2909" s="66"/>
      <c r="O2909"/>
      <c r="T2909"/>
      <c r="U2909"/>
      <c r="V2909"/>
      <c r="W2909"/>
      <c r="X2909"/>
      <c r="Y2909"/>
      <c r="Z2909"/>
      <c r="AA2909"/>
    </row>
    <row r="2910" spans="1:27" s="44" customFormat="1" x14ac:dyDescent="0.15">
      <c r="A2910" s="66"/>
      <c r="O2910"/>
      <c r="T2910"/>
      <c r="U2910"/>
      <c r="V2910"/>
      <c r="W2910"/>
      <c r="X2910"/>
      <c r="Y2910"/>
      <c r="Z2910"/>
      <c r="AA2910"/>
    </row>
    <row r="2911" spans="1:27" s="44" customFormat="1" x14ac:dyDescent="0.15">
      <c r="A2911" s="66"/>
      <c r="O2911"/>
      <c r="T2911"/>
      <c r="U2911"/>
      <c r="V2911"/>
      <c r="W2911"/>
      <c r="X2911"/>
      <c r="Y2911"/>
      <c r="Z2911"/>
      <c r="AA2911"/>
    </row>
    <row r="2912" spans="1:27" s="44" customFormat="1" x14ac:dyDescent="0.15">
      <c r="A2912" s="66"/>
      <c r="O2912"/>
      <c r="T2912"/>
      <c r="U2912"/>
      <c r="V2912"/>
      <c r="W2912"/>
      <c r="X2912"/>
      <c r="Y2912"/>
      <c r="Z2912"/>
      <c r="AA2912"/>
    </row>
    <row r="2913" spans="1:27" s="44" customFormat="1" x14ac:dyDescent="0.15">
      <c r="A2913" s="66"/>
      <c r="O2913"/>
      <c r="T2913"/>
      <c r="U2913"/>
      <c r="V2913"/>
      <c r="W2913"/>
      <c r="X2913"/>
      <c r="Y2913"/>
      <c r="Z2913"/>
      <c r="AA2913"/>
    </row>
    <row r="2914" spans="1:27" s="44" customFormat="1" x14ac:dyDescent="0.15">
      <c r="A2914" s="66"/>
      <c r="O2914"/>
      <c r="T2914"/>
      <c r="U2914"/>
      <c r="V2914"/>
      <c r="W2914"/>
      <c r="X2914"/>
      <c r="Y2914"/>
      <c r="Z2914"/>
      <c r="AA2914"/>
    </row>
    <row r="2915" spans="1:27" s="44" customFormat="1" x14ac:dyDescent="0.15">
      <c r="A2915" s="66"/>
      <c r="O2915"/>
      <c r="T2915"/>
      <c r="U2915"/>
      <c r="V2915"/>
      <c r="W2915"/>
      <c r="X2915"/>
      <c r="Y2915"/>
      <c r="Z2915"/>
      <c r="AA2915"/>
    </row>
    <row r="2916" spans="1:27" s="44" customFormat="1" x14ac:dyDescent="0.15">
      <c r="A2916" s="66"/>
      <c r="O2916"/>
      <c r="T2916"/>
      <c r="U2916"/>
      <c r="V2916"/>
      <c r="W2916"/>
      <c r="X2916"/>
      <c r="Y2916"/>
      <c r="Z2916"/>
      <c r="AA2916"/>
    </row>
    <row r="2917" spans="1:27" s="44" customFormat="1" x14ac:dyDescent="0.15">
      <c r="A2917" s="66"/>
      <c r="O2917"/>
      <c r="T2917"/>
      <c r="U2917"/>
      <c r="V2917"/>
      <c r="W2917"/>
      <c r="X2917"/>
      <c r="Y2917"/>
      <c r="Z2917"/>
      <c r="AA2917"/>
    </row>
    <row r="2918" spans="1:27" s="44" customFormat="1" x14ac:dyDescent="0.15">
      <c r="A2918" s="66"/>
      <c r="O2918"/>
      <c r="T2918"/>
      <c r="U2918"/>
      <c r="V2918"/>
      <c r="W2918"/>
      <c r="X2918"/>
      <c r="Y2918"/>
      <c r="Z2918"/>
      <c r="AA2918"/>
    </row>
    <row r="2919" spans="1:27" s="44" customFormat="1" x14ac:dyDescent="0.15">
      <c r="A2919" s="66"/>
      <c r="O2919"/>
      <c r="T2919"/>
      <c r="U2919"/>
      <c r="V2919"/>
      <c r="W2919"/>
      <c r="X2919"/>
      <c r="Y2919"/>
      <c r="Z2919"/>
      <c r="AA2919"/>
    </row>
    <row r="2920" spans="1:27" s="44" customFormat="1" x14ac:dyDescent="0.15">
      <c r="A2920" s="66"/>
      <c r="O2920"/>
      <c r="T2920"/>
      <c r="U2920"/>
      <c r="V2920"/>
      <c r="W2920"/>
      <c r="X2920"/>
      <c r="Y2920"/>
      <c r="Z2920"/>
      <c r="AA2920"/>
    </row>
    <row r="2921" spans="1:27" s="44" customFormat="1" x14ac:dyDescent="0.15">
      <c r="A2921" s="66"/>
      <c r="O2921"/>
      <c r="T2921"/>
      <c r="U2921"/>
      <c r="V2921"/>
      <c r="W2921"/>
      <c r="X2921"/>
      <c r="Y2921"/>
      <c r="Z2921"/>
      <c r="AA2921"/>
    </row>
    <row r="2922" spans="1:27" s="44" customFormat="1" x14ac:dyDescent="0.15">
      <c r="A2922" s="66"/>
      <c r="O2922"/>
      <c r="T2922"/>
      <c r="U2922"/>
      <c r="V2922"/>
      <c r="W2922"/>
      <c r="X2922"/>
      <c r="Y2922"/>
      <c r="Z2922"/>
      <c r="AA2922"/>
    </row>
    <row r="2923" spans="1:27" s="44" customFormat="1" x14ac:dyDescent="0.15">
      <c r="A2923" s="66"/>
      <c r="O2923"/>
      <c r="T2923"/>
      <c r="U2923"/>
      <c r="V2923"/>
      <c r="W2923"/>
      <c r="X2923"/>
      <c r="Y2923"/>
      <c r="Z2923"/>
      <c r="AA2923"/>
    </row>
    <row r="2924" spans="1:27" s="44" customFormat="1" x14ac:dyDescent="0.15">
      <c r="A2924" s="66"/>
      <c r="O2924"/>
      <c r="T2924"/>
      <c r="U2924"/>
      <c r="V2924"/>
      <c r="W2924"/>
      <c r="X2924"/>
      <c r="Y2924"/>
      <c r="Z2924"/>
      <c r="AA2924"/>
    </row>
    <row r="2925" spans="1:27" s="44" customFormat="1" x14ac:dyDescent="0.15">
      <c r="A2925" s="66"/>
      <c r="O2925"/>
      <c r="T2925"/>
      <c r="U2925"/>
      <c r="V2925"/>
      <c r="W2925"/>
      <c r="X2925"/>
      <c r="Y2925"/>
      <c r="Z2925"/>
      <c r="AA2925"/>
    </row>
    <row r="2926" spans="1:27" s="44" customFormat="1" x14ac:dyDescent="0.15">
      <c r="A2926" s="66"/>
      <c r="O2926"/>
      <c r="T2926"/>
      <c r="U2926"/>
      <c r="V2926"/>
      <c r="W2926"/>
      <c r="X2926"/>
      <c r="Y2926"/>
      <c r="Z2926"/>
      <c r="AA2926"/>
    </row>
    <row r="2927" spans="1:27" s="44" customFormat="1" x14ac:dyDescent="0.15">
      <c r="A2927" s="66"/>
      <c r="O2927"/>
      <c r="T2927"/>
      <c r="U2927"/>
      <c r="V2927"/>
      <c r="W2927"/>
      <c r="X2927"/>
      <c r="Y2927"/>
      <c r="Z2927"/>
      <c r="AA2927"/>
    </row>
    <row r="2928" spans="1:27" s="44" customFormat="1" x14ac:dyDescent="0.15">
      <c r="A2928" s="66"/>
      <c r="O2928"/>
      <c r="T2928"/>
      <c r="U2928"/>
      <c r="V2928"/>
      <c r="W2928"/>
      <c r="X2928"/>
      <c r="Y2928"/>
      <c r="Z2928"/>
      <c r="AA2928"/>
    </row>
    <row r="2929" spans="1:27" s="44" customFormat="1" x14ac:dyDescent="0.15">
      <c r="A2929" s="66"/>
      <c r="O2929"/>
      <c r="T2929"/>
      <c r="U2929"/>
      <c r="V2929"/>
      <c r="W2929"/>
      <c r="X2929"/>
      <c r="Y2929"/>
      <c r="Z2929"/>
      <c r="AA2929"/>
    </row>
    <row r="2930" spans="1:27" s="44" customFormat="1" x14ac:dyDescent="0.15">
      <c r="A2930" s="66"/>
      <c r="O2930"/>
      <c r="T2930"/>
      <c r="U2930"/>
      <c r="V2930"/>
      <c r="W2930"/>
      <c r="X2930"/>
      <c r="Y2930"/>
      <c r="Z2930"/>
      <c r="AA2930"/>
    </row>
    <row r="2931" spans="1:27" s="44" customFormat="1" x14ac:dyDescent="0.15">
      <c r="A2931" s="66"/>
      <c r="O2931"/>
      <c r="T2931"/>
      <c r="U2931"/>
      <c r="V2931"/>
      <c r="W2931"/>
      <c r="X2931"/>
      <c r="Y2931"/>
      <c r="Z2931"/>
      <c r="AA2931"/>
    </row>
    <row r="2932" spans="1:27" s="44" customFormat="1" x14ac:dyDescent="0.15">
      <c r="A2932" s="66"/>
      <c r="O2932"/>
      <c r="T2932"/>
      <c r="U2932"/>
      <c r="V2932"/>
      <c r="W2932"/>
      <c r="X2932"/>
      <c r="Y2932"/>
      <c r="Z2932"/>
      <c r="AA2932"/>
    </row>
    <row r="2933" spans="1:27" s="44" customFormat="1" x14ac:dyDescent="0.15">
      <c r="A2933" s="66"/>
      <c r="O2933"/>
      <c r="T2933"/>
      <c r="U2933"/>
      <c r="V2933"/>
      <c r="W2933"/>
      <c r="X2933"/>
      <c r="Y2933"/>
      <c r="Z2933"/>
      <c r="AA2933"/>
    </row>
    <row r="2934" spans="1:27" s="44" customFormat="1" x14ac:dyDescent="0.15">
      <c r="A2934" s="66"/>
      <c r="O2934"/>
      <c r="T2934"/>
      <c r="U2934"/>
      <c r="V2934"/>
      <c r="W2934"/>
      <c r="X2934"/>
      <c r="Y2934"/>
      <c r="Z2934"/>
      <c r="AA2934"/>
    </row>
    <row r="2935" spans="1:27" s="44" customFormat="1" x14ac:dyDescent="0.15">
      <c r="A2935" s="66"/>
      <c r="O2935"/>
      <c r="T2935"/>
      <c r="U2935"/>
      <c r="V2935"/>
      <c r="W2935"/>
      <c r="X2935"/>
      <c r="Y2935"/>
      <c r="Z2935"/>
      <c r="AA2935"/>
    </row>
    <row r="2936" spans="1:27" s="44" customFormat="1" x14ac:dyDescent="0.15">
      <c r="A2936" s="66"/>
      <c r="O2936"/>
      <c r="T2936"/>
      <c r="U2936"/>
      <c r="V2936"/>
      <c r="W2936"/>
      <c r="X2936"/>
      <c r="Y2936"/>
      <c r="Z2936"/>
      <c r="AA2936"/>
    </row>
    <row r="2937" spans="1:27" s="44" customFormat="1" x14ac:dyDescent="0.15">
      <c r="A2937" s="66"/>
      <c r="O2937"/>
      <c r="T2937"/>
      <c r="U2937"/>
      <c r="V2937"/>
      <c r="W2937"/>
      <c r="X2937"/>
      <c r="Y2937"/>
      <c r="Z2937"/>
      <c r="AA2937"/>
    </row>
    <row r="2938" spans="1:27" s="44" customFormat="1" x14ac:dyDescent="0.15">
      <c r="A2938" s="66"/>
      <c r="O2938"/>
      <c r="T2938"/>
      <c r="U2938"/>
      <c r="V2938"/>
      <c r="W2938"/>
      <c r="X2938"/>
      <c r="Y2938"/>
      <c r="Z2938"/>
      <c r="AA2938"/>
    </row>
    <row r="2939" spans="1:27" s="44" customFormat="1" x14ac:dyDescent="0.15">
      <c r="A2939" s="66"/>
      <c r="O2939"/>
      <c r="T2939"/>
      <c r="U2939"/>
      <c r="V2939"/>
      <c r="W2939"/>
      <c r="X2939"/>
      <c r="Y2939"/>
      <c r="Z2939"/>
      <c r="AA2939"/>
    </row>
    <row r="2940" spans="1:27" s="44" customFormat="1" x14ac:dyDescent="0.15">
      <c r="A2940" s="66"/>
      <c r="O2940"/>
      <c r="T2940"/>
      <c r="U2940"/>
      <c r="V2940"/>
      <c r="W2940"/>
      <c r="X2940"/>
      <c r="Y2940"/>
      <c r="Z2940"/>
      <c r="AA2940"/>
    </row>
    <row r="2941" spans="1:27" s="44" customFormat="1" x14ac:dyDescent="0.15">
      <c r="A2941" s="66"/>
      <c r="O2941"/>
      <c r="T2941"/>
      <c r="U2941"/>
      <c r="V2941"/>
      <c r="W2941"/>
      <c r="X2941"/>
      <c r="Y2941"/>
      <c r="Z2941"/>
      <c r="AA2941"/>
    </row>
    <row r="2942" spans="1:27" s="44" customFormat="1" x14ac:dyDescent="0.15">
      <c r="A2942" s="66"/>
      <c r="O2942"/>
      <c r="T2942"/>
      <c r="U2942"/>
      <c r="V2942"/>
      <c r="W2942"/>
      <c r="X2942"/>
      <c r="Y2942"/>
      <c r="Z2942"/>
      <c r="AA2942"/>
    </row>
    <row r="2943" spans="1:27" s="44" customFormat="1" x14ac:dyDescent="0.15">
      <c r="A2943" s="66"/>
      <c r="O2943"/>
      <c r="T2943"/>
      <c r="U2943"/>
      <c r="V2943"/>
      <c r="W2943"/>
      <c r="X2943"/>
      <c r="Y2943"/>
      <c r="Z2943"/>
      <c r="AA2943"/>
    </row>
    <row r="2944" spans="1:27" s="44" customFormat="1" x14ac:dyDescent="0.15">
      <c r="A2944" s="66"/>
      <c r="O2944"/>
      <c r="T2944"/>
      <c r="U2944"/>
      <c r="V2944"/>
      <c r="W2944"/>
      <c r="X2944"/>
      <c r="Y2944"/>
      <c r="Z2944"/>
      <c r="AA2944"/>
    </row>
    <row r="2945" spans="1:27" s="44" customFormat="1" x14ac:dyDescent="0.15">
      <c r="A2945" s="66"/>
      <c r="O2945"/>
      <c r="T2945"/>
      <c r="U2945"/>
      <c r="V2945"/>
      <c r="W2945"/>
      <c r="X2945"/>
      <c r="Y2945"/>
      <c r="Z2945"/>
      <c r="AA2945"/>
    </row>
    <row r="2946" spans="1:27" s="44" customFormat="1" x14ac:dyDescent="0.15">
      <c r="A2946" s="66"/>
      <c r="O2946"/>
      <c r="T2946"/>
      <c r="U2946"/>
      <c r="V2946"/>
      <c r="W2946"/>
      <c r="X2946"/>
      <c r="Y2946"/>
      <c r="Z2946"/>
      <c r="AA2946"/>
    </row>
    <row r="2947" spans="1:27" s="44" customFormat="1" x14ac:dyDescent="0.15">
      <c r="A2947" s="66"/>
      <c r="O2947"/>
      <c r="T2947"/>
      <c r="U2947"/>
      <c r="V2947"/>
      <c r="W2947"/>
      <c r="X2947"/>
      <c r="Y2947"/>
      <c r="Z2947"/>
      <c r="AA2947"/>
    </row>
    <row r="2948" spans="1:27" s="44" customFormat="1" x14ac:dyDescent="0.15">
      <c r="A2948" s="66"/>
      <c r="O2948"/>
      <c r="T2948"/>
      <c r="U2948"/>
      <c r="V2948"/>
      <c r="W2948"/>
      <c r="X2948"/>
      <c r="Y2948"/>
      <c r="Z2948"/>
      <c r="AA2948"/>
    </row>
    <row r="2949" spans="1:27" s="44" customFormat="1" x14ac:dyDescent="0.15">
      <c r="A2949" s="66"/>
      <c r="O2949"/>
      <c r="T2949"/>
      <c r="U2949"/>
      <c r="V2949"/>
      <c r="W2949"/>
      <c r="X2949"/>
      <c r="Y2949"/>
      <c r="Z2949"/>
      <c r="AA2949"/>
    </row>
    <row r="2950" spans="1:27" s="44" customFormat="1" x14ac:dyDescent="0.15">
      <c r="A2950" s="66"/>
      <c r="O2950"/>
      <c r="T2950"/>
      <c r="U2950"/>
      <c r="V2950"/>
      <c r="W2950"/>
      <c r="X2950"/>
      <c r="Y2950"/>
      <c r="Z2950"/>
      <c r="AA2950"/>
    </row>
    <row r="2951" spans="1:27" s="44" customFormat="1" x14ac:dyDescent="0.15">
      <c r="A2951" s="66"/>
      <c r="O2951"/>
      <c r="T2951"/>
      <c r="U2951"/>
      <c r="V2951"/>
      <c r="W2951"/>
      <c r="X2951"/>
      <c r="Y2951"/>
      <c r="Z2951"/>
      <c r="AA2951"/>
    </row>
    <row r="2952" spans="1:27" s="44" customFormat="1" x14ac:dyDescent="0.15">
      <c r="A2952" s="66"/>
      <c r="O2952"/>
      <c r="T2952"/>
      <c r="U2952"/>
      <c r="V2952"/>
      <c r="W2952"/>
      <c r="X2952"/>
      <c r="Y2952"/>
      <c r="Z2952"/>
      <c r="AA2952"/>
    </row>
    <row r="2953" spans="1:27" s="44" customFormat="1" x14ac:dyDescent="0.15">
      <c r="A2953" s="66"/>
      <c r="O2953"/>
      <c r="T2953"/>
      <c r="U2953"/>
      <c r="V2953"/>
      <c r="W2953"/>
      <c r="X2953"/>
      <c r="Y2953"/>
      <c r="Z2953"/>
      <c r="AA2953"/>
    </row>
    <row r="2954" spans="1:27" s="44" customFormat="1" x14ac:dyDescent="0.15">
      <c r="A2954" s="66"/>
      <c r="O2954"/>
      <c r="T2954"/>
      <c r="U2954"/>
      <c r="V2954"/>
      <c r="W2954"/>
      <c r="X2954"/>
      <c r="Y2954"/>
      <c r="Z2954"/>
      <c r="AA2954"/>
    </row>
    <row r="2955" spans="1:27" s="44" customFormat="1" x14ac:dyDescent="0.15">
      <c r="A2955" s="66"/>
      <c r="O2955"/>
      <c r="T2955"/>
      <c r="U2955"/>
      <c r="V2955"/>
      <c r="W2955"/>
      <c r="X2955"/>
      <c r="Y2955"/>
      <c r="Z2955"/>
      <c r="AA2955"/>
    </row>
    <row r="2956" spans="1:27" s="44" customFormat="1" x14ac:dyDescent="0.15">
      <c r="A2956" s="66"/>
      <c r="O2956"/>
      <c r="T2956"/>
      <c r="U2956"/>
      <c r="V2956"/>
      <c r="W2956"/>
      <c r="X2956"/>
      <c r="Y2956"/>
      <c r="Z2956"/>
      <c r="AA2956"/>
    </row>
    <row r="2957" spans="1:27" s="44" customFormat="1" x14ac:dyDescent="0.15">
      <c r="A2957" s="66"/>
      <c r="O2957"/>
      <c r="T2957"/>
      <c r="U2957"/>
      <c r="V2957"/>
      <c r="W2957"/>
      <c r="X2957"/>
      <c r="Y2957"/>
      <c r="Z2957"/>
      <c r="AA2957"/>
    </row>
    <row r="2958" spans="1:27" s="44" customFormat="1" x14ac:dyDescent="0.15">
      <c r="A2958" s="66"/>
      <c r="O2958"/>
      <c r="T2958"/>
      <c r="U2958"/>
      <c r="V2958"/>
      <c r="W2958"/>
      <c r="X2958"/>
      <c r="Y2958"/>
      <c r="Z2958"/>
      <c r="AA2958"/>
    </row>
    <row r="2959" spans="1:27" s="44" customFormat="1" x14ac:dyDescent="0.15">
      <c r="A2959" s="66"/>
      <c r="O2959"/>
      <c r="T2959"/>
      <c r="U2959"/>
      <c r="V2959"/>
      <c r="W2959"/>
      <c r="X2959"/>
      <c r="Y2959"/>
      <c r="Z2959"/>
      <c r="AA2959"/>
    </row>
    <row r="2960" spans="1:27" s="44" customFormat="1" x14ac:dyDescent="0.15">
      <c r="A2960" s="66"/>
      <c r="O2960"/>
      <c r="T2960"/>
      <c r="U2960"/>
      <c r="V2960"/>
      <c r="W2960"/>
      <c r="X2960"/>
      <c r="Y2960"/>
      <c r="Z2960"/>
      <c r="AA2960"/>
    </row>
    <row r="2961" spans="1:27" s="44" customFormat="1" x14ac:dyDescent="0.15">
      <c r="A2961" s="66"/>
      <c r="O2961"/>
      <c r="T2961"/>
      <c r="U2961"/>
      <c r="V2961"/>
      <c r="W2961"/>
      <c r="X2961"/>
      <c r="Y2961"/>
      <c r="Z2961"/>
      <c r="AA2961"/>
    </row>
    <row r="2962" spans="1:27" s="44" customFormat="1" x14ac:dyDescent="0.15">
      <c r="A2962" s="66"/>
      <c r="O2962"/>
      <c r="T2962"/>
      <c r="U2962"/>
      <c r="V2962"/>
      <c r="W2962"/>
      <c r="X2962"/>
      <c r="Y2962"/>
      <c r="Z2962"/>
      <c r="AA2962"/>
    </row>
    <row r="2963" spans="1:27" s="44" customFormat="1" x14ac:dyDescent="0.15">
      <c r="A2963" s="66"/>
      <c r="O2963"/>
      <c r="T2963"/>
      <c r="U2963"/>
      <c r="V2963"/>
      <c r="W2963"/>
      <c r="X2963"/>
      <c r="Y2963"/>
      <c r="Z2963"/>
      <c r="AA2963"/>
    </row>
    <row r="2964" spans="1:27" s="44" customFormat="1" x14ac:dyDescent="0.15">
      <c r="A2964" s="66"/>
      <c r="O2964"/>
      <c r="T2964"/>
      <c r="U2964"/>
      <c r="V2964"/>
      <c r="W2964"/>
      <c r="X2964"/>
      <c r="Y2964"/>
      <c r="Z2964"/>
      <c r="AA2964"/>
    </row>
    <row r="2965" spans="1:27" s="44" customFormat="1" x14ac:dyDescent="0.15">
      <c r="A2965" s="66"/>
      <c r="O2965"/>
      <c r="T2965"/>
      <c r="U2965"/>
      <c r="V2965"/>
      <c r="W2965"/>
      <c r="X2965"/>
      <c r="Y2965"/>
      <c r="Z2965"/>
      <c r="AA2965"/>
    </row>
    <row r="2966" spans="1:27" s="44" customFormat="1" x14ac:dyDescent="0.15">
      <c r="A2966" s="66"/>
      <c r="O2966"/>
      <c r="T2966"/>
      <c r="U2966"/>
      <c r="V2966"/>
      <c r="W2966"/>
      <c r="X2966"/>
      <c r="Y2966"/>
      <c r="Z2966"/>
      <c r="AA2966"/>
    </row>
    <row r="2967" spans="1:27" s="44" customFormat="1" x14ac:dyDescent="0.15">
      <c r="A2967" s="66"/>
      <c r="O2967"/>
      <c r="T2967"/>
      <c r="U2967"/>
      <c r="V2967"/>
      <c r="W2967"/>
      <c r="X2967"/>
      <c r="Y2967"/>
      <c r="Z2967"/>
      <c r="AA2967"/>
    </row>
    <row r="2968" spans="1:27" s="44" customFormat="1" x14ac:dyDescent="0.15">
      <c r="A2968" s="66"/>
      <c r="O2968"/>
      <c r="T2968"/>
      <c r="U2968"/>
      <c r="V2968"/>
      <c r="W2968"/>
      <c r="X2968"/>
      <c r="Y2968"/>
      <c r="Z2968"/>
      <c r="AA2968"/>
    </row>
    <row r="2969" spans="1:27" s="44" customFormat="1" x14ac:dyDescent="0.15">
      <c r="A2969" s="66"/>
      <c r="O2969"/>
      <c r="T2969"/>
      <c r="U2969"/>
      <c r="V2969"/>
      <c r="W2969"/>
      <c r="X2969"/>
      <c r="Y2969"/>
      <c r="Z2969"/>
      <c r="AA2969"/>
    </row>
    <row r="2970" spans="1:27" s="44" customFormat="1" x14ac:dyDescent="0.15">
      <c r="A2970" s="66"/>
      <c r="O2970"/>
      <c r="T2970"/>
      <c r="U2970"/>
      <c r="V2970"/>
      <c r="W2970"/>
      <c r="X2970"/>
      <c r="Y2970"/>
      <c r="Z2970"/>
      <c r="AA2970"/>
    </row>
    <row r="2971" spans="1:27" s="44" customFormat="1" x14ac:dyDescent="0.15">
      <c r="A2971" s="66"/>
      <c r="O2971"/>
      <c r="T2971"/>
      <c r="U2971"/>
      <c r="V2971"/>
      <c r="W2971"/>
      <c r="X2971"/>
      <c r="Y2971"/>
      <c r="Z2971"/>
      <c r="AA2971"/>
    </row>
    <row r="2972" spans="1:27" s="44" customFormat="1" x14ac:dyDescent="0.15">
      <c r="A2972" s="66"/>
      <c r="O2972"/>
      <c r="T2972"/>
      <c r="U2972"/>
      <c r="V2972"/>
      <c r="W2972"/>
      <c r="X2972"/>
      <c r="Y2972"/>
      <c r="Z2972"/>
      <c r="AA2972"/>
    </row>
    <row r="2973" spans="1:27" s="44" customFormat="1" x14ac:dyDescent="0.15">
      <c r="A2973" s="66"/>
      <c r="O2973"/>
      <c r="T2973"/>
      <c r="U2973"/>
      <c r="V2973"/>
      <c r="W2973"/>
      <c r="X2973"/>
      <c r="Y2973"/>
      <c r="Z2973"/>
      <c r="AA2973"/>
    </row>
    <row r="2974" spans="1:27" s="44" customFormat="1" x14ac:dyDescent="0.15">
      <c r="A2974" s="66"/>
      <c r="O2974"/>
      <c r="T2974"/>
      <c r="U2974"/>
      <c r="V2974"/>
      <c r="W2974"/>
      <c r="X2974"/>
      <c r="Y2974"/>
      <c r="Z2974"/>
      <c r="AA2974"/>
    </row>
    <row r="2975" spans="1:27" s="44" customFormat="1" x14ac:dyDescent="0.15">
      <c r="A2975" s="66"/>
      <c r="O2975"/>
      <c r="T2975"/>
      <c r="U2975"/>
      <c r="V2975"/>
      <c r="W2975"/>
      <c r="X2975"/>
      <c r="Y2975"/>
      <c r="Z2975"/>
      <c r="AA2975"/>
    </row>
    <row r="2976" spans="1:27" s="44" customFormat="1" x14ac:dyDescent="0.15">
      <c r="A2976" s="66"/>
      <c r="O2976"/>
      <c r="T2976"/>
      <c r="U2976"/>
      <c r="V2976"/>
      <c r="W2976"/>
      <c r="X2976"/>
      <c r="Y2976"/>
      <c r="Z2976"/>
      <c r="AA2976"/>
    </row>
    <row r="2977" spans="1:27" s="44" customFormat="1" x14ac:dyDescent="0.15">
      <c r="A2977" s="66"/>
      <c r="O2977"/>
      <c r="T2977"/>
      <c r="U2977"/>
      <c r="V2977"/>
      <c r="W2977"/>
      <c r="X2977"/>
      <c r="Y2977"/>
      <c r="Z2977"/>
      <c r="AA2977"/>
    </row>
    <row r="2978" spans="1:27" s="44" customFormat="1" x14ac:dyDescent="0.15">
      <c r="A2978" s="66"/>
      <c r="O2978"/>
      <c r="T2978"/>
      <c r="U2978"/>
      <c r="V2978"/>
      <c r="W2978"/>
      <c r="X2978"/>
      <c r="Y2978"/>
      <c r="Z2978"/>
      <c r="AA2978"/>
    </row>
    <row r="2979" spans="1:27" s="44" customFormat="1" x14ac:dyDescent="0.15">
      <c r="A2979" s="66"/>
      <c r="O2979"/>
      <c r="T2979"/>
      <c r="U2979"/>
      <c r="V2979"/>
      <c r="W2979"/>
      <c r="X2979"/>
      <c r="Y2979"/>
      <c r="Z2979"/>
      <c r="AA2979"/>
    </row>
    <row r="2980" spans="1:27" s="44" customFormat="1" x14ac:dyDescent="0.15">
      <c r="A2980" s="66"/>
      <c r="O2980"/>
      <c r="T2980"/>
      <c r="U2980"/>
      <c r="V2980"/>
      <c r="W2980"/>
      <c r="X2980"/>
      <c r="Y2980"/>
      <c r="Z2980"/>
      <c r="AA2980"/>
    </row>
    <row r="2981" spans="1:27" s="44" customFormat="1" x14ac:dyDescent="0.15">
      <c r="A2981" s="66"/>
      <c r="O2981"/>
      <c r="T2981"/>
      <c r="U2981"/>
      <c r="V2981"/>
      <c r="W2981"/>
      <c r="X2981"/>
      <c r="Y2981"/>
      <c r="Z2981"/>
      <c r="AA2981"/>
    </row>
    <row r="2982" spans="1:27" s="44" customFormat="1" x14ac:dyDescent="0.15">
      <c r="A2982" s="66"/>
      <c r="O2982"/>
      <c r="T2982"/>
      <c r="U2982"/>
      <c r="V2982"/>
      <c r="W2982"/>
      <c r="X2982"/>
      <c r="Y2982"/>
      <c r="Z2982"/>
      <c r="AA2982"/>
    </row>
    <row r="2983" spans="1:27" s="44" customFormat="1" x14ac:dyDescent="0.15">
      <c r="A2983" s="66"/>
      <c r="O2983"/>
      <c r="T2983"/>
      <c r="U2983"/>
      <c r="V2983"/>
      <c r="W2983"/>
      <c r="X2983"/>
      <c r="Y2983"/>
      <c r="Z2983"/>
      <c r="AA2983"/>
    </row>
    <row r="2984" spans="1:27" s="44" customFormat="1" x14ac:dyDescent="0.15">
      <c r="A2984" s="66"/>
      <c r="O2984"/>
      <c r="T2984"/>
      <c r="U2984"/>
      <c r="V2984"/>
      <c r="W2984"/>
      <c r="X2984"/>
      <c r="Y2984"/>
      <c r="Z2984"/>
      <c r="AA2984"/>
    </row>
    <row r="2985" spans="1:27" s="44" customFormat="1" x14ac:dyDescent="0.15">
      <c r="A2985" s="66"/>
      <c r="O2985"/>
      <c r="T2985"/>
      <c r="U2985"/>
      <c r="V2985"/>
      <c r="W2985"/>
      <c r="X2985"/>
      <c r="Y2985"/>
      <c r="Z2985"/>
      <c r="AA2985"/>
    </row>
    <row r="2986" spans="1:27" s="44" customFormat="1" x14ac:dyDescent="0.15">
      <c r="A2986" s="66"/>
      <c r="O2986"/>
      <c r="T2986"/>
      <c r="U2986"/>
      <c r="V2986"/>
      <c r="W2986"/>
      <c r="X2986"/>
      <c r="Y2986"/>
      <c r="Z2986"/>
      <c r="AA2986"/>
    </row>
    <row r="2987" spans="1:27" s="44" customFormat="1" x14ac:dyDescent="0.15">
      <c r="A2987" s="66"/>
      <c r="O2987"/>
      <c r="T2987"/>
      <c r="U2987"/>
      <c r="V2987"/>
      <c r="W2987"/>
      <c r="X2987"/>
      <c r="Y2987"/>
      <c r="Z2987"/>
      <c r="AA2987"/>
    </row>
    <row r="2988" spans="1:27" s="44" customFormat="1" x14ac:dyDescent="0.15">
      <c r="A2988" s="66"/>
      <c r="O2988"/>
      <c r="T2988"/>
      <c r="U2988"/>
      <c r="V2988"/>
      <c r="W2988"/>
      <c r="X2988"/>
      <c r="Y2988"/>
      <c r="Z2988"/>
      <c r="AA2988"/>
    </row>
    <row r="2989" spans="1:27" s="44" customFormat="1" x14ac:dyDescent="0.15">
      <c r="A2989" s="66"/>
      <c r="O2989"/>
      <c r="T2989"/>
      <c r="U2989"/>
      <c r="V2989"/>
      <c r="W2989"/>
      <c r="X2989"/>
      <c r="Y2989"/>
      <c r="Z2989"/>
      <c r="AA2989"/>
    </row>
    <row r="2990" spans="1:27" s="44" customFormat="1" x14ac:dyDescent="0.15">
      <c r="A2990" s="66"/>
      <c r="O2990"/>
      <c r="T2990"/>
      <c r="U2990"/>
      <c r="V2990"/>
      <c r="W2990"/>
      <c r="X2990"/>
      <c r="Y2990"/>
      <c r="Z2990"/>
      <c r="AA2990"/>
    </row>
    <row r="2991" spans="1:27" s="44" customFormat="1" x14ac:dyDescent="0.15">
      <c r="A2991" s="66"/>
      <c r="O2991"/>
      <c r="T2991"/>
      <c r="U2991"/>
      <c r="V2991"/>
      <c r="W2991"/>
      <c r="X2991"/>
      <c r="Y2991"/>
      <c r="Z2991"/>
      <c r="AA2991"/>
    </row>
    <row r="2992" spans="1:27" s="44" customFormat="1" x14ac:dyDescent="0.15">
      <c r="A2992" s="66"/>
      <c r="O2992"/>
      <c r="T2992"/>
      <c r="U2992"/>
      <c r="V2992"/>
      <c r="W2992"/>
      <c r="X2992"/>
      <c r="Y2992"/>
      <c r="Z2992"/>
      <c r="AA2992"/>
    </row>
    <row r="2993" spans="1:27" s="44" customFormat="1" x14ac:dyDescent="0.15">
      <c r="A2993" s="66"/>
      <c r="O2993"/>
      <c r="T2993"/>
      <c r="U2993"/>
      <c r="V2993"/>
      <c r="W2993"/>
      <c r="X2993"/>
      <c r="Y2993"/>
      <c r="Z2993"/>
      <c r="AA2993"/>
    </row>
    <row r="2994" spans="1:27" s="44" customFormat="1" x14ac:dyDescent="0.15">
      <c r="A2994" s="66"/>
      <c r="O2994"/>
      <c r="T2994"/>
      <c r="U2994"/>
      <c r="V2994"/>
      <c r="W2994"/>
      <c r="X2994"/>
      <c r="Y2994"/>
      <c r="Z2994"/>
      <c r="AA2994"/>
    </row>
    <row r="2995" spans="1:27" s="44" customFormat="1" x14ac:dyDescent="0.15">
      <c r="A2995" s="66"/>
      <c r="O2995"/>
      <c r="T2995"/>
      <c r="U2995"/>
      <c r="V2995"/>
      <c r="W2995"/>
      <c r="X2995"/>
      <c r="Y2995"/>
      <c r="Z2995"/>
      <c r="AA2995"/>
    </row>
    <row r="2996" spans="1:27" s="44" customFormat="1" x14ac:dyDescent="0.15">
      <c r="A2996" s="66"/>
      <c r="O2996"/>
      <c r="T2996"/>
      <c r="U2996"/>
      <c r="V2996"/>
      <c r="W2996"/>
      <c r="X2996"/>
      <c r="Y2996"/>
      <c r="Z2996"/>
      <c r="AA2996"/>
    </row>
    <row r="2997" spans="1:27" s="44" customFormat="1" x14ac:dyDescent="0.15">
      <c r="A2997" s="66"/>
      <c r="O2997"/>
      <c r="T2997"/>
      <c r="U2997"/>
      <c r="V2997"/>
      <c r="W2997"/>
      <c r="X2997"/>
      <c r="Y2997"/>
      <c r="Z2997"/>
      <c r="AA2997"/>
    </row>
    <row r="2998" spans="1:27" s="44" customFormat="1" x14ac:dyDescent="0.15">
      <c r="A2998" s="66"/>
      <c r="O2998"/>
      <c r="T2998"/>
      <c r="U2998"/>
      <c r="V2998"/>
      <c r="W2998"/>
      <c r="X2998"/>
      <c r="Y2998"/>
      <c r="Z2998"/>
      <c r="AA2998"/>
    </row>
    <row r="2999" spans="1:27" s="44" customFormat="1" x14ac:dyDescent="0.15">
      <c r="A2999" s="66"/>
      <c r="O2999"/>
      <c r="T2999"/>
      <c r="U2999"/>
      <c r="V2999"/>
      <c r="W2999"/>
      <c r="X2999"/>
      <c r="Y2999"/>
      <c r="Z2999"/>
      <c r="AA2999"/>
    </row>
    <row r="3000" spans="1:27" s="44" customFormat="1" x14ac:dyDescent="0.15">
      <c r="A3000" s="66"/>
      <c r="O3000"/>
      <c r="T3000"/>
      <c r="U3000"/>
      <c r="V3000"/>
      <c r="W3000"/>
      <c r="X3000"/>
      <c r="Y3000"/>
      <c r="Z3000"/>
      <c r="AA3000"/>
    </row>
    <row r="3001" spans="1:27" s="44" customFormat="1" x14ac:dyDescent="0.15">
      <c r="A3001" s="66"/>
      <c r="O3001"/>
      <c r="T3001"/>
      <c r="U3001"/>
      <c r="V3001"/>
      <c r="W3001"/>
      <c r="X3001"/>
      <c r="Y3001"/>
      <c r="Z3001"/>
      <c r="AA3001"/>
    </row>
    <row r="3002" spans="1:27" s="44" customFormat="1" x14ac:dyDescent="0.15">
      <c r="A3002" s="66"/>
      <c r="O3002"/>
      <c r="T3002"/>
      <c r="U3002"/>
      <c r="V3002"/>
      <c r="W3002"/>
      <c r="X3002"/>
      <c r="Y3002"/>
      <c r="Z3002"/>
      <c r="AA3002"/>
    </row>
    <row r="3003" spans="1:27" s="44" customFormat="1" x14ac:dyDescent="0.15">
      <c r="A3003" s="66"/>
      <c r="O3003"/>
      <c r="T3003"/>
      <c r="U3003"/>
      <c r="V3003"/>
      <c r="W3003"/>
      <c r="X3003"/>
      <c r="Y3003"/>
      <c r="Z3003"/>
      <c r="AA3003"/>
    </row>
    <row r="3004" spans="1:27" s="44" customFormat="1" x14ac:dyDescent="0.15">
      <c r="A3004" s="66"/>
      <c r="O3004"/>
      <c r="T3004"/>
      <c r="U3004"/>
      <c r="V3004"/>
      <c r="W3004"/>
      <c r="X3004"/>
      <c r="Y3004"/>
      <c r="Z3004"/>
      <c r="AA3004"/>
    </row>
    <row r="3005" spans="1:27" s="44" customFormat="1" x14ac:dyDescent="0.15">
      <c r="A3005" s="66"/>
      <c r="O3005"/>
      <c r="T3005"/>
      <c r="U3005"/>
      <c r="V3005"/>
      <c r="W3005"/>
      <c r="X3005"/>
      <c r="Y3005"/>
      <c r="Z3005"/>
      <c r="AA3005"/>
    </row>
    <row r="3006" spans="1:27" s="44" customFormat="1" x14ac:dyDescent="0.15">
      <c r="A3006" s="66"/>
      <c r="O3006"/>
      <c r="T3006"/>
      <c r="U3006"/>
      <c r="V3006"/>
      <c r="W3006"/>
      <c r="X3006"/>
      <c r="Y3006"/>
      <c r="Z3006"/>
      <c r="AA3006"/>
    </row>
    <row r="3007" spans="1:27" s="44" customFormat="1" x14ac:dyDescent="0.15">
      <c r="A3007" s="66"/>
      <c r="O3007"/>
      <c r="T3007"/>
      <c r="U3007"/>
      <c r="V3007"/>
      <c r="W3007"/>
      <c r="X3007"/>
      <c r="Y3007"/>
      <c r="Z3007"/>
      <c r="AA3007"/>
    </row>
    <row r="3008" spans="1:27" s="44" customFormat="1" x14ac:dyDescent="0.15">
      <c r="A3008" s="66"/>
      <c r="O3008"/>
      <c r="T3008"/>
      <c r="U3008"/>
      <c r="V3008"/>
      <c r="W3008"/>
      <c r="X3008"/>
      <c r="Y3008"/>
      <c r="Z3008"/>
      <c r="AA3008"/>
    </row>
    <row r="3009" spans="1:27" s="44" customFormat="1" x14ac:dyDescent="0.15">
      <c r="A3009" s="66"/>
      <c r="O3009"/>
      <c r="T3009"/>
      <c r="U3009"/>
      <c r="V3009"/>
      <c r="W3009"/>
      <c r="X3009"/>
      <c r="Y3009"/>
      <c r="Z3009"/>
      <c r="AA3009"/>
    </row>
    <row r="3010" spans="1:27" s="44" customFormat="1" x14ac:dyDescent="0.15">
      <c r="A3010" s="66"/>
      <c r="O3010"/>
      <c r="T3010"/>
      <c r="U3010"/>
      <c r="V3010"/>
      <c r="W3010"/>
      <c r="X3010"/>
      <c r="Y3010"/>
      <c r="Z3010"/>
      <c r="AA3010"/>
    </row>
    <row r="3011" spans="1:27" s="44" customFormat="1" x14ac:dyDescent="0.15">
      <c r="A3011" s="66"/>
      <c r="O3011"/>
      <c r="T3011"/>
      <c r="U3011"/>
      <c r="V3011"/>
      <c r="W3011"/>
      <c r="X3011"/>
      <c r="Y3011"/>
      <c r="Z3011"/>
      <c r="AA3011"/>
    </row>
    <row r="3012" spans="1:27" s="44" customFormat="1" x14ac:dyDescent="0.15">
      <c r="A3012" s="66"/>
      <c r="O3012"/>
      <c r="T3012"/>
      <c r="U3012"/>
      <c r="V3012"/>
      <c r="W3012"/>
      <c r="X3012"/>
      <c r="Y3012"/>
      <c r="Z3012"/>
      <c r="AA3012"/>
    </row>
    <row r="3013" spans="1:27" s="44" customFormat="1" x14ac:dyDescent="0.15">
      <c r="A3013" s="66"/>
      <c r="O3013"/>
      <c r="T3013"/>
      <c r="U3013"/>
      <c r="V3013"/>
      <c r="W3013"/>
      <c r="X3013"/>
      <c r="Y3013"/>
      <c r="Z3013"/>
      <c r="AA3013"/>
    </row>
    <row r="3014" spans="1:27" s="44" customFormat="1" x14ac:dyDescent="0.15">
      <c r="A3014" s="66"/>
      <c r="O3014"/>
      <c r="T3014"/>
      <c r="U3014"/>
      <c r="V3014"/>
      <c r="W3014"/>
      <c r="X3014"/>
      <c r="Y3014"/>
      <c r="Z3014"/>
      <c r="AA3014"/>
    </row>
    <row r="3015" spans="1:27" s="44" customFormat="1" x14ac:dyDescent="0.15">
      <c r="A3015" s="66"/>
      <c r="O3015"/>
      <c r="T3015"/>
      <c r="U3015"/>
      <c r="V3015"/>
      <c r="W3015"/>
      <c r="X3015"/>
      <c r="Y3015"/>
      <c r="Z3015"/>
      <c r="AA3015"/>
    </row>
    <row r="3016" spans="1:27" s="44" customFormat="1" x14ac:dyDescent="0.15">
      <c r="A3016" s="66"/>
      <c r="O3016"/>
      <c r="T3016"/>
      <c r="U3016"/>
      <c r="V3016"/>
      <c r="W3016"/>
      <c r="X3016"/>
      <c r="Y3016"/>
      <c r="Z3016"/>
      <c r="AA3016"/>
    </row>
    <row r="3017" spans="1:27" s="44" customFormat="1" x14ac:dyDescent="0.15">
      <c r="A3017" s="66"/>
      <c r="O3017"/>
      <c r="T3017"/>
      <c r="U3017"/>
      <c r="V3017"/>
      <c r="W3017"/>
      <c r="X3017"/>
      <c r="Y3017"/>
      <c r="Z3017"/>
      <c r="AA3017"/>
    </row>
    <row r="3018" spans="1:27" s="44" customFormat="1" x14ac:dyDescent="0.15">
      <c r="A3018" s="66"/>
      <c r="O3018"/>
      <c r="T3018"/>
      <c r="U3018"/>
      <c r="V3018"/>
      <c r="W3018"/>
      <c r="X3018"/>
      <c r="Y3018"/>
      <c r="Z3018"/>
      <c r="AA3018"/>
    </row>
    <row r="3019" spans="1:27" s="44" customFormat="1" x14ac:dyDescent="0.15">
      <c r="A3019" s="66"/>
      <c r="O3019"/>
      <c r="T3019"/>
      <c r="U3019"/>
      <c r="V3019"/>
      <c r="W3019"/>
      <c r="X3019"/>
      <c r="Y3019"/>
      <c r="Z3019"/>
      <c r="AA3019"/>
    </row>
    <row r="3020" spans="1:27" s="44" customFormat="1" x14ac:dyDescent="0.15">
      <c r="A3020" s="66"/>
      <c r="O3020"/>
      <c r="T3020"/>
      <c r="U3020"/>
      <c r="V3020"/>
      <c r="W3020"/>
      <c r="X3020"/>
      <c r="Y3020"/>
      <c r="Z3020"/>
      <c r="AA3020"/>
    </row>
    <row r="3021" spans="1:27" s="44" customFormat="1" x14ac:dyDescent="0.15">
      <c r="A3021" s="66"/>
      <c r="O3021"/>
      <c r="T3021"/>
      <c r="U3021"/>
      <c r="V3021"/>
      <c r="W3021"/>
      <c r="X3021"/>
      <c r="Y3021"/>
      <c r="Z3021"/>
      <c r="AA3021"/>
    </row>
    <row r="3022" spans="1:27" s="44" customFormat="1" x14ac:dyDescent="0.15">
      <c r="A3022" s="66"/>
      <c r="O3022"/>
      <c r="T3022"/>
      <c r="U3022"/>
      <c r="V3022"/>
      <c r="W3022"/>
      <c r="X3022"/>
      <c r="Y3022"/>
      <c r="Z3022"/>
      <c r="AA3022"/>
    </row>
    <row r="3023" spans="1:27" s="44" customFormat="1" x14ac:dyDescent="0.15">
      <c r="A3023" s="66"/>
      <c r="O3023"/>
      <c r="T3023"/>
      <c r="U3023"/>
      <c r="V3023"/>
      <c r="W3023"/>
      <c r="X3023"/>
      <c r="Y3023"/>
      <c r="Z3023"/>
      <c r="AA3023"/>
    </row>
    <row r="3024" spans="1:27" s="44" customFormat="1" x14ac:dyDescent="0.15">
      <c r="A3024" s="66"/>
      <c r="O3024"/>
      <c r="T3024"/>
      <c r="U3024"/>
      <c r="V3024"/>
      <c r="W3024"/>
      <c r="X3024"/>
      <c r="Y3024"/>
      <c r="Z3024"/>
      <c r="AA3024"/>
    </row>
    <row r="3025" spans="1:27" s="44" customFormat="1" x14ac:dyDescent="0.15">
      <c r="A3025" s="66"/>
      <c r="O3025"/>
      <c r="T3025"/>
      <c r="U3025"/>
      <c r="V3025"/>
      <c r="W3025"/>
      <c r="X3025"/>
      <c r="Y3025"/>
      <c r="Z3025"/>
      <c r="AA3025"/>
    </row>
    <row r="3026" spans="1:27" s="44" customFormat="1" x14ac:dyDescent="0.15">
      <c r="A3026" s="66"/>
      <c r="O3026"/>
      <c r="T3026"/>
      <c r="U3026"/>
      <c r="V3026"/>
      <c r="W3026"/>
      <c r="X3026"/>
      <c r="Y3026"/>
      <c r="Z3026"/>
      <c r="AA3026"/>
    </row>
    <row r="3027" spans="1:27" s="44" customFormat="1" x14ac:dyDescent="0.15">
      <c r="A3027" s="66"/>
      <c r="O3027"/>
      <c r="T3027"/>
      <c r="U3027"/>
      <c r="V3027"/>
      <c r="W3027"/>
      <c r="X3027"/>
      <c r="Y3027"/>
      <c r="Z3027"/>
      <c r="AA3027"/>
    </row>
    <row r="3028" spans="1:27" s="44" customFormat="1" x14ac:dyDescent="0.15">
      <c r="A3028" s="66"/>
      <c r="O3028"/>
      <c r="T3028"/>
      <c r="U3028"/>
      <c r="V3028"/>
      <c r="W3028"/>
      <c r="X3028"/>
      <c r="Y3028"/>
      <c r="Z3028"/>
      <c r="AA3028"/>
    </row>
    <row r="3029" spans="1:27" s="44" customFormat="1" x14ac:dyDescent="0.15">
      <c r="A3029" s="66"/>
      <c r="O3029"/>
      <c r="T3029"/>
      <c r="U3029"/>
      <c r="V3029"/>
      <c r="W3029"/>
      <c r="X3029"/>
      <c r="Y3029"/>
      <c r="Z3029"/>
      <c r="AA3029"/>
    </row>
    <row r="3030" spans="1:27" s="44" customFormat="1" x14ac:dyDescent="0.15">
      <c r="A3030" s="66"/>
      <c r="O3030"/>
      <c r="T3030"/>
      <c r="U3030"/>
      <c r="V3030"/>
      <c r="W3030"/>
      <c r="X3030"/>
      <c r="Y3030"/>
      <c r="Z3030"/>
      <c r="AA3030"/>
    </row>
    <row r="3031" spans="1:27" s="44" customFormat="1" x14ac:dyDescent="0.15">
      <c r="A3031" s="66"/>
      <c r="O3031"/>
      <c r="T3031"/>
      <c r="U3031"/>
      <c r="V3031"/>
      <c r="W3031"/>
      <c r="X3031"/>
      <c r="Y3031"/>
      <c r="Z3031"/>
      <c r="AA3031"/>
    </row>
    <row r="3032" spans="1:27" s="44" customFormat="1" x14ac:dyDescent="0.15">
      <c r="A3032" s="66"/>
      <c r="O3032"/>
      <c r="T3032"/>
      <c r="U3032"/>
      <c r="V3032"/>
      <c r="W3032"/>
      <c r="X3032"/>
      <c r="Y3032"/>
      <c r="Z3032"/>
      <c r="AA3032"/>
    </row>
    <row r="3033" spans="1:27" s="44" customFormat="1" x14ac:dyDescent="0.15">
      <c r="A3033" s="66"/>
      <c r="O3033"/>
      <c r="T3033"/>
      <c r="U3033"/>
      <c r="V3033"/>
      <c r="W3033"/>
      <c r="X3033"/>
      <c r="Y3033"/>
      <c r="Z3033"/>
      <c r="AA3033"/>
    </row>
    <row r="3034" spans="1:27" s="44" customFormat="1" x14ac:dyDescent="0.15">
      <c r="A3034" s="66"/>
      <c r="O3034"/>
      <c r="T3034"/>
      <c r="U3034"/>
      <c r="V3034"/>
      <c r="W3034"/>
      <c r="X3034"/>
      <c r="Y3034"/>
      <c r="Z3034"/>
      <c r="AA3034"/>
    </row>
    <row r="3035" spans="1:27" s="44" customFormat="1" x14ac:dyDescent="0.15">
      <c r="A3035" s="66"/>
      <c r="O3035"/>
      <c r="T3035"/>
      <c r="U3035"/>
      <c r="V3035"/>
      <c r="W3035"/>
      <c r="X3035"/>
      <c r="Y3035"/>
      <c r="Z3035"/>
      <c r="AA3035"/>
    </row>
    <row r="3036" spans="1:27" s="44" customFormat="1" x14ac:dyDescent="0.15">
      <c r="A3036" s="66"/>
      <c r="O3036"/>
      <c r="T3036"/>
      <c r="U3036"/>
      <c r="V3036"/>
      <c r="W3036"/>
      <c r="X3036"/>
      <c r="Y3036"/>
      <c r="Z3036"/>
      <c r="AA3036"/>
    </row>
    <row r="3037" spans="1:27" s="44" customFormat="1" x14ac:dyDescent="0.15">
      <c r="A3037" s="66"/>
      <c r="O3037"/>
      <c r="T3037"/>
      <c r="U3037"/>
      <c r="V3037"/>
      <c r="W3037"/>
      <c r="X3037"/>
      <c r="Y3037"/>
      <c r="Z3037"/>
      <c r="AA3037"/>
    </row>
    <row r="3038" spans="1:27" s="44" customFormat="1" x14ac:dyDescent="0.15">
      <c r="A3038" s="66"/>
      <c r="O3038"/>
      <c r="T3038"/>
      <c r="U3038"/>
      <c r="V3038"/>
      <c r="W3038"/>
      <c r="X3038"/>
      <c r="Y3038"/>
      <c r="Z3038"/>
      <c r="AA3038"/>
    </row>
    <row r="3039" spans="1:27" s="44" customFormat="1" x14ac:dyDescent="0.15">
      <c r="A3039" s="66"/>
      <c r="O3039"/>
      <c r="T3039"/>
      <c r="U3039"/>
      <c r="V3039"/>
      <c r="W3039"/>
      <c r="X3039"/>
      <c r="Y3039"/>
      <c r="Z3039"/>
      <c r="AA3039"/>
    </row>
    <row r="3040" spans="1:27" s="44" customFormat="1" x14ac:dyDescent="0.15">
      <c r="A3040" s="66"/>
      <c r="O3040"/>
      <c r="T3040"/>
      <c r="U3040"/>
      <c r="V3040"/>
      <c r="W3040"/>
      <c r="X3040"/>
      <c r="Y3040"/>
      <c r="Z3040"/>
      <c r="AA3040"/>
    </row>
    <row r="3041" spans="1:27" s="44" customFormat="1" x14ac:dyDescent="0.15">
      <c r="A3041" s="66"/>
      <c r="O3041"/>
      <c r="T3041"/>
      <c r="U3041"/>
      <c r="V3041"/>
      <c r="W3041"/>
      <c r="X3041"/>
      <c r="Y3041"/>
      <c r="Z3041"/>
      <c r="AA3041"/>
    </row>
    <row r="3042" spans="1:27" s="44" customFormat="1" x14ac:dyDescent="0.15">
      <c r="A3042" s="66"/>
      <c r="O3042"/>
      <c r="T3042"/>
      <c r="U3042"/>
      <c r="V3042"/>
      <c r="W3042"/>
      <c r="X3042"/>
      <c r="Y3042"/>
      <c r="Z3042"/>
      <c r="AA3042"/>
    </row>
    <row r="3043" spans="1:27" s="44" customFormat="1" x14ac:dyDescent="0.15">
      <c r="A3043" s="66"/>
      <c r="O3043"/>
      <c r="T3043"/>
      <c r="U3043"/>
      <c r="V3043"/>
      <c r="W3043"/>
      <c r="X3043"/>
      <c r="Y3043"/>
      <c r="Z3043"/>
      <c r="AA3043"/>
    </row>
    <row r="3044" spans="1:27" s="44" customFormat="1" x14ac:dyDescent="0.15">
      <c r="A3044" s="66"/>
      <c r="O3044"/>
      <c r="T3044"/>
      <c r="U3044"/>
      <c r="V3044"/>
      <c r="W3044"/>
      <c r="X3044"/>
      <c r="Y3044"/>
      <c r="Z3044"/>
      <c r="AA3044"/>
    </row>
    <row r="3045" spans="1:27" s="44" customFormat="1" x14ac:dyDescent="0.15">
      <c r="A3045" s="66"/>
      <c r="O3045"/>
      <c r="T3045"/>
      <c r="U3045"/>
      <c r="V3045"/>
      <c r="W3045"/>
      <c r="X3045"/>
      <c r="Y3045"/>
      <c r="Z3045"/>
      <c r="AA3045"/>
    </row>
    <row r="3046" spans="1:27" s="44" customFormat="1" x14ac:dyDescent="0.15">
      <c r="A3046" s="66"/>
      <c r="O3046"/>
      <c r="T3046"/>
      <c r="U3046"/>
      <c r="V3046"/>
      <c r="W3046"/>
      <c r="X3046"/>
      <c r="Y3046"/>
      <c r="Z3046"/>
      <c r="AA3046"/>
    </row>
    <row r="3047" spans="1:27" s="44" customFormat="1" x14ac:dyDescent="0.15">
      <c r="A3047" s="66"/>
      <c r="O3047"/>
      <c r="T3047"/>
      <c r="U3047"/>
      <c r="V3047"/>
      <c r="W3047"/>
      <c r="X3047"/>
      <c r="Y3047"/>
      <c r="Z3047"/>
      <c r="AA3047"/>
    </row>
    <row r="3048" spans="1:27" s="44" customFormat="1" x14ac:dyDescent="0.15">
      <c r="A3048" s="66"/>
      <c r="O3048"/>
      <c r="T3048"/>
      <c r="U3048"/>
      <c r="V3048"/>
      <c r="W3048"/>
      <c r="X3048"/>
      <c r="Y3048"/>
      <c r="Z3048"/>
      <c r="AA3048"/>
    </row>
    <row r="3049" spans="1:27" s="44" customFormat="1" x14ac:dyDescent="0.15">
      <c r="A3049" s="66"/>
      <c r="O3049"/>
      <c r="T3049"/>
      <c r="U3049"/>
      <c r="V3049"/>
      <c r="W3049"/>
      <c r="X3049"/>
      <c r="Y3049"/>
      <c r="Z3049"/>
      <c r="AA3049"/>
    </row>
    <row r="3050" spans="1:27" s="44" customFormat="1" x14ac:dyDescent="0.15">
      <c r="A3050" s="66"/>
      <c r="O3050"/>
      <c r="T3050"/>
      <c r="U3050"/>
      <c r="V3050"/>
      <c r="W3050"/>
      <c r="X3050"/>
      <c r="Y3050"/>
      <c r="Z3050"/>
      <c r="AA3050"/>
    </row>
    <row r="3051" spans="1:27" s="44" customFormat="1" x14ac:dyDescent="0.15">
      <c r="A3051" s="66"/>
      <c r="O3051"/>
      <c r="T3051"/>
      <c r="U3051"/>
      <c r="V3051"/>
      <c r="W3051"/>
      <c r="X3051"/>
      <c r="Y3051"/>
      <c r="Z3051"/>
      <c r="AA3051"/>
    </row>
    <row r="3052" spans="1:27" s="44" customFormat="1" x14ac:dyDescent="0.15">
      <c r="A3052" s="66"/>
      <c r="O3052"/>
      <c r="T3052"/>
      <c r="U3052"/>
      <c r="V3052"/>
      <c r="W3052"/>
      <c r="X3052"/>
      <c r="Y3052"/>
      <c r="Z3052"/>
      <c r="AA3052"/>
    </row>
    <row r="3053" spans="1:27" s="44" customFormat="1" x14ac:dyDescent="0.15">
      <c r="A3053" s="66"/>
      <c r="O3053"/>
      <c r="T3053"/>
      <c r="U3053"/>
      <c r="V3053"/>
      <c r="W3053"/>
      <c r="X3053"/>
      <c r="Y3053"/>
      <c r="Z3053"/>
      <c r="AA3053"/>
    </row>
    <row r="3054" spans="1:27" s="44" customFormat="1" x14ac:dyDescent="0.15">
      <c r="A3054" s="66"/>
      <c r="O3054"/>
      <c r="T3054"/>
      <c r="U3054"/>
      <c r="V3054"/>
      <c r="W3054"/>
      <c r="X3054"/>
      <c r="Y3054"/>
      <c r="Z3054"/>
      <c r="AA3054"/>
    </row>
    <row r="3055" spans="1:27" s="44" customFormat="1" x14ac:dyDescent="0.15">
      <c r="A3055" s="66"/>
      <c r="O3055"/>
      <c r="T3055"/>
      <c r="U3055"/>
      <c r="V3055"/>
      <c r="W3055"/>
      <c r="X3055"/>
      <c r="Y3055"/>
      <c r="Z3055"/>
      <c r="AA3055"/>
    </row>
    <row r="3056" spans="1:27" s="44" customFormat="1" x14ac:dyDescent="0.15">
      <c r="A3056" s="66"/>
      <c r="O3056"/>
      <c r="T3056"/>
      <c r="U3056"/>
      <c r="V3056"/>
      <c r="W3056"/>
      <c r="X3056"/>
      <c r="Y3056"/>
      <c r="Z3056"/>
      <c r="AA3056"/>
    </row>
    <row r="3057" spans="1:27" s="44" customFormat="1" x14ac:dyDescent="0.15">
      <c r="A3057" s="66"/>
      <c r="O3057"/>
      <c r="T3057"/>
      <c r="U3057"/>
      <c r="V3057"/>
      <c r="W3057"/>
      <c r="X3057"/>
      <c r="Y3057"/>
      <c r="Z3057"/>
      <c r="AA3057"/>
    </row>
    <row r="3058" spans="1:27" s="44" customFormat="1" x14ac:dyDescent="0.15">
      <c r="A3058" s="66"/>
      <c r="O3058"/>
      <c r="T3058"/>
      <c r="U3058"/>
      <c r="V3058"/>
      <c r="W3058"/>
      <c r="X3058"/>
      <c r="Y3058"/>
      <c r="Z3058"/>
      <c r="AA3058"/>
    </row>
    <row r="3059" spans="1:27" s="44" customFormat="1" x14ac:dyDescent="0.15">
      <c r="A3059" s="66"/>
      <c r="O3059"/>
      <c r="T3059"/>
      <c r="U3059"/>
      <c r="V3059"/>
      <c r="W3059"/>
      <c r="X3059"/>
      <c r="Y3059"/>
      <c r="Z3059"/>
      <c r="AA3059"/>
    </row>
    <row r="3060" spans="1:27" s="44" customFormat="1" x14ac:dyDescent="0.15">
      <c r="A3060" s="66"/>
      <c r="O3060"/>
      <c r="T3060"/>
      <c r="U3060"/>
      <c r="V3060"/>
      <c r="W3060"/>
      <c r="X3060"/>
      <c r="Y3060"/>
      <c r="Z3060"/>
      <c r="AA3060"/>
    </row>
    <row r="3061" spans="1:27" s="44" customFormat="1" x14ac:dyDescent="0.15">
      <c r="A3061" s="66"/>
      <c r="O3061"/>
      <c r="T3061"/>
      <c r="U3061"/>
      <c r="V3061"/>
      <c r="W3061"/>
      <c r="X3061"/>
      <c r="Y3061"/>
      <c r="Z3061"/>
      <c r="AA3061"/>
    </row>
    <row r="3062" spans="1:27" s="44" customFormat="1" x14ac:dyDescent="0.15">
      <c r="A3062" s="66"/>
      <c r="O3062"/>
      <c r="T3062"/>
      <c r="U3062"/>
      <c r="V3062"/>
      <c r="W3062"/>
      <c r="X3062"/>
      <c r="Y3062"/>
      <c r="Z3062"/>
      <c r="AA3062"/>
    </row>
    <row r="3063" spans="1:27" s="44" customFormat="1" x14ac:dyDescent="0.15">
      <c r="A3063" s="66"/>
      <c r="O3063"/>
      <c r="T3063"/>
      <c r="U3063"/>
      <c r="V3063"/>
      <c r="W3063"/>
      <c r="X3063"/>
      <c r="Y3063"/>
      <c r="Z3063"/>
      <c r="AA3063"/>
    </row>
    <row r="3064" spans="1:27" s="44" customFormat="1" x14ac:dyDescent="0.15">
      <c r="A3064" s="66"/>
      <c r="O3064"/>
      <c r="T3064"/>
      <c r="U3064"/>
      <c r="V3064"/>
      <c r="W3064"/>
      <c r="X3064"/>
      <c r="Y3064"/>
      <c r="Z3064"/>
      <c r="AA3064"/>
    </row>
    <row r="3065" spans="1:27" s="44" customFormat="1" x14ac:dyDescent="0.15">
      <c r="A3065" s="66"/>
      <c r="O3065"/>
      <c r="T3065"/>
      <c r="U3065"/>
      <c r="V3065"/>
      <c r="W3065"/>
      <c r="X3065"/>
      <c r="Y3065"/>
      <c r="Z3065"/>
      <c r="AA3065"/>
    </row>
    <row r="3066" spans="1:27" s="44" customFormat="1" x14ac:dyDescent="0.15">
      <c r="A3066" s="66"/>
      <c r="O3066"/>
      <c r="T3066"/>
      <c r="U3066"/>
      <c r="V3066"/>
      <c r="W3066"/>
      <c r="X3066"/>
      <c r="Y3066"/>
      <c r="Z3066"/>
      <c r="AA3066"/>
    </row>
    <row r="3067" spans="1:27" s="44" customFormat="1" x14ac:dyDescent="0.15">
      <c r="A3067" s="66"/>
      <c r="O3067"/>
      <c r="T3067"/>
      <c r="U3067"/>
      <c r="V3067"/>
      <c r="W3067"/>
      <c r="X3067"/>
      <c r="Y3067"/>
      <c r="Z3067"/>
      <c r="AA3067"/>
    </row>
    <row r="3068" spans="1:27" s="44" customFormat="1" x14ac:dyDescent="0.15">
      <c r="A3068" s="66"/>
      <c r="O3068"/>
      <c r="T3068"/>
      <c r="U3068"/>
      <c r="V3068"/>
      <c r="W3068"/>
      <c r="X3068"/>
      <c r="Y3068"/>
      <c r="Z3068"/>
      <c r="AA3068"/>
    </row>
    <row r="3069" spans="1:27" s="44" customFormat="1" x14ac:dyDescent="0.15">
      <c r="A3069" s="66"/>
      <c r="O3069"/>
      <c r="T3069"/>
      <c r="U3069"/>
      <c r="V3069"/>
      <c r="W3069"/>
      <c r="X3069"/>
      <c r="Y3069"/>
      <c r="Z3069"/>
      <c r="AA3069"/>
    </row>
    <row r="3070" spans="1:27" s="44" customFormat="1" x14ac:dyDescent="0.15">
      <c r="A3070" s="66"/>
      <c r="O3070"/>
      <c r="T3070"/>
      <c r="U3070"/>
      <c r="V3070"/>
      <c r="W3070"/>
      <c r="X3070"/>
      <c r="Y3070"/>
      <c r="Z3070"/>
      <c r="AA3070"/>
    </row>
    <row r="3071" spans="1:27" s="44" customFormat="1" x14ac:dyDescent="0.15">
      <c r="A3071" s="66"/>
      <c r="O3071"/>
      <c r="T3071"/>
      <c r="U3071"/>
      <c r="V3071"/>
      <c r="W3071"/>
      <c r="X3071"/>
      <c r="Y3071"/>
      <c r="Z3071"/>
      <c r="AA3071"/>
    </row>
    <row r="3072" spans="1:27" s="44" customFormat="1" x14ac:dyDescent="0.15">
      <c r="A3072" s="66"/>
      <c r="O3072"/>
      <c r="T3072"/>
      <c r="U3072"/>
      <c r="V3072"/>
      <c r="W3072"/>
      <c r="X3072"/>
      <c r="Y3072"/>
      <c r="Z3072"/>
      <c r="AA3072"/>
    </row>
    <row r="3073" spans="1:27" s="44" customFormat="1" x14ac:dyDescent="0.15">
      <c r="A3073" s="66"/>
      <c r="O3073"/>
      <c r="T3073"/>
      <c r="U3073"/>
      <c r="V3073"/>
      <c r="W3073"/>
      <c r="X3073"/>
      <c r="Y3073"/>
      <c r="Z3073"/>
      <c r="AA3073"/>
    </row>
    <row r="3074" spans="1:27" s="44" customFormat="1" x14ac:dyDescent="0.15">
      <c r="A3074" s="66"/>
      <c r="O3074"/>
      <c r="T3074"/>
      <c r="U3074"/>
      <c r="V3074"/>
      <c r="W3074"/>
      <c r="X3074"/>
      <c r="Y3074"/>
      <c r="Z3074"/>
      <c r="AA3074"/>
    </row>
    <row r="3075" spans="1:27" s="44" customFormat="1" x14ac:dyDescent="0.15">
      <c r="A3075" s="66"/>
      <c r="O3075"/>
      <c r="T3075"/>
      <c r="U3075"/>
      <c r="V3075"/>
      <c r="W3075"/>
      <c r="X3075"/>
      <c r="Y3075"/>
      <c r="Z3075"/>
      <c r="AA3075"/>
    </row>
    <row r="3076" spans="1:27" s="44" customFormat="1" x14ac:dyDescent="0.15">
      <c r="A3076" s="66"/>
      <c r="O3076"/>
      <c r="T3076"/>
      <c r="U3076"/>
      <c r="V3076"/>
      <c r="W3076"/>
      <c r="X3076"/>
      <c r="Y3076"/>
      <c r="Z3076"/>
      <c r="AA3076"/>
    </row>
    <row r="3077" spans="1:27" s="44" customFormat="1" x14ac:dyDescent="0.15">
      <c r="A3077" s="66"/>
      <c r="O3077"/>
      <c r="T3077"/>
      <c r="U3077"/>
      <c r="V3077"/>
      <c r="W3077"/>
      <c r="X3077"/>
      <c r="Y3077"/>
      <c r="Z3077"/>
      <c r="AA3077"/>
    </row>
    <row r="3078" spans="1:27" s="44" customFormat="1" x14ac:dyDescent="0.15">
      <c r="A3078" s="66"/>
      <c r="O3078"/>
      <c r="T3078"/>
      <c r="U3078"/>
      <c r="V3078"/>
      <c r="W3078"/>
      <c r="X3078"/>
      <c r="Y3078"/>
      <c r="Z3078"/>
      <c r="AA3078"/>
    </row>
    <row r="3079" spans="1:27" s="44" customFormat="1" x14ac:dyDescent="0.15">
      <c r="A3079" s="66"/>
      <c r="O3079"/>
      <c r="T3079"/>
      <c r="U3079"/>
      <c r="V3079"/>
      <c r="W3079"/>
      <c r="X3079"/>
      <c r="Y3079"/>
      <c r="Z3079"/>
      <c r="AA3079"/>
    </row>
    <row r="3080" spans="1:27" s="44" customFormat="1" x14ac:dyDescent="0.15">
      <c r="A3080" s="66"/>
      <c r="O3080"/>
      <c r="T3080"/>
      <c r="U3080"/>
      <c r="V3080"/>
      <c r="W3080"/>
      <c r="X3080"/>
      <c r="Y3080"/>
      <c r="Z3080"/>
      <c r="AA3080"/>
    </row>
    <row r="3081" spans="1:27" s="44" customFormat="1" x14ac:dyDescent="0.15">
      <c r="A3081" s="66"/>
      <c r="O3081"/>
      <c r="T3081"/>
      <c r="U3081"/>
      <c r="V3081"/>
      <c r="W3081"/>
      <c r="X3081"/>
      <c r="Y3081"/>
      <c r="Z3081"/>
      <c r="AA3081"/>
    </row>
    <row r="3082" spans="1:27" s="44" customFormat="1" x14ac:dyDescent="0.15">
      <c r="A3082" s="66"/>
      <c r="O3082"/>
      <c r="T3082"/>
      <c r="U3082"/>
      <c r="V3082"/>
      <c r="W3082"/>
      <c r="X3082"/>
      <c r="Y3082"/>
      <c r="Z3082"/>
      <c r="AA3082"/>
    </row>
    <row r="3083" spans="1:27" s="44" customFormat="1" x14ac:dyDescent="0.15">
      <c r="A3083" s="66"/>
      <c r="O3083"/>
      <c r="T3083"/>
      <c r="U3083"/>
      <c r="V3083"/>
      <c r="W3083"/>
      <c r="X3083"/>
      <c r="Y3083"/>
      <c r="Z3083"/>
      <c r="AA3083"/>
    </row>
    <row r="3084" spans="1:27" s="44" customFormat="1" x14ac:dyDescent="0.15">
      <c r="A3084" s="66"/>
      <c r="O3084"/>
      <c r="T3084"/>
      <c r="U3084"/>
      <c r="V3084"/>
      <c r="W3084"/>
      <c r="X3084"/>
      <c r="Y3084"/>
      <c r="Z3084"/>
      <c r="AA3084"/>
    </row>
    <row r="3085" spans="1:27" s="44" customFormat="1" x14ac:dyDescent="0.15">
      <c r="A3085" s="66"/>
      <c r="O3085"/>
      <c r="T3085"/>
      <c r="U3085"/>
      <c r="V3085"/>
      <c r="W3085"/>
      <c r="X3085"/>
      <c r="Y3085"/>
      <c r="Z3085"/>
      <c r="AA3085"/>
    </row>
    <row r="3086" spans="1:27" s="44" customFormat="1" x14ac:dyDescent="0.15">
      <c r="A3086" s="66"/>
      <c r="O3086"/>
      <c r="T3086"/>
      <c r="U3086"/>
      <c r="V3086"/>
      <c r="W3086"/>
      <c r="X3086"/>
      <c r="Y3086"/>
      <c r="Z3086"/>
      <c r="AA3086"/>
    </row>
    <row r="3087" spans="1:27" s="44" customFormat="1" x14ac:dyDescent="0.15">
      <c r="A3087" s="66"/>
      <c r="O3087"/>
      <c r="T3087"/>
      <c r="U3087"/>
      <c r="V3087"/>
      <c r="W3087"/>
      <c r="X3087"/>
      <c r="Y3087"/>
      <c r="Z3087"/>
      <c r="AA3087"/>
    </row>
    <row r="3088" spans="1:27" s="44" customFormat="1" x14ac:dyDescent="0.15">
      <c r="A3088" s="66"/>
      <c r="O3088"/>
      <c r="T3088"/>
      <c r="U3088"/>
      <c r="V3088"/>
      <c r="W3088"/>
      <c r="X3088"/>
      <c r="Y3088"/>
      <c r="Z3088"/>
      <c r="AA3088"/>
    </row>
    <row r="3089" spans="1:27" s="44" customFormat="1" x14ac:dyDescent="0.15">
      <c r="A3089" s="66"/>
      <c r="O3089"/>
      <c r="T3089"/>
      <c r="U3089"/>
      <c r="V3089"/>
      <c r="W3089"/>
      <c r="X3089"/>
      <c r="Y3089"/>
      <c r="Z3089"/>
      <c r="AA3089"/>
    </row>
    <row r="3090" spans="1:27" s="44" customFormat="1" x14ac:dyDescent="0.15">
      <c r="A3090" s="66"/>
      <c r="O3090"/>
      <c r="T3090"/>
      <c r="U3090"/>
      <c r="V3090"/>
      <c r="W3090"/>
      <c r="X3090"/>
      <c r="Y3090"/>
      <c r="Z3090"/>
      <c r="AA3090"/>
    </row>
    <row r="3091" spans="1:27" s="44" customFormat="1" x14ac:dyDescent="0.15">
      <c r="A3091" s="66"/>
      <c r="O3091"/>
      <c r="T3091"/>
      <c r="U3091"/>
      <c r="V3091"/>
      <c r="W3091"/>
      <c r="X3091"/>
      <c r="Y3091"/>
      <c r="Z3091"/>
      <c r="AA3091"/>
    </row>
    <row r="3092" spans="1:27" s="44" customFormat="1" x14ac:dyDescent="0.15">
      <c r="A3092" s="66"/>
      <c r="O3092"/>
      <c r="T3092"/>
      <c r="U3092"/>
      <c r="V3092"/>
      <c r="W3092"/>
      <c r="X3092"/>
      <c r="Y3092"/>
      <c r="Z3092"/>
      <c r="AA3092"/>
    </row>
    <row r="3093" spans="1:27" s="44" customFormat="1" x14ac:dyDescent="0.15">
      <c r="A3093" s="66"/>
      <c r="O3093"/>
      <c r="T3093"/>
      <c r="U3093"/>
      <c r="V3093"/>
      <c r="W3093"/>
      <c r="X3093"/>
      <c r="Y3093"/>
      <c r="Z3093"/>
      <c r="AA3093"/>
    </row>
    <row r="3094" spans="1:27" s="44" customFormat="1" x14ac:dyDescent="0.15">
      <c r="A3094" s="66"/>
      <c r="O3094"/>
      <c r="T3094"/>
      <c r="U3094"/>
      <c r="V3094"/>
      <c r="W3094"/>
      <c r="X3094"/>
      <c r="Y3094"/>
      <c r="Z3094"/>
      <c r="AA3094"/>
    </row>
    <row r="3095" spans="1:27" s="44" customFormat="1" x14ac:dyDescent="0.15">
      <c r="A3095" s="66"/>
      <c r="O3095"/>
      <c r="T3095"/>
      <c r="U3095"/>
      <c r="V3095"/>
      <c r="W3095"/>
      <c r="X3095"/>
      <c r="Y3095"/>
      <c r="Z3095"/>
      <c r="AA3095"/>
    </row>
    <row r="3096" spans="1:27" s="44" customFormat="1" x14ac:dyDescent="0.15">
      <c r="A3096" s="66"/>
      <c r="O3096"/>
      <c r="T3096"/>
      <c r="U3096"/>
      <c r="V3096"/>
      <c r="W3096"/>
      <c r="X3096"/>
      <c r="Y3096"/>
      <c r="Z3096"/>
      <c r="AA3096"/>
    </row>
    <row r="3097" spans="1:27" s="44" customFormat="1" x14ac:dyDescent="0.15">
      <c r="A3097" s="66"/>
      <c r="O3097"/>
      <c r="T3097"/>
      <c r="U3097"/>
      <c r="V3097"/>
      <c r="W3097"/>
      <c r="X3097"/>
      <c r="Y3097"/>
      <c r="Z3097"/>
      <c r="AA3097"/>
    </row>
    <row r="3098" spans="1:27" s="44" customFormat="1" x14ac:dyDescent="0.15">
      <c r="A3098" s="66"/>
      <c r="O3098"/>
      <c r="T3098"/>
      <c r="U3098"/>
      <c r="V3098"/>
      <c r="W3098"/>
      <c r="X3098"/>
      <c r="Y3098"/>
      <c r="Z3098"/>
      <c r="AA3098"/>
    </row>
    <row r="3099" spans="1:27" s="44" customFormat="1" x14ac:dyDescent="0.15">
      <c r="A3099" s="66"/>
      <c r="O3099"/>
      <c r="T3099"/>
      <c r="U3099"/>
      <c r="V3099"/>
      <c r="W3099"/>
      <c r="X3099"/>
      <c r="Y3099"/>
      <c r="Z3099"/>
      <c r="AA3099"/>
    </row>
    <row r="3100" spans="1:27" s="44" customFormat="1" x14ac:dyDescent="0.15">
      <c r="A3100" s="66"/>
      <c r="O3100"/>
      <c r="T3100"/>
      <c r="U3100"/>
      <c r="V3100"/>
      <c r="W3100"/>
      <c r="X3100"/>
      <c r="Y3100"/>
      <c r="Z3100"/>
      <c r="AA3100"/>
    </row>
    <row r="3101" spans="1:27" s="44" customFormat="1" x14ac:dyDescent="0.15">
      <c r="A3101" s="66"/>
      <c r="O3101"/>
      <c r="T3101"/>
      <c r="U3101"/>
      <c r="V3101"/>
      <c r="W3101"/>
      <c r="X3101"/>
      <c r="Y3101"/>
      <c r="Z3101"/>
      <c r="AA3101"/>
    </row>
    <row r="3102" spans="1:27" s="44" customFormat="1" x14ac:dyDescent="0.15">
      <c r="A3102" s="66"/>
      <c r="O3102"/>
      <c r="T3102"/>
      <c r="U3102"/>
      <c r="V3102"/>
      <c r="W3102"/>
      <c r="X3102"/>
      <c r="Y3102"/>
      <c r="Z3102"/>
      <c r="AA3102"/>
    </row>
    <row r="3103" spans="1:27" s="44" customFormat="1" x14ac:dyDescent="0.15">
      <c r="A3103" s="66"/>
      <c r="O3103"/>
      <c r="T3103"/>
      <c r="U3103"/>
      <c r="V3103"/>
      <c r="W3103"/>
      <c r="X3103"/>
      <c r="Y3103"/>
      <c r="Z3103"/>
      <c r="AA3103"/>
    </row>
    <row r="3104" spans="1:27" s="44" customFormat="1" x14ac:dyDescent="0.15">
      <c r="A3104" s="66"/>
      <c r="O3104"/>
      <c r="T3104"/>
      <c r="U3104"/>
      <c r="V3104"/>
      <c r="W3104"/>
      <c r="X3104"/>
      <c r="Y3104"/>
      <c r="Z3104"/>
      <c r="AA3104"/>
    </row>
    <row r="3105" spans="1:27" s="44" customFormat="1" x14ac:dyDescent="0.15">
      <c r="A3105" s="66"/>
      <c r="O3105"/>
      <c r="T3105"/>
      <c r="U3105"/>
      <c r="V3105"/>
      <c r="W3105"/>
      <c r="X3105"/>
      <c r="Y3105"/>
      <c r="Z3105"/>
      <c r="AA3105"/>
    </row>
    <row r="3106" spans="1:27" s="44" customFormat="1" x14ac:dyDescent="0.15">
      <c r="A3106" s="66"/>
      <c r="O3106"/>
      <c r="T3106"/>
      <c r="U3106"/>
      <c r="V3106"/>
      <c r="W3106"/>
      <c r="X3106"/>
      <c r="Y3106"/>
      <c r="Z3106"/>
      <c r="AA3106"/>
    </row>
    <row r="3107" spans="1:27" s="44" customFormat="1" x14ac:dyDescent="0.15">
      <c r="A3107" s="66"/>
      <c r="O3107"/>
      <c r="T3107"/>
      <c r="U3107"/>
      <c r="V3107"/>
      <c r="W3107"/>
      <c r="X3107"/>
      <c r="Y3107"/>
      <c r="Z3107"/>
      <c r="AA3107"/>
    </row>
    <row r="3108" spans="1:27" s="44" customFormat="1" x14ac:dyDescent="0.15">
      <c r="A3108" s="66"/>
      <c r="O3108"/>
      <c r="T3108"/>
      <c r="U3108"/>
      <c r="V3108"/>
      <c r="W3108"/>
      <c r="X3108"/>
      <c r="Y3108"/>
      <c r="Z3108"/>
      <c r="AA3108"/>
    </row>
    <row r="3109" spans="1:27" s="44" customFormat="1" x14ac:dyDescent="0.15">
      <c r="A3109" s="66"/>
      <c r="O3109"/>
      <c r="T3109"/>
      <c r="U3109"/>
      <c r="V3109"/>
      <c r="W3109"/>
      <c r="X3109"/>
      <c r="Y3109"/>
      <c r="Z3109"/>
      <c r="AA3109"/>
    </row>
    <row r="3110" spans="1:27" s="44" customFormat="1" x14ac:dyDescent="0.15">
      <c r="A3110" s="66"/>
      <c r="O3110"/>
      <c r="T3110"/>
      <c r="U3110"/>
      <c r="V3110"/>
      <c r="W3110"/>
      <c r="X3110"/>
      <c r="Y3110"/>
      <c r="Z3110"/>
      <c r="AA3110"/>
    </row>
    <row r="3111" spans="1:27" s="44" customFormat="1" x14ac:dyDescent="0.15">
      <c r="A3111" s="66"/>
      <c r="O3111"/>
      <c r="T3111"/>
      <c r="U3111"/>
      <c r="V3111"/>
      <c r="W3111"/>
      <c r="X3111"/>
      <c r="Y3111"/>
      <c r="Z3111"/>
      <c r="AA3111"/>
    </row>
    <row r="3112" spans="1:27" s="44" customFormat="1" x14ac:dyDescent="0.15">
      <c r="A3112" s="66"/>
      <c r="O3112"/>
      <c r="T3112"/>
      <c r="U3112"/>
      <c r="V3112"/>
      <c r="W3112"/>
      <c r="X3112"/>
      <c r="Y3112"/>
      <c r="Z3112"/>
      <c r="AA3112"/>
    </row>
    <row r="3113" spans="1:27" s="44" customFormat="1" x14ac:dyDescent="0.15">
      <c r="A3113" s="66"/>
      <c r="O3113"/>
      <c r="T3113"/>
      <c r="U3113"/>
      <c r="V3113"/>
      <c r="W3113"/>
      <c r="X3113"/>
      <c r="Y3113"/>
      <c r="Z3113"/>
      <c r="AA3113"/>
    </row>
    <row r="3114" spans="1:27" s="44" customFormat="1" x14ac:dyDescent="0.15">
      <c r="A3114" s="66"/>
      <c r="O3114"/>
      <c r="T3114"/>
      <c r="U3114"/>
      <c r="V3114"/>
      <c r="W3114"/>
      <c r="X3114"/>
      <c r="Y3114"/>
      <c r="Z3114"/>
      <c r="AA3114"/>
    </row>
    <row r="3115" spans="1:27" s="44" customFormat="1" x14ac:dyDescent="0.15">
      <c r="A3115" s="66"/>
      <c r="O3115"/>
      <c r="T3115"/>
      <c r="U3115"/>
      <c r="V3115"/>
      <c r="W3115"/>
      <c r="X3115"/>
      <c r="Y3115"/>
      <c r="Z3115"/>
      <c r="AA3115"/>
    </row>
    <row r="3116" spans="1:27" s="44" customFormat="1" x14ac:dyDescent="0.15">
      <c r="A3116" s="66"/>
      <c r="O3116"/>
      <c r="T3116"/>
      <c r="U3116"/>
      <c r="V3116"/>
      <c r="W3116"/>
      <c r="X3116"/>
      <c r="Y3116"/>
      <c r="Z3116"/>
      <c r="AA3116"/>
    </row>
    <row r="3117" spans="1:27" s="44" customFormat="1" x14ac:dyDescent="0.15">
      <c r="A3117" s="66"/>
      <c r="O3117"/>
      <c r="T3117"/>
      <c r="U3117"/>
      <c r="V3117"/>
      <c r="W3117"/>
      <c r="X3117"/>
      <c r="Y3117"/>
      <c r="Z3117"/>
      <c r="AA3117"/>
    </row>
    <row r="3118" spans="1:27" s="44" customFormat="1" x14ac:dyDescent="0.15">
      <c r="A3118" s="66"/>
      <c r="O3118"/>
      <c r="T3118"/>
      <c r="U3118"/>
      <c r="V3118"/>
      <c r="W3118"/>
      <c r="X3118"/>
      <c r="Y3118"/>
      <c r="Z3118"/>
      <c r="AA3118"/>
    </row>
    <row r="3119" spans="1:27" s="44" customFormat="1" x14ac:dyDescent="0.15">
      <c r="A3119" s="66"/>
      <c r="O3119"/>
      <c r="T3119"/>
      <c r="U3119"/>
      <c r="V3119"/>
      <c r="W3119"/>
      <c r="X3119"/>
      <c r="Y3119"/>
      <c r="Z3119"/>
      <c r="AA3119"/>
    </row>
    <row r="3120" spans="1:27" s="44" customFormat="1" x14ac:dyDescent="0.15">
      <c r="A3120" s="66"/>
      <c r="O3120"/>
      <c r="T3120"/>
      <c r="U3120"/>
      <c r="V3120"/>
      <c r="W3120"/>
      <c r="X3120"/>
      <c r="Y3120"/>
      <c r="Z3120"/>
      <c r="AA3120"/>
    </row>
    <row r="3121" spans="1:27" s="44" customFormat="1" x14ac:dyDescent="0.15">
      <c r="A3121" s="66"/>
      <c r="O3121"/>
      <c r="T3121"/>
      <c r="U3121"/>
      <c r="V3121"/>
      <c r="W3121"/>
      <c r="X3121"/>
      <c r="Y3121"/>
      <c r="Z3121"/>
      <c r="AA3121"/>
    </row>
    <row r="3122" spans="1:27" s="44" customFormat="1" x14ac:dyDescent="0.15">
      <c r="A3122" s="66"/>
      <c r="O3122"/>
      <c r="T3122"/>
      <c r="U3122"/>
      <c r="V3122"/>
      <c r="W3122"/>
      <c r="X3122"/>
      <c r="Y3122"/>
      <c r="Z3122"/>
      <c r="AA3122"/>
    </row>
    <row r="3123" spans="1:27" s="44" customFormat="1" x14ac:dyDescent="0.15">
      <c r="A3123" s="66"/>
      <c r="O3123"/>
      <c r="T3123"/>
      <c r="U3123"/>
      <c r="V3123"/>
      <c r="W3123"/>
      <c r="X3123"/>
      <c r="Y3123"/>
      <c r="Z3123"/>
      <c r="AA3123"/>
    </row>
    <row r="3124" spans="1:27" s="44" customFormat="1" x14ac:dyDescent="0.15">
      <c r="A3124" s="66"/>
      <c r="O3124"/>
      <c r="T3124"/>
      <c r="U3124"/>
      <c r="V3124"/>
      <c r="W3124"/>
      <c r="X3124"/>
      <c r="Y3124"/>
      <c r="Z3124"/>
      <c r="AA3124"/>
    </row>
    <row r="3125" spans="1:27" s="44" customFormat="1" x14ac:dyDescent="0.15">
      <c r="A3125" s="66"/>
      <c r="O3125"/>
      <c r="T3125"/>
      <c r="U3125"/>
      <c r="V3125"/>
      <c r="W3125"/>
      <c r="X3125"/>
      <c r="Y3125"/>
      <c r="Z3125"/>
      <c r="AA3125"/>
    </row>
    <row r="3126" spans="1:27" s="44" customFormat="1" x14ac:dyDescent="0.15">
      <c r="A3126" s="66"/>
      <c r="O3126"/>
      <c r="T3126"/>
      <c r="U3126"/>
      <c r="V3126"/>
      <c r="W3126"/>
      <c r="X3126"/>
      <c r="Y3126"/>
      <c r="Z3126"/>
      <c r="AA3126"/>
    </row>
    <row r="3127" spans="1:27" s="44" customFormat="1" x14ac:dyDescent="0.15">
      <c r="A3127" s="66"/>
      <c r="O3127"/>
      <c r="T3127"/>
      <c r="U3127"/>
      <c r="V3127"/>
      <c r="W3127"/>
      <c r="X3127"/>
      <c r="Y3127"/>
      <c r="Z3127"/>
      <c r="AA3127"/>
    </row>
    <row r="3128" spans="1:27" s="44" customFormat="1" x14ac:dyDescent="0.15">
      <c r="A3128" s="66"/>
      <c r="O3128"/>
      <c r="T3128"/>
      <c r="U3128"/>
      <c r="V3128"/>
      <c r="W3128"/>
      <c r="X3128"/>
      <c r="Y3128"/>
      <c r="Z3128"/>
      <c r="AA3128"/>
    </row>
    <row r="3129" spans="1:27" s="44" customFormat="1" x14ac:dyDescent="0.15">
      <c r="A3129" s="66"/>
      <c r="O3129"/>
      <c r="T3129"/>
      <c r="U3129"/>
      <c r="V3129"/>
      <c r="W3129"/>
      <c r="X3129"/>
      <c r="Y3129"/>
      <c r="Z3129"/>
      <c r="AA3129"/>
    </row>
    <row r="3130" spans="1:27" s="44" customFormat="1" x14ac:dyDescent="0.15">
      <c r="A3130" s="66"/>
      <c r="O3130"/>
      <c r="T3130"/>
      <c r="U3130"/>
      <c r="V3130"/>
      <c r="W3130"/>
      <c r="X3130"/>
      <c r="Y3130"/>
      <c r="Z3130"/>
      <c r="AA3130"/>
    </row>
    <row r="3131" spans="1:27" s="44" customFormat="1" x14ac:dyDescent="0.15">
      <c r="A3131" s="66"/>
      <c r="O3131"/>
      <c r="T3131"/>
      <c r="U3131"/>
      <c r="V3131"/>
      <c r="W3131"/>
      <c r="X3131"/>
      <c r="Y3131"/>
      <c r="Z3131"/>
      <c r="AA3131"/>
    </row>
    <row r="3132" spans="1:27" s="44" customFormat="1" x14ac:dyDescent="0.15">
      <c r="A3132" s="66"/>
      <c r="O3132"/>
      <c r="T3132"/>
      <c r="U3132"/>
      <c r="V3132"/>
      <c r="W3132"/>
      <c r="X3132"/>
      <c r="Y3132"/>
      <c r="Z3132"/>
      <c r="AA3132"/>
    </row>
    <row r="3133" spans="1:27" s="44" customFormat="1" x14ac:dyDescent="0.15">
      <c r="A3133" s="66"/>
      <c r="O3133"/>
      <c r="T3133"/>
      <c r="U3133"/>
      <c r="V3133"/>
      <c r="W3133"/>
      <c r="X3133"/>
      <c r="Y3133"/>
      <c r="Z3133"/>
      <c r="AA3133"/>
    </row>
    <row r="3134" spans="1:27" s="44" customFormat="1" x14ac:dyDescent="0.15">
      <c r="A3134" s="66"/>
      <c r="O3134"/>
      <c r="T3134"/>
      <c r="U3134"/>
      <c r="V3134"/>
      <c r="W3134"/>
      <c r="X3134"/>
      <c r="Y3134"/>
      <c r="Z3134"/>
      <c r="AA3134"/>
    </row>
    <row r="3135" spans="1:27" s="44" customFormat="1" x14ac:dyDescent="0.15">
      <c r="A3135" s="66"/>
      <c r="O3135"/>
      <c r="T3135"/>
      <c r="U3135"/>
      <c r="V3135"/>
      <c r="W3135"/>
      <c r="X3135"/>
      <c r="Y3135"/>
      <c r="Z3135"/>
      <c r="AA3135"/>
    </row>
    <row r="3136" spans="1:27" s="44" customFormat="1" x14ac:dyDescent="0.15">
      <c r="A3136" s="66"/>
      <c r="O3136"/>
      <c r="T3136"/>
      <c r="U3136"/>
      <c r="V3136"/>
      <c r="W3136"/>
      <c r="X3136"/>
      <c r="Y3136"/>
      <c r="Z3136"/>
      <c r="AA3136"/>
    </row>
    <row r="3137" spans="1:27" s="44" customFormat="1" x14ac:dyDescent="0.15">
      <c r="A3137" s="66"/>
      <c r="O3137"/>
      <c r="T3137"/>
      <c r="U3137"/>
      <c r="V3137"/>
      <c r="W3137"/>
      <c r="X3137"/>
      <c r="Y3137"/>
      <c r="Z3137"/>
      <c r="AA3137"/>
    </row>
    <row r="3138" spans="1:27" s="44" customFormat="1" x14ac:dyDescent="0.15">
      <c r="A3138" s="66"/>
      <c r="O3138"/>
      <c r="T3138"/>
      <c r="U3138"/>
      <c r="V3138"/>
      <c r="W3138"/>
      <c r="X3138"/>
      <c r="Y3138"/>
      <c r="Z3138"/>
      <c r="AA3138"/>
    </row>
    <row r="3139" spans="1:27" s="44" customFormat="1" x14ac:dyDescent="0.15">
      <c r="A3139" s="66"/>
      <c r="O3139"/>
      <c r="T3139"/>
      <c r="U3139"/>
      <c r="V3139"/>
      <c r="W3139"/>
      <c r="X3139"/>
      <c r="Y3139"/>
      <c r="Z3139"/>
      <c r="AA3139"/>
    </row>
    <row r="3140" spans="1:27" s="44" customFormat="1" x14ac:dyDescent="0.15">
      <c r="A3140" s="66"/>
      <c r="O3140"/>
      <c r="T3140"/>
      <c r="U3140"/>
      <c r="V3140"/>
      <c r="W3140"/>
      <c r="X3140"/>
      <c r="Y3140"/>
      <c r="Z3140"/>
      <c r="AA3140"/>
    </row>
    <row r="3141" spans="1:27" s="44" customFormat="1" x14ac:dyDescent="0.15">
      <c r="A3141" s="66"/>
      <c r="O3141"/>
      <c r="T3141"/>
      <c r="U3141"/>
      <c r="V3141"/>
      <c r="W3141"/>
      <c r="X3141"/>
      <c r="Y3141"/>
      <c r="Z3141"/>
      <c r="AA3141"/>
    </row>
    <row r="3142" spans="1:27" s="44" customFormat="1" x14ac:dyDescent="0.15">
      <c r="A3142" s="66"/>
      <c r="O3142"/>
      <c r="T3142"/>
      <c r="U3142"/>
      <c r="V3142"/>
      <c r="W3142"/>
      <c r="X3142"/>
      <c r="Y3142"/>
      <c r="Z3142"/>
      <c r="AA3142"/>
    </row>
    <row r="3143" spans="1:27" s="44" customFormat="1" x14ac:dyDescent="0.15">
      <c r="A3143" s="66"/>
      <c r="O3143"/>
      <c r="T3143"/>
      <c r="U3143"/>
      <c r="V3143"/>
      <c r="W3143"/>
      <c r="X3143"/>
      <c r="Y3143"/>
      <c r="Z3143"/>
      <c r="AA3143"/>
    </row>
    <row r="3144" spans="1:27" s="44" customFormat="1" x14ac:dyDescent="0.15">
      <c r="A3144" s="66"/>
      <c r="O3144"/>
      <c r="T3144"/>
      <c r="U3144"/>
      <c r="V3144"/>
      <c r="W3144"/>
      <c r="X3144"/>
      <c r="Y3144"/>
      <c r="Z3144"/>
      <c r="AA3144"/>
    </row>
    <row r="3145" spans="1:27" s="44" customFormat="1" x14ac:dyDescent="0.15">
      <c r="A3145" s="66"/>
      <c r="O3145"/>
      <c r="T3145"/>
      <c r="U3145"/>
      <c r="V3145"/>
      <c r="W3145"/>
      <c r="X3145"/>
      <c r="Y3145"/>
      <c r="Z3145"/>
      <c r="AA3145"/>
    </row>
    <row r="3146" spans="1:27" s="44" customFormat="1" x14ac:dyDescent="0.15">
      <c r="A3146" s="66"/>
      <c r="O3146"/>
      <c r="T3146"/>
      <c r="U3146"/>
      <c r="V3146"/>
      <c r="W3146"/>
      <c r="X3146"/>
      <c r="Y3146"/>
      <c r="Z3146"/>
      <c r="AA3146"/>
    </row>
    <row r="3147" spans="1:27" s="44" customFormat="1" x14ac:dyDescent="0.15">
      <c r="A3147" s="66"/>
      <c r="O3147"/>
      <c r="T3147"/>
      <c r="U3147"/>
      <c r="V3147"/>
      <c r="W3147"/>
      <c r="X3147"/>
      <c r="Y3147"/>
      <c r="Z3147"/>
      <c r="AA3147"/>
    </row>
    <row r="3148" spans="1:27" s="44" customFormat="1" x14ac:dyDescent="0.15">
      <c r="A3148" s="66"/>
      <c r="O3148"/>
      <c r="T3148"/>
      <c r="U3148"/>
      <c r="V3148"/>
      <c r="W3148"/>
      <c r="X3148"/>
      <c r="Y3148"/>
      <c r="Z3148"/>
      <c r="AA3148"/>
    </row>
    <row r="3149" spans="1:27" s="44" customFormat="1" x14ac:dyDescent="0.15">
      <c r="A3149" s="66"/>
      <c r="O3149"/>
      <c r="T3149"/>
      <c r="U3149"/>
      <c r="V3149"/>
      <c r="W3149"/>
      <c r="X3149"/>
      <c r="Y3149"/>
      <c r="Z3149"/>
      <c r="AA3149"/>
    </row>
    <row r="3150" spans="1:27" s="44" customFormat="1" x14ac:dyDescent="0.15">
      <c r="A3150" s="66"/>
      <c r="O3150"/>
      <c r="T3150"/>
      <c r="U3150"/>
      <c r="V3150"/>
      <c r="W3150"/>
      <c r="X3150"/>
      <c r="Y3150"/>
      <c r="Z3150"/>
      <c r="AA3150"/>
    </row>
    <row r="3151" spans="1:27" s="44" customFormat="1" x14ac:dyDescent="0.15">
      <c r="A3151" s="66"/>
      <c r="O3151"/>
      <c r="T3151"/>
      <c r="U3151"/>
      <c r="V3151"/>
      <c r="W3151"/>
      <c r="X3151"/>
      <c r="Y3151"/>
      <c r="Z3151"/>
      <c r="AA3151"/>
    </row>
    <row r="3152" spans="1:27" s="44" customFormat="1" x14ac:dyDescent="0.15">
      <c r="A3152" s="66"/>
      <c r="O3152"/>
      <c r="T3152"/>
      <c r="U3152"/>
      <c r="V3152"/>
      <c r="W3152"/>
      <c r="X3152"/>
      <c r="Y3152"/>
      <c r="Z3152"/>
      <c r="AA3152"/>
    </row>
    <row r="3153" spans="1:27" s="44" customFormat="1" x14ac:dyDescent="0.15">
      <c r="A3153" s="66"/>
      <c r="O3153"/>
      <c r="T3153"/>
      <c r="U3153"/>
      <c r="V3153"/>
      <c r="W3153"/>
      <c r="X3153"/>
      <c r="Y3153"/>
      <c r="Z3153"/>
      <c r="AA3153"/>
    </row>
    <row r="3154" spans="1:27" s="44" customFormat="1" x14ac:dyDescent="0.15">
      <c r="A3154" s="66"/>
      <c r="O3154"/>
      <c r="T3154"/>
      <c r="U3154"/>
      <c r="V3154"/>
      <c r="W3154"/>
      <c r="X3154"/>
      <c r="Y3154"/>
      <c r="Z3154"/>
      <c r="AA3154"/>
    </row>
    <row r="3155" spans="1:27" s="44" customFormat="1" x14ac:dyDescent="0.15">
      <c r="A3155" s="66"/>
      <c r="O3155"/>
      <c r="T3155"/>
      <c r="U3155"/>
      <c r="V3155"/>
      <c r="W3155"/>
      <c r="X3155"/>
      <c r="Y3155"/>
      <c r="Z3155"/>
      <c r="AA3155"/>
    </row>
    <row r="3156" spans="1:27" s="44" customFormat="1" x14ac:dyDescent="0.15">
      <c r="A3156" s="66"/>
      <c r="O3156"/>
      <c r="T3156"/>
      <c r="U3156"/>
      <c r="V3156"/>
      <c r="W3156"/>
      <c r="X3156"/>
      <c r="Y3156"/>
      <c r="Z3156"/>
      <c r="AA3156"/>
    </row>
    <row r="3157" spans="1:27" s="44" customFormat="1" x14ac:dyDescent="0.15">
      <c r="A3157" s="66"/>
      <c r="O3157"/>
      <c r="T3157"/>
      <c r="U3157"/>
      <c r="V3157"/>
      <c r="W3157"/>
      <c r="X3157"/>
      <c r="Y3157"/>
      <c r="Z3157"/>
      <c r="AA3157"/>
    </row>
    <row r="3158" spans="1:27" s="44" customFormat="1" x14ac:dyDescent="0.15">
      <c r="A3158" s="66"/>
      <c r="O3158"/>
      <c r="T3158"/>
      <c r="U3158"/>
      <c r="V3158"/>
      <c r="W3158"/>
      <c r="X3158"/>
      <c r="Y3158"/>
      <c r="Z3158"/>
      <c r="AA3158"/>
    </row>
    <row r="3159" spans="1:27" s="44" customFormat="1" x14ac:dyDescent="0.15">
      <c r="A3159" s="66"/>
      <c r="O3159"/>
      <c r="T3159"/>
      <c r="U3159"/>
      <c r="V3159"/>
      <c r="W3159"/>
      <c r="X3159"/>
      <c r="Y3159"/>
      <c r="Z3159"/>
      <c r="AA3159"/>
    </row>
    <row r="3160" spans="1:27" s="44" customFormat="1" x14ac:dyDescent="0.15">
      <c r="A3160" s="66"/>
      <c r="O3160"/>
      <c r="T3160"/>
      <c r="U3160"/>
      <c r="V3160"/>
      <c r="W3160"/>
      <c r="X3160"/>
      <c r="Y3160"/>
      <c r="Z3160"/>
      <c r="AA3160"/>
    </row>
    <row r="3161" spans="1:27" s="44" customFormat="1" x14ac:dyDescent="0.15">
      <c r="A3161" s="66"/>
      <c r="O3161"/>
      <c r="T3161"/>
      <c r="U3161"/>
      <c r="V3161"/>
      <c r="W3161"/>
      <c r="X3161"/>
      <c r="Y3161"/>
      <c r="Z3161"/>
      <c r="AA3161"/>
    </row>
    <row r="3162" spans="1:27" s="44" customFormat="1" x14ac:dyDescent="0.15">
      <c r="A3162" s="66"/>
      <c r="O3162"/>
      <c r="T3162"/>
      <c r="U3162"/>
      <c r="V3162"/>
      <c r="W3162"/>
      <c r="X3162"/>
      <c r="Y3162"/>
      <c r="Z3162"/>
      <c r="AA3162"/>
    </row>
    <row r="3163" spans="1:27" s="44" customFormat="1" x14ac:dyDescent="0.15">
      <c r="A3163" s="66"/>
      <c r="O3163"/>
      <c r="T3163"/>
      <c r="U3163"/>
      <c r="V3163"/>
      <c r="W3163"/>
      <c r="X3163"/>
      <c r="Y3163"/>
      <c r="Z3163"/>
      <c r="AA3163"/>
    </row>
    <row r="3164" spans="1:27" s="44" customFormat="1" x14ac:dyDescent="0.15">
      <c r="A3164" s="66"/>
      <c r="O3164"/>
      <c r="T3164"/>
      <c r="U3164"/>
      <c r="V3164"/>
      <c r="W3164"/>
      <c r="X3164"/>
      <c r="Y3164"/>
      <c r="Z3164"/>
      <c r="AA3164"/>
    </row>
    <row r="3165" spans="1:27" s="44" customFormat="1" x14ac:dyDescent="0.15">
      <c r="A3165" s="66"/>
      <c r="O3165"/>
      <c r="T3165"/>
      <c r="U3165"/>
      <c r="V3165"/>
      <c r="W3165"/>
      <c r="X3165"/>
      <c r="Y3165"/>
      <c r="Z3165"/>
      <c r="AA3165"/>
    </row>
    <row r="3166" spans="1:27" s="44" customFormat="1" x14ac:dyDescent="0.15">
      <c r="A3166" s="66"/>
      <c r="O3166"/>
      <c r="T3166"/>
      <c r="U3166"/>
      <c r="V3166"/>
      <c r="W3166"/>
      <c r="X3166"/>
      <c r="Y3166"/>
      <c r="Z3166"/>
      <c r="AA3166"/>
    </row>
    <row r="3167" spans="1:27" s="44" customFormat="1" x14ac:dyDescent="0.15">
      <c r="A3167" s="66"/>
      <c r="O3167"/>
      <c r="T3167"/>
      <c r="U3167"/>
      <c r="V3167"/>
      <c r="W3167"/>
      <c r="X3167"/>
      <c r="Y3167"/>
      <c r="Z3167"/>
      <c r="AA3167"/>
    </row>
    <row r="3168" spans="1:27" s="44" customFormat="1" x14ac:dyDescent="0.15">
      <c r="A3168" s="66"/>
      <c r="O3168"/>
      <c r="T3168"/>
      <c r="U3168"/>
      <c r="V3168"/>
      <c r="W3168"/>
      <c r="X3168"/>
      <c r="Y3168"/>
      <c r="Z3168"/>
      <c r="AA3168"/>
    </row>
    <row r="3169" spans="1:27" s="44" customFormat="1" x14ac:dyDescent="0.15">
      <c r="A3169" s="66"/>
      <c r="O3169"/>
      <c r="T3169"/>
      <c r="U3169"/>
      <c r="V3169"/>
      <c r="W3169"/>
      <c r="X3169"/>
      <c r="Y3169"/>
      <c r="Z3169"/>
      <c r="AA3169"/>
    </row>
    <row r="3170" spans="1:27" s="44" customFormat="1" x14ac:dyDescent="0.15">
      <c r="A3170" s="66"/>
      <c r="O3170"/>
      <c r="T3170"/>
      <c r="U3170"/>
      <c r="V3170"/>
      <c r="W3170"/>
      <c r="X3170"/>
      <c r="Y3170"/>
      <c r="Z3170"/>
      <c r="AA3170"/>
    </row>
    <row r="3171" spans="1:27" s="44" customFormat="1" x14ac:dyDescent="0.15">
      <c r="A3171" s="66"/>
      <c r="O3171"/>
      <c r="T3171"/>
      <c r="U3171"/>
      <c r="V3171"/>
      <c r="W3171"/>
      <c r="X3171"/>
      <c r="Y3171"/>
      <c r="Z3171"/>
      <c r="AA3171"/>
    </row>
    <row r="3172" spans="1:27" s="44" customFormat="1" x14ac:dyDescent="0.15">
      <c r="A3172" s="66"/>
      <c r="O3172"/>
      <c r="T3172"/>
      <c r="U3172"/>
      <c r="V3172"/>
      <c r="W3172"/>
      <c r="X3172"/>
      <c r="Y3172"/>
      <c r="Z3172"/>
      <c r="AA3172"/>
    </row>
    <row r="3173" spans="1:27" s="44" customFormat="1" x14ac:dyDescent="0.15">
      <c r="A3173" s="66"/>
      <c r="O3173"/>
      <c r="T3173"/>
      <c r="U3173"/>
      <c r="V3173"/>
      <c r="W3173"/>
      <c r="X3173"/>
      <c r="Y3173"/>
      <c r="Z3173"/>
      <c r="AA3173"/>
    </row>
    <row r="3174" spans="1:27" s="44" customFormat="1" x14ac:dyDescent="0.15">
      <c r="A3174" s="66"/>
      <c r="O3174"/>
      <c r="T3174"/>
      <c r="U3174"/>
      <c r="V3174"/>
      <c r="W3174"/>
      <c r="X3174"/>
      <c r="Y3174"/>
      <c r="Z3174"/>
      <c r="AA3174"/>
    </row>
    <row r="3175" spans="1:27" s="44" customFormat="1" x14ac:dyDescent="0.15">
      <c r="A3175" s="66"/>
      <c r="O3175"/>
      <c r="T3175"/>
      <c r="U3175"/>
      <c r="V3175"/>
      <c r="W3175"/>
      <c r="X3175"/>
      <c r="Y3175"/>
      <c r="Z3175"/>
      <c r="AA3175"/>
    </row>
    <row r="3176" spans="1:27" s="44" customFormat="1" x14ac:dyDescent="0.15">
      <c r="A3176" s="66"/>
      <c r="O3176"/>
      <c r="T3176"/>
      <c r="U3176"/>
      <c r="V3176"/>
      <c r="W3176"/>
      <c r="X3176"/>
      <c r="Y3176"/>
      <c r="Z3176"/>
      <c r="AA3176"/>
    </row>
    <row r="3177" spans="1:27" s="44" customFormat="1" x14ac:dyDescent="0.15">
      <c r="A3177" s="66"/>
      <c r="O3177"/>
      <c r="T3177"/>
      <c r="U3177"/>
      <c r="V3177"/>
      <c r="W3177"/>
      <c r="X3177"/>
      <c r="Y3177"/>
      <c r="Z3177"/>
      <c r="AA3177"/>
    </row>
    <row r="3178" spans="1:27" s="44" customFormat="1" x14ac:dyDescent="0.15">
      <c r="A3178" s="66"/>
      <c r="O3178"/>
      <c r="T3178"/>
      <c r="U3178"/>
      <c r="V3178"/>
      <c r="W3178"/>
      <c r="X3178"/>
      <c r="Y3178"/>
      <c r="Z3178"/>
      <c r="AA3178"/>
    </row>
    <row r="3179" spans="1:27" s="44" customFormat="1" x14ac:dyDescent="0.15">
      <c r="A3179" s="66"/>
      <c r="O3179"/>
      <c r="T3179"/>
      <c r="U3179"/>
      <c r="V3179"/>
      <c r="W3179"/>
      <c r="X3179"/>
      <c r="Y3179"/>
      <c r="Z3179"/>
      <c r="AA3179"/>
    </row>
    <row r="3180" spans="1:27" s="44" customFormat="1" x14ac:dyDescent="0.15">
      <c r="A3180" s="66"/>
      <c r="O3180"/>
      <c r="T3180"/>
      <c r="U3180"/>
      <c r="V3180"/>
      <c r="W3180"/>
      <c r="X3180"/>
      <c r="Y3180"/>
      <c r="Z3180"/>
      <c r="AA3180"/>
    </row>
    <row r="3181" spans="1:27" s="44" customFormat="1" x14ac:dyDescent="0.15">
      <c r="A3181" s="66"/>
      <c r="O3181"/>
      <c r="T3181"/>
      <c r="U3181"/>
      <c r="V3181"/>
      <c r="W3181"/>
      <c r="X3181"/>
      <c r="Y3181"/>
      <c r="Z3181"/>
      <c r="AA3181"/>
    </row>
    <row r="3182" spans="1:27" s="44" customFormat="1" x14ac:dyDescent="0.15">
      <c r="A3182" s="66"/>
      <c r="O3182"/>
      <c r="T3182"/>
      <c r="U3182"/>
      <c r="V3182"/>
      <c r="W3182"/>
      <c r="X3182"/>
      <c r="Y3182"/>
      <c r="Z3182"/>
      <c r="AA3182"/>
    </row>
    <row r="3183" spans="1:27" s="44" customFormat="1" x14ac:dyDescent="0.15">
      <c r="A3183" s="66"/>
      <c r="O3183"/>
      <c r="T3183"/>
      <c r="U3183"/>
      <c r="V3183"/>
      <c r="W3183"/>
      <c r="X3183"/>
      <c r="Y3183"/>
      <c r="Z3183"/>
      <c r="AA3183"/>
    </row>
    <row r="3184" spans="1:27" s="44" customFormat="1" x14ac:dyDescent="0.15">
      <c r="A3184" s="66"/>
      <c r="O3184"/>
      <c r="T3184"/>
      <c r="U3184"/>
      <c r="V3184"/>
      <c r="W3184"/>
      <c r="X3184"/>
      <c r="Y3184"/>
      <c r="Z3184"/>
      <c r="AA3184"/>
    </row>
    <row r="3185" spans="1:27" s="44" customFormat="1" x14ac:dyDescent="0.15">
      <c r="A3185" s="66"/>
      <c r="O3185"/>
      <c r="T3185"/>
      <c r="U3185"/>
      <c r="V3185"/>
      <c r="W3185"/>
      <c r="X3185"/>
      <c r="Y3185"/>
      <c r="Z3185"/>
      <c r="AA3185"/>
    </row>
    <row r="3186" spans="1:27" s="44" customFormat="1" x14ac:dyDescent="0.15">
      <c r="A3186" s="66"/>
      <c r="O3186"/>
      <c r="T3186"/>
      <c r="U3186"/>
      <c r="V3186"/>
      <c r="W3186"/>
      <c r="X3186"/>
      <c r="Y3186"/>
      <c r="Z3186"/>
      <c r="AA3186"/>
    </row>
    <row r="3187" spans="1:27" s="44" customFormat="1" x14ac:dyDescent="0.15">
      <c r="A3187" s="66"/>
      <c r="O3187"/>
      <c r="T3187"/>
      <c r="U3187"/>
      <c r="V3187"/>
      <c r="W3187"/>
      <c r="X3187"/>
      <c r="Y3187"/>
      <c r="Z3187"/>
      <c r="AA3187"/>
    </row>
    <row r="3188" spans="1:27" s="44" customFormat="1" x14ac:dyDescent="0.15">
      <c r="A3188" s="66"/>
      <c r="O3188"/>
      <c r="T3188"/>
      <c r="U3188"/>
      <c r="V3188"/>
      <c r="W3188"/>
      <c r="X3188"/>
      <c r="Y3188"/>
      <c r="Z3188"/>
      <c r="AA3188"/>
    </row>
    <row r="3189" spans="1:27" s="44" customFormat="1" x14ac:dyDescent="0.15">
      <c r="A3189" s="66"/>
      <c r="O3189"/>
      <c r="T3189"/>
      <c r="U3189"/>
      <c r="V3189"/>
      <c r="W3189"/>
      <c r="X3189"/>
      <c r="Y3189"/>
      <c r="Z3189"/>
      <c r="AA3189"/>
    </row>
    <row r="3190" spans="1:27" s="44" customFormat="1" x14ac:dyDescent="0.15">
      <c r="A3190" s="66"/>
      <c r="O3190"/>
      <c r="T3190"/>
      <c r="U3190"/>
      <c r="V3190"/>
      <c r="W3190"/>
      <c r="X3190"/>
      <c r="Y3190"/>
      <c r="Z3190"/>
      <c r="AA3190"/>
    </row>
    <row r="3191" spans="1:27" s="44" customFormat="1" x14ac:dyDescent="0.15">
      <c r="A3191" s="66"/>
      <c r="O3191"/>
      <c r="T3191"/>
      <c r="U3191"/>
      <c r="V3191"/>
      <c r="W3191"/>
      <c r="X3191"/>
      <c r="Y3191"/>
      <c r="Z3191"/>
      <c r="AA3191"/>
    </row>
    <row r="3192" spans="1:27" s="44" customFormat="1" x14ac:dyDescent="0.15">
      <c r="A3192" s="66"/>
      <c r="O3192"/>
      <c r="T3192"/>
      <c r="U3192"/>
      <c r="V3192"/>
      <c r="W3192"/>
      <c r="X3192"/>
      <c r="Y3192"/>
      <c r="Z3192"/>
      <c r="AA3192"/>
    </row>
    <row r="3193" spans="1:27" s="44" customFormat="1" x14ac:dyDescent="0.15">
      <c r="A3193" s="66"/>
      <c r="O3193"/>
      <c r="T3193"/>
      <c r="U3193"/>
      <c r="V3193"/>
      <c r="W3193"/>
      <c r="X3193"/>
      <c r="Y3193"/>
      <c r="Z3193"/>
      <c r="AA3193"/>
    </row>
    <row r="3194" spans="1:27" s="44" customFormat="1" x14ac:dyDescent="0.15">
      <c r="A3194" s="66"/>
      <c r="O3194"/>
      <c r="T3194"/>
      <c r="U3194"/>
      <c r="V3194"/>
      <c r="W3194"/>
      <c r="X3194"/>
      <c r="Y3194"/>
      <c r="Z3194"/>
      <c r="AA3194"/>
    </row>
    <row r="3195" spans="1:27" s="44" customFormat="1" x14ac:dyDescent="0.15">
      <c r="A3195" s="66"/>
      <c r="O3195"/>
      <c r="T3195"/>
      <c r="U3195"/>
      <c r="V3195"/>
      <c r="W3195"/>
      <c r="X3195"/>
      <c r="Y3195"/>
      <c r="Z3195"/>
      <c r="AA3195"/>
    </row>
    <row r="3196" spans="1:27" s="44" customFormat="1" x14ac:dyDescent="0.15">
      <c r="A3196" s="66"/>
      <c r="O3196"/>
      <c r="T3196"/>
      <c r="U3196"/>
      <c r="V3196"/>
      <c r="W3196"/>
      <c r="X3196"/>
      <c r="Y3196"/>
      <c r="Z3196"/>
      <c r="AA3196"/>
    </row>
    <row r="3197" spans="1:27" s="44" customFormat="1" x14ac:dyDescent="0.15">
      <c r="A3197" s="66"/>
      <c r="O3197"/>
      <c r="T3197"/>
      <c r="U3197"/>
      <c r="V3197"/>
      <c r="W3197"/>
      <c r="X3197"/>
      <c r="Y3197"/>
      <c r="Z3197"/>
      <c r="AA3197"/>
    </row>
    <row r="3198" spans="1:27" s="44" customFormat="1" x14ac:dyDescent="0.15">
      <c r="A3198" s="66"/>
      <c r="O3198"/>
      <c r="T3198"/>
      <c r="U3198"/>
      <c r="V3198"/>
      <c r="W3198"/>
      <c r="X3198"/>
      <c r="Y3198"/>
      <c r="Z3198"/>
      <c r="AA3198"/>
    </row>
    <row r="3199" spans="1:27" s="44" customFormat="1" x14ac:dyDescent="0.15">
      <c r="A3199" s="66"/>
      <c r="O3199"/>
      <c r="T3199"/>
      <c r="U3199"/>
      <c r="V3199"/>
      <c r="W3199"/>
      <c r="X3199"/>
      <c r="Y3199"/>
      <c r="Z3199"/>
      <c r="AA3199"/>
    </row>
    <row r="3200" spans="1:27" s="44" customFormat="1" x14ac:dyDescent="0.15">
      <c r="A3200" s="66"/>
      <c r="O3200"/>
      <c r="T3200"/>
      <c r="U3200"/>
      <c r="V3200"/>
      <c r="W3200"/>
      <c r="X3200"/>
      <c r="Y3200"/>
      <c r="Z3200"/>
      <c r="AA3200"/>
    </row>
    <row r="3201" spans="1:27" s="44" customFormat="1" x14ac:dyDescent="0.15">
      <c r="A3201" s="66"/>
      <c r="O3201"/>
      <c r="T3201"/>
      <c r="U3201"/>
      <c r="V3201"/>
      <c r="W3201"/>
      <c r="X3201"/>
      <c r="Y3201"/>
      <c r="Z3201"/>
      <c r="AA3201"/>
    </row>
    <row r="3202" spans="1:27" s="44" customFormat="1" x14ac:dyDescent="0.15">
      <c r="A3202" s="66"/>
      <c r="O3202"/>
      <c r="T3202"/>
      <c r="U3202"/>
      <c r="V3202"/>
      <c r="W3202"/>
      <c r="X3202"/>
      <c r="Y3202"/>
      <c r="Z3202"/>
      <c r="AA3202"/>
    </row>
    <row r="3203" spans="1:27" s="44" customFormat="1" x14ac:dyDescent="0.15">
      <c r="A3203" s="66"/>
      <c r="O3203"/>
      <c r="T3203"/>
      <c r="U3203"/>
      <c r="V3203"/>
      <c r="W3203"/>
      <c r="X3203"/>
      <c r="Y3203"/>
      <c r="Z3203"/>
      <c r="AA3203"/>
    </row>
    <row r="3204" spans="1:27" s="44" customFormat="1" x14ac:dyDescent="0.15">
      <c r="A3204" s="66"/>
      <c r="O3204"/>
      <c r="T3204"/>
      <c r="U3204"/>
      <c r="V3204"/>
      <c r="W3204"/>
      <c r="X3204"/>
      <c r="Y3204"/>
      <c r="Z3204"/>
      <c r="AA3204"/>
    </row>
    <row r="3205" spans="1:27" s="44" customFormat="1" x14ac:dyDescent="0.15">
      <c r="A3205" s="66"/>
      <c r="O3205"/>
      <c r="T3205"/>
      <c r="U3205"/>
      <c r="V3205"/>
      <c r="W3205"/>
      <c r="X3205"/>
      <c r="Y3205"/>
      <c r="Z3205"/>
      <c r="AA3205"/>
    </row>
    <row r="3206" spans="1:27" s="44" customFormat="1" x14ac:dyDescent="0.15">
      <c r="A3206" s="66"/>
      <c r="O3206"/>
      <c r="T3206"/>
      <c r="U3206"/>
      <c r="V3206"/>
      <c r="W3206"/>
      <c r="X3206"/>
      <c r="Y3206"/>
      <c r="Z3206"/>
      <c r="AA3206"/>
    </row>
    <row r="3207" spans="1:27" s="44" customFormat="1" x14ac:dyDescent="0.15">
      <c r="A3207" s="66"/>
      <c r="O3207"/>
      <c r="T3207"/>
      <c r="U3207"/>
      <c r="V3207"/>
      <c r="W3207"/>
      <c r="X3207"/>
      <c r="Y3207"/>
      <c r="Z3207"/>
      <c r="AA3207"/>
    </row>
    <row r="3208" spans="1:27" s="44" customFormat="1" x14ac:dyDescent="0.15">
      <c r="A3208" s="66"/>
      <c r="O3208"/>
      <c r="T3208"/>
      <c r="U3208"/>
      <c r="V3208"/>
      <c r="W3208"/>
      <c r="X3208"/>
      <c r="Y3208"/>
      <c r="Z3208"/>
      <c r="AA3208"/>
    </row>
    <row r="3209" spans="1:27" s="44" customFormat="1" x14ac:dyDescent="0.15">
      <c r="A3209" s="66"/>
      <c r="O3209"/>
      <c r="T3209"/>
      <c r="U3209"/>
      <c r="V3209"/>
      <c r="W3209"/>
      <c r="X3209"/>
      <c r="Y3209"/>
      <c r="Z3209"/>
      <c r="AA3209"/>
    </row>
    <row r="3210" spans="1:27" s="44" customFormat="1" x14ac:dyDescent="0.15">
      <c r="A3210" s="66"/>
      <c r="O3210"/>
      <c r="T3210"/>
      <c r="U3210"/>
      <c r="V3210"/>
      <c r="W3210"/>
      <c r="X3210"/>
      <c r="Y3210"/>
      <c r="Z3210"/>
      <c r="AA3210"/>
    </row>
    <row r="3211" spans="1:27" s="44" customFormat="1" x14ac:dyDescent="0.15">
      <c r="A3211" s="66"/>
      <c r="O3211"/>
      <c r="T3211"/>
      <c r="U3211"/>
      <c r="V3211"/>
      <c r="W3211"/>
      <c r="X3211"/>
      <c r="Y3211"/>
      <c r="Z3211"/>
      <c r="AA3211"/>
    </row>
    <row r="3212" spans="1:27" s="44" customFormat="1" x14ac:dyDescent="0.15">
      <c r="A3212" s="66"/>
      <c r="O3212"/>
      <c r="T3212"/>
      <c r="U3212"/>
      <c r="V3212"/>
      <c r="W3212"/>
      <c r="X3212"/>
      <c r="Y3212"/>
      <c r="Z3212"/>
      <c r="AA3212"/>
    </row>
    <row r="3213" spans="1:27" s="44" customFormat="1" x14ac:dyDescent="0.15">
      <c r="A3213" s="66"/>
      <c r="O3213"/>
      <c r="T3213"/>
      <c r="U3213"/>
      <c r="V3213"/>
      <c r="W3213"/>
      <c r="X3213"/>
      <c r="Y3213"/>
      <c r="Z3213"/>
      <c r="AA3213"/>
    </row>
    <row r="3214" spans="1:27" s="44" customFormat="1" x14ac:dyDescent="0.15">
      <c r="A3214" s="66"/>
      <c r="O3214"/>
      <c r="T3214"/>
      <c r="U3214"/>
      <c r="V3214"/>
      <c r="W3214"/>
      <c r="X3214"/>
      <c r="Y3214"/>
      <c r="Z3214"/>
      <c r="AA3214"/>
    </row>
    <row r="3215" spans="1:27" s="44" customFormat="1" x14ac:dyDescent="0.15">
      <c r="A3215" s="66"/>
      <c r="O3215"/>
      <c r="T3215"/>
      <c r="U3215"/>
      <c r="V3215"/>
      <c r="W3215"/>
      <c r="X3215"/>
      <c r="Y3215"/>
      <c r="Z3215"/>
      <c r="AA3215"/>
    </row>
    <row r="3216" spans="1:27" s="44" customFormat="1" x14ac:dyDescent="0.15">
      <c r="A3216" s="66"/>
      <c r="O3216"/>
      <c r="T3216"/>
      <c r="U3216"/>
      <c r="V3216"/>
      <c r="W3216"/>
      <c r="X3216"/>
      <c r="Y3216"/>
      <c r="Z3216"/>
      <c r="AA3216"/>
    </row>
    <row r="3217" spans="1:27" s="44" customFormat="1" x14ac:dyDescent="0.15">
      <c r="A3217" s="66"/>
      <c r="O3217"/>
      <c r="T3217"/>
      <c r="U3217"/>
      <c r="V3217"/>
      <c r="W3217"/>
      <c r="X3217"/>
      <c r="Y3217"/>
      <c r="Z3217"/>
      <c r="AA3217"/>
    </row>
    <row r="3218" spans="1:27" s="44" customFormat="1" x14ac:dyDescent="0.15">
      <c r="A3218" s="66"/>
      <c r="O3218"/>
      <c r="T3218"/>
      <c r="U3218"/>
      <c r="V3218"/>
      <c r="W3218"/>
      <c r="X3218"/>
      <c r="Y3218"/>
      <c r="Z3218"/>
      <c r="AA3218"/>
    </row>
    <row r="3219" spans="1:27" s="44" customFormat="1" x14ac:dyDescent="0.15">
      <c r="A3219" s="66"/>
      <c r="O3219"/>
      <c r="T3219"/>
      <c r="U3219"/>
      <c r="V3219"/>
      <c r="W3219"/>
      <c r="X3219"/>
      <c r="Y3219"/>
      <c r="Z3219"/>
      <c r="AA3219"/>
    </row>
    <row r="3220" spans="1:27" s="44" customFormat="1" x14ac:dyDescent="0.15">
      <c r="A3220" s="66"/>
      <c r="O3220"/>
      <c r="T3220"/>
      <c r="U3220"/>
      <c r="V3220"/>
      <c r="W3220"/>
      <c r="X3220"/>
      <c r="Y3220"/>
      <c r="Z3220"/>
      <c r="AA3220"/>
    </row>
    <row r="3221" spans="1:27" s="44" customFormat="1" x14ac:dyDescent="0.15">
      <c r="A3221" s="66"/>
      <c r="O3221"/>
      <c r="T3221"/>
      <c r="U3221"/>
      <c r="V3221"/>
      <c r="W3221"/>
      <c r="X3221"/>
      <c r="Y3221"/>
      <c r="Z3221"/>
      <c r="AA3221"/>
    </row>
    <row r="3222" spans="1:27" s="44" customFormat="1" x14ac:dyDescent="0.15">
      <c r="A3222" s="66"/>
      <c r="O3222"/>
      <c r="T3222"/>
      <c r="U3222"/>
      <c r="V3222"/>
      <c r="W3222"/>
      <c r="X3222"/>
      <c r="Y3222"/>
      <c r="Z3222"/>
      <c r="AA3222"/>
    </row>
    <row r="3223" spans="1:27" s="44" customFormat="1" x14ac:dyDescent="0.15">
      <c r="A3223" s="66"/>
      <c r="O3223"/>
      <c r="T3223"/>
      <c r="U3223"/>
      <c r="V3223"/>
      <c r="W3223"/>
      <c r="X3223"/>
      <c r="Y3223"/>
      <c r="Z3223"/>
      <c r="AA3223"/>
    </row>
    <row r="3224" spans="1:27" s="44" customFormat="1" x14ac:dyDescent="0.15">
      <c r="A3224" s="66"/>
      <c r="O3224"/>
      <c r="T3224"/>
      <c r="U3224"/>
      <c r="V3224"/>
      <c r="W3224"/>
      <c r="X3224"/>
      <c r="Y3224"/>
      <c r="Z3224"/>
      <c r="AA3224"/>
    </row>
    <row r="3225" spans="1:27" s="44" customFormat="1" x14ac:dyDescent="0.15">
      <c r="A3225" s="66"/>
      <c r="O3225"/>
      <c r="T3225"/>
      <c r="U3225"/>
      <c r="V3225"/>
      <c r="W3225"/>
      <c r="X3225"/>
      <c r="Y3225"/>
      <c r="Z3225"/>
      <c r="AA3225"/>
    </row>
    <row r="3226" spans="1:27" s="44" customFormat="1" x14ac:dyDescent="0.15">
      <c r="A3226" s="66"/>
      <c r="O3226"/>
      <c r="T3226"/>
      <c r="U3226"/>
      <c r="V3226"/>
      <c r="W3226"/>
      <c r="X3226"/>
      <c r="Y3226"/>
      <c r="Z3226"/>
      <c r="AA3226"/>
    </row>
    <row r="3227" spans="1:27" s="44" customFormat="1" x14ac:dyDescent="0.15">
      <c r="A3227" s="66"/>
      <c r="O3227"/>
      <c r="T3227"/>
      <c r="U3227"/>
      <c r="V3227"/>
      <c r="W3227"/>
      <c r="X3227"/>
      <c r="Y3227"/>
      <c r="Z3227"/>
      <c r="AA3227"/>
    </row>
    <row r="3228" spans="1:27" s="44" customFormat="1" x14ac:dyDescent="0.15">
      <c r="A3228" s="66"/>
      <c r="O3228"/>
      <c r="T3228"/>
      <c r="U3228"/>
      <c r="V3228"/>
      <c r="W3228"/>
      <c r="X3228"/>
      <c r="Y3228"/>
      <c r="Z3228"/>
      <c r="AA3228"/>
    </row>
    <row r="3229" spans="1:27" s="44" customFormat="1" x14ac:dyDescent="0.15">
      <c r="A3229" s="66"/>
      <c r="O3229"/>
      <c r="T3229"/>
      <c r="U3229"/>
      <c r="V3229"/>
      <c r="W3229"/>
      <c r="X3229"/>
      <c r="Y3229"/>
      <c r="Z3229"/>
      <c r="AA3229"/>
    </row>
    <row r="3230" spans="1:27" s="44" customFormat="1" x14ac:dyDescent="0.15">
      <c r="A3230" s="66"/>
      <c r="O3230"/>
      <c r="T3230"/>
      <c r="U3230"/>
      <c r="V3230"/>
      <c r="W3230"/>
      <c r="X3230"/>
      <c r="Y3230"/>
      <c r="Z3230"/>
      <c r="AA3230"/>
    </row>
    <row r="3231" spans="1:27" s="44" customFormat="1" x14ac:dyDescent="0.15">
      <c r="A3231" s="66"/>
      <c r="O3231"/>
      <c r="T3231"/>
      <c r="U3231"/>
      <c r="V3231"/>
      <c r="W3231"/>
      <c r="X3231"/>
      <c r="Y3231"/>
      <c r="Z3231"/>
      <c r="AA3231"/>
    </row>
    <row r="3232" spans="1:27" s="44" customFormat="1" x14ac:dyDescent="0.15">
      <c r="A3232" s="66"/>
      <c r="O3232"/>
      <c r="T3232"/>
      <c r="U3232"/>
      <c r="V3232"/>
      <c r="W3232"/>
      <c r="X3232"/>
      <c r="Y3232"/>
      <c r="Z3232"/>
      <c r="AA3232"/>
    </row>
    <row r="3233" spans="1:27" s="44" customFormat="1" x14ac:dyDescent="0.15">
      <c r="A3233" s="66"/>
      <c r="O3233"/>
      <c r="T3233"/>
      <c r="U3233"/>
      <c r="V3233"/>
      <c r="W3233"/>
      <c r="X3233"/>
      <c r="Y3233"/>
      <c r="Z3233"/>
      <c r="AA3233"/>
    </row>
    <row r="3234" spans="1:27" s="44" customFormat="1" x14ac:dyDescent="0.15">
      <c r="A3234" s="66"/>
      <c r="O3234"/>
      <c r="T3234"/>
      <c r="U3234"/>
      <c r="V3234"/>
      <c r="W3234"/>
      <c r="X3234"/>
      <c r="Y3234"/>
      <c r="Z3234"/>
      <c r="AA3234"/>
    </row>
    <row r="3235" spans="1:27" s="44" customFormat="1" x14ac:dyDescent="0.15">
      <c r="A3235" s="66"/>
      <c r="O3235"/>
      <c r="T3235"/>
      <c r="U3235"/>
      <c r="V3235"/>
      <c r="W3235"/>
      <c r="X3235"/>
      <c r="Y3235"/>
      <c r="Z3235"/>
      <c r="AA3235"/>
    </row>
    <row r="3236" spans="1:27" s="44" customFormat="1" x14ac:dyDescent="0.15">
      <c r="A3236" s="66"/>
      <c r="O3236"/>
      <c r="T3236"/>
      <c r="U3236"/>
      <c r="V3236"/>
      <c r="W3236"/>
      <c r="X3236"/>
      <c r="Y3236"/>
      <c r="Z3236"/>
      <c r="AA3236"/>
    </row>
    <row r="3237" spans="1:27" s="44" customFormat="1" x14ac:dyDescent="0.15">
      <c r="A3237" s="66"/>
      <c r="O3237"/>
      <c r="T3237"/>
      <c r="U3237"/>
      <c r="V3237"/>
      <c r="W3237"/>
      <c r="X3237"/>
      <c r="Y3237"/>
      <c r="Z3237"/>
      <c r="AA3237"/>
    </row>
    <row r="3238" spans="1:27" s="44" customFormat="1" x14ac:dyDescent="0.15">
      <c r="A3238" s="66"/>
      <c r="O3238"/>
      <c r="T3238"/>
      <c r="U3238"/>
      <c r="V3238"/>
      <c r="W3238"/>
      <c r="X3238"/>
      <c r="Y3238"/>
      <c r="Z3238"/>
      <c r="AA3238"/>
    </row>
    <row r="3239" spans="1:27" s="44" customFormat="1" x14ac:dyDescent="0.15">
      <c r="A3239" s="66"/>
      <c r="O3239"/>
      <c r="T3239"/>
      <c r="U3239"/>
      <c r="V3239"/>
      <c r="W3239"/>
      <c r="X3239"/>
      <c r="Y3239"/>
      <c r="Z3239"/>
      <c r="AA3239"/>
    </row>
    <row r="3240" spans="1:27" s="44" customFormat="1" x14ac:dyDescent="0.15">
      <c r="A3240" s="66"/>
      <c r="O3240"/>
      <c r="T3240"/>
      <c r="U3240"/>
      <c r="V3240"/>
      <c r="W3240"/>
      <c r="X3240"/>
      <c r="Y3240"/>
      <c r="Z3240"/>
      <c r="AA3240"/>
    </row>
    <row r="3241" spans="1:27" s="44" customFormat="1" x14ac:dyDescent="0.15">
      <c r="A3241" s="66"/>
      <c r="O3241"/>
      <c r="T3241"/>
      <c r="U3241"/>
      <c r="V3241"/>
      <c r="W3241"/>
      <c r="X3241"/>
      <c r="Y3241"/>
      <c r="Z3241"/>
      <c r="AA3241"/>
    </row>
    <row r="3242" spans="1:27" s="44" customFormat="1" x14ac:dyDescent="0.15">
      <c r="A3242" s="66"/>
      <c r="O3242"/>
      <c r="T3242"/>
      <c r="U3242"/>
      <c r="V3242"/>
      <c r="W3242"/>
      <c r="X3242"/>
      <c r="Y3242"/>
      <c r="Z3242"/>
      <c r="AA3242"/>
    </row>
    <row r="3243" spans="1:27" s="44" customFormat="1" x14ac:dyDescent="0.15">
      <c r="A3243" s="66"/>
      <c r="O3243"/>
      <c r="T3243"/>
      <c r="U3243"/>
      <c r="V3243"/>
      <c r="W3243"/>
      <c r="X3243"/>
      <c r="Y3243"/>
      <c r="Z3243"/>
      <c r="AA3243"/>
    </row>
    <row r="3244" spans="1:27" s="44" customFormat="1" x14ac:dyDescent="0.15">
      <c r="A3244" s="66"/>
      <c r="O3244"/>
      <c r="T3244"/>
      <c r="U3244"/>
      <c r="V3244"/>
      <c r="W3244"/>
      <c r="X3244"/>
      <c r="Y3244"/>
      <c r="Z3244"/>
      <c r="AA3244"/>
    </row>
    <row r="3245" spans="1:27" s="44" customFormat="1" x14ac:dyDescent="0.15">
      <c r="A3245" s="66"/>
      <c r="O3245"/>
      <c r="T3245"/>
      <c r="U3245"/>
      <c r="V3245"/>
      <c r="W3245"/>
      <c r="X3245"/>
      <c r="Y3245"/>
      <c r="Z3245"/>
      <c r="AA3245"/>
    </row>
    <row r="3246" spans="1:27" s="44" customFormat="1" x14ac:dyDescent="0.15">
      <c r="A3246" s="66"/>
      <c r="O3246"/>
      <c r="T3246"/>
      <c r="U3246"/>
      <c r="V3246"/>
      <c r="W3246"/>
      <c r="X3246"/>
      <c r="Y3246"/>
      <c r="Z3246"/>
      <c r="AA3246"/>
    </row>
    <row r="3247" spans="1:27" s="44" customFormat="1" x14ac:dyDescent="0.15">
      <c r="A3247" s="66"/>
      <c r="O3247"/>
      <c r="T3247"/>
      <c r="U3247"/>
      <c r="V3247"/>
      <c r="W3247"/>
      <c r="X3247"/>
      <c r="Y3247"/>
      <c r="Z3247"/>
      <c r="AA3247"/>
    </row>
    <row r="3248" spans="1:27" s="44" customFormat="1" x14ac:dyDescent="0.15">
      <c r="A3248" s="66"/>
      <c r="O3248"/>
      <c r="T3248"/>
      <c r="U3248"/>
      <c r="V3248"/>
      <c r="W3248"/>
      <c r="X3248"/>
      <c r="Y3248"/>
      <c r="Z3248"/>
      <c r="AA3248"/>
    </row>
    <row r="3249" spans="1:27" s="44" customFormat="1" x14ac:dyDescent="0.15">
      <c r="A3249" s="66"/>
      <c r="O3249"/>
      <c r="T3249"/>
      <c r="U3249"/>
      <c r="V3249"/>
      <c r="W3249"/>
      <c r="X3249"/>
      <c r="Y3249"/>
      <c r="Z3249"/>
      <c r="AA3249"/>
    </row>
    <row r="3250" spans="1:27" s="44" customFormat="1" x14ac:dyDescent="0.15">
      <c r="A3250" s="66"/>
      <c r="O3250"/>
      <c r="T3250"/>
      <c r="U3250"/>
      <c r="V3250"/>
      <c r="W3250"/>
      <c r="X3250"/>
      <c r="Y3250"/>
      <c r="Z3250"/>
      <c r="AA3250"/>
    </row>
    <row r="3251" spans="1:27" s="44" customFormat="1" x14ac:dyDescent="0.15">
      <c r="A3251" s="66"/>
      <c r="O3251"/>
      <c r="T3251"/>
      <c r="U3251"/>
      <c r="V3251"/>
      <c r="W3251"/>
      <c r="X3251"/>
      <c r="Y3251"/>
      <c r="Z3251"/>
      <c r="AA3251"/>
    </row>
    <row r="3252" spans="1:27" s="44" customFormat="1" x14ac:dyDescent="0.15">
      <c r="A3252" s="66"/>
      <c r="O3252"/>
      <c r="T3252"/>
      <c r="U3252"/>
      <c r="V3252"/>
      <c r="W3252"/>
      <c r="X3252"/>
      <c r="Y3252"/>
      <c r="Z3252"/>
      <c r="AA3252"/>
    </row>
    <row r="3253" spans="1:27" s="44" customFormat="1" x14ac:dyDescent="0.15">
      <c r="A3253" s="66"/>
      <c r="O3253"/>
      <c r="T3253"/>
      <c r="U3253"/>
      <c r="V3253"/>
      <c r="W3253"/>
      <c r="X3253"/>
      <c r="Y3253"/>
      <c r="Z3253"/>
      <c r="AA3253"/>
    </row>
    <row r="3254" spans="1:27" s="44" customFormat="1" x14ac:dyDescent="0.15">
      <c r="A3254" s="66"/>
      <c r="O3254"/>
      <c r="T3254"/>
      <c r="U3254"/>
      <c r="V3254"/>
      <c r="W3254"/>
      <c r="X3254"/>
      <c r="Y3254"/>
      <c r="Z3254"/>
      <c r="AA3254"/>
    </row>
    <row r="3255" spans="1:27" s="44" customFormat="1" x14ac:dyDescent="0.15">
      <c r="A3255" s="66"/>
      <c r="O3255"/>
      <c r="T3255"/>
      <c r="U3255"/>
      <c r="V3255"/>
      <c r="W3255"/>
      <c r="X3255"/>
      <c r="Y3255"/>
      <c r="Z3255"/>
      <c r="AA3255"/>
    </row>
    <row r="3256" spans="1:27" s="44" customFormat="1" x14ac:dyDescent="0.15">
      <c r="A3256" s="66"/>
      <c r="O3256"/>
      <c r="T3256"/>
      <c r="U3256"/>
      <c r="V3256"/>
      <c r="W3256"/>
      <c r="X3256"/>
      <c r="Y3256"/>
      <c r="Z3256"/>
      <c r="AA3256"/>
    </row>
    <row r="3257" spans="1:27" s="44" customFormat="1" x14ac:dyDescent="0.15">
      <c r="A3257" s="66"/>
      <c r="O3257"/>
      <c r="T3257"/>
      <c r="U3257"/>
      <c r="V3257"/>
      <c r="W3257"/>
      <c r="X3257"/>
      <c r="Y3257"/>
      <c r="Z3257"/>
      <c r="AA3257"/>
    </row>
    <row r="3258" spans="1:27" s="44" customFormat="1" x14ac:dyDescent="0.15">
      <c r="A3258" s="66"/>
      <c r="O3258"/>
      <c r="T3258"/>
      <c r="U3258"/>
      <c r="V3258"/>
      <c r="W3258"/>
      <c r="X3258"/>
      <c r="Y3258"/>
      <c r="Z3258"/>
      <c r="AA3258"/>
    </row>
    <row r="3259" spans="1:27" s="44" customFormat="1" x14ac:dyDescent="0.15">
      <c r="A3259" s="66"/>
      <c r="O3259"/>
      <c r="T3259"/>
      <c r="U3259"/>
      <c r="V3259"/>
      <c r="W3259"/>
      <c r="X3259"/>
      <c r="Y3259"/>
      <c r="Z3259"/>
      <c r="AA3259"/>
    </row>
    <row r="3260" spans="1:27" s="44" customFormat="1" x14ac:dyDescent="0.15">
      <c r="A3260" s="66"/>
      <c r="O3260"/>
      <c r="T3260"/>
      <c r="U3260"/>
      <c r="V3260"/>
      <c r="W3260"/>
      <c r="X3260"/>
      <c r="Y3260"/>
      <c r="Z3260"/>
      <c r="AA3260"/>
    </row>
    <row r="3261" spans="1:27" s="44" customFormat="1" x14ac:dyDescent="0.15">
      <c r="A3261" s="66"/>
      <c r="O3261"/>
      <c r="T3261"/>
      <c r="U3261"/>
      <c r="V3261"/>
      <c r="W3261"/>
      <c r="X3261"/>
      <c r="Y3261"/>
      <c r="Z3261"/>
      <c r="AA3261"/>
    </row>
    <row r="3262" spans="1:27" s="44" customFormat="1" x14ac:dyDescent="0.15">
      <c r="A3262" s="66"/>
      <c r="O3262"/>
      <c r="T3262"/>
      <c r="U3262"/>
      <c r="V3262"/>
      <c r="W3262"/>
      <c r="X3262"/>
      <c r="Y3262"/>
      <c r="Z3262"/>
      <c r="AA3262"/>
    </row>
    <row r="3263" spans="1:27" s="44" customFormat="1" x14ac:dyDescent="0.15">
      <c r="A3263" s="66"/>
      <c r="O3263"/>
      <c r="T3263"/>
      <c r="U3263"/>
      <c r="V3263"/>
      <c r="W3263"/>
      <c r="X3263"/>
      <c r="Y3263"/>
      <c r="Z3263"/>
      <c r="AA3263"/>
    </row>
    <row r="3264" spans="1:27" s="44" customFormat="1" x14ac:dyDescent="0.15">
      <c r="A3264" s="66"/>
      <c r="O3264"/>
      <c r="T3264"/>
      <c r="U3264"/>
      <c r="V3264"/>
      <c r="W3264"/>
      <c r="X3264"/>
      <c r="Y3264"/>
      <c r="Z3264"/>
      <c r="AA3264"/>
    </row>
    <row r="3265" spans="1:27" s="44" customFormat="1" x14ac:dyDescent="0.15">
      <c r="A3265" s="66"/>
      <c r="O3265"/>
      <c r="T3265"/>
      <c r="U3265"/>
      <c r="V3265"/>
      <c r="W3265"/>
      <c r="X3265"/>
      <c r="Y3265"/>
      <c r="Z3265"/>
      <c r="AA3265"/>
    </row>
    <row r="3266" spans="1:27" s="44" customFormat="1" x14ac:dyDescent="0.15">
      <c r="A3266" s="66"/>
      <c r="O3266"/>
      <c r="T3266"/>
      <c r="U3266"/>
      <c r="V3266"/>
      <c r="W3266"/>
      <c r="X3266"/>
      <c r="Y3266"/>
      <c r="Z3266"/>
      <c r="AA3266"/>
    </row>
    <row r="3267" spans="1:27" s="44" customFormat="1" x14ac:dyDescent="0.15">
      <c r="A3267" s="66"/>
      <c r="O3267"/>
      <c r="T3267"/>
      <c r="U3267"/>
      <c r="V3267"/>
      <c r="W3267"/>
      <c r="X3267"/>
      <c r="Y3267"/>
      <c r="Z3267"/>
      <c r="AA3267"/>
    </row>
    <row r="3268" spans="1:27" s="44" customFormat="1" x14ac:dyDescent="0.15">
      <c r="A3268" s="66"/>
      <c r="O3268"/>
      <c r="T3268"/>
      <c r="U3268"/>
      <c r="V3268"/>
      <c r="W3268"/>
      <c r="X3268"/>
      <c r="Y3268"/>
      <c r="Z3268"/>
      <c r="AA3268"/>
    </row>
    <row r="3269" spans="1:27" s="44" customFormat="1" x14ac:dyDescent="0.15">
      <c r="A3269" s="66"/>
      <c r="O3269"/>
      <c r="T3269"/>
      <c r="U3269"/>
      <c r="V3269"/>
      <c r="W3269"/>
      <c r="X3269"/>
      <c r="Y3269"/>
      <c r="Z3269"/>
      <c r="AA3269"/>
    </row>
    <row r="3270" spans="1:27" s="44" customFormat="1" x14ac:dyDescent="0.15">
      <c r="A3270" s="66"/>
      <c r="O3270"/>
      <c r="T3270"/>
      <c r="U3270"/>
      <c r="V3270"/>
      <c r="W3270"/>
      <c r="X3270"/>
      <c r="Y3270"/>
      <c r="Z3270"/>
      <c r="AA3270"/>
    </row>
    <row r="3271" spans="1:27" s="44" customFormat="1" x14ac:dyDescent="0.15">
      <c r="A3271" s="66"/>
      <c r="O3271"/>
      <c r="T3271"/>
      <c r="U3271"/>
      <c r="V3271"/>
      <c r="W3271"/>
      <c r="X3271"/>
      <c r="Y3271"/>
      <c r="Z3271"/>
      <c r="AA3271"/>
    </row>
    <row r="3272" spans="1:27" s="44" customFormat="1" x14ac:dyDescent="0.15">
      <c r="A3272" s="66"/>
      <c r="O3272"/>
      <c r="T3272"/>
      <c r="U3272"/>
      <c r="V3272"/>
      <c r="W3272"/>
      <c r="X3272"/>
      <c r="Y3272"/>
      <c r="Z3272"/>
      <c r="AA3272"/>
    </row>
    <row r="3273" spans="1:27" s="44" customFormat="1" x14ac:dyDescent="0.15">
      <c r="A3273" s="66"/>
      <c r="O3273"/>
      <c r="T3273"/>
      <c r="U3273"/>
      <c r="V3273"/>
      <c r="W3273"/>
      <c r="X3273"/>
      <c r="Y3273"/>
      <c r="Z3273"/>
      <c r="AA3273"/>
    </row>
    <row r="3274" spans="1:27" s="44" customFormat="1" x14ac:dyDescent="0.15">
      <c r="A3274" s="66"/>
      <c r="O3274"/>
      <c r="T3274"/>
      <c r="U3274"/>
      <c r="V3274"/>
      <c r="W3274"/>
      <c r="X3274"/>
      <c r="Y3274"/>
      <c r="Z3274"/>
      <c r="AA3274"/>
    </row>
    <row r="3275" spans="1:27" s="44" customFormat="1" x14ac:dyDescent="0.15">
      <c r="A3275" s="66"/>
      <c r="O3275"/>
      <c r="T3275"/>
      <c r="U3275"/>
      <c r="V3275"/>
      <c r="W3275"/>
      <c r="X3275"/>
      <c r="Y3275"/>
      <c r="Z3275"/>
      <c r="AA3275"/>
    </row>
    <row r="3276" spans="1:27" s="44" customFormat="1" x14ac:dyDescent="0.15">
      <c r="A3276" s="66"/>
      <c r="O3276"/>
      <c r="T3276"/>
      <c r="U3276"/>
      <c r="V3276"/>
      <c r="W3276"/>
      <c r="X3276"/>
      <c r="Y3276"/>
      <c r="Z3276"/>
      <c r="AA3276"/>
    </row>
    <row r="3277" spans="1:27" s="44" customFormat="1" x14ac:dyDescent="0.15">
      <c r="A3277" s="66"/>
      <c r="O3277"/>
      <c r="T3277"/>
      <c r="U3277"/>
      <c r="V3277"/>
      <c r="W3277"/>
      <c r="X3277"/>
      <c r="Y3277"/>
      <c r="Z3277"/>
      <c r="AA3277"/>
    </row>
    <row r="3278" spans="1:27" s="44" customFormat="1" x14ac:dyDescent="0.15">
      <c r="A3278" s="66"/>
      <c r="O3278"/>
      <c r="T3278"/>
      <c r="U3278"/>
      <c r="V3278"/>
      <c r="W3278"/>
      <c r="X3278"/>
      <c r="Y3278"/>
      <c r="Z3278"/>
      <c r="AA3278"/>
    </row>
    <row r="3279" spans="1:27" s="44" customFormat="1" x14ac:dyDescent="0.15">
      <c r="A3279" s="66"/>
      <c r="O3279"/>
      <c r="T3279"/>
      <c r="U3279"/>
      <c r="V3279"/>
      <c r="W3279"/>
      <c r="X3279"/>
      <c r="Y3279"/>
      <c r="Z3279"/>
      <c r="AA3279"/>
    </row>
    <row r="3280" spans="1:27" s="44" customFormat="1" x14ac:dyDescent="0.15">
      <c r="A3280" s="66"/>
      <c r="O3280"/>
      <c r="T3280"/>
      <c r="U3280"/>
      <c r="V3280"/>
      <c r="W3280"/>
      <c r="X3280"/>
      <c r="Y3280"/>
      <c r="Z3280"/>
      <c r="AA3280"/>
    </row>
    <row r="3281" spans="1:27" s="44" customFormat="1" x14ac:dyDescent="0.15">
      <c r="A3281" s="66"/>
      <c r="O3281"/>
      <c r="T3281"/>
      <c r="U3281"/>
      <c r="V3281"/>
      <c r="W3281"/>
      <c r="X3281"/>
      <c r="Y3281"/>
      <c r="Z3281"/>
      <c r="AA3281"/>
    </row>
    <row r="3282" spans="1:27" s="44" customFormat="1" x14ac:dyDescent="0.15">
      <c r="A3282" s="66"/>
      <c r="O3282"/>
      <c r="T3282"/>
      <c r="U3282"/>
      <c r="V3282"/>
      <c r="W3282"/>
      <c r="X3282"/>
      <c r="Y3282"/>
      <c r="Z3282"/>
      <c r="AA3282"/>
    </row>
    <row r="3283" spans="1:27" s="44" customFormat="1" x14ac:dyDescent="0.15">
      <c r="A3283" s="66"/>
      <c r="O3283"/>
      <c r="T3283"/>
      <c r="U3283"/>
      <c r="V3283"/>
      <c r="W3283"/>
      <c r="X3283"/>
      <c r="Y3283"/>
      <c r="Z3283"/>
      <c r="AA3283"/>
    </row>
    <row r="3284" spans="1:27" s="44" customFormat="1" x14ac:dyDescent="0.15">
      <c r="A3284" s="66"/>
      <c r="O3284"/>
      <c r="T3284"/>
      <c r="U3284"/>
      <c r="V3284"/>
      <c r="W3284"/>
      <c r="X3284"/>
      <c r="Y3284"/>
      <c r="Z3284"/>
      <c r="AA3284"/>
    </row>
    <row r="3285" spans="1:27" s="44" customFormat="1" x14ac:dyDescent="0.15">
      <c r="A3285" s="66"/>
      <c r="O3285"/>
      <c r="T3285"/>
      <c r="U3285"/>
      <c r="V3285"/>
      <c r="W3285"/>
      <c r="X3285"/>
      <c r="Y3285"/>
      <c r="Z3285"/>
      <c r="AA3285"/>
    </row>
    <row r="3286" spans="1:27" s="44" customFormat="1" x14ac:dyDescent="0.15">
      <c r="A3286" s="66"/>
      <c r="O3286"/>
      <c r="T3286"/>
      <c r="U3286"/>
      <c r="V3286"/>
      <c r="W3286"/>
      <c r="X3286"/>
      <c r="Y3286"/>
      <c r="Z3286"/>
      <c r="AA3286"/>
    </row>
    <row r="3287" spans="1:27" s="44" customFormat="1" x14ac:dyDescent="0.15">
      <c r="A3287" s="66"/>
      <c r="O3287"/>
      <c r="T3287"/>
      <c r="U3287"/>
      <c r="V3287"/>
      <c r="W3287"/>
      <c r="X3287"/>
      <c r="Y3287"/>
      <c r="Z3287"/>
      <c r="AA3287"/>
    </row>
    <row r="3288" spans="1:27" s="44" customFormat="1" x14ac:dyDescent="0.15">
      <c r="A3288" s="66"/>
      <c r="O3288"/>
      <c r="T3288"/>
      <c r="U3288"/>
      <c r="V3288"/>
      <c r="W3288"/>
      <c r="X3288"/>
      <c r="Y3288"/>
      <c r="Z3288"/>
      <c r="AA3288"/>
    </row>
    <row r="3289" spans="1:27" s="44" customFormat="1" x14ac:dyDescent="0.15">
      <c r="A3289" s="66"/>
      <c r="O3289"/>
      <c r="T3289"/>
      <c r="U3289"/>
      <c r="V3289"/>
      <c r="W3289"/>
      <c r="X3289"/>
      <c r="Y3289"/>
      <c r="Z3289"/>
      <c r="AA3289"/>
    </row>
    <row r="3290" spans="1:27" s="44" customFormat="1" x14ac:dyDescent="0.15">
      <c r="A3290" s="66"/>
      <c r="O3290"/>
      <c r="T3290"/>
      <c r="U3290"/>
      <c r="V3290"/>
      <c r="W3290"/>
      <c r="X3290"/>
      <c r="Y3290"/>
      <c r="Z3290"/>
      <c r="AA3290"/>
    </row>
    <row r="3291" spans="1:27" s="44" customFormat="1" x14ac:dyDescent="0.15">
      <c r="A3291" s="66"/>
      <c r="O3291"/>
      <c r="T3291"/>
      <c r="U3291"/>
      <c r="V3291"/>
      <c r="W3291"/>
      <c r="X3291"/>
      <c r="Y3291"/>
      <c r="Z3291"/>
      <c r="AA3291"/>
    </row>
    <row r="3292" spans="1:27" s="44" customFormat="1" x14ac:dyDescent="0.15">
      <c r="A3292" s="66"/>
      <c r="O3292"/>
      <c r="T3292"/>
      <c r="U3292"/>
      <c r="V3292"/>
      <c r="W3292"/>
      <c r="X3292"/>
      <c r="Y3292"/>
      <c r="Z3292"/>
      <c r="AA3292"/>
    </row>
    <row r="3293" spans="1:27" s="44" customFormat="1" x14ac:dyDescent="0.15">
      <c r="A3293" s="66"/>
      <c r="O3293"/>
      <c r="T3293"/>
      <c r="U3293"/>
      <c r="V3293"/>
      <c r="W3293"/>
      <c r="X3293"/>
      <c r="Y3293"/>
      <c r="Z3293"/>
      <c r="AA3293"/>
    </row>
    <row r="3294" spans="1:27" s="44" customFormat="1" x14ac:dyDescent="0.15">
      <c r="A3294" s="66"/>
      <c r="O3294"/>
      <c r="T3294"/>
      <c r="U3294"/>
      <c r="V3294"/>
      <c r="W3294"/>
      <c r="X3294"/>
      <c r="Y3294"/>
      <c r="Z3294"/>
      <c r="AA3294"/>
    </row>
    <row r="3295" spans="1:27" s="44" customFormat="1" x14ac:dyDescent="0.15">
      <c r="A3295" s="66"/>
      <c r="O3295"/>
      <c r="T3295"/>
      <c r="U3295"/>
      <c r="V3295"/>
      <c r="W3295"/>
      <c r="X3295"/>
      <c r="Y3295"/>
      <c r="Z3295"/>
      <c r="AA3295"/>
    </row>
    <row r="3296" spans="1:27" s="44" customFormat="1" x14ac:dyDescent="0.15">
      <c r="A3296" s="66"/>
      <c r="O3296"/>
      <c r="T3296"/>
      <c r="U3296"/>
      <c r="V3296"/>
      <c r="W3296"/>
      <c r="X3296"/>
      <c r="Y3296"/>
      <c r="Z3296"/>
      <c r="AA3296"/>
    </row>
    <row r="3297" spans="1:27" s="44" customFormat="1" x14ac:dyDescent="0.15">
      <c r="A3297" s="66"/>
      <c r="O3297"/>
      <c r="T3297"/>
      <c r="U3297"/>
      <c r="V3297"/>
      <c r="W3297"/>
      <c r="X3297"/>
      <c r="Y3297"/>
      <c r="Z3297"/>
      <c r="AA3297"/>
    </row>
    <row r="3298" spans="1:27" s="44" customFormat="1" x14ac:dyDescent="0.15">
      <c r="A3298" s="66"/>
      <c r="O3298"/>
      <c r="T3298"/>
      <c r="U3298"/>
      <c r="V3298"/>
      <c r="W3298"/>
      <c r="X3298"/>
      <c r="Y3298"/>
      <c r="Z3298"/>
      <c r="AA3298"/>
    </row>
    <row r="3299" spans="1:27" s="44" customFormat="1" x14ac:dyDescent="0.15">
      <c r="A3299" s="66"/>
      <c r="O3299"/>
      <c r="T3299"/>
      <c r="U3299"/>
      <c r="V3299"/>
      <c r="W3299"/>
      <c r="X3299"/>
      <c r="Y3299"/>
      <c r="Z3299"/>
      <c r="AA3299"/>
    </row>
    <row r="3300" spans="1:27" s="44" customFormat="1" x14ac:dyDescent="0.15">
      <c r="A3300" s="66"/>
      <c r="O3300"/>
      <c r="T3300"/>
      <c r="U3300"/>
      <c r="V3300"/>
      <c r="W3300"/>
      <c r="X3300"/>
      <c r="Y3300"/>
      <c r="Z3300"/>
      <c r="AA3300"/>
    </row>
    <row r="3301" spans="1:27" s="44" customFormat="1" x14ac:dyDescent="0.15">
      <c r="A3301" s="66"/>
      <c r="O3301"/>
      <c r="T3301"/>
      <c r="U3301"/>
      <c r="V3301"/>
      <c r="W3301"/>
      <c r="X3301"/>
      <c r="Y3301"/>
      <c r="Z3301"/>
      <c r="AA3301"/>
    </row>
    <row r="3302" spans="1:27" s="44" customFormat="1" x14ac:dyDescent="0.15">
      <c r="A3302" s="66"/>
      <c r="O3302"/>
      <c r="T3302"/>
      <c r="U3302"/>
      <c r="V3302"/>
      <c r="W3302"/>
      <c r="X3302"/>
      <c r="Y3302"/>
      <c r="Z3302"/>
      <c r="AA3302"/>
    </row>
    <row r="3303" spans="1:27" s="44" customFormat="1" x14ac:dyDescent="0.15">
      <c r="A3303" s="66"/>
      <c r="O3303"/>
      <c r="T3303"/>
      <c r="U3303"/>
      <c r="V3303"/>
      <c r="W3303"/>
      <c r="X3303"/>
      <c r="Y3303"/>
      <c r="Z3303"/>
      <c r="AA3303"/>
    </row>
    <row r="3304" spans="1:27" s="44" customFormat="1" x14ac:dyDescent="0.15">
      <c r="A3304" s="66"/>
      <c r="O3304"/>
      <c r="T3304"/>
      <c r="U3304"/>
      <c r="V3304"/>
      <c r="W3304"/>
      <c r="X3304"/>
      <c r="Y3304"/>
      <c r="Z3304"/>
      <c r="AA3304"/>
    </row>
    <row r="3305" spans="1:27" s="44" customFormat="1" x14ac:dyDescent="0.15">
      <c r="A3305" s="66"/>
      <c r="O3305"/>
      <c r="T3305"/>
      <c r="U3305"/>
      <c r="V3305"/>
      <c r="W3305"/>
      <c r="X3305"/>
      <c r="Y3305"/>
      <c r="Z3305"/>
      <c r="AA3305"/>
    </row>
    <row r="3306" spans="1:27" s="44" customFormat="1" x14ac:dyDescent="0.15">
      <c r="A3306" s="66"/>
      <c r="O3306"/>
      <c r="T3306"/>
      <c r="U3306"/>
      <c r="V3306"/>
      <c r="W3306"/>
      <c r="X3306"/>
      <c r="Y3306"/>
      <c r="Z3306"/>
      <c r="AA3306"/>
    </row>
    <row r="3307" spans="1:27" s="44" customFormat="1" x14ac:dyDescent="0.15">
      <c r="A3307" s="66"/>
      <c r="O3307"/>
      <c r="T3307"/>
      <c r="U3307"/>
      <c r="V3307"/>
      <c r="W3307"/>
      <c r="X3307"/>
      <c r="Y3307"/>
      <c r="Z3307"/>
      <c r="AA3307"/>
    </row>
    <row r="3308" spans="1:27" s="44" customFormat="1" x14ac:dyDescent="0.15">
      <c r="A3308" s="66"/>
      <c r="O3308"/>
      <c r="T3308"/>
      <c r="U3308"/>
      <c r="V3308"/>
      <c r="W3308"/>
      <c r="X3308"/>
      <c r="Y3308"/>
      <c r="Z3308"/>
      <c r="AA3308"/>
    </row>
    <row r="3309" spans="1:27" s="44" customFormat="1" x14ac:dyDescent="0.15">
      <c r="A3309" s="66"/>
      <c r="O3309"/>
      <c r="T3309"/>
      <c r="U3309"/>
      <c r="V3309"/>
      <c r="W3309"/>
      <c r="X3309"/>
      <c r="Y3309"/>
      <c r="Z3309"/>
      <c r="AA3309"/>
    </row>
    <row r="3310" spans="1:27" s="44" customFormat="1" x14ac:dyDescent="0.15">
      <c r="A3310" s="66"/>
      <c r="O3310"/>
      <c r="T3310"/>
      <c r="U3310"/>
      <c r="V3310"/>
      <c r="W3310"/>
      <c r="X3310"/>
      <c r="Y3310"/>
      <c r="Z3310"/>
      <c r="AA3310"/>
    </row>
    <row r="3311" spans="1:27" s="44" customFormat="1" x14ac:dyDescent="0.15">
      <c r="A3311" s="66"/>
      <c r="O3311"/>
      <c r="T3311"/>
      <c r="U3311"/>
      <c r="V3311"/>
      <c r="W3311"/>
      <c r="X3311"/>
      <c r="Y3311"/>
      <c r="Z3311"/>
      <c r="AA3311"/>
    </row>
    <row r="3312" spans="1:27" s="44" customFormat="1" x14ac:dyDescent="0.15">
      <c r="A3312" s="66"/>
      <c r="O3312"/>
      <c r="T3312"/>
      <c r="U3312"/>
      <c r="V3312"/>
      <c r="W3312"/>
      <c r="X3312"/>
      <c r="Y3312"/>
      <c r="Z3312"/>
      <c r="AA3312"/>
    </row>
    <row r="3313" spans="1:27" s="44" customFormat="1" x14ac:dyDescent="0.15">
      <c r="A3313" s="66"/>
      <c r="O3313"/>
      <c r="T3313"/>
      <c r="U3313"/>
      <c r="V3313"/>
      <c r="W3313"/>
      <c r="X3313"/>
      <c r="Y3313"/>
      <c r="Z3313"/>
      <c r="AA3313"/>
    </row>
    <row r="3314" spans="1:27" s="44" customFormat="1" x14ac:dyDescent="0.15">
      <c r="A3314" s="66"/>
      <c r="O3314"/>
      <c r="T3314"/>
      <c r="U3314"/>
      <c r="V3314"/>
      <c r="W3314"/>
      <c r="X3314"/>
      <c r="Y3314"/>
      <c r="Z3314"/>
      <c r="AA3314"/>
    </row>
    <row r="3315" spans="1:27" s="44" customFormat="1" x14ac:dyDescent="0.15">
      <c r="A3315" s="66"/>
      <c r="O3315"/>
      <c r="T3315"/>
      <c r="U3315"/>
      <c r="V3315"/>
      <c r="W3315"/>
      <c r="X3315"/>
      <c r="Y3315"/>
      <c r="Z3315"/>
      <c r="AA3315"/>
    </row>
    <row r="3316" spans="1:27" s="44" customFormat="1" x14ac:dyDescent="0.15">
      <c r="A3316" s="66"/>
      <c r="O3316"/>
      <c r="T3316"/>
      <c r="U3316"/>
      <c r="V3316"/>
      <c r="W3316"/>
      <c r="X3316"/>
      <c r="Y3316"/>
      <c r="Z3316"/>
      <c r="AA3316"/>
    </row>
    <row r="3317" spans="1:27" s="44" customFormat="1" x14ac:dyDescent="0.15">
      <c r="A3317" s="66"/>
      <c r="O3317"/>
      <c r="T3317"/>
      <c r="U3317"/>
      <c r="V3317"/>
      <c r="W3317"/>
      <c r="X3317"/>
      <c r="Y3317"/>
      <c r="Z3317"/>
      <c r="AA3317"/>
    </row>
    <row r="3318" spans="1:27" s="44" customFormat="1" x14ac:dyDescent="0.15">
      <c r="A3318" s="66"/>
      <c r="O3318"/>
      <c r="T3318"/>
      <c r="U3318"/>
      <c r="V3318"/>
      <c r="W3318"/>
      <c r="X3318"/>
      <c r="Y3318"/>
      <c r="Z3318"/>
      <c r="AA3318"/>
    </row>
    <row r="3319" spans="1:27" s="44" customFormat="1" x14ac:dyDescent="0.15">
      <c r="A3319" s="66"/>
      <c r="O3319"/>
      <c r="T3319"/>
      <c r="U3319"/>
      <c r="V3319"/>
      <c r="W3319"/>
      <c r="X3319"/>
      <c r="Y3319"/>
      <c r="Z3319"/>
      <c r="AA3319"/>
    </row>
    <row r="3320" spans="1:27" s="44" customFormat="1" x14ac:dyDescent="0.15">
      <c r="A3320" s="66"/>
      <c r="O3320"/>
      <c r="T3320"/>
      <c r="U3320"/>
      <c r="V3320"/>
      <c r="W3320"/>
      <c r="X3320"/>
      <c r="Y3320"/>
      <c r="Z3320"/>
      <c r="AA3320"/>
    </row>
    <row r="3321" spans="1:27" s="44" customFormat="1" x14ac:dyDescent="0.15">
      <c r="A3321" s="66"/>
      <c r="O3321"/>
      <c r="T3321"/>
      <c r="U3321"/>
      <c r="V3321"/>
      <c r="W3321"/>
      <c r="X3321"/>
      <c r="Y3321"/>
      <c r="Z3321"/>
      <c r="AA3321"/>
    </row>
    <row r="3322" spans="1:27" s="44" customFormat="1" x14ac:dyDescent="0.15">
      <c r="A3322" s="66"/>
      <c r="O3322"/>
      <c r="T3322"/>
      <c r="U3322"/>
      <c r="V3322"/>
      <c r="W3322"/>
      <c r="X3322"/>
      <c r="Y3322"/>
      <c r="Z3322"/>
      <c r="AA3322"/>
    </row>
    <row r="3323" spans="1:27" s="44" customFormat="1" x14ac:dyDescent="0.15">
      <c r="A3323" s="66"/>
      <c r="O3323"/>
      <c r="T3323"/>
      <c r="U3323"/>
      <c r="V3323"/>
      <c r="W3323"/>
      <c r="X3323"/>
      <c r="Y3323"/>
      <c r="Z3323"/>
      <c r="AA3323"/>
    </row>
    <row r="3324" spans="1:27" s="44" customFormat="1" x14ac:dyDescent="0.15">
      <c r="A3324" s="66"/>
      <c r="O3324"/>
      <c r="T3324"/>
      <c r="U3324"/>
      <c r="V3324"/>
      <c r="W3324"/>
      <c r="X3324"/>
      <c r="Y3324"/>
      <c r="Z3324"/>
      <c r="AA3324"/>
    </row>
    <row r="3325" spans="1:27" s="44" customFormat="1" x14ac:dyDescent="0.15">
      <c r="A3325" s="66"/>
      <c r="O3325"/>
      <c r="T3325"/>
      <c r="U3325"/>
      <c r="V3325"/>
      <c r="W3325"/>
      <c r="X3325"/>
      <c r="Y3325"/>
      <c r="Z3325"/>
      <c r="AA3325"/>
    </row>
    <row r="3326" spans="1:27" s="44" customFormat="1" x14ac:dyDescent="0.15">
      <c r="A3326" s="66"/>
      <c r="O3326"/>
      <c r="T3326"/>
      <c r="U3326"/>
      <c r="V3326"/>
      <c r="W3326"/>
      <c r="X3326"/>
      <c r="Y3326"/>
      <c r="Z3326"/>
      <c r="AA3326"/>
    </row>
    <row r="3327" spans="1:27" s="44" customFormat="1" x14ac:dyDescent="0.15">
      <c r="A3327" s="66"/>
      <c r="O3327"/>
      <c r="T3327"/>
      <c r="U3327"/>
      <c r="V3327"/>
      <c r="W3327"/>
      <c r="X3327"/>
      <c r="Y3327"/>
      <c r="Z3327"/>
      <c r="AA3327"/>
    </row>
    <row r="3328" spans="1:27" s="44" customFormat="1" x14ac:dyDescent="0.15">
      <c r="A3328" s="66"/>
      <c r="O3328"/>
      <c r="T3328"/>
      <c r="U3328"/>
      <c r="V3328"/>
      <c r="W3328"/>
      <c r="X3328"/>
      <c r="Y3328"/>
      <c r="Z3328"/>
      <c r="AA3328"/>
    </row>
    <row r="3329" spans="1:27" s="44" customFormat="1" x14ac:dyDescent="0.15">
      <c r="A3329" s="66"/>
      <c r="O3329"/>
      <c r="T3329"/>
      <c r="U3329"/>
      <c r="V3329"/>
      <c r="W3329"/>
      <c r="X3329"/>
      <c r="Y3329"/>
      <c r="Z3329"/>
      <c r="AA3329"/>
    </row>
    <row r="3330" spans="1:27" s="44" customFormat="1" x14ac:dyDescent="0.15">
      <c r="A3330" s="66"/>
      <c r="O3330"/>
      <c r="T3330"/>
      <c r="U3330"/>
      <c r="V3330"/>
      <c r="W3330"/>
      <c r="X3330"/>
      <c r="Y3330"/>
      <c r="Z3330"/>
      <c r="AA3330"/>
    </row>
    <row r="3331" spans="1:27" s="44" customFormat="1" x14ac:dyDescent="0.15">
      <c r="A3331" s="66"/>
      <c r="O3331"/>
      <c r="T3331"/>
      <c r="U3331"/>
      <c r="V3331"/>
      <c r="W3331"/>
      <c r="X3331"/>
      <c r="Y3331"/>
      <c r="Z3331"/>
      <c r="AA3331"/>
    </row>
    <row r="3332" spans="1:27" s="44" customFormat="1" x14ac:dyDescent="0.15">
      <c r="A3332" s="66"/>
      <c r="O3332"/>
      <c r="T3332"/>
      <c r="U3332"/>
      <c r="V3332"/>
      <c r="W3332"/>
      <c r="X3332"/>
      <c r="Y3332"/>
      <c r="Z3332"/>
      <c r="AA3332"/>
    </row>
    <row r="3333" spans="1:27" s="44" customFormat="1" x14ac:dyDescent="0.15">
      <c r="A3333" s="66"/>
      <c r="O3333"/>
      <c r="T3333"/>
      <c r="U3333"/>
      <c r="V3333"/>
      <c r="W3333"/>
      <c r="X3333"/>
      <c r="Y3333"/>
      <c r="Z3333"/>
      <c r="AA3333"/>
    </row>
    <row r="3334" spans="1:27" s="44" customFormat="1" x14ac:dyDescent="0.15">
      <c r="A3334" s="66"/>
      <c r="O3334"/>
      <c r="T3334"/>
      <c r="U3334"/>
      <c r="V3334"/>
      <c r="W3334"/>
      <c r="X3334"/>
      <c r="Y3334"/>
      <c r="Z3334"/>
      <c r="AA3334"/>
    </row>
    <row r="3335" spans="1:27" s="44" customFormat="1" x14ac:dyDescent="0.15">
      <c r="A3335" s="66"/>
      <c r="O3335"/>
      <c r="T3335"/>
      <c r="U3335"/>
      <c r="V3335"/>
      <c r="W3335"/>
      <c r="X3335"/>
      <c r="Y3335"/>
      <c r="Z3335"/>
      <c r="AA3335"/>
    </row>
    <row r="3336" spans="1:27" s="44" customFormat="1" x14ac:dyDescent="0.15">
      <c r="A3336" s="66"/>
      <c r="O3336"/>
      <c r="T3336"/>
      <c r="U3336"/>
      <c r="V3336"/>
      <c r="W3336"/>
      <c r="X3336"/>
      <c r="Y3336"/>
      <c r="Z3336"/>
      <c r="AA3336"/>
    </row>
    <row r="3337" spans="1:27" s="44" customFormat="1" x14ac:dyDescent="0.15">
      <c r="A3337" s="66"/>
      <c r="O3337"/>
      <c r="T3337"/>
      <c r="U3337"/>
      <c r="V3337"/>
      <c r="W3337"/>
      <c r="X3337"/>
      <c r="Y3337"/>
      <c r="Z3337"/>
      <c r="AA3337"/>
    </row>
    <row r="3338" spans="1:27" s="44" customFormat="1" x14ac:dyDescent="0.15">
      <c r="A3338" s="66"/>
      <c r="O3338"/>
      <c r="T3338"/>
      <c r="U3338"/>
      <c r="V3338"/>
      <c r="W3338"/>
      <c r="X3338"/>
      <c r="Y3338"/>
      <c r="Z3338"/>
      <c r="AA3338"/>
    </row>
    <row r="3339" spans="1:27" s="44" customFormat="1" x14ac:dyDescent="0.15">
      <c r="A3339" s="66"/>
      <c r="O3339"/>
      <c r="T3339"/>
      <c r="U3339"/>
      <c r="V3339"/>
      <c r="W3339"/>
      <c r="X3339"/>
      <c r="Y3339"/>
      <c r="Z3339"/>
      <c r="AA3339"/>
    </row>
    <row r="3340" spans="1:27" s="44" customFormat="1" x14ac:dyDescent="0.15">
      <c r="A3340" s="66"/>
      <c r="O3340"/>
      <c r="T3340"/>
      <c r="U3340"/>
      <c r="V3340"/>
      <c r="W3340"/>
      <c r="X3340"/>
      <c r="Y3340"/>
      <c r="Z3340"/>
      <c r="AA3340"/>
    </row>
    <row r="3341" spans="1:27" s="44" customFormat="1" x14ac:dyDescent="0.15">
      <c r="A3341" s="66"/>
      <c r="O3341"/>
      <c r="T3341"/>
      <c r="U3341"/>
      <c r="V3341"/>
      <c r="W3341"/>
      <c r="X3341"/>
      <c r="Y3341"/>
      <c r="Z3341"/>
      <c r="AA3341"/>
    </row>
    <row r="3342" spans="1:27" s="44" customFormat="1" x14ac:dyDescent="0.15">
      <c r="A3342" s="66"/>
      <c r="O3342"/>
      <c r="T3342"/>
      <c r="U3342"/>
      <c r="V3342"/>
      <c r="W3342"/>
      <c r="X3342"/>
      <c r="Y3342"/>
      <c r="Z3342"/>
      <c r="AA3342"/>
    </row>
    <row r="3343" spans="1:27" s="44" customFormat="1" x14ac:dyDescent="0.15">
      <c r="A3343" s="66"/>
      <c r="O3343"/>
      <c r="T3343"/>
      <c r="U3343"/>
      <c r="V3343"/>
      <c r="W3343"/>
      <c r="X3343"/>
      <c r="Y3343"/>
      <c r="Z3343"/>
      <c r="AA3343"/>
    </row>
    <row r="3344" spans="1:27" s="44" customFormat="1" x14ac:dyDescent="0.15">
      <c r="A3344" s="66"/>
      <c r="O3344"/>
      <c r="T3344"/>
      <c r="U3344"/>
      <c r="V3344"/>
      <c r="W3344"/>
      <c r="X3344"/>
      <c r="Y3344"/>
      <c r="Z3344"/>
      <c r="AA3344"/>
    </row>
    <row r="3345" spans="1:27" s="44" customFormat="1" x14ac:dyDescent="0.15">
      <c r="A3345" s="66"/>
      <c r="O3345"/>
      <c r="T3345"/>
      <c r="U3345"/>
      <c r="V3345"/>
      <c r="W3345"/>
      <c r="X3345"/>
      <c r="Y3345"/>
      <c r="Z3345"/>
      <c r="AA3345"/>
    </row>
    <row r="3346" spans="1:27" s="44" customFormat="1" x14ac:dyDescent="0.15">
      <c r="A3346" s="66"/>
      <c r="O3346"/>
      <c r="T3346"/>
      <c r="U3346"/>
      <c r="V3346"/>
      <c r="W3346"/>
      <c r="X3346"/>
      <c r="Y3346"/>
      <c r="Z3346"/>
      <c r="AA3346"/>
    </row>
    <row r="3347" spans="1:27" s="44" customFormat="1" x14ac:dyDescent="0.15">
      <c r="A3347" s="66"/>
      <c r="O3347"/>
      <c r="T3347"/>
      <c r="U3347"/>
      <c r="V3347"/>
      <c r="W3347"/>
      <c r="X3347"/>
      <c r="Y3347"/>
      <c r="Z3347"/>
      <c r="AA3347"/>
    </row>
    <row r="3348" spans="1:27" s="44" customFormat="1" x14ac:dyDescent="0.15">
      <c r="A3348" s="66"/>
      <c r="O3348"/>
      <c r="T3348"/>
      <c r="U3348"/>
      <c r="V3348"/>
      <c r="W3348"/>
      <c r="X3348"/>
      <c r="Y3348"/>
      <c r="Z3348"/>
      <c r="AA3348"/>
    </row>
    <row r="3349" spans="1:27" s="44" customFormat="1" x14ac:dyDescent="0.15">
      <c r="A3349" s="66"/>
      <c r="O3349"/>
      <c r="T3349"/>
      <c r="U3349"/>
      <c r="V3349"/>
      <c r="W3349"/>
      <c r="X3349"/>
      <c r="Y3349"/>
      <c r="Z3349"/>
      <c r="AA3349"/>
    </row>
    <row r="3350" spans="1:27" s="44" customFormat="1" x14ac:dyDescent="0.15">
      <c r="A3350" s="66"/>
      <c r="O3350"/>
      <c r="T3350"/>
      <c r="U3350"/>
      <c r="V3350"/>
      <c r="W3350"/>
      <c r="X3350"/>
      <c r="Y3350"/>
      <c r="Z3350"/>
      <c r="AA3350"/>
    </row>
    <row r="3351" spans="1:27" s="44" customFormat="1" x14ac:dyDescent="0.15">
      <c r="A3351" s="66"/>
      <c r="O3351"/>
      <c r="T3351"/>
      <c r="U3351"/>
      <c r="V3351"/>
      <c r="W3351"/>
      <c r="X3351"/>
      <c r="Y3351"/>
      <c r="Z3351"/>
      <c r="AA3351"/>
    </row>
    <row r="3352" spans="1:27" s="44" customFormat="1" x14ac:dyDescent="0.15">
      <c r="A3352" s="66"/>
      <c r="O3352"/>
      <c r="T3352"/>
      <c r="U3352"/>
      <c r="V3352"/>
      <c r="W3352"/>
      <c r="X3352"/>
      <c r="Y3352"/>
      <c r="Z3352"/>
      <c r="AA3352"/>
    </row>
    <row r="3353" spans="1:27" s="44" customFormat="1" x14ac:dyDescent="0.15">
      <c r="A3353" s="66"/>
      <c r="O3353"/>
      <c r="T3353"/>
      <c r="U3353"/>
      <c r="V3353"/>
      <c r="W3353"/>
      <c r="X3353"/>
      <c r="Y3353"/>
      <c r="Z3353"/>
      <c r="AA3353"/>
    </row>
    <row r="3354" spans="1:27" s="44" customFormat="1" x14ac:dyDescent="0.15">
      <c r="A3354" s="66"/>
      <c r="O3354"/>
      <c r="T3354"/>
      <c r="U3354"/>
      <c r="V3354"/>
      <c r="W3354"/>
      <c r="X3354"/>
      <c r="Y3354"/>
      <c r="Z3354"/>
      <c r="AA3354"/>
    </row>
    <row r="3355" spans="1:27" s="44" customFormat="1" x14ac:dyDescent="0.15">
      <c r="A3355" s="66"/>
      <c r="O3355"/>
      <c r="T3355"/>
      <c r="U3355"/>
      <c r="V3355"/>
      <c r="W3355"/>
      <c r="X3355"/>
      <c r="Y3355"/>
      <c r="Z3355"/>
      <c r="AA3355"/>
    </row>
    <row r="3356" spans="1:27" s="44" customFormat="1" x14ac:dyDescent="0.15">
      <c r="A3356" s="66"/>
      <c r="O3356"/>
      <c r="T3356"/>
      <c r="U3356"/>
      <c r="V3356"/>
      <c r="W3356"/>
      <c r="X3356"/>
      <c r="Y3356"/>
      <c r="Z3356"/>
      <c r="AA3356"/>
    </row>
    <row r="3357" spans="1:27" s="44" customFormat="1" x14ac:dyDescent="0.15">
      <c r="A3357" s="66"/>
      <c r="O3357"/>
      <c r="T3357"/>
      <c r="U3357"/>
      <c r="V3357"/>
      <c r="W3357"/>
      <c r="X3357"/>
      <c r="Y3357"/>
      <c r="Z3357"/>
      <c r="AA3357"/>
    </row>
    <row r="3358" spans="1:27" s="44" customFormat="1" x14ac:dyDescent="0.15">
      <c r="A3358" s="66"/>
      <c r="O3358"/>
      <c r="T3358"/>
      <c r="U3358"/>
      <c r="V3358"/>
      <c r="W3358"/>
      <c r="X3358"/>
      <c r="Y3358"/>
      <c r="Z3358"/>
      <c r="AA3358"/>
    </row>
    <row r="3359" spans="1:27" s="44" customFormat="1" x14ac:dyDescent="0.15">
      <c r="A3359" s="66"/>
      <c r="O3359"/>
      <c r="T3359"/>
      <c r="U3359"/>
      <c r="V3359"/>
      <c r="W3359"/>
      <c r="X3359"/>
      <c r="Y3359"/>
      <c r="Z3359"/>
      <c r="AA3359"/>
    </row>
    <row r="3360" spans="1:27" s="44" customFormat="1" x14ac:dyDescent="0.15">
      <c r="A3360" s="66"/>
      <c r="O3360"/>
      <c r="T3360"/>
      <c r="U3360"/>
      <c r="V3360"/>
      <c r="W3360"/>
      <c r="X3360"/>
      <c r="Y3360"/>
      <c r="Z3360"/>
      <c r="AA3360"/>
    </row>
    <row r="3361" spans="1:27" s="44" customFormat="1" x14ac:dyDescent="0.15">
      <c r="A3361" s="66"/>
      <c r="O3361"/>
      <c r="T3361"/>
      <c r="U3361"/>
      <c r="V3361"/>
      <c r="W3361"/>
      <c r="X3361"/>
      <c r="Y3361"/>
      <c r="Z3361"/>
      <c r="AA3361"/>
    </row>
    <row r="3362" spans="1:27" s="44" customFormat="1" x14ac:dyDescent="0.15">
      <c r="A3362" s="66"/>
      <c r="O3362"/>
      <c r="T3362"/>
      <c r="U3362"/>
      <c r="V3362"/>
      <c r="W3362"/>
      <c r="X3362"/>
      <c r="Y3362"/>
      <c r="Z3362"/>
      <c r="AA3362"/>
    </row>
    <row r="3363" spans="1:27" s="44" customFormat="1" x14ac:dyDescent="0.15">
      <c r="A3363" s="66"/>
      <c r="O3363"/>
      <c r="T3363"/>
      <c r="U3363"/>
      <c r="V3363"/>
      <c r="W3363"/>
      <c r="X3363"/>
      <c r="Y3363"/>
      <c r="Z3363"/>
      <c r="AA3363"/>
    </row>
    <row r="3364" spans="1:27" s="44" customFormat="1" x14ac:dyDescent="0.15">
      <c r="A3364" s="66"/>
      <c r="O3364"/>
      <c r="T3364"/>
      <c r="U3364"/>
      <c r="V3364"/>
      <c r="W3364"/>
      <c r="X3364"/>
      <c r="Y3364"/>
      <c r="Z3364"/>
      <c r="AA3364"/>
    </row>
    <row r="3365" spans="1:27" s="44" customFormat="1" x14ac:dyDescent="0.15">
      <c r="A3365" s="66"/>
      <c r="O3365"/>
      <c r="T3365"/>
      <c r="U3365"/>
      <c r="V3365"/>
      <c r="W3365"/>
      <c r="X3365"/>
      <c r="Y3365"/>
      <c r="Z3365"/>
      <c r="AA3365"/>
    </row>
    <row r="3366" spans="1:27" s="44" customFormat="1" x14ac:dyDescent="0.15">
      <c r="A3366" s="66"/>
      <c r="O3366"/>
      <c r="T3366"/>
      <c r="U3366"/>
      <c r="V3366"/>
      <c r="W3366"/>
      <c r="X3366"/>
      <c r="Y3366"/>
      <c r="Z3366"/>
      <c r="AA3366"/>
    </row>
    <row r="3367" spans="1:27" s="44" customFormat="1" x14ac:dyDescent="0.15">
      <c r="A3367" s="66"/>
      <c r="O3367"/>
      <c r="T3367"/>
      <c r="U3367"/>
      <c r="V3367"/>
      <c r="W3367"/>
      <c r="X3367"/>
      <c r="Y3367"/>
      <c r="Z3367"/>
      <c r="AA3367"/>
    </row>
    <row r="3368" spans="1:27" s="44" customFormat="1" x14ac:dyDescent="0.15">
      <c r="A3368" s="66"/>
      <c r="O3368"/>
      <c r="T3368"/>
      <c r="U3368"/>
      <c r="V3368"/>
      <c r="W3368"/>
      <c r="X3368"/>
      <c r="Y3368"/>
      <c r="Z3368"/>
      <c r="AA3368"/>
    </row>
    <row r="3369" spans="1:27" s="44" customFormat="1" x14ac:dyDescent="0.15">
      <c r="A3369" s="66"/>
      <c r="O3369"/>
      <c r="T3369"/>
      <c r="U3369"/>
      <c r="V3369"/>
      <c r="W3369"/>
      <c r="X3369"/>
      <c r="Y3369"/>
      <c r="Z3369"/>
      <c r="AA3369"/>
    </row>
    <row r="3370" spans="1:27" s="44" customFormat="1" x14ac:dyDescent="0.15">
      <c r="A3370" s="66"/>
      <c r="O3370"/>
      <c r="T3370"/>
      <c r="U3370"/>
      <c r="V3370"/>
      <c r="W3370"/>
      <c r="X3370"/>
      <c r="Y3370"/>
      <c r="Z3370"/>
      <c r="AA3370"/>
    </row>
    <row r="3371" spans="1:27" s="44" customFormat="1" x14ac:dyDescent="0.15">
      <c r="A3371" s="66"/>
      <c r="O3371"/>
      <c r="T3371"/>
      <c r="U3371"/>
      <c r="V3371"/>
      <c r="W3371"/>
      <c r="X3371"/>
      <c r="Y3371"/>
      <c r="Z3371"/>
      <c r="AA3371"/>
    </row>
    <row r="3372" spans="1:27" s="44" customFormat="1" x14ac:dyDescent="0.15">
      <c r="A3372" s="66"/>
      <c r="O3372"/>
      <c r="T3372"/>
      <c r="U3372"/>
      <c r="V3372"/>
      <c r="W3372"/>
      <c r="X3372"/>
      <c r="Y3372"/>
      <c r="Z3372"/>
      <c r="AA3372"/>
    </row>
    <row r="3373" spans="1:27" s="44" customFormat="1" x14ac:dyDescent="0.15">
      <c r="A3373" s="66"/>
      <c r="O3373"/>
      <c r="T3373"/>
      <c r="U3373"/>
      <c r="V3373"/>
      <c r="W3373"/>
      <c r="X3373"/>
      <c r="Y3373"/>
      <c r="Z3373"/>
      <c r="AA3373"/>
    </row>
    <row r="3374" spans="1:27" s="44" customFormat="1" x14ac:dyDescent="0.15">
      <c r="A3374" s="66"/>
      <c r="O3374"/>
      <c r="T3374"/>
      <c r="U3374"/>
      <c r="V3374"/>
      <c r="W3374"/>
      <c r="X3374"/>
      <c r="Y3374"/>
      <c r="Z3374"/>
      <c r="AA3374"/>
    </row>
    <row r="3375" spans="1:27" s="44" customFormat="1" x14ac:dyDescent="0.15">
      <c r="A3375" s="66"/>
      <c r="O3375"/>
      <c r="T3375"/>
      <c r="U3375"/>
      <c r="V3375"/>
      <c r="W3375"/>
      <c r="X3375"/>
      <c r="Y3375"/>
      <c r="Z3375"/>
      <c r="AA3375"/>
    </row>
    <row r="3376" spans="1:27" s="44" customFormat="1" x14ac:dyDescent="0.15">
      <c r="A3376" s="66"/>
      <c r="O3376"/>
      <c r="T3376"/>
      <c r="U3376"/>
      <c r="V3376"/>
      <c r="W3376"/>
      <c r="X3376"/>
      <c r="Y3376"/>
      <c r="Z3376"/>
      <c r="AA3376"/>
    </row>
    <row r="3377" spans="1:27" s="44" customFormat="1" x14ac:dyDescent="0.15">
      <c r="A3377" s="66"/>
      <c r="O3377"/>
      <c r="T3377"/>
      <c r="U3377"/>
      <c r="V3377"/>
      <c r="W3377"/>
      <c r="X3377"/>
      <c r="Y3377"/>
      <c r="Z3377"/>
      <c r="AA3377"/>
    </row>
    <row r="3378" spans="1:27" s="44" customFormat="1" x14ac:dyDescent="0.15">
      <c r="A3378" s="66"/>
      <c r="O3378"/>
      <c r="T3378"/>
      <c r="U3378"/>
      <c r="V3378"/>
      <c r="W3378"/>
      <c r="X3378"/>
      <c r="Y3378"/>
      <c r="Z3378"/>
      <c r="AA3378"/>
    </row>
    <row r="3379" spans="1:27" s="44" customFormat="1" x14ac:dyDescent="0.15">
      <c r="A3379" s="66"/>
      <c r="O3379"/>
      <c r="T3379"/>
      <c r="U3379"/>
      <c r="V3379"/>
      <c r="W3379"/>
      <c r="X3379"/>
      <c r="Y3379"/>
      <c r="Z3379"/>
      <c r="AA3379"/>
    </row>
    <row r="3380" spans="1:27" s="44" customFormat="1" x14ac:dyDescent="0.15">
      <c r="A3380" s="66"/>
      <c r="O3380"/>
      <c r="T3380"/>
      <c r="U3380"/>
      <c r="V3380"/>
      <c r="W3380"/>
      <c r="X3380"/>
      <c r="Y3380"/>
      <c r="Z3380"/>
      <c r="AA3380"/>
    </row>
    <row r="3381" spans="1:27" s="44" customFormat="1" x14ac:dyDescent="0.15">
      <c r="A3381" s="66"/>
      <c r="O3381"/>
      <c r="T3381"/>
      <c r="U3381"/>
      <c r="V3381"/>
      <c r="W3381"/>
      <c r="X3381"/>
      <c r="Y3381"/>
      <c r="Z3381"/>
      <c r="AA3381"/>
    </row>
    <row r="3382" spans="1:27" s="44" customFormat="1" x14ac:dyDescent="0.15">
      <c r="A3382" s="66"/>
      <c r="O3382"/>
      <c r="T3382"/>
      <c r="U3382"/>
      <c r="V3382"/>
      <c r="W3382"/>
      <c r="X3382"/>
      <c r="Y3382"/>
      <c r="Z3382"/>
      <c r="AA3382"/>
    </row>
    <row r="3383" spans="1:27" s="44" customFormat="1" x14ac:dyDescent="0.15">
      <c r="A3383" s="66"/>
      <c r="O3383"/>
      <c r="T3383"/>
      <c r="U3383"/>
      <c r="V3383"/>
      <c r="W3383"/>
      <c r="X3383"/>
      <c r="Y3383"/>
      <c r="Z3383"/>
      <c r="AA3383"/>
    </row>
    <row r="3384" spans="1:27" s="44" customFormat="1" x14ac:dyDescent="0.15">
      <c r="A3384" s="66"/>
      <c r="O3384"/>
      <c r="T3384"/>
      <c r="U3384"/>
      <c r="V3384"/>
      <c r="W3384"/>
      <c r="X3384"/>
      <c r="Y3384"/>
      <c r="Z3384"/>
      <c r="AA3384"/>
    </row>
    <row r="3385" spans="1:27" s="44" customFormat="1" x14ac:dyDescent="0.15">
      <c r="A3385" s="66"/>
      <c r="O3385"/>
      <c r="T3385"/>
      <c r="U3385"/>
      <c r="V3385"/>
      <c r="W3385"/>
      <c r="X3385"/>
      <c r="Y3385"/>
      <c r="Z3385"/>
      <c r="AA3385"/>
    </row>
    <row r="3386" spans="1:27" s="44" customFormat="1" x14ac:dyDescent="0.15">
      <c r="A3386" s="66"/>
      <c r="O3386"/>
      <c r="T3386"/>
      <c r="U3386"/>
      <c r="V3386"/>
      <c r="W3386"/>
      <c r="X3386"/>
      <c r="Y3386"/>
      <c r="Z3386"/>
      <c r="AA3386"/>
    </row>
    <row r="3387" spans="1:27" s="44" customFormat="1" x14ac:dyDescent="0.15">
      <c r="A3387" s="66"/>
      <c r="O3387"/>
      <c r="T3387"/>
      <c r="U3387"/>
      <c r="V3387"/>
      <c r="W3387"/>
      <c r="X3387"/>
      <c r="Y3387"/>
      <c r="Z3387"/>
      <c r="AA3387"/>
    </row>
    <row r="3388" spans="1:27" s="44" customFormat="1" x14ac:dyDescent="0.15">
      <c r="A3388" s="66"/>
      <c r="O3388"/>
      <c r="T3388"/>
      <c r="U3388"/>
      <c r="V3388"/>
      <c r="W3388"/>
      <c r="X3388"/>
      <c r="Y3388"/>
      <c r="Z3388"/>
      <c r="AA3388"/>
    </row>
    <row r="3389" spans="1:27" s="44" customFormat="1" x14ac:dyDescent="0.15">
      <c r="A3389" s="66"/>
      <c r="O3389"/>
      <c r="T3389"/>
      <c r="U3389"/>
      <c r="V3389"/>
      <c r="W3389"/>
      <c r="X3389"/>
      <c r="Y3389"/>
      <c r="Z3389"/>
      <c r="AA3389"/>
    </row>
    <row r="3390" spans="1:27" s="44" customFormat="1" x14ac:dyDescent="0.15">
      <c r="A3390" s="66"/>
      <c r="O3390"/>
      <c r="T3390"/>
      <c r="U3390"/>
      <c r="V3390"/>
      <c r="W3390"/>
      <c r="X3390"/>
      <c r="Y3390"/>
      <c r="Z3390"/>
      <c r="AA3390"/>
    </row>
    <row r="3391" spans="1:27" s="44" customFormat="1" x14ac:dyDescent="0.15">
      <c r="A3391" s="66"/>
      <c r="O3391"/>
      <c r="T3391"/>
      <c r="U3391"/>
      <c r="V3391"/>
      <c r="W3391"/>
      <c r="X3391"/>
      <c r="Y3391"/>
      <c r="Z3391"/>
      <c r="AA3391"/>
    </row>
    <row r="3392" spans="1:27" s="44" customFormat="1" x14ac:dyDescent="0.15">
      <c r="A3392" s="66"/>
      <c r="O3392"/>
      <c r="T3392"/>
      <c r="U3392"/>
      <c r="V3392"/>
      <c r="W3392"/>
      <c r="X3392"/>
      <c r="Y3392"/>
      <c r="Z3392"/>
      <c r="AA3392"/>
    </row>
    <row r="3393" spans="1:27" s="44" customFormat="1" x14ac:dyDescent="0.15">
      <c r="A3393" s="66"/>
      <c r="O3393"/>
      <c r="T3393"/>
      <c r="U3393"/>
      <c r="V3393"/>
      <c r="W3393"/>
      <c r="X3393"/>
      <c r="Y3393"/>
      <c r="Z3393"/>
      <c r="AA3393"/>
    </row>
    <row r="3394" spans="1:27" s="44" customFormat="1" x14ac:dyDescent="0.15">
      <c r="A3394" s="66"/>
      <c r="O3394"/>
      <c r="T3394"/>
      <c r="U3394"/>
      <c r="V3394"/>
      <c r="W3394"/>
      <c r="X3394"/>
      <c r="Y3394"/>
      <c r="Z3394"/>
      <c r="AA3394"/>
    </row>
    <row r="3395" spans="1:27" s="44" customFormat="1" x14ac:dyDescent="0.15">
      <c r="A3395" s="66"/>
      <c r="O3395"/>
      <c r="T3395"/>
      <c r="U3395"/>
      <c r="V3395"/>
      <c r="W3395"/>
      <c r="X3395"/>
      <c r="Y3395"/>
      <c r="Z3395"/>
      <c r="AA3395"/>
    </row>
    <row r="3396" spans="1:27" s="44" customFormat="1" x14ac:dyDescent="0.15">
      <c r="A3396" s="66"/>
      <c r="O3396"/>
      <c r="T3396"/>
      <c r="U3396"/>
      <c r="V3396"/>
      <c r="W3396"/>
      <c r="X3396"/>
      <c r="Y3396"/>
      <c r="Z3396"/>
      <c r="AA3396"/>
    </row>
    <row r="3397" spans="1:27" s="44" customFormat="1" x14ac:dyDescent="0.15">
      <c r="A3397" s="66"/>
      <c r="O3397"/>
      <c r="T3397"/>
      <c r="U3397"/>
      <c r="V3397"/>
      <c r="W3397"/>
      <c r="X3397"/>
      <c r="Y3397"/>
      <c r="Z3397"/>
      <c r="AA3397"/>
    </row>
    <row r="3398" spans="1:27" s="44" customFormat="1" x14ac:dyDescent="0.15">
      <c r="A3398" s="66"/>
      <c r="O3398"/>
      <c r="T3398"/>
      <c r="U3398"/>
      <c r="V3398"/>
      <c r="W3398"/>
      <c r="X3398"/>
      <c r="Y3398"/>
      <c r="Z3398"/>
      <c r="AA3398"/>
    </row>
    <row r="3399" spans="1:27" s="44" customFormat="1" x14ac:dyDescent="0.15">
      <c r="A3399" s="66"/>
      <c r="O3399"/>
      <c r="T3399"/>
      <c r="U3399"/>
      <c r="V3399"/>
      <c r="W3399"/>
      <c r="X3399"/>
      <c r="Y3399"/>
      <c r="Z3399"/>
      <c r="AA3399"/>
    </row>
    <row r="3400" spans="1:27" s="44" customFormat="1" x14ac:dyDescent="0.15">
      <c r="A3400" s="66"/>
      <c r="O3400"/>
      <c r="T3400"/>
      <c r="U3400"/>
      <c r="V3400"/>
      <c r="W3400"/>
      <c r="X3400"/>
      <c r="Y3400"/>
      <c r="Z3400"/>
      <c r="AA3400"/>
    </row>
    <row r="3401" spans="1:27" s="44" customFormat="1" x14ac:dyDescent="0.15">
      <c r="A3401" s="66"/>
      <c r="O3401"/>
      <c r="T3401"/>
      <c r="U3401"/>
      <c r="V3401"/>
      <c r="W3401"/>
      <c r="X3401"/>
      <c r="Y3401"/>
      <c r="Z3401"/>
      <c r="AA3401"/>
    </row>
    <row r="3402" spans="1:27" s="44" customFormat="1" x14ac:dyDescent="0.15">
      <c r="A3402" s="66"/>
      <c r="O3402"/>
      <c r="T3402"/>
      <c r="U3402"/>
      <c r="V3402"/>
      <c r="W3402"/>
      <c r="X3402"/>
      <c r="Y3402"/>
      <c r="Z3402"/>
      <c r="AA3402"/>
    </row>
    <row r="3403" spans="1:27" s="44" customFormat="1" x14ac:dyDescent="0.15">
      <c r="A3403" s="66"/>
      <c r="O3403"/>
      <c r="T3403"/>
      <c r="U3403"/>
      <c r="V3403"/>
      <c r="W3403"/>
      <c r="X3403"/>
      <c r="Y3403"/>
      <c r="Z3403"/>
      <c r="AA3403"/>
    </row>
    <row r="3404" spans="1:27" s="44" customFormat="1" x14ac:dyDescent="0.15">
      <c r="A3404" s="66"/>
      <c r="O3404"/>
      <c r="T3404"/>
      <c r="U3404"/>
      <c r="V3404"/>
      <c r="W3404"/>
      <c r="X3404"/>
      <c r="Y3404"/>
      <c r="Z3404"/>
      <c r="AA3404"/>
    </row>
    <row r="3405" spans="1:27" s="44" customFormat="1" x14ac:dyDescent="0.15">
      <c r="A3405" s="66"/>
      <c r="O3405"/>
      <c r="T3405"/>
      <c r="U3405"/>
      <c r="V3405"/>
      <c r="W3405"/>
      <c r="X3405"/>
      <c r="Y3405"/>
      <c r="Z3405"/>
      <c r="AA3405"/>
    </row>
    <row r="3406" spans="1:27" s="44" customFormat="1" x14ac:dyDescent="0.15">
      <c r="A3406" s="66"/>
      <c r="O3406"/>
      <c r="T3406"/>
      <c r="U3406"/>
      <c r="V3406"/>
      <c r="W3406"/>
      <c r="X3406"/>
      <c r="Y3406"/>
      <c r="Z3406"/>
      <c r="AA3406"/>
    </row>
    <row r="3407" spans="1:27" s="44" customFormat="1" x14ac:dyDescent="0.15">
      <c r="A3407" s="66"/>
      <c r="O3407"/>
      <c r="T3407"/>
      <c r="U3407"/>
      <c r="V3407"/>
      <c r="W3407"/>
      <c r="X3407"/>
      <c r="Y3407"/>
      <c r="Z3407"/>
      <c r="AA3407"/>
    </row>
    <row r="3408" spans="1:27" s="44" customFormat="1" x14ac:dyDescent="0.15">
      <c r="A3408" s="66"/>
      <c r="O3408"/>
      <c r="T3408"/>
      <c r="U3408"/>
      <c r="V3408"/>
      <c r="W3408"/>
      <c r="X3408"/>
      <c r="Y3408"/>
      <c r="Z3408"/>
      <c r="AA3408"/>
    </row>
    <row r="3409" spans="1:27" s="44" customFormat="1" x14ac:dyDescent="0.15">
      <c r="A3409" s="66"/>
      <c r="O3409"/>
      <c r="T3409"/>
      <c r="U3409"/>
      <c r="V3409"/>
      <c r="W3409"/>
      <c r="X3409"/>
      <c r="Y3409"/>
      <c r="Z3409"/>
      <c r="AA3409"/>
    </row>
    <row r="3410" spans="1:27" s="44" customFormat="1" x14ac:dyDescent="0.15">
      <c r="A3410" s="66"/>
      <c r="O3410"/>
      <c r="T3410"/>
      <c r="U3410"/>
      <c r="V3410"/>
      <c r="W3410"/>
      <c r="X3410"/>
      <c r="Y3410"/>
      <c r="Z3410"/>
      <c r="AA3410"/>
    </row>
    <row r="3411" spans="1:27" s="44" customFormat="1" x14ac:dyDescent="0.15">
      <c r="A3411" s="66"/>
      <c r="O3411"/>
      <c r="T3411"/>
      <c r="U3411"/>
      <c r="V3411"/>
      <c r="W3411"/>
      <c r="X3411"/>
      <c r="Y3411"/>
      <c r="Z3411"/>
      <c r="AA3411"/>
    </row>
    <row r="3412" spans="1:27" s="44" customFormat="1" x14ac:dyDescent="0.15">
      <c r="A3412" s="66"/>
      <c r="O3412"/>
      <c r="T3412"/>
      <c r="U3412"/>
      <c r="V3412"/>
      <c r="W3412"/>
      <c r="X3412"/>
      <c r="Y3412"/>
      <c r="Z3412"/>
      <c r="AA3412"/>
    </row>
    <row r="3413" spans="1:27" s="44" customFormat="1" x14ac:dyDescent="0.15">
      <c r="A3413" s="66"/>
      <c r="O3413"/>
      <c r="T3413"/>
      <c r="U3413"/>
      <c r="V3413"/>
      <c r="W3413"/>
      <c r="X3413"/>
      <c r="Y3413"/>
      <c r="Z3413"/>
      <c r="AA3413"/>
    </row>
    <row r="3414" spans="1:27" s="44" customFormat="1" x14ac:dyDescent="0.15">
      <c r="A3414" s="66"/>
      <c r="O3414"/>
      <c r="T3414"/>
      <c r="U3414"/>
      <c r="V3414"/>
      <c r="W3414"/>
      <c r="X3414"/>
      <c r="Y3414"/>
      <c r="Z3414"/>
      <c r="AA3414"/>
    </row>
    <row r="3415" spans="1:27" s="44" customFormat="1" x14ac:dyDescent="0.15">
      <c r="A3415" s="66"/>
      <c r="O3415"/>
      <c r="T3415"/>
      <c r="U3415"/>
      <c r="V3415"/>
      <c r="W3415"/>
      <c r="X3415"/>
      <c r="Y3415"/>
      <c r="Z3415"/>
      <c r="AA3415"/>
    </row>
    <row r="3416" spans="1:27" s="44" customFormat="1" x14ac:dyDescent="0.15">
      <c r="A3416" s="66"/>
      <c r="O3416"/>
      <c r="T3416"/>
      <c r="U3416"/>
      <c r="V3416"/>
      <c r="W3416"/>
      <c r="X3416"/>
      <c r="Y3416"/>
      <c r="Z3416"/>
      <c r="AA3416"/>
    </row>
    <row r="3417" spans="1:27" s="44" customFormat="1" x14ac:dyDescent="0.15">
      <c r="A3417" s="66"/>
      <c r="O3417"/>
      <c r="T3417"/>
      <c r="U3417"/>
      <c r="V3417"/>
      <c r="W3417"/>
      <c r="X3417"/>
      <c r="Y3417"/>
      <c r="Z3417"/>
      <c r="AA3417"/>
    </row>
    <row r="3418" spans="1:27" s="44" customFormat="1" x14ac:dyDescent="0.15">
      <c r="A3418" s="66"/>
      <c r="O3418"/>
      <c r="T3418"/>
      <c r="U3418"/>
      <c r="V3418"/>
      <c r="W3418"/>
      <c r="X3418"/>
      <c r="Y3418"/>
      <c r="Z3418"/>
      <c r="AA3418"/>
    </row>
    <row r="3419" spans="1:27" s="44" customFormat="1" x14ac:dyDescent="0.15">
      <c r="A3419" s="66"/>
      <c r="O3419"/>
      <c r="T3419"/>
      <c r="U3419"/>
      <c r="V3419"/>
      <c r="W3419"/>
      <c r="X3419"/>
      <c r="Y3419"/>
      <c r="Z3419"/>
      <c r="AA3419"/>
    </row>
    <row r="3420" spans="1:27" s="44" customFormat="1" x14ac:dyDescent="0.15">
      <c r="A3420" s="66"/>
      <c r="O3420"/>
      <c r="T3420"/>
      <c r="U3420"/>
      <c r="V3420"/>
      <c r="W3420"/>
      <c r="X3420"/>
      <c r="Y3420"/>
      <c r="Z3420"/>
      <c r="AA3420"/>
    </row>
    <row r="3421" spans="1:27" s="44" customFormat="1" x14ac:dyDescent="0.15">
      <c r="A3421" s="66"/>
      <c r="O3421"/>
      <c r="T3421"/>
      <c r="U3421"/>
      <c r="V3421"/>
      <c r="W3421"/>
      <c r="X3421"/>
      <c r="Y3421"/>
      <c r="Z3421"/>
      <c r="AA3421"/>
    </row>
    <row r="3422" spans="1:27" s="44" customFormat="1" x14ac:dyDescent="0.15">
      <c r="A3422" s="66"/>
      <c r="O3422"/>
      <c r="T3422"/>
      <c r="U3422"/>
      <c r="V3422"/>
      <c r="W3422"/>
      <c r="X3422"/>
      <c r="Y3422"/>
      <c r="Z3422"/>
      <c r="AA3422"/>
    </row>
    <row r="3423" spans="1:27" s="44" customFormat="1" x14ac:dyDescent="0.15">
      <c r="A3423" s="66"/>
      <c r="O3423"/>
      <c r="T3423"/>
      <c r="U3423"/>
      <c r="V3423"/>
      <c r="W3423"/>
      <c r="X3423"/>
      <c r="Y3423"/>
      <c r="Z3423"/>
      <c r="AA3423"/>
    </row>
    <row r="3424" spans="1:27" s="44" customFormat="1" x14ac:dyDescent="0.15">
      <c r="A3424" s="66"/>
      <c r="O3424"/>
      <c r="T3424"/>
      <c r="U3424"/>
      <c r="V3424"/>
      <c r="W3424"/>
      <c r="X3424"/>
      <c r="Y3424"/>
      <c r="Z3424"/>
      <c r="AA3424"/>
    </row>
    <row r="3425" spans="1:27" s="44" customFormat="1" x14ac:dyDescent="0.15">
      <c r="A3425" s="66"/>
      <c r="O3425"/>
      <c r="T3425"/>
      <c r="U3425"/>
      <c r="V3425"/>
      <c r="W3425"/>
      <c r="X3425"/>
      <c r="Y3425"/>
      <c r="Z3425"/>
      <c r="AA3425"/>
    </row>
    <row r="3426" spans="1:27" s="44" customFormat="1" x14ac:dyDescent="0.15">
      <c r="A3426" s="66"/>
      <c r="O3426"/>
      <c r="T3426"/>
      <c r="U3426"/>
      <c r="V3426"/>
      <c r="W3426"/>
      <c r="X3426"/>
      <c r="Y3426"/>
      <c r="Z3426"/>
      <c r="AA3426"/>
    </row>
    <row r="3427" spans="1:27" s="44" customFormat="1" x14ac:dyDescent="0.15">
      <c r="A3427" s="66"/>
      <c r="O3427"/>
      <c r="T3427"/>
      <c r="U3427"/>
      <c r="V3427"/>
      <c r="W3427"/>
      <c r="X3427"/>
      <c r="Y3427"/>
      <c r="Z3427"/>
      <c r="AA3427"/>
    </row>
    <row r="3428" spans="1:27" s="44" customFormat="1" x14ac:dyDescent="0.15">
      <c r="A3428" s="66"/>
      <c r="O3428"/>
      <c r="T3428"/>
      <c r="U3428"/>
      <c r="V3428"/>
      <c r="W3428"/>
      <c r="X3428"/>
      <c r="Y3428"/>
      <c r="Z3428"/>
      <c r="AA3428"/>
    </row>
    <row r="3429" spans="1:27" s="44" customFormat="1" x14ac:dyDescent="0.15">
      <c r="A3429" s="66"/>
      <c r="O3429"/>
      <c r="T3429"/>
      <c r="U3429"/>
      <c r="V3429"/>
      <c r="W3429"/>
      <c r="X3429"/>
      <c r="Y3429"/>
      <c r="Z3429"/>
      <c r="AA3429"/>
    </row>
    <row r="3430" spans="1:27" s="44" customFormat="1" x14ac:dyDescent="0.15">
      <c r="A3430" s="66"/>
      <c r="O3430"/>
      <c r="T3430"/>
      <c r="U3430"/>
      <c r="V3430"/>
      <c r="W3430"/>
      <c r="X3430"/>
      <c r="Y3430"/>
      <c r="Z3430"/>
      <c r="AA3430"/>
    </row>
    <row r="3431" spans="1:27" s="44" customFormat="1" x14ac:dyDescent="0.15">
      <c r="A3431" s="66"/>
      <c r="O3431"/>
      <c r="T3431"/>
      <c r="U3431"/>
      <c r="V3431"/>
      <c r="W3431"/>
      <c r="X3431"/>
      <c r="Y3431"/>
      <c r="Z3431"/>
      <c r="AA3431"/>
    </row>
    <row r="3432" spans="1:27" s="44" customFormat="1" x14ac:dyDescent="0.15">
      <c r="A3432" s="66"/>
      <c r="O3432"/>
      <c r="T3432"/>
      <c r="U3432"/>
      <c r="V3432"/>
      <c r="W3432"/>
      <c r="X3432"/>
      <c r="Y3432"/>
      <c r="Z3432"/>
      <c r="AA3432"/>
    </row>
    <row r="3433" spans="1:27" s="44" customFormat="1" x14ac:dyDescent="0.15">
      <c r="A3433" s="66"/>
      <c r="O3433"/>
      <c r="T3433"/>
      <c r="U3433"/>
      <c r="V3433"/>
      <c r="W3433"/>
      <c r="X3433"/>
      <c r="Y3433"/>
      <c r="Z3433"/>
      <c r="AA3433"/>
    </row>
    <row r="3434" spans="1:27" s="44" customFormat="1" x14ac:dyDescent="0.15">
      <c r="A3434" s="66"/>
      <c r="O3434"/>
      <c r="T3434"/>
      <c r="U3434"/>
      <c r="V3434"/>
      <c r="W3434"/>
      <c r="X3434"/>
      <c r="Y3434"/>
      <c r="Z3434"/>
      <c r="AA3434"/>
    </row>
    <row r="3435" spans="1:27" s="44" customFormat="1" x14ac:dyDescent="0.15">
      <c r="A3435" s="66"/>
      <c r="O3435"/>
      <c r="T3435"/>
      <c r="U3435"/>
      <c r="V3435"/>
      <c r="W3435"/>
      <c r="X3435"/>
      <c r="Y3435"/>
      <c r="Z3435"/>
      <c r="AA3435"/>
    </row>
    <row r="3436" spans="1:27" s="44" customFormat="1" x14ac:dyDescent="0.15">
      <c r="A3436" s="66"/>
      <c r="O3436"/>
      <c r="T3436"/>
      <c r="U3436"/>
      <c r="V3436"/>
      <c r="W3436"/>
      <c r="X3436"/>
      <c r="Y3436"/>
      <c r="Z3436"/>
      <c r="AA3436"/>
    </row>
    <row r="3437" spans="1:27" s="44" customFormat="1" x14ac:dyDescent="0.15">
      <c r="A3437" s="66"/>
      <c r="O3437"/>
      <c r="T3437"/>
      <c r="U3437"/>
      <c r="V3437"/>
      <c r="W3437"/>
      <c r="X3437"/>
      <c r="Y3437"/>
      <c r="Z3437"/>
      <c r="AA3437"/>
    </row>
    <row r="3438" spans="1:27" s="44" customFormat="1" x14ac:dyDescent="0.15">
      <c r="A3438" s="66"/>
      <c r="O3438"/>
      <c r="T3438"/>
      <c r="U3438"/>
      <c r="V3438"/>
      <c r="W3438"/>
      <c r="X3438"/>
      <c r="Y3438"/>
      <c r="Z3438"/>
      <c r="AA3438"/>
    </row>
    <row r="3439" spans="1:27" s="44" customFormat="1" x14ac:dyDescent="0.15">
      <c r="A3439" s="66"/>
      <c r="O3439"/>
      <c r="T3439"/>
      <c r="U3439"/>
      <c r="V3439"/>
      <c r="W3439"/>
      <c r="X3439"/>
      <c r="Y3439"/>
      <c r="Z3439"/>
      <c r="AA3439"/>
    </row>
    <row r="3440" spans="1:27" s="44" customFormat="1" x14ac:dyDescent="0.15">
      <c r="A3440" s="66"/>
      <c r="O3440"/>
      <c r="T3440"/>
      <c r="U3440"/>
      <c r="V3440"/>
      <c r="W3440"/>
      <c r="X3440"/>
      <c r="Y3440"/>
      <c r="Z3440"/>
      <c r="AA3440"/>
    </row>
    <row r="3441" spans="1:27" s="44" customFormat="1" x14ac:dyDescent="0.15">
      <c r="A3441" s="66"/>
      <c r="O3441"/>
      <c r="T3441"/>
      <c r="U3441"/>
      <c r="V3441"/>
      <c r="W3441"/>
      <c r="X3441"/>
      <c r="Y3441"/>
      <c r="Z3441"/>
      <c r="AA3441"/>
    </row>
    <row r="3442" spans="1:27" s="44" customFormat="1" x14ac:dyDescent="0.15">
      <c r="A3442" s="66"/>
      <c r="O3442"/>
      <c r="T3442"/>
      <c r="U3442"/>
      <c r="V3442"/>
      <c r="W3442"/>
      <c r="X3442"/>
      <c r="Y3442"/>
      <c r="Z3442"/>
      <c r="AA3442"/>
    </row>
    <row r="3443" spans="1:27" s="44" customFormat="1" x14ac:dyDescent="0.15">
      <c r="A3443" s="66"/>
      <c r="O3443"/>
      <c r="T3443"/>
      <c r="U3443"/>
      <c r="V3443"/>
      <c r="W3443"/>
      <c r="X3443"/>
      <c r="Y3443"/>
      <c r="Z3443"/>
      <c r="AA3443"/>
    </row>
    <row r="3444" spans="1:27" s="44" customFormat="1" x14ac:dyDescent="0.15">
      <c r="A3444" s="66"/>
      <c r="O3444"/>
      <c r="T3444"/>
      <c r="U3444"/>
      <c r="V3444"/>
      <c r="W3444"/>
      <c r="X3444"/>
      <c r="Y3444"/>
      <c r="Z3444"/>
      <c r="AA3444"/>
    </row>
    <row r="3445" spans="1:27" s="44" customFormat="1" x14ac:dyDescent="0.15">
      <c r="A3445" s="66"/>
      <c r="O3445"/>
      <c r="T3445"/>
      <c r="U3445"/>
      <c r="V3445"/>
      <c r="W3445"/>
      <c r="X3445"/>
      <c r="Y3445"/>
      <c r="Z3445"/>
      <c r="AA3445"/>
    </row>
    <row r="3446" spans="1:27" s="44" customFormat="1" x14ac:dyDescent="0.15">
      <c r="A3446" s="66"/>
      <c r="O3446"/>
      <c r="T3446"/>
      <c r="U3446"/>
      <c r="V3446"/>
      <c r="W3446"/>
      <c r="X3446"/>
      <c r="Y3446"/>
      <c r="Z3446"/>
      <c r="AA3446"/>
    </row>
    <row r="3447" spans="1:27" s="44" customFormat="1" x14ac:dyDescent="0.15">
      <c r="A3447" s="66"/>
      <c r="O3447"/>
      <c r="T3447"/>
      <c r="U3447"/>
      <c r="V3447"/>
      <c r="W3447"/>
      <c r="X3447"/>
      <c r="Y3447"/>
      <c r="Z3447"/>
      <c r="AA3447"/>
    </row>
    <row r="3448" spans="1:27" s="44" customFormat="1" x14ac:dyDescent="0.15">
      <c r="A3448" s="66"/>
      <c r="O3448"/>
      <c r="T3448"/>
      <c r="U3448"/>
      <c r="V3448"/>
      <c r="W3448"/>
      <c r="X3448"/>
      <c r="Y3448"/>
      <c r="Z3448"/>
      <c r="AA3448"/>
    </row>
    <row r="3449" spans="1:27" s="44" customFormat="1" x14ac:dyDescent="0.15">
      <c r="A3449" s="66"/>
      <c r="O3449"/>
      <c r="T3449"/>
      <c r="U3449"/>
      <c r="V3449"/>
      <c r="W3449"/>
      <c r="X3449"/>
      <c r="Y3449"/>
      <c r="Z3449"/>
      <c r="AA3449"/>
    </row>
    <row r="3450" spans="1:27" s="44" customFormat="1" x14ac:dyDescent="0.15">
      <c r="A3450" s="66"/>
      <c r="O3450"/>
      <c r="T3450"/>
      <c r="U3450"/>
      <c r="V3450"/>
      <c r="W3450"/>
      <c r="X3450"/>
      <c r="Y3450"/>
      <c r="Z3450"/>
      <c r="AA3450"/>
    </row>
    <row r="3451" spans="1:27" s="44" customFormat="1" x14ac:dyDescent="0.15">
      <c r="A3451" s="66"/>
      <c r="O3451"/>
      <c r="T3451"/>
      <c r="U3451"/>
      <c r="V3451"/>
      <c r="W3451"/>
      <c r="X3451"/>
      <c r="Y3451"/>
      <c r="Z3451"/>
      <c r="AA3451"/>
    </row>
    <row r="3452" spans="1:27" s="44" customFormat="1" x14ac:dyDescent="0.15">
      <c r="A3452" s="66"/>
      <c r="O3452"/>
      <c r="T3452"/>
      <c r="U3452"/>
      <c r="V3452"/>
      <c r="W3452"/>
      <c r="X3452"/>
      <c r="Y3452"/>
      <c r="Z3452"/>
      <c r="AA3452"/>
    </row>
    <row r="3453" spans="1:27" s="44" customFormat="1" x14ac:dyDescent="0.15">
      <c r="A3453" s="66"/>
      <c r="O3453"/>
      <c r="T3453"/>
      <c r="U3453"/>
      <c r="V3453"/>
      <c r="W3453"/>
      <c r="X3453"/>
      <c r="Y3453"/>
      <c r="Z3453"/>
      <c r="AA3453"/>
    </row>
    <row r="3454" spans="1:27" s="44" customFormat="1" x14ac:dyDescent="0.15">
      <c r="A3454" s="66"/>
      <c r="O3454"/>
      <c r="T3454"/>
      <c r="U3454"/>
      <c r="V3454"/>
      <c r="W3454"/>
      <c r="X3454"/>
      <c r="Y3454"/>
      <c r="Z3454"/>
      <c r="AA3454"/>
    </row>
    <row r="3455" spans="1:27" s="44" customFormat="1" x14ac:dyDescent="0.15">
      <c r="A3455" s="66"/>
      <c r="O3455"/>
      <c r="T3455"/>
      <c r="U3455"/>
      <c r="V3455"/>
      <c r="W3455"/>
      <c r="X3455"/>
      <c r="Y3455"/>
      <c r="Z3455"/>
      <c r="AA3455"/>
    </row>
    <row r="3456" spans="1:27" s="44" customFormat="1" x14ac:dyDescent="0.15">
      <c r="A3456" s="66"/>
      <c r="O3456"/>
      <c r="T3456"/>
      <c r="U3456"/>
      <c r="V3456"/>
      <c r="W3456"/>
      <c r="X3456"/>
      <c r="Y3456"/>
      <c r="Z3456"/>
      <c r="AA3456"/>
    </row>
    <row r="3457" spans="1:27" s="44" customFormat="1" x14ac:dyDescent="0.15">
      <c r="A3457" s="66"/>
      <c r="O3457"/>
      <c r="T3457"/>
      <c r="U3457"/>
      <c r="V3457"/>
      <c r="W3457"/>
      <c r="X3457"/>
      <c r="Y3457"/>
      <c r="Z3457"/>
      <c r="AA3457"/>
    </row>
    <row r="3458" spans="1:27" s="44" customFormat="1" x14ac:dyDescent="0.15">
      <c r="A3458" s="66"/>
      <c r="O3458"/>
      <c r="T3458"/>
      <c r="U3458"/>
      <c r="V3458"/>
      <c r="W3458"/>
      <c r="X3458"/>
      <c r="Y3458"/>
      <c r="Z3458"/>
      <c r="AA3458"/>
    </row>
    <row r="3459" spans="1:27" s="44" customFormat="1" x14ac:dyDescent="0.15">
      <c r="A3459" s="66"/>
      <c r="O3459"/>
      <c r="T3459"/>
      <c r="U3459"/>
      <c r="V3459"/>
      <c r="W3459"/>
      <c r="X3459"/>
      <c r="Y3459"/>
      <c r="Z3459"/>
      <c r="AA3459"/>
    </row>
    <row r="3460" spans="1:27" s="44" customFormat="1" x14ac:dyDescent="0.15">
      <c r="A3460" s="66"/>
      <c r="O3460"/>
      <c r="T3460"/>
      <c r="U3460"/>
      <c r="V3460"/>
      <c r="W3460"/>
      <c r="X3460"/>
      <c r="Y3460"/>
      <c r="Z3460"/>
      <c r="AA3460"/>
    </row>
    <row r="3461" spans="1:27" s="44" customFormat="1" x14ac:dyDescent="0.15">
      <c r="A3461" s="66"/>
      <c r="O3461"/>
      <c r="T3461"/>
      <c r="U3461"/>
      <c r="V3461"/>
      <c r="W3461"/>
      <c r="X3461"/>
      <c r="Y3461"/>
      <c r="Z3461"/>
      <c r="AA3461"/>
    </row>
    <row r="3462" spans="1:27" s="44" customFormat="1" x14ac:dyDescent="0.15">
      <c r="A3462" s="66"/>
      <c r="O3462"/>
      <c r="T3462"/>
      <c r="U3462"/>
      <c r="V3462"/>
      <c r="W3462"/>
      <c r="X3462"/>
      <c r="Y3462"/>
      <c r="Z3462"/>
      <c r="AA3462"/>
    </row>
    <row r="3463" spans="1:27" s="44" customFormat="1" x14ac:dyDescent="0.15">
      <c r="A3463" s="66"/>
      <c r="O3463"/>
      <c r="T3463"/>
      <c r="U3463"/>
      <c r="V3463"/>
      <c r="W3463"/>
      <c r="X3463"/>
      <c r="Y3463"/>
      <c r="Z3463"/>
      <c r="AA3463"/>
    </row>
    <row r="3464" spans="1:27" s="44" customFormat="1" x14ac:dyDescent="0.15">
      <c r="A3464" s="66"/>
      <c r="O3464"/>
      <c r="T3464"/>
      <c r="U3464"/>
      <c r="V3464"/>
      <c r="W3464"/>
      <c r="X3464"/>
      <c r="Y3464"/>
      <c r="Z3464"/>
      <c r="AA3464"/>
    </row>
    <row r="3465" spans="1:27" s="44" customFormat="1" x14ac:dyDescent="0.15">
      <c r="A3465" s="66"/>
      <c r="O3465"/>
      <c r="T3465"/>
      <c r="U3465"/>
      <c r="V3465"/>
      <c r="W3465"/>
      <c r="X3465"/>
      <c r="Y3465"/>
      <c r="Z3465"/>
      <c r="AA3465"/>
    </row>
    <row r="3466" spans="1:27" s="44" customFormat="1" x14ac:dyDescent="0.15">
      <c r="A3466" s="66"/>
      <c r="O3466"/>
      <c r="T3466"/>
      <c r="U3466"/>
      <c r="V3466"/>
      <c r="W3466"/>
      <c r="X3466"/>
      <c r="Y3466"/>
      <c r="Z3466"/>
      <c r="AA3466"/>
    </row>
    <row r="3467" spans="1:27" s="44" customFormat="1" x14ac:dyDescent="0.15">
      <c r="A3467" s="66"/>
      <c r="O3467"/>
      <c r="T3467"/>
      <c r="U3467"/>
      <c r="V3467"/>
      <c r="W3467"/>
      <c r="X3467"/>
      <c r="Y3467"/>
      <c r="Z3467"/>
      <c r="AA3467"/>
    </row>
    <row r="3468" spans="1:27" s="44" customFormat="1" x14ac:dyDescent="0.15">
      <c r="A3468" s="66"/>
      <c r="O3468"/>
      <c r="T3468"/>
      <c r="U3468"/>
      <c r="V3468"/>
      <c r="W3468"/>
      <c r="X3468"/>
      <c r="Y3468"/>
      <c r="Z3468"/>
      <c r="AA3468"/>
    </row>
    <row r="3469" spans="1:27" s="44" customFormat="1" x14ac:dyDescent="0.15">
      <c r="A3469" s="66"/>
      <c r="O3469"/>
      <c r="T3469"/>
      <c r="U3469"/>
      <c r="V3469"/>
      <c r="W3469"/>
      <c r="X3469"/>
      <c r="Y3469"/>
      <c r="Z3469"/>
      <c r="AA3469"/>
    </row>
    <row r="3470" spans="1:27" s="44" customFormat="1" x14ac:dyDescent="0.15">
      <c r="A3470" s="66"/>
      <c r="O3470"/>
      <c r="T3470"/>
      <c r="U3470"/>
      <c r="V3470"/>
      <c r="W3470"/>
      <c r="X3470"/>
      <c r="Y3470"/>
      <c r="Z3470"/>
      <c r="AA3470"/>
    </row>
    <row r="3471" spans="1:27" s="44" customFormat="1" x14ac:dyDescent="0.15">
      <c r="A3471" s="66"/>
      <c r="O3471"/>
      <c r="T3471"/>
      <c r="U3471"/>
      <c r="V3471"/>
      <c r="W3471"/>
      <c r="X3471"/>
      <c r="Y3471"/>
      <c r="Z3471"/>
      <c r="AA3471"/>
    </row>
    <row r="3472" spans="1:27" s="44" customFormat="1" x14ac:dyDescent="0.15">
      <c r="A3472" s="66"/>
      <c r="O3472"/>
      <c r="T3472"/>
      <c r="U3472"/>
      <c r="V3472"/>
      <c r="W3472"/>
      <c r="X3472"/>
      <c r="Y3472"/>
      <c r="Z3472"/>
      <c r="AA3472"/>
    </row>
    <row r="3473" spans="1:27" s="44" customFormat="1" x14ac:dyDescent="0.15">
      <c r="A3473" s="66"/>
      <c r="O3473"/>
      <c r="T3473"/>
      <c r="U3473"/>
      <c r="V3473"/>
      <c r="W3473"/>
      <c r="X3473"/>
      <c r="Y3473"/>
      <c r="Z3473"/>
      <c r="AA3473"/>
    </row>
    <row r="3474" spans="1:27" s="44" customFormat="1" x14ac:dyDescent="0.15">
      <c r="A3474" s="66"/>
      <c r="O3474"/>
      <c r="T3474"/>
      <c r="U3474"/>
      <c r="V3474"/>
      <c r="W3474"/>
      <c r="X3474"/>
      <c r="Y3474"/>
      <c r="Z3474"/>
      <c r="AA3474"/>
    </row>
    <row r="3475" spans="1:27" s="44" customFormat="1" x14ac:dyDescent="0.15">
      <c r="A3475" s="66"/>
      <c r="O3475"/>
      <c r="T3475"/>
      <c r="U3475"/>
      <c r="V3475"/>
      <c r="W3475"/>
      <c r="X3475"/>
      <c r="Y3475"/>
      <c r="Z3475"/>
      <c r="AA3475"/>
    </row>
    <row r="3476" spans="1:27" s="44" customFormat="1" x14ac:dyDescent="0.15">
      <c r="A3476" s="66"/>
      <c r="O3476"/>
      <c r="T3476"/>
      <c r="U3476"/>
      <c r="V3476"/>
      <c r="W3476"/>
      <c r="X3476"/>
      <c r="Y3476"/>
      <c r="Z3476"/>
      <c r="AA3476"/>
    </row>
    <row r="3477" spans="1:27" s="44" customFormat="1" x14ac:dyDescent="0.15">
      <c r="A3477" s="66"/>
      <c r="O3477"/>
      <c r="T3477"/>
      <c r="U3477"/>
      <c r="V3477"/>
      <c r="W3477"/>
      <c r="X3477"/>
      <c r="Y3477"/>
      <c r="Z3477"/>
      <c r="AA3477"/>
    </row>
    <row r="3478" spans="1:27" s="44" customFormat="1" x14ac:dyDescent="0.15">
      <c r="A3478" s="66"/>
      <c r="O3478"/>
      <c r="T3478"/>
      <c r="U3478"/>
      <c r="V3478"/>
      <c r="W3478"/>
      <c r="X3478"/>
      <c r="Y3478"/>
      <c r="Z3478"/>
      <c r="AA3478"/>
    </row>
    <row r="3479" spans="1:27" s="44" customFormat="1" x14ac:dyDescent="0.15">
      <c r="A3479" s="66"/>
      <c r="O3479"/>
      <c r="T3479"/>
      <c r="U3479"/>
      <c r="V3479"/>
      <c r="W3479"/>
      <c r="X3479"/>
      <c r="Y3479"/>
      <c r="Z3479"/>
      <c r="AA3479"/>
    </row>
    <row r="3480" spans="1:27" s="44" customFormat="1" x14ac:dyDescent="0.15">
      <c r="A3480" s="66"/>
      <c r="O3480"/>
      <c r="T3480"/>
      <c r="U3480"/>
      <c r="V3480"/>
      <c r="W3480"/>
      <c r="X3480"/>
      <c r="Y3480"/>
      <c r="Z3480"/>
      <c r="AA3480"/>
    </row>
    <row r="3481" spans="1:27" s="44" customFormat="1" x14ac:dyDescent="0.15">
      <c r="A3481" s="66"/>
      <c r="O3481"/>
      <c r="T3481"/>
      <c r="U3481"/>
      <c r="V3481"/>
      <c r="W3481"/>
      <c r="X3481"/>
      <c r="Y3481"/>
      <c r="Z3481"/>
      <c r="AA3481"/>
    </row>
    <row r="3482" spans="1:27" s="44" customFormat="1" x14ac:dyDescent="0.15">
      <c r="A3482" s="66"/>
      <c r="O3482"/>
      <c r="T3482"/>
      <c r="U3482"/>
      <c r="V3482"/>
      <c r="W3482"/>
      <c r="X3482"/>
      <c r="Y3482"/>
      <c r="Z3482"/>
      <c r="AA3482"/>
    </row>
    <row r="3483" spans="1:27" s="44" customFormat="1" x14ac:dyDescent="0.15">
      <c r="A3483" s="66"/>
      <c r="O3483"/>
      <c r="T3483"/>
      <c r="U3483"/>
      <c r="V3483"/>
      <c r="W3483"/>
      <c r="X3483"/>
      <c r="Y3483"/>
      <c r="Z3483"/>
      <c r="AA3483"/>
    </row>
    <row r="3484" spans="1:27" s="44" customFormat="1" x14ac:dyDescent="0.15">
      <c r="A3484" s="66"/>
      <c r="O3484"/>
      <c r="T3484"/>
      <c r="U3484"/>
      <c r="V3484"/>
      <c r="W3484"/>
      <c r="X3484"/>
      <c r="Y3484"/>
      <c r="Z3484"/>
      <c r="AA3484"/>
    </row>
    <row r="3485" spans="1:27" s="44" customFormat="1" x14ac:dyDescent="0.15">
      <c r="A3485" s="66"/>
      <c r="O3485"/>
      <c r="T3485"/>
      <c r="U3485"/>
      <c r="V3485"/>
      <c r="W3485"/>
      <c r="X3485"/>
      <c r="Y3485"/>
      <c r="Z3485"/>
      <c r="AA3485"/>
    </row>
    <row r="3486" spans="1:27" s="44" customFormat="1" x14ac:dyDescent="0.15">
      <c r="A3486" s="66"/>
      <c r="O3486"/>
      <c r="T3486"/>
      <c r="U3486"/>
      <c r="V3486"/>
      <c r="W3486"/>
      <c r="X3486"/>
      <c r="Y3486"/>
      <c r="Z3486"/>
      <c r="AA3486"/>
    </row>
    <row r="3487" spans="1:27" s="44" customFormat="1" x14ac:dyDescent="0.15">
      <c r="A3487" s="66"/>
      <c r="O3487"/>
      <c r="T3487"/>
      <c r="U3487"/>
      <c r="V3487"/>
      <c r="W3487"/>
      <c r="X3487"/>
      <c r="Y3487"/>
      <c r="Z3487"/>
      <c r="AA3487"/>
    </row>
    <row r="3488" spans="1:27" s="44" customFormat="1" x14ac:dyDescent="0.15">
      <c r="A3488" s="66"/>
      <c r="O3488"/>
      <c r="T3488"/>
      <c r="U3488"/>
      <c r="V3488"/>
      <c r="W3488"/>
      <c r="X3488"/>
      <c r="Y3488"/>
      <c r="Z3488"/>
      <c r="AA3488"/>
    </row>
    <row r="3489" spans="1:27" s="44" customFormat="1" x14ac:dyDescent="0.15">
      <c r="A3489" s="66"/>
      <c r="O3489"/>
      <c r="T3489"/>
      <c r="U3489"/>
      <c r="V3489"/>
      <c r="W3489"/>
      <c r="X3489"/>
      <c r="Y3489"/>
      <c r="Z3489"/>
      <c r="AA3489"/>
    </row>
    <row r="3490" spans="1:27" s="44" customFormat="1" x14ac:dyDescent="0.15">
      <c r="A3490" s="66"/>
      <c r="O3490"/>
      <c r="T3490"/>
      <c r="U3490"/>
      <c r="V3490"/>
      <c r="W3490"/>
      <c r="X3490"/>
      <c r="Y3490"/>
      <c r="Z3490"/>
      <c r="AA3490"/>
    </row>
    <row r="3491" spans="1:27" s="44" customFormat="1" x14ac:dyDescent="0.15">
      <c r="A3491" s="66"/>
      <c r="O3491"/>
      <c r="T3491"/>
      <c r="U3491"/>
      <c r="V3491"/>
      <c r="W3491"/>
      <c r="X3491"/>
      <c r="Y3491"/>
      <c r="Z3491"/>
      <c r="AA3491"/>
    </row>
    <row r="3492" spans="1:27" s="44" customFormat="1" x14ac:dyDescent="0.15">
      <c r="A3492" s="66"/>
      <c r="O3492"/>
      <c r="T3492"/>
      <c r="U3492"/>
      <c r="V3492"/>
      <c r="W3492"/>
      <c r="X3492"/>
      <c r="Y3492"/>
      <c r="Z3492"/>
      <c r="AA3492"/>
    </row>
    <row r="3493" spans="1:27" s="44" customFormat="1" x14ac:dyDescent="0.15">
      <c r="A3493" s="66"/>
      <c r="O3493"/>
      <c r="T3493"/>
      <c r="U3493"/>
      <c r="V3493"/>
      <c r="W3493"/>
      <c r="X3493"/>
      <c r="Y3493"/>
      <c r="Z3493"/>
      <c r="AA3493"/>
    </row>
    <row r="3494" spans="1:27" s="44" customFormat="1" x14ac:dyDescent="0.15">
      <c r="A3494" s="66"/>
      <c r="O3494"/>
      <c r="T3494"/>
      <c r="U3494"/>
      <c r="V3494"/>
      <c r="W3494"/>
      <c r="X3494"/>
      <c r="Y3494"/>
      <c r="Z3494"/>
      <c r="AA3494"/>
    </row>
    <row r="3495" spans="1:27" s="44" customFormat="1" x14ac:dyDescent="0.15">
      <c r="A3495" s="66"/>
      <c r="O3495"/>
      <c r="T3495"/>
      <c r="U3495"/>
      <c r="V3495"/>
      <c r="W3495"/>
      <c r="X3495"/>
      <c r="Y3495"/>
      <c r="Z3495"/>
      <c r="AA3495"/>
    </row>
    <row r="3496" spans="1:27" s="44" customFormat="1" x14ac:dyDescent="0.15">
      <c r="A3496" s="66"/>
      <c r="O3496"/>
      <c r="T3496"/>
      <c r="U3496"/>
      <c r="V3496"/>
      <c r="W3496"/>
      <c r="X3496"/>
      <c r="Y3496"/>
      <c r="Z3496"/>
      <c r="AA3496"/>
    </row>
    <row r="3497" spans="1:27" s="44" customFormat="1" x14ac:dyDescent="0.15">
      <c r="A3497" s="66"/>
      <c r="O3497"/>
      <c r="T3497"/>
      <c r="U3497"/>
      <c r="V3497"/>
      <c r="W3497"/>
      <c r="X3497"/>
      <c r="Y3497"/>
      <c r="Z3497"/>
      <c r="AA3497"/>
    </row>
    <row r="3498" spans="1:27" s="44" customFormat="1" x14ac:dyDescent="0.15">
      <c r="A3498" s="66"/>
      <c r="O3498"/>
      <c r="T3498"/>
      <c r="U3498"/>
      <c r="V3498"/>
      <c r="W3498"/>
      <c r="X3498"/>
      <c r="Y3498"/>
      <c r="Z3498"/>
      <c r="AA3498"/>
    </row>
    <row r="3499" spans="1:27" s="44" customFormat="1" x14ac:dyDescent="0.15">
      <c r="A3499" s="66"/>
      <c r="O3499"/>
      <c r="T3499"/>
      <c r="U3499"/>
      <c r="V3499"/>
      <c r="W3499"/>
      <c r="X3499"/>
      <c r="Y3499"/>
      <c r="Z3499"/>
      <c r="AA3499"/>
    </row>
    <row r="3500" spans="1:27" s="44" customFormat="1" x14ac:dyDescent="0.15">
      <c r="A3500" s="66"/>
      <c r="O3500"/>
      <c r="T3500"/>
      <c r="U3500"/>
      <c r="V3500"/>
      <c r="W3500"/>
      <c r="X3500"/>
      <c r="Y3500"/>
      <c r="Z3500"/>
      <c r="AA3500"/>
    </row>
    <row r="3501" spans="1:27" s="44" customFormat="1" x14ac:dyDescent="0.15">
      <c r="A3501" s="66"/>
      <c r="O3501"/>
      <c r="T3501"/>
      <c r="U3501"/>
      <c r="V3501"/>
      <c r="W3501"/>
      <c r="X3501"/>
      <c r="Y3501"/>
      <c r="Z3501"/>
      <c r="AA3501"/>
    </row>
    <row r="3502" spans="1:27" s="44" customFormat="1" x14ac:dyDescent="0.15">
      <c r="A3502" s="66"/>
      <c r="O3502"/>
      <c r="T3502"/>
      <c r="U3502"/>
      <c r="V3502"/>
      <c r="W3502"/>
      <c r="X3502"/>
      <c r="Y3502"/>
      <c r="Z3502"/>
      <c r="AA3502"/>
    </row>
    <row r="3503" spans="1:27" s="44" customFormat="1" x14ac:dyDescent="0.15">
      <c r="A3503" s="66"/>
      <c r="O3503"/>
      <c r="T3503"/>
      <c r="U3503"/>
      <c r="V3503"/>
      <c r="W3503"/>
      <c r="X3503"/>
      <c r="Y3503"/>
      <c r="Z3503"/>
      <c r="AA3503"/>
    </row>
    <row r="3504" spans="1:27" s="44" customFormat="1" x14ac:dyDescent="0.15">
      <c r="A3504" s="66"/>
      <c r="O3504"/>
      <c r="T3504"/>
      <c r="U3504"/>
      <c r="V3504"/>
      <c r="W3504"/>
      <c r="X3504"/>
      <c r="Y3504"/>
      <c r="Z3504"/>
      <c r="AA3504"/>
    </row>
    <row r="3505" spans="1:27" s="44" customFormat="1" x14ac:dyDescent="0.15">
      <c r="A3505" s="66"/>
      <c r="O3505"/>
      <c r="T3505"/>
      <c r="U3505"/>
      <c r="V3505"/>
      <c r="W3505"/>
      <c r="X3505"/>
      <c r="Y3505"/>
      <c r="Z3505"/>
      <c r="AA3505"/>
    </row>
    <row r="3506" spans="1:27" s="44" customFormat="1" x14ac:dyDescent="0.15">
      <c r="A3506" s="66"/>
      <c r="O3506"/>
      <c r="T3506"/>
      <c r="U3506"/>
      <c r="V3506"/>
      <c r="W3506"/>
      <c r="X3506"/>
      <c r="Y3506"/>
      <c r="Z3506"/>
      <c r="AA3506"/>
    </row>
    <row r="3507" spans="1:27" s="44" customFormat="1" x14ac:dyDescent="0.15">
      <c r="A3507" s="66"/>
      <c r="O3507"/>
      <c r="T3507"/>
      <c r="U3507"/>
      <c r="V3507"/>
      <c r="W3507"/>
      <c r="X3507"/>
      <c r="Y3507"/>
      <c r="Z3507"/>
      <c r="AA3507"/>
    </row>
    <row r="3508" spans="1:27" s="44" customFormat="1" x14ac:dyDescent="0.15">
      <c r="A3508" s="66"/>
      <c r="O3508"/>
      <c r="T3508"/>
      <c r="U3508"/>
      <c r="V3508"/>
      <c r="W3508"/>
      <c r="X3508"/>
      <c r="Y3508"/>
      <c r="Z3508"/>
      <c r="AA3508"/>
    </row>
    <row r="3509" spans="1:27" s="44" customFormat="1" x14ac:dyDescent="0.15">
      <c r="A3509" s="66"/>
      <c r="O3509"/>
      <c r="T3509"/>
      <c r="U3509"/>
      <c r="V3509"/>
      <c r="W3509"/>
      <c r="X3509"/>
      <c r="Y3509"/>
      <c r="Z3509"/>
      <c r="AA3509"/>
    </row>
    <row r="3510" spans="1:27" s="44" customFormat="1" x14ac:dyDescent="0.15">
      <c r="A3510" s="66"/>
      <c r="O3510"/>
      <c r="T3510"/>
      <c r="U3510"/>
      <c r="V3510"/>
      <c r="W3510"/>
      <c r="X3510"/>
      <c r="Y3510"/>
      <c r="Z3510"/>
      <c r="AA3510"/>
    </row>
    <row r="3511" spans="1:27" s="44" customFormat="1" x14ac:dyDescent="0.15">
      <c r="A3511" s="66"/>
      <c r="O3511"/>
      <c r="T3511"/>
      <c r="U3511"/>
      <c r="V3511"/>
      <c r="W3511"/>
      <c r="X3511"/>
      <c r="Y3511"/>
      <c r="Z3511"/>
      <c r="AA3511"/>
    </row>
    <row r="3512" spans="1:27" s="44" customFormat="1" x14ac:dyDescent="0.15">
      <c r="A3512" s="66"/>
      <c r="O3512"/>
      <c r="T3512"/>
      <c r="U3512"/>
      <c r="V3512"/>
      <c r="W3512"/>
      <c r="X3512"/>
      <c r="Y3512"/>
      <c r="Z3512"/>
      <c r="AA3512"/>
    </row>
    <row r="3513" spans="1:27" s="44" customFormat="1" x14ac:dyDescent="0.15">
      <c r="A3513" s="66"/>
      <c r="O3513"/>
      <c r="T3513"/>
      <c r="U3513"/>
      <c r="V3513"/>
      <c r="W3513"/>
      <c r="X3513"/>
      <c r="Y3513"/>
      <c r="Z3513"/>
      <c r="AA3513"/>
    </row>
    <row r="3514" spans="1:27" s="44" customFormat="1" x14ac:dyDescent="0.15">
      <c r="A3514" s="66"/>
      <c r="O3514"/>
      <c r="T3514"/>
      <c r="U3514"/>
      <c r="V3514"/>
      <c r="W3514"/>
      <c r="X3514"/>
      <c r="Y3514"/>
      <c r="Z3514"/>
      <c r="AA3514"/>
    </row>
    <row r="3515" spans="1:27" s="44" customFormat="1" x14ac:dyDescent="0.15">
      <c r="A3515" s="66"/>
      <c r="O3515"/>
      <c r="T3515"/>
      <c r="U3515"/>
      <c r="V3515"/>
      <c r="W3515"/>
      <c r="X3515"/>
      <c r="Y3515"/>
      <c r="Z3515"/>
      <c r="AA3515"/>
    </row>
    <row r="3516" spans="1:27" s="44" customFormat="1" x14ac:dyDescent="0.15">
      <c r="A3516" s="66"/>
      <c r="O3516"/>
      <c r="T3516"/>
      <c r="U3516"/>
      <c r="V3516"/>
      <c r="W3516"/>
      <c r="X3516"/>
      <c r="Y3516"/>
      <c r="Z3516"/>
      <c r="AA3516"/>
    </row>
    <row r="3517" spans="1:27" s="44" customFormat="1" x14ac:dyDescent="0.15">
      <c r="A3517" s="66"/>
      <c r="O3517"/>
      <c r="T3517"/>
      <c r="U3517"/>
      <c r="V3517"/>
      <c r="W3517"/>
      <c r="X3517"/>
      <c r="Y3517"/>
      <c r="Z3517"/>
      <c r="AA3517"/>
    </row>
    <row r="3518" spans="1:27" s="44" customFormat="1" x14ac:dyDescent="0.15">
      <c r="A3518" s="66"/>
      <c r="O3518"/>
      <c r="T3518"/>
      <c r="U3518"/>
      <c r="V3518"/>
      <c r="W3518"/>
      <c r="X3518"/>
      <c r="Y3518"/>
      <c r="Z3518"/>
      <c r="AA3518"/>
    </row>
    <row r="3519" spans="1:27" s="44" customFormat="1" x14ac:dyDescent="0.15">
      <c r="A3519" s="66"/>
      <c r="O3519"/>
      <c r="T3519"/>
      <c r="U3519"/>
      <c r="V3519"/>
      <c r="W3519"/>
      <c r="X3519"/>
      <c r="Y3519"/>
      <c r="Z3519"/>
      <c r="AA3519"/>
    </row>
    <row r="3520" spans="1:27" s="44" customFormat="1" x14ac:dyDescent="0.15">
      <c r="A3520" s="66"/>
      <c r="O3520"/>
      <c r="T3520"/>
      <c r="U3520"/>
      <c r="V3520"/>
      <c r="W3520"/>
      <c r="X3520"/>
      <c r="Y3520"/>
      <c r="Z3520"/>
      <c r="AA3520"/>
    </row>
    <row r="3521" spans="1:27" s="44" customFormat="1" x14ac:dyDescent="0.15">
      <c r="A3521" s="66"/>
      <c r="O3521"/>
      <c r="T3521"/>
      <c r="U3521"/>
      <c r="V3521"/>
      <c r="W3521"/>
      <c r="X3521"/>
      <c r="Y3521"/>
      <c r="Z3521"/>
      <c r="AA3521"/>
    </row>
    <row r="3522" spans="1:27" s="44" customFormat="1" x14ac:dyDescent="0.15">
      <c r="A3522" s="66"/>
      <c r="O3522"/>
      <c r="T3522"/>
      <c r="U3522"/>
      <c r="V3522"/>
      <c r="W3522"/>
      <c r="X3522"/>
      <c r="Y3522"/>
      <c r="Z3522"/>
      <c r="AA3522"/>
    </row>
    <row r="3523" spans="1:27" s="44" customFormat="1" x14ac:dyDescent="0.15">
      <c r="A3523" s="66"/>
      <c r="O3523"/>
      <c r="T3523"/>
      <c r="U3523"/>
      <c r="V3523"/>
      <c r="W3523"/>
      <c r="X3523"/>
      <c r="Y3523"/>
      <c r="Z3523"/>
      <c r="AA3523"/>
    </row>
    <row r="3524" spans="1:27" s="44" customFormat="1" x14ac:dyDescent="0.15">
      <c r="A3524" s="66"/>
      <c r="O3524"/>
      <c r="T3524"/>
      <c r="U3524"/>
      <c r="V3524"/>
      <c r="W3524"/>
      <c r="X3524"/>
      <c r="Y3524"/>
      <c r="Z3524"/>
      <c r="AA3524"/>
    </row>
    <row r="3525" spans="1:27" s="44" customFormat="1" x14ac:dyDescent="0.15">
      <c r="A3525" s="66"/>
      <c r="O3525"/>
      <c r="T3525"/>
      <c r="U3525"/>
      <c r="V3525"/>
      <c r="W3525"/>
      <c r="X3525"/>
      <c r="Y3525"/>
      <c r="Z3525"/>
      <c r="AA3525"/>
    </row>
    <row r="3526" spans="1:27" s="44" customFormat="1" x14ac:dyDescent="0.15">
      <c r="A3526" s="66"/>
      <c r="O3526"/>
      <c r="T3526"/>
      <c r="U3526"/>
      <c r="V3526"/>
      <c r="W3526"/>
      <c r="X3526"/>
      <c r="Y3526"/>
      <c r="Z3526"/>
      <c r="AA3526"/>
    </row>
    <row r="3527" spans="1:27" s="44" customFormat="1" x14ac:dyDescent="0.15">
      <c r="A3527" s="66"/>
      <c r="O3527"/>
      <c r="T3527"/>
      <c r="U3527"/>
      <c r="V3527"/>
      <c r="W3527"/>
      <c r="X3527"/>
      <c r="Y3527"/>
      <c r="Z3527"/>
      <c r="AA3527"/>
    </row>
    <row r="3528" spans="1:27" s="44" customFormat="1" x14ac:dyDescent="0.15">
      <c r="A3528" s="66"/>
      <c r="O3528"/>
      <c r="T3528"/>
      <c r="U3528"/>
      <c r="V3528"/>
      <c r="W3528"/>
      <c r="X3528"/>
      <c r="Y3528"/>
      <c r="Z3528"/>
      <c r="AA3528"/>
    </row>
    <row r="3529" spans="1:27" s="44" customFormat="1" x14ac:dyDescent="0.15">
      <c r="A3529" s="66"/>
      <c r="O3529"/>
      <c r="T3529"/>
      <c r="U3529"/>
      <c r="V3529"/>
      <c r="W3529"/>
      <c r="X3529"/>
      <c r="Y3529"/>
      <c r="Z3529"/>
      <c r="AA3529"/>
    </row>
    <row r="3530" spans="1:27" s="44" customFormat="1" x14ac:dyDescent="0.15">
      <c r="A3530" s="66"/>
      <c r="O3530"/>
      <c r="T3530"/>
      <c r="U3530"/>
      <c r="V3530"/>
      <c r="W3530"/>
      <c r="X3530"/>
      <c r="Y3530"/>
      <c r="Z3530"/>
      <c r="AA3530"/>
    </row>
    <row r="3531" spans="1:27" s="44" customFormat="1" x14ac:dyDescent="0.15">
      <c r="A3531" s="66"/>
      <c r="O3531"/>
      <c r="T3531"/>
      <c r="U3531"/>
      <c r="V3531"/>
      <c r="W3531"/>
      <c r="X3531"/>
      <c r="Y3531"/>
      <c r="Z3531"/>
      <c r="AA3531"/>
    </row>
    <row r="3532" spans="1:27" s="44" customFormat="1" x14ac:dyDescent="0.15">
      <c r="A3532" s="66"/>
      <c r="O3532"/>
      <c r="T3532"/>
      <c r="U3532"/>
      <c r="V3532"/>
      <c r="W3532"/>
      <c r="X3532"/>
      <c r="Y3532"/>
      <c r="Z3532"/>
      <c r="AA3532"/>
    </row>
    <row r="3533" spans="1:27" s="44" customFormat="1" x14ac:dyDescent="0.15">
      <c r="A3533" s="66"/>
      <c r="O3533"/>
      <c r="T3533"/>
      <c r="U3533"/>
      <c r="V3533"/>
      <c r="W3533"/>
      <c r="X3533"/>
      <c r="Y3533"/>
      <c r="Z3533"/>
      <c r="AA3533"/>
    </row>
    <row r="3534" spans="1:27" s="44" customFormat="1" x14ac:dyDescent="0.15">
      <c r="A3534" s="66"/>
      <c r="O3534"/>
      <c r="T3534"/>
      <c r="U3534"/>
      <c r="V3534"/>
      <c r="W3534"/>
      <c r="X3534"/>
      <c r="Y3534"/>
      <c r="Z3534"/>
      <c r="AA3534"/>
    </row>
    <row r="3535" spans="1:27" s="44" customFormat="1" x14ac:dyDescent="0.15">
      <c r="A3535" s="66"/>
      <c r="O3535"/>
      <c r="T3535"/>
      <c r="U3535"/>
      <c r="V3535"/>
      <c r="W3535"/>
      <c r="X3535"/>
      <c r="Y3535"/>
      <c r="Z3535"/>
      <c r="AA3535"/>
    </row>
    <row r="3536" spans="1:27" s="44" customFormat="1" x14ac:dyDescent="0.15">
      <c r="A3536" s="66"/>
      <c r="O3536"/>
      <c r="T3536"/>
      <c r="U3536"/>
      <c r="V3536"/>
      <c r="W3536"/>
      <c r="X3536"/>
      <c r="Y3536"/>
      <c r="Z3536"/>
      <c r="AA3536"/>
    </row>
    <row r="3537" spans="1:27" s="44" customFormat="1" x14ac:dyDescent="0.15">
      <c r="A3537" s="66"/>
      <c r="O3537"/>
      <c r="T3537"/>
      <c r="U3537"/>
      <c r="V3537"/>
      <c r="W3537"/>
      <c r="X3537"/>
      <c r="Y3537"/>
      <c r="Z3537"/>
      <c r="AA3537"/>
    </row>
    <row r="3538" spans="1:27" s="44" customFormat="1" x14ac:dyDescent="0.15">
      <c r="A3538" s="66"/>
      <c r="O3538"/>
      <c r="T3538"/>
      <c r="U3538"/>
      <c r="V3538"/>
      <c r="W3538"/>
      <c r="X3538"/>
      <c r="Y3538"/>
      <c r="Z3538"/>
      <c r="AA3538"/>
    </row>
    <row r="3539" spans="1:27" s="44" customFormat="1" x14ac:dyDescent="0.15">
      <c r="A3539" s="66"/>
      <c r="O3539"/>
      <c r="T3539"/>
      <c r="U3539"/>
      <c r="V3539"/>
      <c r="W3539"/>
      <c r="X3539"/>
      <c r="Y3539"/>
      <c r="Z3539"/>
      <c r="AA3539"/>
    </row>
    <row r="3540" spans="1:27" s="44" customFormat="1" x14ac:dyDescent="0.15">
      <c r="A3540" s="66"/>
      <c r="O3540"/>
      <c r="T3540"/>
      <c r="U3540"/>
      <c r="V3540"/>
      <c r="W3540"/>
      <c r="X3540"/>
      <c r="Y3540"/>
      <c r="Z3540"/>
      <c r="AA3540"/>
    </row>
    <row r="3541" spans="1:27" s="44" customFormat="1" x14ac:dyDescent="0.15">
      <c r="A3541" s="66"/>
      <c r="O3541"/>
      <c r="T3541"/>
      <c r="U3541"/>
      <c r="V3541"/>
      <c r="W3541"/>
      <c r="X3541"/>
      <c r="Y3541"/>
      <c r="Z3541"/>
      <c r="AA3541"/>
    </row>
    <row r="3542" spans="1:27" s="44" customFormat="1" x14ac:dyDescent="0.15">
      <c r="A3542" s="66"/>
      <c r="O3542"/>
      <c r="T3542"/>
      <c r="U3542"/>
      <c r="V3542"/>
      <c r="W3542"/>
      <c r="X3542"/>
      <c r="Y3542"/>
      <c r="Z3542"/>
      <c r="AA3542"/>
    </row>
    <row r="3543" spans="1:27" s="44" customFormat="1" x14ac:dyDescent="0.15">
      <c r="A3543" s="66"/>
      <c r="O3543"/>
      <c r="T3543"/>
      <c r="U3543"/>
      <c r="V3543"/>
      <c r="W3543"/>
      <c r="X3543"/>
      <c r="Y3543"/>
      <c r="Z3543"/>
      <c r="AA3543"/>
    </row>
    <row r="3544" spans="1:27" s="44" customFormat="1" x14ac:dyDescent="0.15">
      <c r="A3544" s="66"/>
      <c r="O3544"/>
      <c r="T3544"/>
      <c r="U3544"/>
      <c r="V3544"/>
      <c r="W3544"/>
      <c r="X3544"/>
      <c r="Y3544"/>
      <c r="Z3544"/>
      <c r="AA3544"/>
    </row>
    <row r="3545" spans="1:27" s="44" customFormat="1" x14ac:dyDescent="0.15">
      <c r="A3545" s="66"/>
      <c r="O3545"/>
      <c r="T3545"/>
      <c r="U3545"/>
      <c r="V3545"/>
      <c r="W3545"/>
      <c r="X3545"/>
      <c r="Y3545"/>
      <c r="Z3545"/>
      <c r="AA3545"/>
    </row>
    <row r="3546" spans="1:27" s="44" customFormat="1" x14ac:dyDescent="0.15">
      <c r="A3546" s="66"/>
      <c r="O3546"/>
      <c r="T3546"/>
      <c r="U3546"/>
      <c r="V3546"/>
      <c r="W3546"/>
      <c r="X3546"/>
      <c r="Y3546"/>
      <c r="Z3546"/>
      <c r="AA3546"/>
    </row>
    <row r="3547" spans="1:27" s="44" customFormat="1" x14ac:dyDescent="0.15">
      <c r="A3547" s="66"/>
      <c r="O3547"/>
      <c r="T3547"/>
      <c r="U3547"/>
      <c r="V3547"/>
      <c r="W3547"/>
      <c r="X3547"/>
      <c r="Y3547"/>
      <c r="Z3547"/>
      <c r="AA3547"/>
    </row>
    <row r="3548" spans="1:27" s="44" customFormat="1" x14ac:dyDescent="0.15">
      <c r="A3548" s="66"/>
      <c r="O3548"/>
      <c r="T3548"/>
      <c r="U3548"/>
      <c r="V3548"/>
      <c r="W3548"/>
      <c r="X3548"/>
      <c r="Y3548"/>
      <c r="Z3548"/>
      <c r="AA3548"/>
    </row>
    <row r="3549" spans="1:27" s="44" customFormat="1" x14ac:dyDescent="0.15">
      <c r="A3549" s="66"/>
      <c r="O3549"/>
      <c r="T3549"/>
      <c r="U3549"/>
      <c r="V3549"/>
      <c r="W3549"/>
      <c r="X3549"/>
      <c r="Y3549"/>
      <c r="Z3549"/>
      <c r="AA3549"/>
    </row>
    <row r="3550" spans="1:27" s="44" customFormat="1" x14ac:dyDescent="0.15">
      <c r="A3550" s="66"/>
      <c r="O3550"/>
      <c r="T3550"/>
      <c r="U3550"/>
      <c r="V3550"/>
      <c r="W3550"/>
      <c r="X3550"/>
      <c r="Y3550"/>
      <c r="Z3550"/>
      <c r="AA3550"/>
    </row>
    <row r="3551" spans="1:27" s="44" customFormat="1" x14ac:dyDescent="0.15">
      <c r="A3551" s="66"/>
      <c r="O3551"/>
      <c r="T3551"/>
      <c r="U3551"/>
      <c r="V3551"/>
      <c r="W3551"/>
      <c r="X3551"/>
      <c r="Y3551"/>
      <c r="Z3551"/>
      <c r="AA3551"/>
    </row>
    <row r="3552" spans="1:27" s="44" customFormat="1" x14ac:dyDescent="0.15">
      <c r="A3552" s="66"/>
      <c r="O3552"/>
      <c r="T3552"/>
      <c r="U3552"/>
      <c r="V3552"/>
      <c r="W3552"/>
      <c r="X3552"/>
      <c r="Y3552"/>
      <c r="Z3552"/>
      <c r="AA3552"/>
    </row>
    <row r="3553" spans="1:27" s="44" customFormat="1" x14ac:dyDescent="0.15">
      <c r="A3553" s="66"/>
      <c r="O3553"/>
      <c r="T3553"/>
      <c r="U3553"/>
      <c r="V3553"/>
      <c r="W3553"/>
      <c r="X3553"/>
      <c r="Y3553"/>
      <c r="Z3553"/>
      <c r="AA3553"/>
    </row>
    <row r="3554" spans="1:27" s="44" customFormat="1" x14ac:dyDescent="0.15">
      <c r="A3554" s="66"/>
      <c r="O3554"/>
      <c r="T3554"/>
      <c r="U3554"/>
      <c r="V3554"/>
      <c r="W3554"/>
      <c r="X3554"/>
      <c r="Y3554"/>
      <c r="Z3554"/>
      <c r="AA3554"/>
    </row>
    <row r="3555" spans="1:27" s="44" customFormat="1" x14ac:dyDescent="0.15">
      <c r="A3555" s="66"/>
      <c r="O3555"/>
      <c r="T3555"/>
      <c r="U3555"/>
      <c r="V3555"/>
      <c r="W3555"/>
      <c r="X3555"/>
      <c r="Y3555"/>
      <c r="Z3555"/>
      <c r="AA3555"/>
    </row>
    <row r="3556" spans="1:27" s="44" customFormat="1" x14ac:dyDescent="0.15">
      <c r="A3556" s="66"/>
      <c r="O3556"/>
      <c r="T3556"/>
      <c r="U3556"/>
      <c r="V3556"/>
      <c r="W3556"/>
      <c r="X3556"/>
      <c r="Y3556"/>
      <c r="Z3556"/>
      <c r="AA3556"/>
    </row>
    <row r="3557" spans="1:27" s="44" customFormat="1" x14ac:dyDescent="0.15">
      <c r="A3557" s="66"/>
      <c r="O3557"/>
      <c r="T3557"/>
      <c r="U3557"/>
      <c r="V3557"/>
      <c r="W3557"/>
      <c r="X3557"/>
      <c r="Y3557"/>
      <c r="Z3557"/>
      <c r="AA3557"/>
    </row>
    <row r="3558" spans="1:27" s="44" customFormat="1" x14ac:dyDescent="0.15">
      <c r="A3558" s="66"/>
      <c r="O3558"/>
      <c r="T3558"/>
      <c r="U3558"/>
      <c r="V3558"/>
      <c r="W3558"/>
      <c r="X3558"/>
      <c r="Y3558"/>
      <c r="Z3558"/>
      <c r="AA3558"/>
    </row>
    <row r="3559" spans="1:27" s="44" customFormat="1" x14ac:dyDescent="0.15">
      <c r="A3559" s="66"/>
      <c r="O3559"/>
      <c r="T3559"/>
      <c r="U3559"/>
      <c r="V3559"/>
      <c r="W3559"/>
      <c r="X3559"/>
      <c r="Y3559"/>
      <c r="Z3559"/>
      <c r="AA3559"/>
    </row>
    <row r="3560" spans="1:27" s="44" customFormat="1" x14ac:dyDescent="0.15">
      <c r="A3560" s="66"/>
      <c r="O3560"/>
      <c r="T3560"/>
      <c r="U3560"/>
      <c r="V3560"/>
      <c r="W3560"/>
      <c r="X3560"/>
      <c r="Y3560"/>
      <c r="Z3560"/>
      <c r="AA3560"/>
    </row>
    <row r="3561" spans="1:27" s="44" customFormat="1" x14ac:dyDescent="0.15">
      <c r="A3561" s="66"/>
      <c r="O3561"/>
      <c r="T3561"/>
      <c r="U3561"/>
      <c r="V3561"/>
      <c r="W3561"/>
      <c r="X3561"/>
      <c r="Y3561"/>
      <c r="Z3561"/>
      <c r="AA3561"/>
    </row>
    <row r="3562" spans="1:27" s="44" customFormat="1" x14ac:dyDescent="0.15">
      <c r="A3562" s="66"/>
      <c r="O3562"/>
      <c r="T3562"/>
      <c r="U3562"/>
      <c r="V3562"/>
      <c r="W3562"/>
      <c r="X3562"/>
      <c r="Y3562"/>
      <c r="Z3562"/>
      <c r="AA3562"/>
    </row>
    <row r="3563" spans="1:27" s="44" customFormat="1" x14ac:dyDescent="0.15">
      <c r="A3563" s="66"/>
      <c r="O3563"/>
      <c r="T3563"/>
      <c r="U3563"/>
      <c r="V3563"/>
      <c r="W3563"/>
      <c r="X3563"/>
      <c r="Y3563"/>
      <c r="Z3563"/>
      <c r="AA3563"/>
    </row>
    <row r="3564" spans="1:27" s="44" customFormat="1" x14ac:dyDescent="0.15">
      <c r="A3564" s="66"/>
      <c r="O3564"/>
      <c r="T3564"/>
      <c r="U3564"/>
      <c r="V3564"/>
      <c r="W3564"/>
      <c r="X3564"/>
      <c r="Y3564"/>
      <c r="Z3564"/>
      <c r="AA3564"/>
    </row>
    <row r="3565" spans="1:27" s="44" customFormat="1" x14ac:dyDescent="0.15">
      <c r="A3565" s="66"/>
      <c r="O3565"/>
      <c r="T3565"/>
      <c r="U3565"/>
      <c r="V3565"/>
      <c r="W3565"/>
      <c r="X3565"/>
      <c r="Y3565"/>
      <c r="Z3565"/>
      <c r="AA3565"/>
    </row>
    <row r="3566" spans="1:27" s="44" customFormat="1" x14ac:dyDescent="0.15">
      <c r="A3566" s="66"/>
      <c r="O3566"/>
      <c r="T3566"/>
      <c r="U3566"/>
      <c r="V3566"/>
      <c r="W3566"/>
      <c r="X3566"/>
      <c r="Y3566"/>
      <c r="Z3566"/>
      <c r="AA3566"/>
    </row>
    <row r="3567" spans="1:27" s="44" customFormat="1" x14ac:dyDescent="0.15">
      <c r="A3567" s="66"/>
      <c r="O3567"/>
      <c r="T3567"/>
      <c r="U3567"/>
      <c r="V3567"/>
      <c r="W3567"/>
      <c r="X3567"/>
      <c r="Y3567"/>
      <c r="Z3567"/>
      <c r="AA3567"/>
    </row>
    <row r="3568" spans="1:27" s="44" customFormat="1" x14ac:dyDescent="0.15">
      <c r="A3568" s="66"/>
      <c r="O3568"/>
      <c r="T3568"/>
      <c r="U3568"/>
      <c r="V3568"/>
      <c r="W3568"/>
      <c r="X3568"/>
      <c r="Y3568"/>
      <c r="Z3568"/>
      <c r="AA3568"/>
    </row>
    <row r="3569" spans="1:27" s="44" customFormat="1" x14ac:dyDescent="0.15">
      <c r="A3569" s="66"/>
      <c r="O3569"/>
      <c r="T3569"/>
      <c r="U3569"/>
      <c r="V3569"/>
      <c r="W3569"/>
      <c r="X3569"/>
      <c r="Y3569"/>
      <c r="Z3569"/>
      <c r="AA3569"/>
    </row>
    <row r="3570" spans="1:27" s="44" customFormat="1" x14ac:dyDescent="0.15">
      <c r="A3570" s="66"/>
      <c r="O3570"/>
      <c r="T3570"/>
      <c r="U3570"/>
      <c r="V3570"/>
      <c r="W3570"/>
      <c r="X3570"/>
      <c r="Y3570"/>
      <c r="Z3570"/>
      <c r="AA3570"/>
    </row>
    <row r="3571" spans="1:27" s="44" customFormat="1" x14ac:dyDescent="0.15">
      <c r="A3571" s="66"/>
      <c r="O3571"/>
      <c r="T3571"/>
      <c r="U3571"/>
      <c r="V3571"/>
      <c r="W3571"/>
      <c r="X3571"/>
      <c r="Y3571"/>
      <c r="Z3571"/>
      <c r="AA3571"/>
    </row>
    <row r="3572" spans="1:27" s="44" customFormat="1" x14ac:dyDescent="0.15">
      <c r="A3572" s="66"/>
      <c r="O3572"/>
      <c r="T3572"/>
      <c r="U3572"/>
      <c r="V3572"/>
      <c r="W3572"/>
      <c r="X3572"/>
      <c r="Y3572"/>
      <c r="Z3572"/>
      <c r="AA3572"/>
    </row>
    <row r="3573" spans="1:27" s="44" customFormat="1" x14ac:dyDescent="0.15">
      <c r="A3573" s="66"/>
      <c r="O3573"/>
      <c r="T3573"/>
      <c r="U3573"/>
      <c r="V3573"/>
      <c r="W3573"/>
      <c r="X3573"/>
      <c r="Y3573"/>
      <c r="Z3573"/>
      <c r="AA3573"/>
    </row>
    <row r="3574" spans="1:27" s="44" customFormat="1" x14ac:dyDescent="0.15">
      <c r="A3574" s="66"/>
      <c r="O3574"/>
      <c r="T3574"/>
      <c r="U3574"/>
      <c r="V3574"/>
      <c r="W3574"/>
      <c r="X3574"/>
      <c r="Y3574"/>
      <c r="Z3574"/>
      <c r="AA3574"/>
    </row>
    <row r="3575" spans="1:27" s="44" customFormat="1" x14ac:dyDescent="0.15">
      <c r="A3575" s="66"/>
      <c r="O3575"/>
      <c r="T3575"/>
      <c r="U3575"/>
      <c r="V3575"/>
      <c r="W3575"/>
      <c r="X3575"/>
      <c r="Y3575"/>
      <c r="Z3575"/>
      <c r="AA3575"/>
    </row>
    <row r="3576" spans="1:27" s="44" customFormat="1" x14ac:dyDescent="0.15">
      <c r="A3576" s="66"/>
      <c r="O3576"/>
      <c r="T3576"/>
      <c r="U3576"/>
      <c r="V3576"/>
      <c r="W3576"/>
      <c r="X3576"/>
      <c r="Y3576"/>
      <c r="Z3576"/>
      <c r="AA3576"/>
    </row>
    <row r="3577" spans="1:27" s="44" customFormat="1" x14ac:dyDescent="0.15">
      <c r="A3577" s="66"/>
      <c r="O3577"/>
      <c r="T3577"/>
      <c r="U3577"/>
      <c r="V3577"/>
      <c r="W3577"/>
      <c r="X3577"/>
      <c r="Y3577"/>
      <c r="Z3577"/>
      <c r="AA3577"/>
    </row>
    <row r="3578" spans="1:27" s="44" customFormat="1" x14ac:dyDescent="0.15">
      <c r="A3578" s="66"/>
      <c r="O3578"/>
      <c r="T3578"/>
      <c r="U3578"/>
      <c r="V3578"/>
      <c r="W3578"/>
      <c r="X3578"/>
      <c r="Y3578"/>
      <c r="Z3578"/>
      <c r="AA3578"/>
    </row>
    <row r="3579" spans="1:27" s="44" customFormat="1" x14ac:dyDescent="0.15">
      <c r="A3579" s="66"/>
      <c r="O3579"/>
      <c r="T3579"/>
      <c r="U3579"/>
      <c r="V3579"/>
      <c r="W3579"/>
      <c r="X3579"/>
      <c r="Y3579"/>
      <c r="Z3579"/>
      <c r="AA3579"/>
    </row>
    <row r="3580" spans="1:27" s="44" customFormat="1" x14ac:dyDescent="0.15">
      <c r="A3580" s="66"/>
      <c r="O3580"/>
      <c r="T3580"/>
      <c r="U3580"/>
      <c r="V3580"/>
      <c r="W3580"/>
      <c r="X3580"/>
      <c r="Y3580"/>
      <c r="Z3580"/>
      <c r="AA3580"/>
    </row>
    <row r="3581" spans="1:27" s="44" customFormat="1" x14ac:dyDescent="0.15">
      <c r="A3581" s="66"/>
      <c r="O3581"/>
      <c r="T3581"/>
      <c r="U3581"/>
      <c r="V3581"/>
      <c r="W3581"/>
      <c r="X3581"/>
      <c r="Y3581"/>
      <c r="Z3581"/>
      <c r="AA3581"/>
    </row>
    <row r="3582" spans="1:27" s="44" customFormat="1" x14ac:dyDescent="0.15">
      <c r="A3582" s="66"/>
      <c r="O3582"/>
      <c r="T3582"/>
      <c r="U3582"/>
      <c r="V3582"/>
      <c r="W3582"/>
      <c r="X3582"/>
      <c r="Y3582"/>
      <c r="Z3582"/>
      <c r="AA3582"/>
    </row>
    <row r="3583" spans="1:27" s="44" customFormat="1" x14ac:dyDescent="0.15">
      <c r="A3583" s="66"/>
      <c r="O3583"/>
      <c r="T3583"/>
      <c r="U3583"/>
      <c r="V3583"/>
      <c r="W3583"/>
      <c r="X3583"/>
      <c r="Y3583"/>
      <c r="Z3583"/>
      <c r="AA3583"/>
    </row>
    <row r="3584" spans="1:27" s="44" customFormat="1" x14ac:dyDescent="0.15">
      <c r="A3584" s="66"/>
      <c r="O3584"/>
      <c r="T3584"/>
      <c r="U3584"/>
      <c r="V3584"/>
      <c r="W3584"/>
      <c r="X3584"/>
      <c r="Y3584"/>
      <c r="Z3584"/>
      <c r="AA3584"/>
    </row>
    <row r="3585" spans="1:27" s="44" customFormat="1" x14ac:dyDescent="0.15">
      <c r="A3585" s="66"/>
      <c r="O3585"/>
      <c r="T3585"/>
      <c r="U3585"/>
      <c r="V3585"/>
      <c r="W3585"/>
      <c r="X3585"/>
      <c r="Y3585"/>
      <c r="Z3585"/>
      <c r="AA3585"/>
    </row>
    <row r="3586" spans="1:27" s="44" customFormat="1" x14ac:dyDescent="0.15">
      <c r="A3586" s="66"/>
      <c r="O3586"/>
      <c r="T3586"/>
      <c r="U3586"/>
      <c r="V3586"/>
      <c r="W3586"/>
      <c r="X3586"/>
      <c r="Y3586"/>
      <c r="Z3586"/>
      <c r="AA3586"/>
    </row>
    <row r="3587" spans="1:27" s="44" customFormat="1" x14ac:dyDescent="0.15">
      <c r="A3587" s="66"/>
      <c r="O3587"/>
      <c r="T3587"/>
      <c r="U3587"/>
      <c r="V3587"/>
      <c r="W3587"/>
      <c r="X3587"/>
      <c r="Y3587"/>
      <c r="Z3587"/>
      <c r="AA3587"/>
    </row>
    <row r="3588" spans="1:27" s="44" customFormat="1" x14ac:dyDescent="0.15">
      <c r="A3588" s="66"/>
      <c r="O3588"/>
      <c r="T3588"/>
      <c r="U3588"/>
      <c r="V3588"/>
      <c r="W3588"/>
      <c r="X3588"/>
      <c r="Y3588"/>
      <c r="Z3588"/>
      <c r="AA3588"/>
    </row>
    <row r="3589" spans="1:27" s="44" customFormat="1" x14ac:dyDescent="0.15">
      <c r="A3589" s="66"/>
      <c r="O3589"/>
      <c r="T3589"/>
      <c r="U3589"/>
      <c r="V3589"/>
      <c r="W3589"/>
      <c r="X3589"/>
      <c r="Y3589"/>
      <c r="Z3589"/>
      <c r="AA3589"/>
    </row>
    <row r="3590" spans="1:27" s="44" customFormat="1" x14ac:dyDescent="0.15">
      <c r="A3590" s="66"/>
      <c r="O3590"/>
      <c r="T3590"/>
      <c r="U3590"/>
      <c r="V3590"/>
      <c r="W3590"/>
      <c r="X3590"/>
      <c r="Y3590"/>
      <c r="Z3590"/>
      <c r="AA3590"/>
    </row>
    <row r="3591" spans="1:27" s="44" customFormat="1" x14ac:dyDescent="0.15">
      <c r="A3591" s="66"/>
      <c r="O3591"/>
      <c r="T3591"/>
      <c r="U3591"/>
      <c r="V3591"/>
      <c r="W3591"/>
      <c r="X3591"/>
      <c r="Y3591"/>
      <c r="Z3591"/>
      <c r="AA3591"/>
    </row>
    <row r="3592" spans="1:27" s="44" customFormat="1" x14ac:dyDescent="0.15">
      <c r="A3592" s="66"/>
      <c r="O3592"/>
      <c r="T3592"/>
      <c r="U3592"/>
      <c r="V3592"/>
      <c r="W3592"/>
      <c r="X3592"/>
      <c r="Y3592"/>
      <c r="Z3592"/>
      <c r="AA3592"/>
    </row>
    <row r="3593" spans="1:27" s="44" customFormat="1" x14ac:dyDescent="0.15">
      <c r="A3593" s="66"/>
      <c r="O3593"/>
      <c r="T3593"/>
      <c r="U3593"/>
      <c r="V3593"/>
      <c r="W3593"/>
      <c r="X3593"/>
      <c r="Y3593"/>
      <c r="Z3593"/>
      <c r="AA3593"/>
    </row>
    <row r="3594" spans="1:27" s="44" customFormat="1" x14ac:dyDescent="0.15">
      <c r="A3594" s="66"/>
      <c r="O3594"/>
      <c r="T3594"/>
      <c r="U3594"/>
      <c r="V3594"/>
      <c r="W3594"/>
      <c r="X3594"/>
      <c r="Y3594"/>
      <c r="Z3594"/>
      <c r="AA3594"/>
    </row>
    <row r="3595" spans="1:27" s="44" customFormat="1" x14ac:dyDescent="0.15">
      <c r="A3595" s="66"/>
      <c r="O3595"/>
      <c r="T3595"/>
      <c r="U3595"/>
      <c r="V3595"/>
      <c r="W3595"/>
      <c r="X3595"/>
      <c r="Y3595"/>
      <c r="Z3595"/>
      <c r="AA3595"/>
    </row>
    <row r="3596" spans="1:27" s="44" customFormat="1" x14ac:dyDescent="0.15">
      <c r="A3596" s="66"/>
      <c r="O3596"/>
      <c r="T3596"/>
      <c r="U3596"/>
      <c r="V3596"/>
      <c r="W3596"/>
      <c r="X3596"/>
      <c r="Y3596"/>
      <c r="Z3596"/>
      <c r="AA3596"/>
    </row>
    <row r="3597" spans="1:27" s="44" customFormat="1" x14ac:dyDescent="0.15">
      <c r="A3597" s="66"/>
      <c r="O3597"/>
      <c r="T3597"/>
      <c r="U3597"/>
      <c r="V3597"/>
      <c r="W3597"/>
      <c r="X3597"/>
      <c r="Y3597"/>
      <c r="Z3597"/>
      <c r="AA3597"/>
    </row>
    <row r="3598" spans="1:27" s="44" customFormat="1" x14ac:dyDescent="0.15">
      <c r="A3598" s="66"/>
      <c r="O3598"/>
      <c r="T3598"/>
      <c r="U3598"/>
      <c r="V3598"/>
      <c r="W3598"/>
      <c r="X3598"/>
      <c r="Y3598"/>
      <c r="Z3598"/>
      <c r="AA3598"/>
    </row>
    <row r="3599" spans="1:27" s="44" customFormat="1" x14ac:dyDescent="0.15">
      <c r="A3599" s="66"/>
      <c r="O3599"/>
      <c r="T3599"/>
      <c r="U3599"/>
      <c r="V3599"/>
      <c r="W3599"/>
      <c r="X3599"/>
      <c r="Y3599"/>
      <c r="Z3599"/>
      <c r="AA3599"/>
    </row>
    <row r="3600" spans="1:27" s="44" customFormat="1" x14ac:dyDescent="0.15">
      <c r="A3600" s="66"/>
      <c r="O3600"/>
      <c r="T3600"/>
      <c r="U3600"/>
      <c r="V3600"/>
      <c r="W3600"/>
      <c r="X3600"/>
      <c r="Y3600"/>
      <c r="Z3600"/>
      <c r="AA3600"/>
    </row>
    <row r="3601" spans="1:27" s="44" customFormat="1" x14ac:dyDescent="0.15">
      <c r="A3601" s="66"/>
      <c r="O3601"/>
      <c r="T3601"/>
      <c r="U3601"/>
      <c r="V3601"/>
      <c r="W3601"/>
      <c r="X3601"/>
      <c r="Y3601"/>
      <c r="Z3601"/>
      <c r="AA3601"/>
    </row>
    <row r="3602" spans="1:27" s="44" customFormat="1" x14ac:dyDescent="0.15">
      <c r="A3602" s="66"/>
      <c r="O3602"/>
      <c r="T3602"/>
      <c r="U3602"/>
      <c r="V3602"/>
      <c r="W3602"/>
      <c r="X3602"/>
      <c r="Y3602"/>
      <c r="Z3602"/>
      <c r="AA3602"/>
    </row>
    <row r="3603" spans="1:27" s="44" customFormat="1" x14ac:dyDescent="0.15">
      <c r="A3603" s="66"/>
      <c r="O3603"/>
      <c r="T3603"/>
      <c r="U3603"/>
      <c r="V3603"/>
      <c r="W3603"/>
      <c r="X3603"/>
      <c r="Y3603"/>
      <c r="Z3603"/>
      <c r="AA3603"/>
    </row>
    <row r="3604" spans="1:27" s="44" customFormat="1" x14ac:dyDescent="0.15">
      <c r="A3604" s="66"/>
      <c r="O3604"/>
      <c r="T3604"/>
      <c r="U3604"/>
      <c r="V3604"/>
      <c r="W3604"/>
      <c r="X3604"/>
      <c r="Y3604"/>
      <c r="Z3604"/>
      <c r="AA3604"/>
    </row>
    <row r="3605" spans="1:27" s="44" customFormat="1" x14ac:dyDescent="0.15">
      <c r="A3605" s="66"/>
      <c r="O3605"/>
      <c r="T3605"/>
      <c r="U3605"/>
      <c r="V3605"/>
      <c r="W3605"/>
      <c r="X3605"/>
      <c r="Y3605"/>
      <c r="Z3605"/>
      <c r="AA3605"/>
    </row>
    <row r="3606" spans="1:27" s="44" customFormat="1" x14ac:dyDescent="0.15">
      <c r="A3606" s="66"/>
      <c r="O3606"/>
      <c r="T3606"/>
      <c r="U3606"/>
      <c r="V3606"/>
      <c r="W3606"/>
      <c r="X3606"/>
      <c r="Y3606"/>
      <c r="Z3606"/>
      <c r="AA3606"/>
    </row>
    <row r="3607" spans="1:27" s="44" customFormat="1" x14ac:dyDescent="0.15">
      <c r="A3607" s="66"/>
      <c r="O3607"/>
      <c r="T3607"/>
      <c r="U3607"/>
      <c r="V3607"/>
      <c r="W3607"/>
      <c r="X3607"/>
      <c r="Y3607"/>
      <c r="Z3607"/>
      <c r="AA3607"/>
    </row>
    <row r="3608" spans="1:27" s="44" customFormat="1" x14ac:dyDescent="0.15">
      <c r="A3608" s="66"/>
      <c r="O3608"/>
      <c r="T3608"/>
      <c r="U3608"/>
      <c r="V3608"/>
      <c r="W3608"/>
      <c r="X3608"/>
      <c r="Y3608"/>
      <c r="Z3608"/>
      <c r="AA3608"/>
    </row>
    <row r="3609" spans="1:27" s="44" customFormat="1" x14ac:dyDescent="0.15">
      <c r="A3609" s="66"/>
      <c r="O3609"/>
      <c r="T3609"/>
      <c r="U3609"/>
      <c r="V3609"/>
      <c r="W3609"/>
      <c r="X3609"/>
      <c r="Y3609"/>
      <c r="Z3609"/>
      <c r="AA3609"/>
    </row>
    <row r="3610" spans="1:27" s="44" customFormat="1" x14ac:dyDescent="0.15">
      <c r="A3610" s="66"/>
      <c r="O3610"/>
      <c r="T3610"/>
      <c r="U3610"/>
      <c r="V3610"/>
      <c r="W3610"/>
      <c r="X3610"/>
      <c r="Y3610"/>
      <c r="Z3610"/>
      <c r="AA3610"/>
    </row>
    <row r="3611" spans="1:27" s="44" customFormat="1" x14ac:dyDescent="0.15">
      <c r="A3611" s="66"/>
      <c r="O3611"/>
      <c r="T3611"/>
      <c r="U3611"/>
      <c r="V3611"/>
      <c r="W3611"/>
      <c r="X3611"/>
      <c r="Y3611"/>
      <c r="Z3611"/>
      <c r="AA3611"/>
    </row>
    <row r="3612" spans="1:27" s="44" customFormat="1" x14ac:dyDescent="0.15">
      <c r="A3612" s="66"/>
      <c r="O3612"/>
      <c r="T3612"/>
      <c r="U3612"/>
      <c r="V3612"/>
      <c r="W3612"/>
      <c r="X3612"/>
      <c r="Y3612"/>
      <c r="Z3612"/>
      <c r="AA3612"/>
    </row>
    <row r="3613" spans="1:27" s="44" customFormat="1" x14ac:dyDescent="0.15">
      <c r="A3613" s="66"/>
      <c r="O3613"/>
      <c r="T3613"/>
      <c r="U3613"/>
      <c r="V3613"/>
      <c r="W3613"/>
      <c r="X3613"/>
      <c r="Y3613"/>
      <c r="Z3613"/>
      <c r="AA3613"/>
    </row>
    <row r="3614" spans="1:27" s="44" customFormat="1" x14ac:dyDescent="0.15">
      <c r="A3614" s="66"/>
      <c r="O3614"/>
      <c r="T3614"/>
      <c r="U3614"/>
      <c r="V3614"/>
      <c r="W3614"/>
      <c r="X3614"/>
      <c r="Y3614"/>
      <c r="Z3614"/>
      <c r="AA3614"/>
    </row>
    <row r="3615" spans="1:27" s="44" customFormat="1" x14ac:dyDescent="0.15">
      <c r="A3615" s="66"/>
      <c r="O3615"/>
      <c r="T3615"/>
      <c r="U3615"/>
      <c r="V3615"/>
      <c r="W3615"/>
      <c r="X3615"/>
      <c r="Y3615"/>
      <c r="Z3615"/>
      <c r="AA3615"/>
    </row>
    <row r="3616" spans="1:27" s="44" customFormat="1" x14ac:dyDescent="0.15">
      <c r="A3616" s="66"/>
      <c r="O3616"/>
      <c r="T3616"/>
      <c r="U3616"/>
      <c r="V3616"/>
      <c r="W3616"/>
      <c r="X3616"/>
      <c r="Y3616"/>
      <c r="Z3616"/>
      <c r="AA3616"/>
    </row>
    <row r="3617" spans="1:27" s="44" customFormat="1" x14ac:dyDescent="0.15">
      <c r="A3617" s="66"/>
      <c r="O3617"/>
      <c r="T3617"/>
      <c r="U3617"/>
      <c r="V3617"/>
      <c r="W3617"/>
      <c r="X3617"/>
      <c r="Y3617"/>
      <c r="Z3617"/>
      <c r="AA3617"/>
    </row>
    <row r="3618" spans="1:27" s="44" customFormat="1" x14ac:dyDescent="0.15">
      <c r="A3618" s="66"/>
      <c r="O3618"/>
      <c r="T3618"/>
      <c r="U3618"/>
      <c r="V3618"/>
      <c r="W3618"/>
      <c r="X3618"/>
      <c r="Y3618"/>
      <c r="Z3618"/>
      <c r="AA3618"/>
    </row>
    <row r="3619" spans="1:27" s="44" customFormat="1" x14ac:dyDescent="0.15">
      <c r="A3619" s="66"/>
      <c r="O3619"/>
      <c r="T3619"/>
      <c r="U3619"/>
      <c r="V3619"/>
      <c r="W3619"/>
      <c r="X3619"/>
      <c r="Y3619"/>
      <c r="Z3619"/>
      <c r="AA3619"/>
    </row>
    <row r="3620" spans="1:27" s="44" customFormat="1" x14ac:dyDescent="0.15">
      <c r="A3620" s="66"/>
      <c r="O3620"/>
      <c r="T3620"/>
      <c r="U3620"/>
      <c r="V3620"/>
      <c r="W3620"/>
      <c r="X3620"/>
      <c r="Y3620"/>
      <c r="Z3620"/>
      <c r="AA3620"/>
    </row>
    <row r="3621" spans="1:27" s="44" customFormat="1" x14ac:dyDescent="0.15">
      <c r="A3621" s="66"/>
      <c r="O3621"/>
      <c r="T3621"/>
      <c r="U3621"/>
      <c r="V3621"/>
      <c r="W3621"/>
      <c r="X3621"/>
      <c r="Y3621"/>
      <c r="Z3621"/>
      <c r="AA3621"/>
    </row>
    <row r="3622" spans="1:27" s="44" customFormat="1" x14ac:dyDescent="0.15">
      <c r="A3622" s="66"/>
      <c r="O3622"/>
      <c r="T3622"/>
      <c r="U3622"/>
      <c r="V3622"/>
      <c r="W3622"/>
      <c r="X3622"/>
      <c r="Y3622"/>
      <c r="Z3622"/>
      <c r="AA3622"/>
    </row>
    <row r="3623" spans="1:27" s="44" customFormat="1" x14ac:dyDescent="0.15">
      <c r="A3623" s="66"/>
      <c r="O3623"/>
      <c r="T3623"/>
      <c r="U3623"/>
      <c r="V3623"/>
      <c r="W3623"/>
      <c r="X3623"/>
      <c r="Y3623"/>
      <c r="Z3623"/>
      <c r="AA3623"/>
    </row>
    <row r="3624" spans="1:27" s="44" customFormat="1" x14ac:dyDescent="0.15">
      <c r="A3624" s="66"/>
      <c r="O3624"/>
      <c r="T3624"/>
      <c r="U3624"/>
      <c r="V3624"/>
      <c r="W3624"/>
      <c r="X3624"/>
      <c r="Y3624"/>
      <c r="Z3624"/>
      <c r="AA3624"/>
    </row>
    <row r="3625" spans="1:27" s="44" customFormat="1" x14ac:dyDescent="0.15">
      <c r="A3625" s="66"/>
      <c r="O3625"/>
      <c r="T3625"/>
      <c r="U3625"/>
      <c r="V3625"/>
      <c r="W3625"/>
      <c r="X3625"/>
      <c r="Y3625"/>
      <c r="Z3625"/>
      <c r="AA3625"/>
    </row>
    <row r="3626" spans="1:27" s="44" customFormat="1" x14ac:dyDescent="0.15">
      <c r="A3626" s="66"/>
      <c r="O3626"/>
      <c r="T3626"/>
      <c r="U3626"/>
      <c r="V3626"/>
      <c r="W3626"/>
      <c r="X3626"/>
      <c r="Y3626"/>
      <c r="Z3626"/>
      <c r="AA3626"/>
    </row>
    <row r="3627" spans="1:27" s="44" customFormat="1" x14ac:dyDescent="0.15">
      <c r="A3627" s="66"/>
      <c r="O3627"/>
      <c r="T3627"/>
      <c r="U3627"/>
      <c r="V3627"/>
      <c r="W3627"/>
      <c r="X3627"/>
      <c r="Y3627"/>
      <c r="Z3627"/>
      <c r="AA3627"/>
    </row>
    <row r="3628" spans="1:27" s="44" customFormat="1" x14ac:dyDescent="0.15">
      <c r="A3628" s="66"/>
      <c r="O3628"/>
      <c r="T3628"/>
      <c r="U3628"/>
      <c r="V3628"/>
      <c r="W3628"/>
      <c r="X3628"/>
      <c r="Y3628"/>
      <c r="Z3628"/>
      <c r="AA3628"/>
    </row>
    <row r="3629" spans="1:27" s="44" customFormat="1" x14ac:dyDescent="0.15">
      <c r="A3629" s="66"/>
      <c r="O3629"/>
      <c r="T3629"/>
      <c r="U3629"/>
      <c r="V3629"/>
      <c r="W3629"/>
      <c r="X3629"/>
      <c r="Y3629"/>
      <c r="Z3629"/>
      <c r="AA3629"/>
    </row>
    <row r="3630" spans="1:27" s="44" customFormat="1" x14ac:dyDescent="0.15">
      <c r="A3630" s="66"/>
      <c r="O3630"/>
      <c r="T3630"/>
      <c r="U3630"/>
      <c r="V3630"/>
      <c r="W3630"/>
      <c r="X3630"/>
      <c r="Y3630"/>
      <c r="Z3630"/>
      <c r="AA3630"/>
    </row>
    <row r="3631" spans="1:27" s="44" customFormat="1" x14ac:dyDescent="0.15">
      <c r="A3631" s="66"/>
      <c r="O3631"/>
      <c r="T3631"/>
      <c r="U3631"/>
      <c r="V3631"/>
      <c r="W3631"/>
      <c r="X3631"/>
      <c r="Y3631"/>
      <c r="Z3631"/>
      <c r="AA3631"/>
    </row>
    <row r="3632" spans="1:27" s="44" customFormat="1" x14ac:dyDescent="0.15">
      <c r="A3632" s="66"/>
      <c r="O3632"/>
      <c r="T3632"/>
      <c r="U3632"/>
      <c r="V3632"/>
      <c r="W3632"/>
      <c r="X3632"/>
      <c r="Y3632"/>
      <c r="Z3632"/>
      <c r="AA3632"/>
    </row>
    <row r="3633" spans="1:27" s="44" customFormat="1" x14ac:dyDescent="0.15">
      <c r="A3633" s="66"/>
      <c r="O3633"/>
      <c r="T3633"/>
      <c r="U3633"/>
      <c r="V3633"/>
      <c r="W3633"/>
      <c r="X3633"/>
      <c r="Y3633"/>
      <c r="Z3633"/>
      <c r="AA3633"/>
    </row>
    <row r="3634" spans="1:27" s="44" customFormat="1" x14ac:dyDescent="0.15">
      <c r="A3634" s="66"/>
      <c r="O3634"/>
      <c r="T3634"/>
      <c r="U3634"/>
      <c r="V3634"/>
      <c r="W3634"/>
      <c r="X3634"/>
      <c r="Y3634"/>
      <c r="Z3634"/>
      <c r="AA3634"/>
    </row>
    <row r="3635" spans="1:27" s="44" customFormat="1" x14ac:dyDescent="0.15">
      <c r="A3635" s="66"/>
      <c r="O3635"/>
      <c r="T3635"/>
      <c r="U3635"/>
      <c r="V3635"/>
      <c r="W3635"/>
      <c r="X3635"/>
      <c r="Y3635"/>
      <c r="Z3635"/>
      <c r="AA3635"/>
    </row>
    <row r="3636" spans="1:27" s="44" customFormat="1" x14ac:dyDescent="0.15">
      <c r="A3636" s="66"/>
      <c r="O3636"/>
      <c r="T3636"/>
      <c r="U3636"/>
      <c r="V3636"/>
      <c r="W3636"/>
      <c r="X3636"/>
      <c r="Y3636"/>
      <c r="Z3636"/>
      <c r="AA3636"/>
    </row>
    <row r="3637" spans="1:27" s="44" customFormat="1" x14ac:dyDescent="0.15">
      <c r="A3637" s="66"/>
      <c r="O3637"/>
      <c r="T3637"/>
      <c r="U3637"/>
      <c r="V3637"/>
      <c r="W3637"/>
      <c r="X3637"/>
      <c r="Y3637"/>
      <c r="Z3637"/>
      <c r="AA3637"/>
    </row>
    <row r="3638" spans="1:27" s="44" customFormat="1" x14ac:dyDescent="0.15">
      <c r="A3638" s="66"/>
      <c r="O3638"/>
      <c r="T3638"/>
      <c r="U3638"/>
      <c r="V3638"/>
      <c r="W3638"/>
      <c r="X3638"/>
      <c r="Y3638"/>
      <c r="Z3638"/>
      <c r="AA3638"/>
    </row>
    <row r="3639" spans="1:27" s="44" customFormat="1" x14ac:dyDescent="0.15">
      <c r="A3639" s="66"/>
      <c r="O3639"/>
      <c r="T3639"/>
      <c r="U3639"/>
      <c r="V3639"/>
      <c r="W3639"/>
      <c r="X3639"/>
      <c r="Y3639"/>
      <c r="Z3639"/>
      <c r="AA3639"/>
    </row>
    <row r="3640" spans="1:27" s="44" customFormat="1" x14ac:dyDescent="0.15">
      <c r="A3640" s="66"/>
      <c r="O3640"/>
      <c r="T3640"/>
      <c r="U3640"/>
      <c r="V3640"/>
      <c r="W3640"/>
      <c r="X3640"/>
      <c r="Y3640"/>
      <c r="Z3640"/>
      <c r="AA3640"/>
    </row>
    <row r="3641" spans="1:27" s="44" customFormat="1" x14ac:dyDescent="0.15">
      <c r="A3641" s="66"/>
      <c r="O3641"/>
      <c r="T3641"/>
      <c r="U3641"/>
      <c r="V3641"/>
      <c r="W3641"/>
      <c r="X3641"/>
      <c r="Y3641"/>
      <c r="Z3641"/>
      <c r="AA3641"/>
    </row>
    <row r="3642" spans="1:27" s="44" customFormat="1" x14ac:dyDescent="0.15">
      <c r="A3642" s="66"/>
      <c r="O3642"/>
      <c r="T3642"/>
      <c r="U3642"/>
      <c r="V3642"/>
      <c r="W3642"/>
      <c r="X3642"/>
      <c r="Y3642"/>
      <c r="Z3642"/>
      <c r="AA3642"/>
    </row>
    <row r="3643" spans="1:27" s="44" customFormat="1" x14ac:dyDescent="0.15">
      <c r="A3643" s="66"/>
      <c r="O3643"/>
      <c r="T3643"/>
      <c r="U3643"/>
      <c r="V3643"/>
      <c r="W3643"/>
      <c r="X3643"/>
      <c r="Y3643"/>
      <c r="Z3643"/>
      <c r="AA3643"/>
    </row>
    <row r="3644" spans="1:27" s="44" customFormat="1" x14ac:dyDescent="0.15">
      <c r="A3644" s="66"/>
      <c r="O3644"/>
      <c r="T3644"/>
      <c r="U3644"/>
      <c r="V3644"/>
      <c r="W3644"/>
      <c r="X3644"/>
      <c r="Y3644"/>
      <c r="Z3644"/>
      <c r="AA3644"/>
    </row>
    <row r="3645" spans="1:27" s="44" customFormat="1" x14ac:dyDescent="0.15">
      <c r="A3645" s="66"/>
      <c r="O3645"/>
      <c r="T3645"/>
      <c r="U3645"/>
      <c r="V3645"/>
      <c r="W3645"/>
      <c r="X3645"/>
      <c r="Y3645"/>
      <c r="Z3645"/>
      <c r="AA3645"/>
    </row>
    <row r="3646" spans="1:27" s="44" customFormat="1" x14ac:dyDescent="0.15">
      <c r="A3646" s="66"/>
      <c r="O3646"/>
      <c r="T3646"/>
      <c r="U3646"/>
      <c r="V3646"/>
      <c r="W3646"/>
      <c r="X3646"/>
      <c r="Y3646"/>
      <c r="Z3646"/>
      <c r="AA3646"/>
    </row>
    <row r="3647" spans="1:27" s="44" customFormat="1" x14ac:dyDescent="0.15">
      <c r="A3647" s="66"/>
      <c r="O3647"/>
      <c r="T3647"/>
      <c r="U3647"/>
      <c r="V3647"/>
      <c r="W3647"/>
      <c r="X3647"/>
      <c r="Y3647"/>
      <c r="Z3647"/>
      <c r="AA3647"/>
    </row>
    <row r="3648" spans="1:27" s="44" customFormat="1" x14ac:dyDescent="0.15">
      <c r="A3648" s="66"/>
      <c r="O3648"/>
      <c r="T3648"/>
      <c r="U3648"/>
      <c r="V3648"/>
      <c r="W3648"/>
      <c r="X3648"/>
      <c r="Y3648"/>
      <c r="Z3648"/>
      <c r="AA3648"/>
    </row>
    <row r="3649" spans="1:27" s="44" customFormat="1" x14ac:dyDescent="0.15">
      <c r="A3649" s="66"/>
      <c r="O3649"/>
      <c r="T3649"/>
      <c r="U3649"/>
      <c r="V3649"/>
      <c r="W3649"/>
      <c r="X3649"/>
      <c r="Y3649"/>
      <c r="Z3649"/>
      <c r="AA3649"/>
    </row>
    <row r="3650" spans="1:27" s="44" customFormat="1" x14ac:dyDescent="0.15">
      <c r="A3650" s="66"/>
      <c r="O3650"/>
      <c r="T3650"/>
      <c r="U3650"/>
      <c r="V3650"/>
      <c r="W3650"/>
      <c r="X3650"/>
      <c r="Y3650"/>
      <c r="Z3650"/>
      <c r="AA3650"/>
    </row>
    <row r="3651" spans="1:27" s="44" customFormat="1" x14ac:dyDescent="0.15">
      <c r="A3651" s="66"/>
      <c r="O3651"/>
      <c r="T3651"/>
      <c r="U3651"/>
      <c r="V3651"/>
      <c r="W3651"/>
      <c r="X3651"/>
      <c r="Y3651"/>
      <c r="Z3651"/>
      <c r="AA3651"/>
    </row>
    <row r="3652" spans="1:27" s="44" customFormat="1" x14ac:dyDescent="0.15">
      <c r="A3652" s="66"/>
      <c r="O3652"/>
      <c r="T3652"/>
      <c r="U3652"/>
      <c r="V3652"/>
      <c r="W3652"/>
      <c r="X3652"/>
      <c r="Y3652"/>
      <c r="Z3652"/>
      <c r="AA3652"/>
    </row>
    <row r="3653" spans="1:27" s="44" customFormat="1" x14ac:dyDescent="0.15">
      <c r="A3653" s="66"/>
      <c r="O3653"/>
      <c r="T3653"/>
      <c r="U3653"/>
      <c r="V3653"/>
      <c r="W3653"/>
      <c r="X3653"/>
      <c r="Y3653"/>
      <c r="Z3653"/>
      <c r="AA3653"/>
    </row>
    <row r="3654" spans="1:27" s="44" customFormat="1" x14ac:dyDescent="0.15">
      <c r="A3654" s="66"/>
      <c r="O3654"/>
      <c r="T3654"/>
      <c r="U3654"/>
      <c r="V3654"/>
      <c r="W3654"/>
      <c r="X3654"/>
      <c r="Y3654"/>
      <c r="Z3654"/>
      <c r="AA3654"/>
    </row>
    <row r="3655" spans="1:27" s="44" customFormat="1" x14ac:dyDescent="0.15">
      <c r="A3655" s="66"/>
      <c r="O3655"/>
      <c r="T3655"/>
      <c r="U3655"/>
      <c r="V3655"/>
      <c r="W3655"/>
      <c r="X3655"/>
      <c r="Y3655"/>
      <c r="Z3655"/>
      <c r="AA3655"/>
    </row>
    <row r="3656" spans="1:27" s="44" customFormat="1" x14ac:dyDescent="0.15">
      <c r="A3656" s="66"/>
      <c r="O3656"/>
      <c r="T3656"/>
      <c r="U3656"/>
      <c r="V3656"/>
      <c r="W3656"/>
      <c r="X3656"/>
      <c r="Y3656"/>
      <c r="Z3656"/>
      <c r="AA3656"/>
    </row>
    <row r="3657" spans="1:27" s="44" customFormat="1" x14ac:dyDescent="0.15">
      <c r="A3657" s="66"/>
      <c r="O3657"/>
      <c r="T3657"/>
      <c r="U3657"/>
      <c r="V3657"/>
      <c r="W3657"/>
      <c r="X3657"/>
      <c r="Y3657"/>
      <c r="Z3657"/>
      <c r="AA3657"/>
    </row>
    <row r="3658" spans="1:27" s="44" customFormat="1" x14ac:dyDescent="0.15">
      <c r="A3658" s="66"/>
      <c r="O3658"/>
      <c r="T3658"/>
      <c r="U3658"/>
      <c r="V3658"/>
      <c r="W3658"/>
      <c r="X3658"/>
      <c r="Y3658"/>
      <c r="Z3658"/>
      <c r="AA3658"/>
    </row>
    <row r="3659" spans="1:27" s="44" customFormat="1" x14ac:dyDescent="0.15">
      <c r="A3659" s="66"/>
      <c r="O3659"/>
      <c r="T3659"/>
      <c r="U3659"/>
      <c r="V3659"/>
      <c r="W3659"/>
      <c r="X3659"/>
      <c r="Y3659"/>
      <c r="Z3659"/>
      <c r="AA3659"/>
    </row>
    <row r="3660" spans="1:27" s="44" customFormat="1" x14ac:dyDescent="0.15">
      <c r="A3660" s="66"/>
      <c r="O3660"/>
      <c r="T3660"/>
      <c r="U3660"/>
      <c r="V3660"/>
      <c r="W3660"/>
      <c r="X3660"/>
      <c r="Y3660"/>
      <c r="Z3660"/>
      <c r="AA3660"/>
    </row>
    <row r="3661" spans="1:27" s="44" customFormat="1" x14ac:dyDescent="0.15">
      <c r="A3661" s="66"/>
      <c r="O3661"/>
      <c r="T3661"/>
      <c r="U3661"/>
      <c r="V3661"/>
      <c r="W3661"/>
      <c r="X3661"/>
      <c r="Y3661"/>
      <c r="Z3661"/>
      <c r="AA3661"/>
    </row>
    <row r="3662" spans="1:27" s="44" customFormat="1" x14ac:dyDescent="0.15">
      <c r="A3662" s="66"/>
      <c r="O3662"/>
      <c r="T3662"/>
      <c r="U3662"/>
      <c r="V3662"/>
      <c r="W3662"/>
      <c r="X3662"/>
      <c r="Y3662"/>
      <c r="Z3662"/>
      <c r="AA3662"/>
    </row>
    <row r="3663" spans="1:27" s="44" customFormat="1" x14ac:dyDescent="0.15">
      <c r="A3663" s="66"/>
      <c r="O3663"/>
      <c r="T3663"/>
      <c r="U3663"/>
      <c r="V3663"/>
      <c r="W3663"/>
      <c r="X3663"/>
      <c r="Y3663"/>
      <c r="Z3663"/>
      <c r="AA3663"/>
    </row>
    <row r="3664" spans="1:27" s="44" customFormat="1" x14ac:dyDescent="0.15">
      <c r="A3664" s="66"/>
      <c r="O3664"/>
      <c r="T3664"/>
      <c r="U3664"/>
      <c r="V3664"/>
      <c r="W3664"/>
      <c r="X3664"/>
      <c r="Y3664"/>
      <c r="Z3664"/>
      <c r="AA3664"/>
    </row>
    <row r="3665" spans="1:27" s="44" customFormat="1" x14ac:dyDescent="0.15">
      <c r="A3665" s="66"/>
      <c r="O3665"/>
      <c r="T3665"/>
      <c r="U3665"/>
      <c r="V3665"/>
      <c r="W3665"/>
      <c r="X3665"/>
      <c r="Y3665"/>
      <c r="Z3665"/>
      <c r="AA3665"/>
    </row>
    <row r="3666" spans="1:27" s="44" customFormat="1" x14ac:dyDescent="0.15">
      <c r="A3666" s="66"/>
      <c r="O3666"/>
      <c r="T3666"/>
      <c r="U3666"/>
      <c r="V3666"/>
      <c r="W3666"/>
      <c r="X3666"/>
      <c r="Y3666"/>
      <c r="Z3666"/>
      <c r="AA3666"/>
    </row>
    <row r="3667" spans="1:27" s="44" customFormat="1" x14ac:dyDescent="0.15">
      <c r="A3667" s="66"/>
      <c r="O3667"/>
      <c r="T3667"/>
      <c r="U3667"/>
      <c r="V3667"/>
      <c r="W3667"/>
      <c r="X3667"/>
      <c r="Y3667"/>
      <c r="Z3667"/>
      <c r="AA3667"/>
    </row>
    <row r="3668" spans="1:27" s="44" customFormat="1" x14ac:dyDescent="0.15">
      <c r="A3668" s="66"/>
      <c r="O3668"/>
      <c r="T3668"/>
      <c r="U3668"/>
      <c r="V3668"/>
      <c r="W3668"/>
      <c r="X3668"/>
      <c r="Y3668"/>
      <c r="Z3668"/>
      <c r="AA3668"/>
    </row>
    <row r="3669" spans="1:27" s="44" customFormat="1" x14ac:dyDescent="0.15">
      <c r="A3669" s="66"/>
      <c r="O3669"/>
      <c r="T3669"/>
      <c r="U3669"/>
      <c r="V3669"/>
      <c r="W3669"/>
      <c r="X3669"/>
      <c r="Y3669"/>
      <c r="Z3669"/>
      <c r="AA3669"/>
    </row>
    <row r="3670" spans="1:27" s="44" customFormat="1" x14ac:dyDescent="0.15">
      <c r="A3670" s="66"/>
      <c r="O3670"/>
      <c r="T3670"/>
      <c r="U3670"/>
      <c r="V3670"/>
      <c r="W3670"/>
      <c r="X3670"/>
      <c r="Y3670"/>
      <c r="Z3670"/>
      <c r="AA3670"/>
    </row>
    <row r="3671" spans="1:27" s="44" customFormat="1" x14ac:dyDescent="0.15">
      <c r="A3671" s="66"/>
      <c r="O3671"/>
      <c r="T3671"/>
      <c r="U3671"/>
      <c r="V3671"/>
      <c r="W3671"/>
      <c r="X3671"/>
      <c r="Y3671"/>
      <c r="Z3671"/>
      <c r="AA3671"/>
    </row>
    <row r="3672" spans="1:27" s="44" customFormat="1" x14ac:dyDescent="0.15">
      <c r="A3672" s="66"/>
      <c r="O3672"/>
      <c r="T3672"/>
      <c r="U3672"/>
      <c r="V3672"/>
      <c r="W3672"/>
      <c r="X3672"/>
      <c r="Y3672"/>
      <c r="Z3672"/>
      <c r="AA3672"/>
    </row>
    <row r="3673" spans="1:27" s="44" customFormat="1" x14ac:dyDescent="0.15">
      <c r="A3673" s="66"/>
      <c r="O3673"/>
      <c r="T3673"/>
      <c r="U3673"/>
      <c r="V3673"/>
      <c r="W3673"/>
      <c r="X3673"/>
      <c r="Y3673"/>
      <c r="Z3673"/>
      <c r="AA3673"/>
    </row>
    <row r="3674" spans="1:27" s="44" customFormat="1" x14ac:dyDescent="0.15">
      <c r="A3674" s="66"/>
      <c r="O3674"/>
      <c r="T3674"/>
      <c r="U3674"/>
      <c r="V3674"/>
      <c r="W3674"/>
      <c r="X3674"/>
      <c r="Y3674"/>
      <c r="Z3674"/>
      <c r="AA3674"/>
    </row>
    <row r="3675" spans="1:27" s="44" customFormat="1" x14ac:dyDescent="0.15">
      <c r="A3675" s="66"/>
      <c r="O3675"/>
      <c r="T3675"/>
      <c r="U3675"/>
      <c r="V3675"/>
      <c r="W3675"/>
      <c r="X3675"/>
      <c r="Y3675"/>
      <c r="Z3675"/>
      <c r="AA3675"/>
    </row>
    <row r="3676" spans="1:27" s="44" customFormat="1" x14ac:dyDescent="0.15">
      <c r="A3676" s="66"/>
      <c r="O3676"/>
      <c r="T3676"/>
      <c r="U3676"/>
      <c r="V3676"/>
      <c r="W3676"/>
      <c r="X3676"/>
      <c r="Y3676"/>
      <c r="Z3676"/>
      <c r="AA3676"/>
    </row>
    <row r="3677" spans="1:27" s="44" customFormat="1" x14ac:dyDescent="0.15">
      <c r="A3677" s="66"/>
      <c r="O3677"/>
      <c r="T3677"/>
      <c r="U3677"/>
      <c r="V3677"/>
      <c r="W3677"/>
      <c r="X3677"/>
      <c r="Y3677"/>
      <c r="Z3677"/>
      <c r="AA3677"/>
    </row>
    <row r="3678" spans="1:27" s="44" customFormat="1" x14ac:dyDescent="0.15">
      <c r="A3678" s="66"/>
      <c r="O3678"/>
      <c r="T3678"/>
      <c r="U3678"/>
      <c r="V3678"/>
      <c r="W3678"/>
      <c r="X3678"/>
      <c r="Y3678"/>
      <c r="Z3678"/>
      <c r="AA3678"/>
    </row>
    <row r="3679" spans="1:27" s="44" customFormat="1" x14ac:dyDescent="0.15">
      <c r="A3679" s="66"/>
      <c r="O3679"/>
      <c r="T3679"/>
      <c r="U3679"/>
      <c r="V3679"/>
      <c r="W3679"/>
      <c r="X3679"/>
      <c r="Y3679"/>
      <c r="Z3679"/>
      <c r="AA3679"/>
    </row>
    <row r="3680" spans="1:27" s="44" customFormat="1" x14ac:dyDescent="0.15">
      <c r="A3680" s="66"/>
      <c r="O3680"/>
      <c r="T3680"/>
      <c r="U3680"/>
      <c r="V3680"/>
      <c r="W3680"/>
      <c r="X3680"/>
      <c r="Y3680"/>
      <c r="Z3680"/>
      <c r="AA3680"/>
    </row>
    <row r="3681" spans="1:27" s="44" customFormat="1" x14ac:dyDescent="0.15">
      <c r="A3681" s="66"/>
      <c r="O3681"/>
      <c r="T3681"/>
      <c r="U3681"/>
      <c r="V3681"/>
      <c r="W3681"/>
      <c r="X3681"/>
      <c r="Y3681"/>
      <c r="Z3681"/>
      <c r="AA3681"/>
    </row>
    <row r="3682" spans="1:27" s="44" customFormat="1" x14ac:dyDescent="0.15">
      <c r="A3682" s="66"/>
      <c r="O3682"/>
      <c r="T3682"/>
      <c r="U3682"/>
      <c r="V3682"/>
      <c r="W3682"/>
      <c r="X3682"/>
      <c r="Y3682"/>
      <c r="Z3682"/>
      <c r="AA3682"/>
    </row>
    <row r="3683" spans="1:27" s="44" customFormat="1" x14ac:dyDescent="0.15">
      <c r="A3683" s="66"/>
      <c r="O3683"/>
      <c r="T3683"/>
      <c r="U3683"/>
      <c r="V3683"/>
      <c r="W3683"/>
      <c r="X3683"/>
      <c r="Y3683"/>
      <c r="Z3683"/>
      <c r="AA3683"/>
    </row>
    <row r="3684" spans="1:27" s="44" customFormat="1" x14ac:dyDescent="0.15">
      <c r="A3684" s="66"/>
      <c r="O3684"/>
      <c r="T3684"/>
      <c r="U3684"/>
      <c r="V3684"/>
      <c r="W3684"/>
      <c r="X3684"/>
      <c r="Y3684"/>
      <c r="Z3684"/>
      <c r="AA3684"/>
    </row>
    <row r="3685" spans="1:27" s="44" customFormat="1" x14ac:dyDescent="0.15">
      <c r="A3685" s="66"/>
      <c r="O3685"/>
      <c r="T3685"/>
      <c r="U3685"/>
      <c r="V3685"/>
      <c r="W3685"/>
      <c r="X3685"/>
      <c r="Y3685"/>
      <c r="Z3685"/>
      <c r="AA3685"/>
    </row>
    <row r="3686" spans="1:27" s="44" customFormat="1" x14ac:dyDescent="0.15">
      <c r="A3686" s="66"/>
      <c r="O3686"/>
      <c r="T3686"/>
      <c r="U3686"/>
      <c r="V3686"/>
      <c r="W3686"/>
      <c r="X3686"/>
      <c r="Y3686"/>
      <c r="Z3686"/>
      <c r="AA3686"/>
    </row>
    <row r="3687" spans="1:27" s="44" customFormat="1" x14ac:dyDescent="0.15">
      <c r="A3687" s="66"/>
      <c r="O3687"/>
      <c r="T3687"/>
      <c r="U3687"/>
      <c r="V3687"/>
      <c r="W3687"/>
      <c r="X3687"/>
      <c r="Y3687"/>
      <c r="Z3687"/>
      <c r="AA3687"/>
    </row>
    <row r="3688" spans="1:27" s="44" customFormat="1" x14ac:dyDescent="0.15">
      <c r="A3688" s="66"/>
      <c r="O3688"/>
      <c r="T3688"/>
      <c r="U3688"/>
      <c r="V3688"/>
      <c r="W3688"/>
      <c r="X3688"/>
      <c r="Y3688"/>
      <c r="Z3688"/>
      <c r="AA3688"/>
    </row>
    <row r="3689" spans="1:27" s="44" customFormat="1" x14ac:dyDescent="0.15">
      <c r="A3689" s="66"/>
      <c r="O3689"/>
      <c r="T3689"/>
      <c r="U3689"/>
      <c r="V3689"/>
      <c r="W3689"/>
      <c r="X3689"/>
      <c r="Y3689"/>
      <c r="Z3689"/>
      <c r="AA3689"/>
    </row>
    <row r="3690" spans="1:27" s="44" customFormat="1" x14ac:dyDescent="0.15">
      <c r="A3690" s="66"/>
      <c r="O3690"/>
      <c r="T3690"/>
      <c r="U3690"/>
      <c r="V3690"/>
      <c r="W3690"/>
      <c r="X3690"/>
      <c r="Y3690"/>
      <c r="Z3690"/>
      <c r="AA3690"/>
    </row>
    <row r="3691" spans="1:27" s="44" customFormat="1" x14ac:dyDescent="0.15">
      <c r="A3691" s="66"/>
      <c r="O3691"/>
      <c r="T3691"/>
      <c r="U3691"/>
      <c r="V3691"/>
      <c r="W3691"/>
      <c r="X3691"/>
      <c r="Y3691"/>
      <c r="Z3691"/>
      <c r="AA3691"/>
    </row>
    <row r="3692" spans="1:27" s="44" customFormat="1" x14ac:dyDescent="0.15">
      <c r="A3692" s="66"/>
      <c r="O3692"/>
      <c r="T3692"/>
      <c r="U3692"/>
      <c r="V3692"/>
      <c r="W3692"/>
      <c r="X3692"/>
      <c r="Y3692"/>
      <c r="Z3692"/>
      <c r="AA3692"/>
    </row>
    <row r="3693" spans="1:27" s="44" customFormat="1" x14ac:dyDescent="0.15">
      <c r="A3693" s="66"/>
      <c r="O3693"/>
      <c r="T3693"/>
      <c r="U3693"/>
      <c r="V3693"/>
      <c r="W3693"/>
      <c r="X3693"/>
      <c r="Y3693"/>
      <c r="Z3693"/>
      <c r="AA3693"/>
    </row>
    <row r="3694" spans="1:27" s="44" customFormat="1" x14ac:dyDescent="0.15">
      <c r="A3694" s="66"/>
      <c r="O3694"/>
      <c r="T3694"/>
      <c r="U3694"/>
      <c r="V3694"/>
      <c r="W3694"/>
      <c r="X3694"/>
      <c r="Y3694"/>
      <c r="Z3694"/>
      <c r="AA3694"/>
    </row>
    <row r="3695" spans="1:27" s="44" customFormat="1" x14ac:dyDescent="0.15">
      <c r="A3695" s="66"/>
      <c r="O3695"/>
      <c r="T3695"/>
      <c r="U3695"/>
      <c r="V3695"/>
      <c r="W3695"/>
      <c r="X3695"/>
      <c r="Y3695"/>
      <c r="Z3695"/>
      <c r="AA3695"/>
    </row>
    <row r="3696" spans="1:27" s="44" customFormat="1" x14ac:dyDescent="0.15">
      <c r="A3696" s="66"/>
      <c r="O3696"/>
      <c r="T3696"/>
      <c r="U3696"/>
      <c r="V3696"/>
      <c r="W3696"/>
      <c r="X3696"/>
      <c r="Y3696"/>
      <c r="Z3696"/>
      <c r="AA3696"/>
    </row>
    <row r="3697" spans="1:27" s="44" customFormat="1" x14ac:dyDescent="0.15">
      <c r="A3697" s="66"/>
      <c r="O3697"/>
      <c r="T3697"/>
      <c r="U3697"/>
      <c r="V3697"/>
      <c r="W3697"/>
      <c r="X3697"/>
      <c r="Y3697"/>
      <c r="Z3697"/>
      <c r="AA3697"/>
    </row>
    <row r="3698" spans="1:27" s="44" customFormat="1" x14ac:dyDescent="0.15">
      <c r="A3698" s="66"/>
      <c r="O3698"/>
      <c r="T3698"/>
      <c r="U3698"/>
      <c r="V3698"/>
      <c r="W3698"/>
      <c r="X3698"/>
      <c r="Y3698"/>
      <c r="Z3698"/>
      <c r="AA3698"/>
    </row>
    <row r="3699" spans="1:27" s="44" customFormat="1" x14ac:dyDescent="0.15">
      <c r="A3699" s="66"/>
      <c r="O3699"/>
      <c r="T3699"/>
      <c r="U3699"/>
      <c r="V3699"/>
      <c r="W3699"/>
      <c r="X3699"/>
      <c r="Y3699"/>
      <c r="Z3699"/>
      <c r="AA3699"/>
    </row>
    <row r="3700" spans="1:27" s="44" customFormat="1" x14ac:dyDescent="0.15">
      <c r="A3700" s="66"/>
      <c r="O3700"/>
      <c r="T3700"/>
      <c r="U3700"/>
      <c r="V3700"/>
      <c r="W3700"/>
      <c r="X3700"/>
      <c r="Y3700"/>
      <c r="Z3700"/>
      <c r="AA3700"/>
    </row>
    <row r="3701" spans="1:27" s="44" customFormat="1" x14ac:dyDescent="0.15">
      <c r="A3701" s="66"/>
      <c r="O3701"/>
      <c r="T3701"/>
      <c r="U3701"/>
      <c r="V3701"/>
      <c r="W3701"/>
      <c r="X3701"/>
      <c r="Y3701"/>
      <c r="Z3701"/>
      <c r="AA3701"/>
    </row>
    <row r="3702" spans="1:27" s="44" customFormat="1" x14ac:dyDescent="0.15">
      <c r="A3702" s="66"/>
      <c r="O3702"/>
      <c r="T3702"/>
      <c r="U3702"/>
      <c r="V3702"/>
      <c r="W3702"/>
      <c r="X3702"/>
      <c r="Y3702"/>
      <c r="Z3702"/>
      <c r="AA3702"/>
    </row>
    <row r="3703" spans="1:27" s="44" customFormat="1" x14ac:dyDescent="0.15">
      <c r="A3703" s="66"/>
      <c r="O3703"/>
      <c r="T3703"/>
      <c r="U3703"/>
      <c r="V3703"/>
      <c r="W3703"/>
      <c r="X3703"/>
      <c r="Y3703"/>
      <c r="Z3703"/>
      <c r="AA3703"/>
    </row>
    <row r="3704" spans="1:27" s="44" customFormat="1" x14ac:dyDescent="0.15">
      <c r="A3704" s="66"/>
      <c r="O3704"/>
      <c r="T3704"/>
      <c r="U3704"/>
      <c r="V3704"/>
      <c r="W3704"/>
      <c r="X3704"/>
      <c r="Y3704"/>
      <c r="Z3704"/>
      <c r="AA3704"/>
    </row>
    <row r="3705" spans="1:27" s="44" customFormat="1" x14ac:dyDescent="0.15">
      <c r="A3705" s="66"/>
      <c r="O3705"/>
      <c r="T3705"/>
      <c r="U3705"/>
      <c r="V3705"/>
      <c r="W3705"/>
      <c r="X3705"/>
      <c r="Y3705"/>
      <c r="Z3705"/>
      <c r="AA3705"/>
    </row>
    <row r="3706" spans="1:27" s="44" customFormat="1" x14ac:dyDescent="0.15">
      <c r="A3706" s="66"/>
      <c r="O3706"/>
      <c r="T3706"/>
      <c r="U3706"/>
      <c r="V3706"/>
      <c r="W3706"/>
      <c r="X3706"/>
      <c r="Y3706"/>
      <c r="Z3706"/>
      <c r="AA3706"/>
    </row>
    <row r="3707" spans="1:27" s="44" customFormat="1" x14ac:dyDescent="0.15">
      <c r="A3707" s="66"/>
      <c r="O3707"/>
      <c r="T3707"/>
      <c r="U3707"/>
      <c r="V3707"/>
      <c r="W3707"/>
      <c r="X3707"/>
      <c r="Y3707"/>
      <c r="Z3707"/>
      <c r="AA3707"/>
    </row>
    <row r="3708" spans="1:27" s="44" customFormat="1" x14ac:dyDescent="0.15">
      <c r="A3708" s="66"/>
      <c r="O3708"/>
      <c r="T3708"/>
      <c r="U3708"/>
      <c r="V3708"/>
      <c r="W3708"/>
      <c r="X3708"/>
      <c r="Y3708"/>
      <c r="Z3708"/>
      <c r="AA3708"/>
    </row>
    <row r="3709" spans="1:27" s="44" customFormat="1" x14ac:dyDescent="0.15">
      <c r="A3709" s="66"/>
      <c r="O3709"/>
      <c r="T3709"/>
      <c r="U3709"/>
      <c r="V3709"/>
      <c r="W3709"/>
      <c r="X3709"/>
      <c r="Y3709"/>
      <c r="Z3709"/>
      <c r="AA3709"/>
    </row>
    <row r="3710" spans="1:27" s="44" customFormat="1" x14ac:dyDescent="0.15">
      <c r="A3710" s="66"/>
      <c r="O3710"/>
      <c r="T3710"/>
      <c r="U3710"/>
      <c r="V3710"/>
      <c r="W3710"/>
      <c r="X3710"/>
      <c r="Y3710"/>
      <c r="Z3710"/>
      <c r="AA3710"/>
    </row>
    <row r="3711" spans="1:27" s="44" customFormat="1" x14ac:dyDescent="0.15">
      <c r="A3711" s="66"/>
      <c r="O3711"/>
      <c r="T3711"/>
      <c r="U3711"/>
      <c r="V3711"/>
      <c r="W3711"/>
      <c r="X3711"/>
      <c r="Y3711"/>
      <c r="Z3711"/>
      <c r="AA3711"/>
    </row>
    <row r="3712" spans="1:27" s="44" customFormat="1" x14ac:dyDescent="0.15">
      <c r="A3712" s="66"/>
      <c r="O3712"/>
      <c r="T3712"/>
      <c r="U3712"/>
      <c r="V3712"/>
      <c r="W3712"/>
      <c r="X3712"/>
      <c r="Y3712"/>
      <c r="Z3712"/>
      <c r="AA3712"/>
    </row>
    <row r="3713" spans="1:27" s="44" customFormat="1" x14ac:dyDescent="0.15">
      <c r="A3713" s="66"/>
      <c r="O3713"/>
      <c r="T3713"/>
      <c r="U3713"/>
      <c r="V3713"/>
      <c r="W3713"/>
      <c r="X3713"/>
      <c r="Y3713"/>
      <c r="Z3713"/>
      <c r="AA3713"/>
    </row>
    <row r="3714" spans="1:27" s="44" customFormat="1" x14ac:dyDescent="0.15">
      <c r="A3714" s="66"/>
      <c r="O3714"/>
      <c r="T3714"/>
      <c r="U3714"/>
      <c r="V3714"/>
      <c r="W3714"/>
      <c r="X3714"/>
      <c r="Y3714"/>
      <c r="Z3714"/>
      <c r="AA3714"/>
    </row>
    <row r="3715" spans="1:27" s="44" customFormat="1" x14ac:dyDescent="0.15">
      <c r="A3715" s="66"/>
      <c r="O3715"/>
      <c r="T3715"/>
      <c r="U3715"/>
      <c r="V3715"/>
      <c r="W3715"/>
      <c r="X3715"/>
      <c r="Y3715"/>
      <c r="Z3715"/>
      <c r="AA3715"/>
    </row>
    <row r="3716" spans="1:27" s="44" customFormat="1" x14ac:dyDescent="0.15">
      <c r="A3716" s="66"/>
      <c r="O3716"/>
      <c r="T3716"/>
      <c r="U3716"/>
      <c r="V3716"/>
      <c r="W3716"/>
      <c r="X3716"/>
      <c r="Y3716"/>
      <c r="Z3716"/>
      <c r="AA3716"/>
    </row>
    <row r="3717" spans="1:27" s="44" customFormat="1" x14ac:dyDescent="0.15">
      <c r="A3717" s="66"/>
      <c r="O3717"/>
      <c r="T3717"/>
      <c r="U3717"/>
      <c r="V3717"/>
      <c r="W3717"/>
      <c r="X3717"/>
      <c r="Y3717"/>
      <c r="Z3717"/>
      <c r="AA3717"/>
    </row>
    <row r="3718" spans="1:27" s="44" customFormat="1" x14ac:dyDescent="0.15">
      <c r="A3718" s="66"/>
      <c r="O3718"/>
      <c r="T3718"/>
      <c r="U3718"/>
      <c r="V3718"/>
      <c r="W3718"/>
      <c r="X3718"/>
      <c r="Y3718"/>
      <c r="Z3718"/>
      <c r="AA3718"/>
    </row>
    <row r="3719" spans="1:27" s="44" customFormat="1" x14ac:dyDescent="0.15">
      <c r="A3719" s="66"/>
      <c r="O3719"/>
      <c r="T3719"/>
      <c r="U3719"/>
      <c r="V3719"/>
      <c r="W3719"/>
      <c r="X3719"/>
      <c r="Y3719"/>
      <c r="Z3719"/>
      <c r="AA3719"/>
    </row>
    <row r="3720" spans="1:27" s="44" customFormat="1" x14ac:dyDescent="0.15">
      <c r="A3720" s="66"/>
      <c r="O3720"/>
      <c r="T3720"/>
      <c r="U3720"/>
      <c r="V3720"/>
      <c r="W3720"/>
      <c r="X3720"/>
      <c r="Y3720"/>
      <c r="Z3720"/>
      <c r="AA3720"/>
    </row>
    <row r="3721" spans="1:27" s="44" customFormat="1" x14ac:dyDescent="0.15">
      <c r="A3721" s="66"/>
      <c r="O3721"/>
      <c r="T3721"/>
      <c r="U3721"/>
      <c r="V3721"/>
      <c r="W3721"/>
      <c r="X3721"/>
      <c r="Y3721"/>
      <c r="Z3721"/>
      <c r="AA3721"/>
    </row>
    <row r="3722" spans="1:27" s="44" customFormat="1" x14ac:dyDescent="0.15">
      <c r="A3722" s="66"/>
      <c r="O3722"/>
      <c r="T3722"/>
      <c r="U3722"/>
      <c r="V3722"/>
      <c r="W3722"/>
      <c r="X3722"/>
      <c r="Y3722"/>
      <c r="Z3722"/>
      <c r="AA3722"/>
    </row>
    <row r="3723" spans="1:27" s="44" customFormat="1" x14ac:dyDescent="0.15">
      <c r="A3723" s="66"/>
      <c r="O3723"/>
      <c r="T3723"/>
      <c r="U3723"/>
      <c r="V3723"/>
      <c r="W3723"/>
      <c r="X3723"/>
      <c r="Y3723"/>
      <c r="Z3723"/>
      <c r="AA3723"/>
    </row>
    <row r="3724" spans="1:27" s="44" customFormat="1" x14ac:dyDescent="0.15">
      <c r="A3724" s="66"/>
      <c r="O3724"/>
      <c r="T3724"/>
      <c r="U3724"/>
      <c r="V3724"/>
      <c r="W3724"/>
      <c r="X3724"/>
      <c r="Y3724"/>
      <c r="Z3724"/>
      <c r="AA3724"/>
    </row>
    <row r="3725" spans="1:27" s="44" customFormat="1" x14ac:dyDescent="0.15">
      <c r="A3725" s="66"/>
      <c r="O3725"/>
      <c r="T3725"/>
      <c r="U3725"/>
      <c r="V3725"/>
      <c r="W3725"/>
      <c r="X3725"/>
      <c r="Y3725"/>
      <c r="Z3725"/>
      <c r="AA3725"/>
    </row>
    <row r="3726" spans="1:27" s="44" customFormat="1" x14ac:dyDescent="0.15">
      <c r="A3726" s="66"/>
      <c r="O3726"/>
      <c r="T3726"/>
      <c r="U3726"/>
      <c r="V3726"/>
      <c r="W3726"/>
      <c r="X3726"/>
      <c r="Y3726"/>
      <c r="Z3726"/>
      <c r="AA3726"/>
    </row>
    <row r="3727" spans="1:27" s="44" customFormat="1" x14ac:dyDescent="0.15">
      <c r="A3727" s="66"/>
      <c r="O3727"/>
      <c r="T3727"/>
      <c r="U3727"/>
      <c r="V3727"/>
      <c r="W3727"/>
      <c r="X3727"/>
      <c r="Y3727"/>
      <c r="Z3727"/>
      <c r="AA3727"/>
    </row>
    <row r="3728" spans="1:27" s="44" customFormat="1" x14ac:dyDescent="0.15">
      <c r="A3728" s="66"/>
      <c r="O3728"/>
      <c r="T3728"/>
      <c r="U3728"/>
      <c r="V3728"/>
      <c r="W3728"/>
      <c r="X3728"/>
      <c r="Y3728"/>
      <c r="Z3728"/>
      <c r="AA3728"/>
    </row>
    <row r="3729" spans="1:27" s="44" customFormat="1" x14ac:dyDescent="0.15">
      <c r="A3729" s="66"/>
      <c r="O3729"/>
      <c r="T3729"/>
      <c r="U3729"/>
      <c r="V3729"/>
      <c r="W3729"/>
      <c r="X3729"/>
      <c r="Y3729"/>
      <c r="Z3729"/>
      <c r="AA3729"/>
    </row>
    <row r="3730" spans="1:27" s="44" customFormat="1" x14ac:dyDescent="0.15">
      <c r="A3730" s="66"/>
      <c r="O3730"/>
      <c r="T3730"/>
      <c r="U3730"/>
      <c r="V3730"/>
      <c r="W3730"/>
      <c r="X3730"/>
      <c r="Y3730"/>
      <c r="Z3730"/>
      <c r="AA3730"/>
    </row>
    <row r="3731" spans="1:27" s="44" customFormat="1" x14ac:dyDescent="0.15">
      <c r="A3731" s="66"/>
      <c r="O3731"/>
      <c r="T3731"/>
      <c r="U3731"/>
      <c r="V3731"/>
      <c r="W3731"/>
      <c r="X3731"/>
      <c r="Y3731"/>
      <c r="Z3731"/>
      <c r="AA3731"/>
    </row>
    <row r="3732" spans="1:27" s="44" customFormat="1" x14ac:dyDescent="0.15">
      <c r="A3732" s="66"/>
      <c r="O3732"/>
      <c r="T3732"/>
      <c r="U3732"/>
      <c r="V3732"/>
      <c r="W3732"/>
      <c r="X3732"/>
      <c r="Y3732"/>
      <c r="Z3732"/>
      <c r="AA3732"/>
    </row>
    <row r="3733" spans="1:27" s="44" customFormat="1" x14ac:dyDescent="0.15">
      <c r="A3733" s="66"/>
      <c r="O3733"/>
      <c r="T3733"/>
      <c r="U3733"/>
      <c r="V3733"/>
      <c r="W3733"/>
      <c r="X3733"/>
      <c r="Y3733"/>
      <c r="Z3733"/>
      <c r="AA3733"/>
    </row>
    <row r="3734" spans="1:27" s="44" customFormat="1" x14ac:dyDescent="0.15">
      <c r="A3734" s="66"/>
      <c r="O3734"/>
      <c r="T3734"/>
      <c r="U3734"/>
      <c r="V3734"/>
      <c r="W3734"/>
      <c r="X3734"/>
      <c r="Y3734"/>
      <c r="Z3734"/>
      <c r="AA3734"/>
    </row>
    <row r="3735" spans="1:27" s="44" customFormat="1" x14ac:dyDescent="0.15">
      <c r="A3735" s="66"/>
      <c r="O3735"/>
      <c r="T3735"/>
      <c r="U3735"/>
      <c r="V3735"/>
      <c r="W3735"/>
      <c r="X3735"/>
      <c r="Y3735"/>
      <c r="Z3735"/>
      <c r="AA3735"/>
    </row>
    <row r="3736" spans="1:27" s="44" customFormat="1" x14ac:dyDescent="0.15">
      <c r="A3736" s="66"/>
      <c r="O3736"/>
      <c r="T3736"/>
      <c r="U3736"/>
      <c r="V3736"/>
      <c r="W3736"/>
      <c r="X3736"/>
      <c r="Y3736"/>
      <c r="Z3736"/>
      <c r="AA3736"/>
    </row>
    <row r="3737" spans="1:27" s="44" customFormat="1" x14ac:dyDescent="0.15">
      <c r="A3737" s="66"/>
      <c r="O3737"/>
      <c r="T3737"/>
      <c r="U3737"/>
      <c r="V3737"/>
      <c r="W3737"/>
      <c r="X3737"/>
      <c r="Y3737"/>
      <c r="Z3737"/>
      <c r="AA3737"/>
    </row>
    <row r="3738" spans="1:27" s="44" customFormat="1" x14ac:dyDescent="0.15">
      <c r="A3738" s="66"/>
      <c r="O3738"/>
      <c r="T3738"/>
      <c r="U3738"/>
      <c r="V3738"/>
      <c r="W3738"/>
      <c r="X3738"/>
      <c r="Y3738"/>
      <c r="Z3738"/>
      <c r="AA3738"/>
    </row>
    <row r="3739" spans="1:27" s="44" customFormat="1" x14ac:dyDescent="0.15">
      <c r="A3739" s="66"/>
      <c r="O3739"/>
      <c r="T3739"/>
      <c r="U3739"/>
      <c r="V3739"/>
      <c r="W3739"/>
      <c r="X3739"/>
      <c r="Y3739"/>
      <c r="Z3739"/>
      <c r="AA3739"/>
    </row>
    <row r="3740" spans="1:27" s="44" customFormat="1" x14ac:dyDescent="0.15">
      <c r="A3740" s="66"/>
      <c r="O3740"/>
      <c r="T3740"/>
      <c r="U3740"/>
      <c r="V3740"/>
      <c r="W3740"/>
      <c r="X3740"/>
      <c r="Y3740"/>
      <c r="Z3740"/>
      <c r="AA3740"/>
    </row>
    <row r="3741" spans="1:27" s="44" customFormat="1" x14ac:dyDescent="0.15">
      <c r="A3741" s="66"/>
      <c r="O3741"/>
      <c r="T3741"/>
      <c r="U3741"/>
      <c r="V3741"/>
      <c r="W3741"/>
      <c r="X3741"/>
      <c r="Y3741"/>
      <c r="Z3741"/>
      <c r="AA3741"/>
    </row>
    <row r="3742" spans="1:27" s="44" customFormat="1" x14ac:dyDescent="0.15">
      <c r="A3742" s="66"/>
      <c r="O3742"/>
      <c r="T3742"/>
      <c r="U3742"/>
      <c r="V3742"/>
      <c r="W3742"/>
      <c r="X3742"/>
      <c r="Y3742"/>
      <c r="Z3742"/>
      <c r="AA3742"/>
    </row>
    <row r="3743" spans="1:27" s="44" customFormat="1" x14ac:dyDescent="0.15">
      <c r="A3743" s="66"/>
      <c r="O3743"/>
      <c r="T3743"/>
      <c r="U3743"/>
      <c r="V3743"/>
      <c r="W3743"/>
      <c r="X3743"/>
      <c r="Y3743"/>
      <c r="Z3743"/>
      <c r="AA3743"/>
    </row>
    <row r="3744" spans="1:27" s="44" customFormat="1" x14ac:dyDescent="0.15">
      <c r="A3744" s="66"/>
      <c r="O3744"/>
      <c r="T3744"/>
      <c r="U3744"/>
      <c r="V3744"/>
      <c r="W3744"/>
      <c r="X3744"/>
      <c r="Y3744"/>
      <c r="Z3744"/>
      <c r="AA3744"/>
    </row>
    <row r="3745" spans="1:27" s="44" customFormat="1" x14ac:dyDescent="0.15">
      <c r="A3745" s="66"/>
      <c r="O3745"/>
      <c r="T3745"/>
      <c r="U3745"/>
      <c r="V3745"/>
      <c r="W3745"/>
      <c r="X3745"/>
      <c r="Y3745"/>
      <c r="Z3745"/>
      <c r="AA3745"/>
    </row>
    <row r="3746" spans="1:27" s="44" customFormat="1" x14ac:dyDescent="0.15">
      <c r="A3746" s="66"/>
      <c r="O3746"/>
      <c r="T3746"/>
      <c r="U3746"/>
      <c r="V3746"/>
      <c r="W3746"/>
      <c r="X3746"/>
      <c r="Y3746"/>
      <c r="Z3746"/>
      <c r="AA3746"/>
    </row>
    <row r="3747" spans="1:27" s="44" customFormat="1" x14ac:dyDescent="0.15">
      <c r="A3747" s="66"/>
      <c r="O3747"/>
      <c r="T3747"/>
      <c r="U3747"/>
      <c r="V3747"/>
      <c r="W3747"/>
      <c r="X3747"/>
      <c r="Y3747"/>
      <c r="Z3747"/>
      <c r="AA3747"/>
    </row>
    <row r="3748" spans="1:27" s="44" customFormat="1" x14ac:dyDescent="0.15">
      <c r="A3748" s="66"/>
      <c r="O3748"/>
      <c r="T3748"/>
      <c r="U3748"/>
      <c r="V3748"/>
      <c r="W3748"/>
      <c r="X3748"/>
      <c r="Y3748"/>
      <c r="Z3748"/>
      <c r="AA3748"/>
    </row>
    <row r="3749" spans="1:27" s="44" customFormat="1" x14ac:dyDescent="0.15">
      <c r="A3749" s="66"/>
      <c r="O3749"/>
      <c r="T3749"/>
      <c r="U3749"/>
      <c r="V3749"/>
      <c r="W3749"/>
      <c r="X3749"/>
      <c r="Y3749"/>
      <c r="Z3749"/>
      <c r="AA3749"/>
    </row>
    <row r="3750" spans="1:27" s="44" customFormat="1" x14ac:dyDescent="0.15">
      <c r="A3750" s="66"/>
      <c r="O3750"/>
      <c r="T3750"/>
      <c r="U3750"/>
      <c r="V3750"/>
      <c r="W3750"/>
      <c r="X3750"/>
      <c r="Y3750"/>
      <c r="Z3750"/>
      <c r="AA3750"/>
    </row>
    <row r="3751" spans="1:27" s="44" customFormat="1" x14ac:dyDescent="0.15">
      <c r="A3751" s="66"/>
      <c r="O3751"/>
      <c r="T3751"/>
      <c r="U3751"/>
      <c r="V3751"/>
      <c r="W3751"/>
      <c r="X3751"/>
      <c r="Y3751"/>
      <c r="Z3751"/>
      <c r="AA3751"/>
    </row>
    <row r="3752" spans="1:27" s="44" customFormat="1" x14ac:dyDescent="0.15">
      <c r="A3752" s="66"/>
      <c r="O3752"/>
      <c r="T3752"/>
      <c r="U3752"/>
      <c r="V3752"/>
      <c r="W3752"/>
      <c r="X3752"/>
      <c r="Y3752"/>
      <c r="Z3752"/>
      <c r="AA3752"/>
    </row>
    <row r="3753" spans="1:27" s="44" customFormat="1" x14ac:dyDescent="0.15">
      <c r="A3753" s="66"/>
      <c r="O3753"/>
      <c r="T3753"/>
      <c r="U3753"/>
      <c r="V3753"/>
      <c r="W3753"/>
      <c r="X3753"/>
      <c r="Y3753"/>
      <c r="Z3753"/>
      <c r="AA3753"/>
    </row>
    <row r="3754" spans="1:27" s="44" customFormat="1" x14ac:dyDescent="0.15">
      <c r="A3754" s="66"/>
      <c r="O3754"/>
      <c r="T3754"/>
      <c r="U3754"/>
      <c r="V3754"/>
      <c r="W3754"/>
      <c r="X3754"/>
      <c r="Y3754"/>
      <c r="Z3754"/>
      <c r="AA3754"/>
    </row>
    <row r="3755" spans="1:27" s="44" customFormat="1" x14ac:dyDescent="0.15">
      <c r="A3755" s="66"/>
      <c r="O3755"/>
      <c r="T3755"/>
      <c r="U3755"/>
      <c r="V3755"/>
      <c r="W3755"/>
      <c r="X3755"/>
      <c r="Y3755"/>
      <c r="Z3755"/>
      <c r="AA3755"/>
    </row>
    <row r="3756" spans="1:27" s="44" customFormat="1" x14ac:dyDescent="0.15">
      <c r="A3756" s="66"/>
      <c r="O3756"/>
      <c r="T3756"/>
      <c r="U3756"/>
      <c r="V3756"/>
      <c r="W3756"/>
      <c r="X3756"/>
      <c r="Y3756"/>
      <c r="Z3756"/>
      <c r="AA3756"/>
    </row>
    <row r="3757" spans="1:27" s="44" customFormat="1" x14ac:dyDescent="0.15">
      <c r="A3757" s="66"/>
      <c r="O3757"/>
      <c r="T3757"/>
      <c r="U3757"/>
      <c r="V3757"/>
      <c r="W3757"/>
      <c r="X3757"/>
      <c r="Y3757"/>
      <c r="Z3757"/>
      <c r="AA3757"/>
    </row>
    <row r="3758" spans="1:27" s="44" customFormat="1" x14ac:dyDescent="0.15">
      <c r="A3758" s="66"/>
      <c r="O3758"/>
      <c r="T3758"/>
      <c r="U3758"/>
      <c r="V3758"/>
      <c r="W3758"/>
      <c r="X3758"/>
      <c r="Y3758"/>
      <c r="Z3758"/>
      <c r="AA3758"/>
    </row>
    <row r="3759" spans="1:27" s="44" customFormat="1" x14ac:dyDescent="0.15">
      <c r="A3759" s="66"/>
      <c r="O3759"/>
      <c r="T3759"/>
      <c r="U3759"/>
      <c r="V3759"/>
      <c r="W3759"/>
      <c r="X3759"/>
      <c r="Y3759"/>
      <c r="Z3759"/>
      <c r="AA3759"/>
    </row>
    <row r="3760" spans="1:27" s="44" customFormat="1" x14ac:dyDescent="0.15">
      <c r="A3760" s="66"/>
      <c r="O3760"/>
      <c r="T3760"/>
      <c r="U3760"/>
      <c r="V3760"/>
      <c r="W3760"/>
      <c r="X3760"/>
      <c r="Y3760"/>
      <c r="Z3760"/>
      <c r="AA3760"/>
    </row>
    <row r="3761" spans="1:27" s="44" customFormat="1" x14ac:dyDescent="0.15">
      <c r="A3761" s="66"/>
      <c r="O3761"/>
      <c r="T3761"/>
      <c r="U3761"/>
      <c r="V3761"/>
      <c r="W3761"/>
      <c r="X3761"/>
      <c r="Y3761"/>
      <c r="Z3761"/>
      <c r="AA3761"/>
    </row>
    <row r="3762" spans="1:27" s="44" customFormat="1" x14ac:dyDescent="0.15">
      <c r="A3762" s="66"/>
      <c r="O3762"/>
      <c r="T3762"/>
      <c r="U3762"/>
      <c r="V3762"/>
      <c r="W3762"/>
      <c r="X3762"/>
      <c r="Y3762"/>
      <c r="Z3762"/>
      <c r="AA3762"/>
    </row>
    <row r="3763" spans="1:27" s="44" customFormat="1" x14ac:dyDescent="0.15">
      <c r="A3763" s="66"/>
      <c r="O3763"/>
      <c r="T3763"/>
      <c r="U3763"/>
      <c r="V3763"/>
      <c r="W3763"/>
      <c r="X3763"/>
      <c r="Y3763"/>
      <c r="Z3763"/>
      <c r="AA3763"/>
    </row>
    <row r="3764" spans="1:27" s="44" customFormat="1" x14ac:dyDescent="0.15">
      <c r="A3764" s="66"/>
      <c r="O3764"/>
      <c r="T3764"/>
      <c r="U3764"/>
      <c r="V3764"/>
      <c r="W3764"/>
      <c r="X3764"/>
      <c r="Y3764"/>
      <c r="Z3764"/>
      <c r="AA3764"/>
    </row>
    <row r="3765" spans="1:27" s="44" customFormat="1" x14ac:dyDescent="0.15">
      <c r="A3765" s="66"/>
      <c r="O3765"/>
      <c r="T3765"/>
      <c r="U3765"/>
      <c r="V3765"/>
      <c r="W3765"/>
      <c r="X3765"/>
      <c r="Y3765"/>
      <c r="Z3765"/>
      <c r="AA3765"/>
    </row>
    <row r="3766" spans="1:27" s="44" customFormat="1" x14ac:dyDescent="0.15">
      <c r="A3766" s="66"/>
      <c r="O3766"/>
      <c r="T3766"/>
      <c r="U3766"/>
      <c r="V3766"/>
      <c r="W3766"/>
      <c r="X3766"/>
      <c r="Y3766"/>
      <c r="Z3766"/>
      <c r="AA3766"/>
    </row>
    <row r="3767" spans="1:27" s="44" customFormat="1" x14ac:dyDescent="0.15">
      <c r="A3767" s="66"/>
      <c r="O3767"/>
      <c r="T3767"/>
      <c r="U3767"/>
      <c r="V3767"/>
      <c r="W3767"/>
      <c r="X3767"/>
      <c r="Y3767"/>
      <c r="Z3767"/>
      <c r="AA3767"/>
    </row>
    <row r="3768" spans="1:27" s="44" customFormat="1" x14ac:dyDescent="0.15">
      <c r="A3768" s="66"/>
      <c r="O3768"/>
      <c r="T3768"/>
      <c r="U3768"/>
      <c r="V3768"/>
      <c r="W3768"/>
      <c r="X3768"/>
      <c r="Y3768"/>
      <c r="Z3768"/>
      <c r="AA3768"/>
    </row>
    <row r="3769" spans="1:27" s="44" customFormat="1" x14ac:dyDescent="0.15">
      <c r="A3769" s="66"/>
      <c r="O3769"/>
      <c r="T3769"/>
      <c r="U3769"/>
      <c r="V3769"/>
      <c r="W3769"/>
      <c r="X3769"/>
      <c r="Y3769"/>
      <c r="Z3769"/>
      <c r="AA3769"/>
    </row>
    <row r="3770" spans="1:27" s="44" customFormat="1" x14ac:dyDescent="0.15">
      <c r="A3770" s="66"/>
      <c r="O3770"/>
      <c r="T3770"/>
      <c r="U3770"/>
      <c r="V3770"/>
      <c r="W3770"/>
      <c r="X3770"/>
      <c r="Y3770"/>
      <c r="Z3770"/>
      <c r="AA3770"/>
    </row>
    <row r="3771" spans="1:27" s="44" customFormat="1" x14ac:dyDescent="0.15">
      <c r="A3771" s="66"/>
      <c r="O3771"/>
      <c r="T3771"/>
      <c r="U3771"/>
      <c r="V3771"/>
      <c r="W3771"/>
      <c r="X3771"/>
      <c r="Y3771"/>
      <c r="Z3771"/>
      <c r="AA3771"/>
    </row>
    <row r="3772" spans="1:27" s="44" customFormat="1" x14ac:dyDescent="0.15">
      <c r="A3772" s="66"/>
      <c r="O3772"/>
      <c r="T3772"/>
      <c r="U3772"/>
      <c r="V3772"/>
      <c r="W3772"/>
      <c r="X3772"/>
      <c r="Y3772"/>
      <c r="Z3772"/>
      <c r="AA3772"/>
    </row>
    <row r="3773" spans="1:27" s="44" customFormat="1" x14ac:dyDescent="0.15">
      <c r="A3773" s="66"/>
      <c r="O3773"/>
      <c r="T3773"/>
      <c r="U3773"/>
      <c r="V3773"/>
      <c r="W3773"/>
      <c r="X3773"/>
      <c r="Y3773"/>
      <c r="Z3773"/>
      <c r="AA3773"/>
    </row>
    <row r="3774" spans="1:27" s="44" customFormat="1" x14ac:dyDescent="0.15">
      <c r="A3774" s="66"/>
      <c r="O3774"/>
      <c r="T3774"/>
      <c r="U3774"/>
      <c r="V3774"/>
      <c r="W3774"/>
      <c r="X3774"/>
      <c r="Y3774"/>
      <c r="Z3774"/>
      <c r="AA3774"/>
    </row>
    <row r="3775" spans="1:27" s="44" customFormat="1" x14ac:dyDescent="0.15">
      <c r="A3775" s="66"/>
      <c r="O3775"/>
      <c r="T3775"/>
      <c r="U3775"/>
      <c r="V3775"/>
      <c r="W3775"/>
      <c r="X3775"/>
      <c r="Y3775"/>
      <c r="Z3775"/>
      <c r="AA3775"/>
    </row>
    <row r="3776" spans="1:27" s="44" customFormat="1" x14ac:dyDescent="0.15">
      <c r="A3776" s="66"/>
      <c r="O3776"/>
      <c r="T3776"/>
      <c r="U3776"/>
      <c r="V3776"/>
      <c r="W3776"/>
      <c r="X3776"/>
      <c r="Y3776"/>
      <c r="Z3776"/>
      <c r="AA3776"/>
    </row>
    <row r="3777" spans="1:27" s="44" customFormat="1" x14ac:dyDescent="0.15">
      <c r="A3777" s="66"/>
      <c r="O3777"/>
      <c r="T3777"/>
      <c r="U3777"/>
      <c r="V3777"/>
      <c r="W3777"/>
      <c r="X3777"/>
      <c r="Y3777"/>
      <c r="Z3777"/>
      <c r="AA3777"/>
    </row>
    <row r="3778" spans="1:27" s="44" customFormat="1" x14ac:dyDescent="0.15">
      <c r="A3778" s="66"/>
      <c r="O3778"/>
      <c r="T3778"/>
      <c r="U3778"/>
      <c r="V3778"/>
      <c r="W3778"/>
      <c r="X3778"/>
      <c r="Y3778"/>
      <c r="Z3778"/>
      <c r="AA3778"/>
    </row>
    <row r="3779" spans="1:27" s="44" customFormat="1" x14ac:dyDescent="0.15">
      <c r="A3779" s="66"/>
      <c r="O3779"/>
      <c r="T3779"/>
      <c r="U3779"/>
      <c r="V3779"/>
      <c r="W3779"/>
      <c r="X3779"/>
      <c r="Y3779"/>
      <c r="Z3779"/>
      <c r="AA3779"/>
    </row>
    <row r="3780" spans="1:27" s="44" customFormat="1" x14ac:dyDescent="0.15">
      <c r="A3780" s="66"/>
      <c r="O3780"/>
      <c r="T3780"/>
      <c r="U3780"/>
      <c r="V3780"/>
      <c r="W3780"/>
      <c r="X3780"/>
      <c r="Y3780"/>
      <c r="Z3780"/>
      <c r="AA3780"/>
    </row>
    <row r="3781" spans="1:27" s="44" customFormat="1" x14ac:dyDescent="0.15">
      <c r="A3781" s="66"/>
      <c r="O3781"/>
      <c r="T3781"/>
      <c r="U3781"/>
      <c r="V3781"/>
      <c r="W3781"/>
      <c r="X3781"/>
      <c r="Y3781"/>
      <c r="Z3781"/>
      <c r="AA3781"/>
    </row>
    <row r="3782" spans="1:27" s="44" customFormat="1" x14ac:dyDescent="0.15">
      <c r="A3782" s="66"/>
      <c r="O3782"/>
      <c r="T3782"/>
      <c r="U3782"/>
      <c r="V3782"/>
      <c r="W3782"/>
      <c r="X3782"/>
      <c r="Y3782"/>
      <c r="Z3782"/>
      <c r="AA3782"/>
    </row>
    <row r="3783" spans="1:27" s="44" customFormat="1" x14ac:dyDescent="0.15">
      <c r="A3783" s="66"/>
      <c r="O3783"/>
      <c r="T3783"/>
      <c r="U3783"/>
      <c r="V3783"/>
      <c r="W3783"/>
      <c r="X3783"/>
      <c r="Y3783"/>
      <c r="Z3783"/>
      <c r="AA3783"/>
    </row>
    <row r="3784" spans="1:27" s="44" customFormat="1" x14ac:dyDescent="0.15">
      <c r="A3784" s="66"/>
      <c r="O3784"/>
      <c r="T3784"/>
      <c r="U3784"/>
      <c r="V3784"/>
      <c r="W3784"/>
      <c r="X3784"/>
      <c r="Y3784"/>
      <c r="Z3784"/>
      <c r="AA3784"/>
    </row>
    <row r="3785" spans="1:27" s="44" customFormat="1" x14ac:dyDescent="0.15">
      <c r="A3785" s="66"/>
      <c r="O3785"/>
      <c r="T3785"/>
      <c r="U3785"/>
      <c r="V3785"/>
      <c r="W3785"/>
      <c r="X3785"/>
      <c r="Y3785"/>
      <c r="Z3785"/>
      <c r="AA3785"/>
    </row>
    <row r="3786" spans="1:27" s="44" customFormat="1" x14ac:dyDescent="0.15">
      <c r="A3786" s="66"/>
      <c r="O3786"/>
      <c r="T3786"/>
      <c r="U3786"/>
      <c r="V3786"/>
      <c r="W3786"/>
      <c r="X3786"/>
      <c r="Y3786"/>
      <c r="Z3786"/>
      <c r="AA3786"/>
    </row>
    <row r="3787" spans="1:27" s="44" customFormat="1" x14ac:dyDescent="0.15">
      <c r="A3787" s="66"/>
      <c r="O3787"/>
      <c r="T3787"/>
      <c r="U3787"/>
      <c r="V3787"/>
      <c r="W3787"/>
      <c r="X3787"/>
      <c r="Y3787"/>
      <c r="Z3787"/>
      <c r="AA3787"/>
    </row>
    <row r="3788" spans="1:27" s="44" customFormat="1" x14ac:dyDescent="0.15">
      <c r="A3788" s="66"/>
      <c r="O3788"/>
      <c r="T3788"/>
      <c r="U3788"/>
      <c r="V3788"/>
      <c r="W3788"/>
      <c r="X3788"/>
      <c r="Y3788"/>
      <c r="Z3788"/>
      <c r="AA3788"/>
    </row>
    <row r="3789" spans="1:27" s="44" customFormat="1" x14ac:dyDescent="0.15">
      <c r="A3789" s="66"/>
      <c r="O3789"/>
      <c r="T3789"/>
      <c r="U3789"/>
      <c r="V3789"/>
      <c r="W3789"/>
      <c r="X3789"/>
      <c r="Y3789"/>
      <c r="Z3789"/>
      <c r="AA3789"/>
    </row>
    <row r="3790" spans="1:27" s="44" customFormat="1" x14ac:dyDescent="0.15">
      <c r="A3790" s="66"/>
      <c r="O3790"/>
      <c r="T3790"/>
      <c r="U3790"/>
      <c r="V3790"/>
      <c r="W3790"/>
      <c r="X3790"/>
      <c r="Y3790"/>
      <c r="Z3790"/>
      <c r="AA3790"/>
    </row>
    <row r="3791" spans="1:27" s="44" customFormat="1" x14ac:dyDescent="0.15">
      <c r="A3791" s="66"/>
      <c r="O3791"/>
      <c r="T3791"/>
      <c r="U3791"/>
      <c r="V3791"/>
      <c r="W3791"/>
      <c r="X3791"/>
      <c r="Y3791"/>
      <c r="Z3791"/>
      <c r="AA3791"/>
    </row>
    <row r="3792" spans="1:27" s="44" customFormat="1" x14ac:dyDescent="0.15">
      <c r="A3792" s="66"/>
      <c r="O3792"/>
      <c r="T3792"/>
      <c r="U3792"/>
      <c r="V3792"/>
      <c r="W3792"/>
      <c r="X3792"/>
      <c r="Y3792"/>
      <c r="Z3792"/>
      <c r="AA3792"/>
    </row>
    <row r="3793" spans="1:27" s="44" customFormat="1" x14ac:dyDescent="0.15">
      <c r="A3793" s="66"/>
      <c r="O3793"/>
      <c r="T3793"/>
      <c r="U3793"/>
      <c r="V3793"/>
      <c r="W3793"/>
      <c r="X3793"/>
      <c r="Y3793"/>
      <c r="Z3793"/>
      <c r="AA3793"/>
    </row>
    <row r="3794" spans="1:27" s="44" customFormat="1" x14ac:dyDescent="0.15">
      <c r="A3794" s="66"/>
      <c r="O3794"/>
      <c r="T3794"/>
      <c r="U3794"/>
      <c r="V3794"/>
      <c r="W3794"/>
      <c r="X3794"/>
      <c r="Y3794"/>
      <c r="Z3794"/>
      <c r="AA3794"/>
    </row>
    <row r="3795" spans="1:27" s="44" customFormat="1" x14ac:dyDescent="0.15">
      <c r="A3795" s="66"/>
      <c r="O3795"/>
      <c r="T3795"/>
      <c r="U3795"/>
      <c r="V3795"/>
      <c r="W3795"/>
      <c r="X3795"/>
      <c r="Y3795"/>
      <c r="Z3795"/>
      <c r="AA3795"/>
    </row>
    <row r="3796" spans="1:27" s="44" customFormat="1" x14ac:dyDescent="0.15">
      <c r="A3796" s="66"/>
      <c r="O3796"/>
      <c r="T3796"/>
      <c r="U3796"/>
      <c r="V3796"/>
      <c r="W3796"/>
      <c r="X3796"/>
      <c r="Y3796"/>
      <c r="Z3796"/>
      <c r="AA3796"/>
    </row>
    <row r="3797" spans="1:27" s="44" customFormat="1" x14ac:dyDescent="0.15">
      <c r="A3797" s="66"/>
      <c r="O3797"/>
      <c r="T3797"/>
      <c r="U3797"/>
      <c r="V3797"/>
      <c r="W3797"/>
      <c r="X3797"/>
      <c r="Y3797"/>
      <c r="Z3797"/>
      <c r="AA3797"/>
    </row>
    <row r="3798" spans="1:27" s="44" customFormat="1" x14ac:dyDescent="0.15">
      <c r="A3798" s="66"/>
      <c r="O3798"/>
      <c r="T3798"/>
      <c r="U3798"/>
      <c r="V3798"/>
      <c r="W3798"/>
      <c r="X3798"/>
      <c r="Y3798"/>
      <c r="Z3798"/>
      <c r="AA3798"/>
    </row>
    <row r="3799" spans="1:27" s="44" customFormat="1" x14ac:dyDescent="0.15">
      <c r="A3799" s="66"/>
      <c r="O3799"/>
      <c r="T3799"/>
      <c r="U3799"/>
      <c r="V3799"/>
      <c r="W3799"/>
      <c r="X3799"/>
      <c r="Y3799"/>
      <c r="Z3799"/>
      <c r="AA3799"/>
    </row>
    <row r="3800" spans="1:27" s="44" customFormat="1" x14ac:dyDescent="0.15">
      <c r="A3800" s="66"/>
      <c r="O3800"/>
      <c r="T3800"/>
      <c r="U3800"/>
      <c r="V3800"/>
      <c r="W3800"/>
      <c r="X3800"/>
      <c r="Y3800"/>
      <c r="Z3800"/>
      <c r="AA3800"/>
    </row>
    <row r="3801" spans="1:27" s="44" customFormat="1" x14ac:dyDescent="0.15">
      <c r="A3801" s="66"/>
      <c r="O3801"/>
      <c r="T3801"/>
      <c r="U3801"/>
      <c r="V3801"/>
      <c r="W3801"/>
      <c r="X3801"/>
      <c r="Y3801"/>
      <c r="Z3801"/>
      <c r="AA3801"/>
    </row>
    <row r="3802" spans="1:27" s="44" customFormat="1" x14ac:dyDescent="0.15">
      <c r="A3802" s="66"/>
      <c r="O3802"/>
      <c r="T3802"/>
      <c r="U3802"/>
      <c r="V3802"/>
      <c r="W3802"/>
      <c r="X3802"/>
      <c r="Y3802"/>
      <c r="Z3802"/>
      <c r="AA3802"/>
    </row>
    <row r="3803" spans="1:27" s="44" customFormat="1" x14ac:dyDescent="0.15">
      <c r="A3803" s="66"/>
      <c r="O3803"/>
      <c r="T3803"/>
      <c r="U3803"/>
      <c r="V3803"/>
      <c r="W3803"/>
      <c r="X3803"/>
      <c r="Y3803"/>
      <c r="Z3803"/>
      <c r="AA3803"/>
    </row>
    <row r="3804" spans="1:27" s="44" customFormat="1" x14ac:dyDescent="0.15">
      <c r="A3804" s="66"/>
      <c r="O3804"/>
      <c r="T3804"/>
      <c r="U3804"/>
      <c r="V3804"/>
      <c r="W3804"/>
      <c r="X3804"/>
      <c r="Y3804"/>
      <c r="Z3804"/>
      <c r="AA3804"/>
    </row>
    <row r="3805" spans="1:27" s="44" customFormat="1" x14ac:dyDescent="0.15">
      <c r="A3805" s="66"/>
      <c r="O3805"/>
      <c r="T3805"/>
      <c r="U3805"/>
      <c r="V3805"/>
      <c r="W3805"/>
      <c r="X3805"/>
      <c r="Y3805"/>
      <c r="Z3805"/>
      <c r="AA3805"/>
    </row>
    <row r="3806" spans="1:27" s="44" customFormat="1" x14ac:dyDescent="0.15">
      <c r="A3806" s="66"/>
      <c r="O3806"/>
      <c r="T3806"/>
      <c r="U3806"/>
      <c r="V3806"/>
      <c r="W3806"/>
      <c r="X3806"/>
      <c r="Y3806"/>
      <c r="Z3806"/>
      <c r="AA3806"/>
    </row>
    <row r="3807" spans="1:27" s="44" customFormat="1" x14ac:dyDescent="0.15">
      <c r="A3807" s="66"/>
      <c r="O3807"/>
      <c r="T3807"/>
      <c r="U3807"/>
      <c r="V3807"/>
      <c r="W3807"/>
      <c r="X3807"/>
      <c r="Y3807"/>
      <c r="Z3807"/>
      <c r="AA3807"/>
    </row>
    <row r="3808" spans="1:27" s="44" customFormat="1" x14ac:dyDescent="0.15">
      <c r="A3808" s="66"/>
      <c r="O3808"/>
      <c r="T3808"/>
      <c r="U3808"/>
      <c r="V3808"/>
      <c r="W3808"/>
      <c r="X3808"/>
      <c r="Y3808"/>
      <c r="Z3808"/>
      <c r="AA3808"/>
    </row>
    <row r="3809" spans="1:27" s="44" customFormat="1" x14ac:dyDescent="0.15">
      <c r="A3809" s="66"/>
      <c r="O3809"/>
      <c r="T3809"/>
      <c r="U3809"/>
      <c r="V3809"/>
      <c r="W3809"/>
      <c r="X3809"/>
      <c r="Y3809"/>
      <c r="Z3809"/>
      <c r="AA3809"/>
    </row>
    <row r="3810" spans="1:27" s="44" customFormat="1" x14ac:dyDescent="0.15">
      <c r="A3810" s="66"/>
      <c r="O3810"/>
      <c r="T3810"/>
      <c r="U3810"/>
      <c r="V3810"/>
      <c r="W3810"/>
      <c r="X3810"/>
      <c r="Y3810"/>
      <c r="Z3810"/>
      <c r="AA3810"/>
    </row>
    <row r="3811" spans="1:27" s="44" customFormat="1" x14ac:dyDescent="0.15">
      <c r="A3811" s="66"/>
      <c r="O3811"/>
      <c r="T3811"/>
      <c r="U3811"/>
      <c r="V3811"/>
      <c r="W3811"/>
      <c r="X3811"/>
      <c r="Y3811"/>
      <c r="Z3811"/>
      <c r="AA3811"/>
    </row>
    <row r="3812" spans="1:27" s="44" customFormat="1" x14ac:dyDescent="0.15">
      <c r="A3812" s="66"/>
      <c r="O3812"/>
      <c r="T3812"/>
      <c r="U3812"/>
      <c r="V3812"/>
      <c r="W3812"/>
      <c r="X3812"/>
      <c r="Y3812"/>
      <c r="Z3812"/>
      <c r="AA3812"/>
    </row>
    <row r="3813" spans="1:27" s="44" customFormat="1" x14ac:dyDescent="0.15">
      <c r="A3813" s="66"/>
      <c r="O3813"/>
      <c r="T3813"/>
      <c r="U3813"/>
      <c r="V3813"/>
      <c r="W3813"/>
      <c r="X3813"/>
      <c r="Y3813"/>
      <c r="Z3813"/>
      <c r="AA3813"/>
    </row>
    <row r="3814" spans="1:27" s="44" customFormat="1" x14ac:dyDescent="0.15">
      <c r="A3814" s="66"/>
      <c r="O3814"/>
      <c r="T3814"/>
      <c r="U3814"/>
      <c r="V3814"/>
      <c r="W3814"/>
      <c r="X3814"/>
      <c r="Y3814"/>
      <c r="Z3814"/>
      <c r="AA3814"/>
    </row>
    <row r="3815" spans="1:27" s="44" customFormat="1" x14ac:dyDescent="0.15">
      <c r="A3815" s="66"/>
      <c r="O3815"/>
      <c r="T3815"/>
      <c r="U3815"/>
      <c r="V3815"/>
      <c r="W3815"/>
      <c r="X3815"/>
      <c r="Y3815"/>
      <c r="Z3815"/>
      <c r="AA3815"/>
    </row>
    <row r="3816" spans="1:27" s="44" customFormat="1" x14ac:dyDescent="0.15">
      <c r="A3816" s="66"/>
      <c r="O3816"/>
      <c r="T3816"/>
      <c r="U3816"/>
      <c r="V3816"/>
      <c r="W3816"/>
      <c r="X3816"/>
      <c r="Y3816"/>
      <c r="Z3816"/>
      <c r="AA3816"/>
    </row>
    <row r="3817" spans="1:27" s="44" customFormat="1" x14ac:dyDescent="0.15">
      <c r="A3817" s="66"/>
      <c r="O3817"/>
      <c r="T3817"/>
      <c r="U3817"/>
      <c r="V3817"/>
      <c r="W3817"/>
      <c r="X3817"/>
      <c r="Y3817"/>
      <c r="Z3817"/>
      <c r="AA3817"/>
    </row>
    <row r="3818" spans="1:27" s="44" customFormat="1" x14ac:dyDescent="0.15">
      <c r="A3818" s="66"/>
      <c r="O3818"/>
      <c r="T3818"/>
      <c r="U3818"/>
      <c r="V3818"/>
      <c r="W3818"/>
      <c r="X3818"/>
      <c r="Y3818"/>
      <c r="Z3818"/>
      <c r="AA3818"/>
    </row>
    <row r="3819" spans="1:27" s="44" customFormat="1" x14ac:dyDescent="0.15">
      <c r="A3819" s="66"/>
      <c r="O3819"/>
      <c r="T3819"/>
      <c r="U3819"/>
      <c r="V3819"/>
      <c r="W3819"/>
      <c r="X3819"/>
      <c r="Y3819"/>
      <c r="Z3819"/>
      <c r="AA3819"/>
    </row>
    <row r="3820" spans="1:27" s="44" customFormat="1" x14ac:dyDescent="0.15">
      <c r="A3820" s="66"/>
      <c r="O3820"/>
      <c r="T3820"/>
      <c r="U3820"/>
      <c r="V3820"/>
      <c r="W3820"/>
      <c r="X3820"/>
      <c r="Y3820"/>
      <c r="Z3820"/>
      <c r="AA3820"/>
    </row>
    <row r="3821" spans="1:27" s="44" customFormat="1" x14ac:dyDescent="0.15">
      <c r="A3821" s="66"/>
      <c r="O3821"/>
      <c r="T3821"/>
      <c r="U3821"/>
      <c r="V3821"/>
      <c r="W3821"/>
      <c r="X3821"/>
      <c r="Y3821"/>
      <c r="Z3821"/>
      <c r="AA3821"/>
    </row>
    <row r="3822" spans="1:27" s="44" customFormat="1" x14ac:dyDescent="0.15">
      <c r="A3822" s="66"/>
      <c r="O3822"/>
      <c r="T3822"/>
      <c r="U3822"/>
      <c r="V3822"/>
      <c r="W3822"/>
      <c r="X3822"/>
      <c r="Y3822"/>
      <c r="Z3822"/>
      <c r="AA3822"/>
    </row>
    <row r="3823" spans="1:27" s="44" customFormat="1" x14ac:dyDescent="0.15">
      <c r="A3823" s="66"/>
      <c r="O3823"/>
      <c r="T3823"/>
      <c r="U3823"/>
      <c r="V3823"/>
      <c r="W3823"/>
      <c r="X3823"/>
      <c r="Y3823"/>
      <c r="Z3823"/>
      <c r="AA3823"/>
    </row>
    <row r="3824" spans="1:27" s="44" customFormat="1" x14ac:dyDescent="0.15">
      <c r="A3824" s="66"/>
      <c r="O3824"/>
      <c r="T3824"/>
      <c r="U3824"/>
      <c r="V3824"/>
      <c r="W3824"/>
      <c r="X3824"/>
      <c r="Y3824"/>
      <c r="Z3824"/>
      <c r="AA3824"/>
    </row>
    <row r="3825" spans="1:27" s="44" customFormat="1" x14ac:dyDescent="0.15">
      <c r="A3825" s="66"/>
      <c r="O3825"/>
      <c r="T3825"/>
      <c r="U3825"/>
      <c r="V3825"/>
      <c r="W3825"/>
      <c r="X3825"/>
      <c r="Y3825"/>
      <c r="Z3825"/>
      <c r="AA3825"/>
    </row>
    <row r="3826" spans="1:27" s="44" customFormat="1" x14ac:dyDescent="0.15">
      <c r="A3826" s="66"/>
      <c r="O3826"/>
      <c r="T3826"/>
      <c r="U3826"/>
      <c r="V3826"/>
      <c r="W3826"/>
      <c r="X3826"/>
      <c r="Y3826"/>
      <c r="Z3826"/>
      <c r="AA3826"/>
    </row>
    <row r="3827" spans="1:27" s="44" customFormat="1" x14ac:dyDescent="0.15">
      <c r="A3827" s="66"/>
      <c r="O3827"/>
      <c r="T3827"/>
      <c r="U3827"/>
      <c r="V3827"/>
      <c r="W3827"/>
      <c r="X3827"/>
      <c r="Y3827"/>
      <c r="Z3827"/>
      <c r="AA3827"/>
    </row>
    <row r="3828" spans="1:27" s="44" customFormat="1" x14ac:dyDescent="0.15">
      <c r="A3828" s="66"/>
      <c r="O3828"/>
      <c r="T3828"/>
      <c r="U3828"/>
      <c r="V3828"/>
      <c r="W3828"/>
      <c r="X3828"/>
      <c r="Y3828"/>
      <c r="Z3828"/>
      <c r="AA3828"/>
    </row>
    <row r="3829" spans="1:27" s="44" customFormat="1" x14ac:dyDescent="0.15">
      <c r="A3829" s="66"/>
      <c r="O3829"/>
      <c r="T3829"/>
      <c r="U3829"/>
      <c r="V3829"/>
      <c r="W3829"/>
      <c r="X3829"/>
      <c r="Y3829"/>
      <c r="Z3829"/>
      <c r="AA3829"/>
    </row>
    <row r="3830" spans="1:27" s="44" customFormat="1" x14ac:dyDescent="0.15">
      <c r="A3830" s="66"/>
      <c r="O3830"/>
      <c r="T3830"/>
      <c r="U3830"/>
      <c r="V3830"/>
      <c r="W3830"/>
      <c r="X3830"/>
      <c r="Y3830"/>
      <c r="Z3830"/>
      <c r="AA3830"/>
    </row>
    <row r="3831" spans="1:27" s="44" customFormat="1" x14ac:dyDescent="0.15">
      <c r="A3831" s="66"/>
      <c r="O3831"/>
      <c r="T3831"/>
      <c r="U3831"/>
      <c r="V3831"/>
      <c r="W3831"/>
      <c r="X3831"/>
      <c r="Y3831"/>
      <c r="Z3831"/>
      <c r="AA3831"/>
    </row>
    <row r="3832" spans="1:27" s="44" customFormat="1" x14ac:dyDescent="0.15">
      <c r="A3832" s="66"/>
      <c r="O3832"/>
      <c r="T3832"/>
      <c r="U3832"/>
      <c r="V3832"/>
      <c r="W3832"/>
      <c r="X3832"/>
      <c r="Y3832"/>
      <c r="Z3832"/>
      <c r="AA3832"/>
    </row>
    <row r="3833" spans="1:27" s="44" customFormat="1" x14ac:dyDescent="0.15">
      <c r="A3833" s="66"/>
      <c r="O3833"/>
      <c r="T3833"/>
      <c r="U3833"/>
      <c r="V3833"/>
      <c r="W3833"/>
      <c r="X3833"/>
      <c r="Y3833"/>
      <c r="Z3833"/>
      <c r="AA3833"/>
    </row>
    <row r="3834" spans="1:27" s="44" customFormat="1" x14ac:dyDescent="0.15">
      <c r="A3834" s="66"/>
      <c r="O3834"/>
      <c r="T3834"/>
      <c r="U3834"/>
      <c r="V3834"/>
      <c r="W3834"/>
      <c r="X3834"/>
      <c r="Y3834"/>
      <c r="Z3834"/>
      <c r="AA3834"/>
    </row>
    <row r="3835" spans="1:27" s="44" customFormat="1" x14ac:dyDescent="0.15">
      <c r="A3835" s="66"/>
      <c r="O3835"/>
      <c r="T3835"/>
      <c r="U3835"/>
      <c r="V3835"/>
      <c r="W3835"/>
      <c r="X3835"/>
      <c r="Y3835"/>
      <c r="Z3835"/>
      <c r="AA3835"/>
    </row>
    <row r="3836" spans="1:27" s="44" customFormat="1" x14ac:dyDescent="0.15">
      <c r="A3836" s="66"/>
      <c r="O3836"/>
      <c r="T3836"/>
      <c r="U3836"/>
      <c r="V3836"/>
      <c r="W3836"/>
      <c r="X3836"/>
      <c r="Y3836"/>
      <c r="Z3836"/>
      <c r="AA3836"/>
    </row>
    <row r="3837" spans="1:27" s="44" customFormat="1" x14ac:dyDescent="0.15">
      <c r="A3837" s="66"/>
      <c r="O3837"/>
      <c r="T3837"/>
      <c r="U3837"/>
      <c r="V3837"/>
      <c r="W3837"/>
      <c r="X3837"/>
      <c r="Y3837"/>
      <c r="Z3837"/>
      <c r="AA3837"/>
    </row>
    <row r="3838" spans="1:27" s="44" customFormat="1" x14ac:dyDescent="0.15">
      <c r="A3838" s="66"/>
      <c r="O3838"/>
      <c r="T3838"/>
      <c r="U3838"/>
      <c r="V3838"/>
      <c r="W3838"/>
      <c r="X3838"/>
      <c r="Y3838"/>
      <c r="Z3838"/>
      <c r="AA3838"/>
    </row>
    <row r="3839" spans="1:27" s="44" customFormat="1" x14ac:dyDescent="0.15">
      <c r="A3839" s="66"/>
      <c r="O3839"/>
      <c r="T3839"/>
      <c r="U3839"/>
      <c r="V3839"/>
      <c r="W3839"/>
      <c r="X3839"/>
      <c r="Y3839"/>
      <c r="Z3839"/>
      <c r="AA3839"/>
    </row>
    <row r="3840" spans="1:27" s="44" customFormat="1" x14ac:dyDescent="0.15">
      <c r="A3840" s="66"/>
      <c r="O3840"/>
      <c r="T3840"/>
      <c r="U3840"/>
      <c r="V3840"/>
      <c r="W3840"/>
      <c r="X3840"/>
      <c r="Y3840"/>
      <c r="Z3840"/>
      <c r="AA3840"/>
    </row>
    <row r="3841" spans="1:27" s="44" customFormat="1" x14ac:dyDescent="0.15">
      <c r="A3841" s="66"/>
      <c r="O3841"/>
      <c r="T3841"/>
      <c r="U3841"/>
      <c r="V3841"/>
      <c r="W3841"/>
      <c r="X3841"/>
      <c r="Y3841"/>
      <c r="Z3841"/>
      <c r="AA3841"/>
    </row>
    <row r="3842" spans="1:27" s="44" customFormat="1" x14ac:dyDescent="0.15">
      <c r="A3842" s="66"/>
      <c r="O3842"/>
      <c r="T3842"/>
      <c r="U3842"/>
      <c r="V3842"/>
      <c r="W3842"/>
      <c r="X3842"/>
      <c r="Y3842"/>
      <c r="Z3842"/>
      <c r="AA3842"/>
    </row>
    <row r="3843" spans="1:27" s="44" customFormat="1" x14ac:dyDescent="0.15">
      <c r="A3843" s="66"/>
      <c r="O3843"/>
      <c r="T3843"/>
      <c r="U3843"/>
      <c r="V3843"/>
      <c r="W3843"/>
      <c r="X3843"/>
      <c r="Y3843"/>
      <c r="Z3843"/>
      <c r="AA3843"/>
    </row>
    <row r="3844" spans="1:27" s="44" customFormat="1" x14ac:dyDescent="0.15">
      <c r="A3844" s="66"/>
      <c r="O3844"/>
      <c r="T3844"/>
      <c r="U3844"/>
      <c r="V3844"/>
      <c r="W3844"/>
      <c r="X3844"/>
      <c r="Y3844"/>
      <c r="Z3844"/>
      <c r="AA3844"/>
    </row>
    <row r="3845" spans="1:27" s="44" customFormat="1" x14ac:dyDescent="0.15">
      <c r="A3845" s="66"/>
      <c r="O3845"/>
      <c r="T3845"/>
      <c r="U3845"/>
      <c r="V3845"/>
      <c r="W3845"/>
      <c r="X3845"/>
      <c r="Y3845"/>
      <c r="Z3845"/>
      <c r="AA3845"/>
    </row>
    <row r="3846" spans="1:27" s="44" customFormat="1" x14ac:dyDescent="0.15">
      <c r="A3846" s="66"/>
      <c r="O3846"/>
      <c r="T3846"/>
      <c r="U3846"/>
      <c r="V3846"/>
      <c r="W3846"/>
      <c r="X3846"/>
      <c r="Y3846"/>
      <c r="Z3846"/>
      <c r="AA3846"/>
    </row>
    <row r="3847" spans="1:27" s="44" customFormat="1" x14ac:dyDescent="0.15">
      <c r="A3847" s="66"/>
      <c r="O3847"/>
      <c r="T3847"/>
      <c r="U3847"/>
      <c r="V3847"/>
      <c r="W3847"/>
      <c r="X3847"/>
      <c r="Y3847"/>
      <c r="Z3847"/>
      <c r="AA3847"/>
    </row>
    <row r="3848" spans="1:27" s="44" customFormat="1" x14ac:dyDescent="0.15">
      <c r="A3848" s="66"/>
      <c r="O3848"/>
      <c r="T3848"/>
      <c r="U3848"/>
      <c r="V3848"/>
      <c r="W3848"/>
      <c r="X3848"/>
      <c r="Y3848"/>
      <c r="Z3848"/>
      <c r="AA3848"/>
    </row>
    <row r="3849" spans="1:27" s="44" customFormat="1" x14ac:dyDescent="0.15">
      <c r="A3849" s="66"/>
      <c r="O3849"/>
      <c r="T3849"/>
      <c r="U3849"/>
      <c r="V3849"/>
      <c r="W3849"/>
      <c r="X3849"/>
      <c r="Y3849"/>
      <c r="Z3849"/>
      <c r="AA3849"/>
    </row>
    <row r="3850" spans="1:27" s="44" customFormat="1" x14ac:dyDescent="0.15">
      <c r="A3850" s="66"/>
      <c r="O3850"/>
      <c r="T3850"/>
      <c r="U3850"/>
      <c r="V3850"/>
      <c r="W3850"/>
      <c r="X3850"/>
      <c r="Y3850"/>
      <c r="Z3850"/>
      <c r="AA3850"/>
    </row>
    <row r="3851" spans="1:27" s="44" customFormat="1" x14ac:dyDescent="0.15">
      <c r="A3851" s="66"/>
      <c r="O3851"/>
      <c r="T3851"/>
      <c r="U3851"/>
      <c r="V3851"/>
      <c r="W3851"/>
      <c r="X3851"/>
      <c r="Y3851"/>
      <c r="Z3851"/>
      <c r="AA3851"/>
    </row>
    <row r="3852" spans="1:27" s="44" customFormat="1" x14ac:dyDescent="0.15">
      <c r="A3852" s="66"/>
      <c r="O3852"/>
      <c r="T3852"/>
      <c r="U3852"/>
      <c r="V3852"/>
      <c r="W3852"/>
      <c r="X3852"/>
      <c r="Y3852"/>
      <c r="Z3852"/>
      <c r="AA3852"/>
    </row>
    <row r="3853" spans="1:27" s="44" customFormat="1" x14ac:dyDescent="0.15">
      <c r="A3853" s="66"/>
      <c r="O3853"/>
      <c r="T3853"/>
      <c r="U3853"/>
      <c r="V3853"/>
      <c r="W3853"/>
      <c r="X3853"/>
      <c r="Y3853"/>
      <c r="Z3853"/>
      <c r="AA3853"/>
    </row>
    <row r="3854" spans="1:27" s="44" customFormat="1" x14ac:dyDescent="0.15">
      <c r="A3854" s="66"/>
      <c r="O3854"/>
      <c r="T3854"/>
      <c r="U3854"/>
      <c r="V3854"/>
      <c r="W3854"/>
      <c r="X3854"/>
      <c r="Y3854"/>
      <c r="Z3854"/>
      <c r="AA3854"/>
    </row>
    <row r="3855" spans="1:27" s="44" customFormat="1" x14ac:dyDescent="0.15">
      <c r="A3855" s="66"/>
      <c r="O3855"/>
      <c r="T3855"/>
      <c r="U3855"/>
      <c r="V3855"/>
      <c r="W3855"/>
      <c r="X3855"/>
      <c r="Y3855"/>
      <c r="Z3855"/>
      <c r="AA3855"/>
    </row>
    <row r="3856" spans="1:27" s="44" customFormat="1" x14ac:dyDescent="0.15">
      <c r="A3856" s="66"/>
      <c r="O3856"/>
      <c r="T3856"/>
      <c r="U3856"/>
      <c r="V3856"/>
      <c r="W3856"/>
      <c r="X3856"/>
      <c r="Y3856"/>
      <c r="Z3856"/>
      <c r="AA3856"/>
    </row>
    <row r="3857" spans="1:27" s="44" customFormat="1" x14ac:dyDescent="0.15">
      <c r="A3857" s="66"/>
      <c r="O3857"/>
      <c r="T3857"/>
      <c r="U3857"/>
      <c r="V3857"/>
      <c r="W3857"/>
      <c r="X3857"/>
      <c r="Y3857"/>
      <c r="Z3857"/>
      <c r="AA3857"/>
    </row>
    <row r="3858" spans="1:27" s="44" customFormat="1" x14ac:dyDescent="0.15">
      <c r="A3858" s="66"/>
      <c r="O3858"/>
      <c r="T3858"/>
      <c r="U3858"/>
      <c r="V3858"/>
      <c r="W3858"/>
      <c r="X3858"/>
      <c r="Y3858"/>
      <c r="Z3858"/>
      <c r="AA3858"/>
    </row>
    <row r="3859" spans="1:27" s="44" customFormat="1" x14ac:dyDescent="0.15">
      <c r="A3859" s="66"/>
      <c r="O3859"/>
      <c r="T3859"/>
      <c r="U3859"/>
      <c r="V3859"/>
      <c r="W3859"/>
      <c r="X3859"/>
      <c r="Y3859"/>
      <c r="Z3859"/>
      <c r="AA3859"/>
    </row>
    <row r="3860" spans="1:27" s="44" customFormat="1" x14ac:dyDescent="0.15">
      <c r="A3860" s="66"/>
      <c r="O3860"/>
      <c r="T3860"/>
      <c r="U3860"/>
      <c r="V3860"/>
      <c r="W3860"/>
      <c r="X3860"/>
      <c r="Y3860"/>
      <c r="Z3860"/>
      <c r="AA3860"/>
    </row>
    <row r="3861" spans="1:27" s="44" customFormat="1" x14ac:dyDescent="0.15">
      <c r="A3861" s="66"/>
      <c r="O3861"/>
      <c r="T3861"/>
      <c r="U3861"/>
      <c r="V3861"/>
      <c r="W3861"/>
      <c r="X3861"/>
      <c r="Y3861"/>
      <c r="Z3861"/>
      <c r="AA3861"/>
    </row>
    <row r="3862" spans="1:27" s="44" customFormat="1" x14ac:dyDescent="0.15">
      <c r="A3862" s="66"/>
      <c r="O3862"/>
      <c r="T3862"/>
      <c r="U3862"/>
      <c r="V3862"/>
      <c r="W3862"/>
      <c r="X3862"/>
      <c r="Y3862"/>
      <c r="Z3862"/>
      <c r="AA3862"/>
    </row>
    <row r="3863" spans="1:27" s="44" customFormat="1" x14ac:dyDescent="0.15">
      <c r="A3863" s="66"/>
      <c r="O3863"/>
      <c r="T3863"/>
      <c r="U3863"/>
      <c r="V3863"/>
      <c r="W3863"/>
      <c r="X3863"/>
      <c r="Y3863"/>
      <c r="Z3863"/>
      <c r="AA3863"/>
    </row>
    <row r="3864" spans="1:27" s="44" customFormat="1" x14ac:dyDescent="0.15">
      <c r="A3864" s="66"/>
      <c r="O3864"/>
      <c r="T3864"/>
      <c r="U3864"/>
      <c r="V3864"/>
      <c r="W3864"/>
      <c r="X3864"/>
      <c r="Y3864"/>
      <c r="Z3864"/>
      <c r="AA3864"/>
    </row>
    <row r="3865" spans="1:27" s="44" customFormat="1" x14ac:dyDescent="0.15">
      <c r="A3865" s="66"/>
      <c r="O3865"/>
      <c r="T3865"/>
      <c r="U3865"/>
      <c r="V3865"/>
      <c r="W3865"/>
      <c r="X3865"/>
      <c r="Y3865"/>
      <c r="Z3865"/>
      <c r="AA3865"/>
    </row>
    <row r="3866" spans="1:27" s="44" customFormat="1" x14ac:dyDescent="0.15">
      <c r="A3866" s="66"/>
      <c r="O3866"/>
      <c r="T3866"/>
      <c r="U3866"/>
      <c r="V3866"/>
      <c r="W3866"/>
      <c r="X3866"/>
      <c r="Y3866"/>
      <c r="Z3866"/>
      <c r="AA3866"/>
    </row>
    <row r="3867" spans="1:27" s="44" customFormat="1" x14ac:dyDescent="0.15">
      <c r="A3867" s="66"/>
      <c r="O3867"/>
      <c r="T3867"/>
      <c r="U3867"/>
      <c r="V3867"/>
      <c r="W3867"/>
      <c r="X3867"/>
      <c r="Y3867"/>
      <c r="Z3867"/>
      <c r="AA3867"/>
    </row>
    <row r="3868" spans="1:27" s="44" customFormat="1" x14ac:dyDescent="0.15">
      <c r="A3868" s="66"/>
      <c r="O3868"/>
      <c r="T3868"/>
      <c r="U3868"/>
      <c r="V3868"/>
      <c r="W3868"/>
      <c r="X3868"/>
      <c r="Y3868"/>
      <c r="Z3868"/>
      <c r="AA3868"/>
    </row>
    <row r="3869" spans="1:27" s="44" customFormat="1" x14ac:dyDescent="0.15">
      <c r="A3869" s="66"/>
      <c r="O3869"/>
      <c r="T3869"/>
      <c r="U3869"/>
      <c r="V3869"/>
      <c r="W3869"/>
      <c r="X3869"/>
      <c r="Y3869"/>
      <c r="Z3869"/>
      <c r="AA3869"/>
    </row>
    <row r="3870" spans="1:27" s="44" customFormat="1" x14ac:dyDescent="0.15">
      <c r="A3870" s="66"/>
      <c r="O3870"/>
      <c r="T3870"/>
      <c r="U3870"/>
      <c r="V3870"/>
      <c r="W3870"/>
      <c r="X3870"/>
      <c r="Y3870"/>
      <c r="Z3870"/>
      <c r="AA3870"/>
    </row>
    <row r="3871" spans="1:27" s="44" customFormat="1" x14ac:dyDescent="0.15">
      <c r="A3871" s="66"/>
      <c r="O3871"/>
      <c r="T3871"/>
      <c r="U3871"/>
      <c r="V3871"/>
      <c r="W3871"/>
      <c r="X3871"/>
      <c r="Y3871"/>
      <c r="Z3871"/>
      <c r="AA3871"/>
    </row>
    <row r="3872" spans="1:27" s="44" customFormat="1" x14ac:dyDescent="0.15">
      <c r="A3872" s="66"/>
      <c r="O3872"/>
      <c r="T3872"/>
      <c r="U3872"/>
      <c r="V3872"/>
      <c r="W3872"/>
      <c r="X3872"/>
      <c r="Y3872"/>
      <c r="Z3872"/>
      <c r="AA3872"/>
    </row>
    <row r="3873" spans="1:27" s="44" customFormat="1" x14ac:dyDescent="0.15">
      <c r="A3873" s="66"/>
      <c r="O3873"/>
      <c r="T3873"/>
      <c r="U3873"/>
      <c r="V3873"/>
      <c r="W3873"/>
      <c r="X3873"/>
      <c r="Y3873"/>
      <c r="Z3873"/>
      <c r="AA3873"/>
    </row>
    <row r="3874" spans="1:27" s="44" customFormat="1" x14ac:dyDescent="0.15">
      <c r="A3874" s="66"/>
      <c r="O3874"/>
      <c r="T3874"/>
      <c r="U3874"/>
      <c r="V3874"/>
      <c r="W3874"/>
      <c r="X3874"/>
      <c r="Y3874"/>
      <c r="Z3874"/>
      <c r="AA3874"/>
    </row>
    <row r="3875" spans="1:27" s="44" customFormat="1" x14ac:dyDescent="0.15">
      <c r="A3875" s="66"/>
      <c r="O3875"/>
      <c r="T3875"/>
      <c r="U3875"/>
      <c r="V3875"/>
      <c r="W3875"/>
      <c r="X3875"/>
      <c r="Y3875"/>
      <c r="Z3875"/>
      <c r="AA3875"/>
    </row>
    <row r="3876" spans="1:27" s="44" customFormat="1" x14ac:dyDescent="0.15">
      <c r="A3876" s="66"/>
      <c r="O3876"/>
      <c r="T3876"/>
      <c r="U3876"/>
      <c r="V3876"/>
      <c r="W3876"/>
      <c r="X3876"/>
      <c r="Y3876"/>
      <c r="Z3876"/>
      <c r="AA3876"/>
    </row>
    <row r="3877" spans="1:27" s="44" customFormat="1" x14ac:dyDescent="0.15">
      <c r="A3877" s="66"/>
      <c r="O3877"/>
      <c r="T3877"/>
      <c r="U3877"/>
      <c r="V3877"/>
      <c r="W3877"/>
      <c r="X3877"/>
      <c r="Y3877"/>
      <c r="Z3877"/>
      <c r="AA3877"/>
    </row>
    <row r="3878" spans="1:27" s="44" customFormat="1" x14ac:dyDescent="0.15">
      <c r="A3878" s="66"/>
      <c r="O3878"/>
      <c r="T3878"/>
      <c r="U3878"/>
      <c r="V3878"/>
      <c r="W3878"/>
      <c r="X3878"/>
      <c r="Y3878"/>
      <c r="Z3878"/>
      <c r="AA3878"/>
    </row>
    <row r="3879" spans="1:27" s="44" customFormat="1" x14ac:dyDescent="0.15">
      <c r="A3879" s="66"/>
      <c r="O3879"/>
      <c r="T3879"/>
      <c r="U3879"/>
      <c r="V3879"/>
      <c r="W3879"/>
      <c r="X3879"/>
      <c r="Y3879"/>
      <c r="Z3879"/>
      <c r="AA3879"/>
    </row>
    <row r="3880" spans="1:27" s="44" customFormat="1" x14ac:dyDescent="0.15">
      <c r="A3880" s="66"/>
      <c r="O3880"/>
      <c r="T3880"/>
      <c r="U3880"/>
      <c r="V3880"/>
      <c r="W3880"/>
      <c r="X3880"/>
      <c r="Y3880"/>
      <c r="Z3880"/>
      <c r="AA3880"/>
    </row>
    <row r="3881" spans="1:27" s="44" customFormat="1" x14ac:dyDescent="0.15">
      <c r="A3881" s="66"/>
      <c r="O3881"/>
      <c r="T3881"/>
      <c r="U3881"/>
      <c r="V3881"/>
      <c r="W3881"/>
      <c r="X3881"/>
      <c r="Y3881"/>
      <c r="Z3881"/>
      <c r="AA3881"/>
    </row>
    <row r="3882" spans="1:27" s="44" customFormat="1" x14ac:dyDescent="0.15">
      <c r="A3882" s="66"/>
      <c r="O3882"/>
      <c r="T3882"/>
      <c r="U3882"/>
      <c r="V3882"/>
      <c r="W3882"/>
      <c r="X3882"/>
      <c r="Y3882"/>
      <c r="Z3882"/>
      <c r="AA3882"/>
    </row>
    <row r="3883" spans="1:27" s="44" customFormat="1" x14ac:dyDescent="0.15">
      <c r="A3883" s="66"/>
      <c r="O3883"/>
      <c r="T3883"/>
      <c r="U3883"/>
      <c r="V3883"/>
      <c r="W3883"/>
      <c r="X3883"/>
      <c r="Y3883"/>
      <c r="Z3883"/>
      <c r="AA3883"/>
    </row>
    <row r="3884" spans="1:27" s="44" customFormat="1" x14ac:dyDescent="0.15">
      <c r="A3884" s="66"/>
      <c r="O3884"/>
      <c r="T3884"/>
      <c r="U3884"/>
      <c r="V3884"/>
      <c r="W3884"/>
      <c r="X3884"/>
      <c r="Y3884"/>
      <c r="Z3884"/>
      <c r="AA3884"/>
    </row>
    <row r="3885" spans="1:27" s="44" customFormat="1" x14ac:dyDescent="0.15">
      <c r="A3885" s="66"/>
      <c r="O3885"/>
      <c r="T3885"/>
      <c r="U3885"/>
      <c r="V3885"/>
      <c r="W3885"/>
      <c r="X3885"/>
      <c r="Y3885"/>
      <c r="Z3885"/>
      <c r="AA3885"/>
    </row>
    <row r="3886" spans="1:27" s="44" customFormat="1" x14ac:dyDescent="0.15">
      <c r="A3886" s="66"/>
      <c r="O3886"/>
      <c r="T3886"/>
      <c r="U3886"/>
      <c r="V3886"/>
      <c r="W3886"/>
      <c r="X3886"/>
      <c r="Y3886"/>
      <c r="Z3886"/>
      <c r="AA3886"/>
    </row>
    <row r="3887" spans="1:27" s="44" customFormat="1" x14ac:dyDescent="0.15">
      <c r="A3887" s="66"/>
      <c r="O3887"/>
      <c r="T3887"/>
      <c r="U3887"/>
      <c r="V3887"/>
      <c r="W3887"/>
      <c r="X3887"/>
      <c r="Y3887"/>
      <c r="Z3887"/>
      <c r="AA3887"/>
    </row>
    <row r="3888" spans="1:27" s="44" customFormat="1" x14ac:dyDescent="0.15">
      <c r="A3888" s="66"/>
      <c r="O3888"/>
      <c r="T3888"/>
      <c r="U3888"/>
      <c r="V3888"/>
      <c r="W3888"/>
      <c r="X3888"/>
      <c r="Y3888"/>
      <c r="Z3888"/>
      <c r="AA3888"/>
    </row>
    <row r="3889" spans="1:27" s="44" customFormat="1" x14ac:dyDescent="0.15">
      <c r="A3889" s="66"/>
      <c r="O3889"/>
      <c r="T3889"/>
      <c r="U3889"/>
      <c r="V3889"/>
      <c r="W3889"/>
      <c r="X3889"/>
      <c r="Y3889"/>
      <c r="Z3889"/>
      <c r="AA3889"/>
    </row>
    <row r="3890" spans="1:27" s="44" customFormat="1" x14ac:dyDescent="0.15">
      <c r="A3890" s="66"/>
      <c r="O3890"/>
      <c r="T3890"/>
      <c r="U3890"/>
      <c r="V3890"/>
      <c r="W3890"/>
      <c r="X3890"/>
      <c r="Y3890"/>
      <c r="Z3890"/>
      <c r="AA3890"/>
    </row>
    <row r="3891" spans="1:27" s="44" customFormat="1" x14ac:dyDescent="0.15">
      <c r="A3891" s="66"/>
      <c r="O3891"/>
      <c r="T3891"/>
      <c r="U3891"/>
      <c r="V3891"/>
      <c r="W3891"/>
      <c r="X3891"/>
      <c r="Y3891"/>
      <c r="Z3891"/>
      <c r="AA3891"/>
    </row>
    <row r="3892" spans="1:27" s="44" customFormat="1" x14ac:dyDescent="0.15">
      <c r="A3892" s="66"/>
      <c r="O3892"/>
      <c r="T3892"/>
      <c r="U3892"/>
      <c r="V3892"/>
      <c r="W3892"/>
      <c r="X3892"/>
      <c r="Y3892"/>
      <c r="Z3892"/>
      <c r="AA3892"/>
    </row>
    <row r="3893" spans="1:27" s="44" customFormat="1" x14ac:dyDescent="0.15">
      <c r="A3893" s="66"/>
      <c r="O3893"/>
      <c r="T3893"/>
      <c r="U3893"/>
      <c r="V3893"/>
      <c r="W3893"/>
      <c r="X3893"/>
      <c r="Y3893"/>
      <c r="Z3893"/>
      <c r="AA3893"/>
    </row>
    <row r="3894" spans="1:27" s="44" customFormat="1" x14ac:dyDescent="0.15">
      <c r="A3894" s="66"/>
      <c r="O3894"/>
      <c r="T3894"/>
      <c r="U3894"/>
      <c r="V3894"/>
      <c r="W3894"/>
      <c r="X3894"/>
      <c r="Y3894"/>
      <c r="Z3894"/>
      <c r="AA3894"/>
    </row>
    <row r="3895" spans="1:27" s="44" customFormat="1" x14ac:dyDescent="0.15">
      <c r="A3895" s="66"/>
      <c r="O3895"/>
      <c r="T3895"/>
      <c r="U3895"/>
      <c r="V3895"/>
      <c r="W3895"/>
      <c r="X3895"/>
      <c r="Y3895"/>
      <c r="Z3895"/>
      <c r="AA3895"/>
    </row>
    <row r="3896" spans="1:27" s="44" customFormat="1" x14ac:dyDescent="0.15">
      <c r="A3896" s="66"/>
      <c r="O3896"/>
      <c r="T3896"/>
      <c r="U3896"/>
      <c r="V3896"/>
      <c r="W3896"/>
      <c r="X3896"/>
      <c r="Y3896"/>
      <c r="Z3896"/>
      <c r="AA3896"/>
    </row>
    <row r="3897" spans="1:27" s="44" customFormat="1" x14ac:dyDescent="0.15">
      <c r="A3897" s="66"/>
      <c r="O3897"/>
      <c r="T3897"/>
      <c r="U3897"/>
      <c r="V3897"/>
      <c r="W3897"/>
      <c r="X3897"/>
      <c r="Y3897"/>
      <c r="Z3897"/>
      <c r="AA3897"/>
    </row>
    <row r="3898" spans="1:27" s="44" customFormat="1" x14ac:dyDescent="0.15">
      <c r="A3898" s="66"/>
      <c r="O3898"/>
      <c r="T3898"/>
      <c r="U3898"/>
      <c r="V3898"/>
      <c r="W3898"/>
      <c r="X3898"/>
      <c r="Y3898"/>
      <c r="Z3898"/>
      <c r="AA3898"/>
    </row>
    <row r="3899" spans="1:27" s="44" customFormat="1" x14ac:dyDescent="0.15">
      <c r="A3899" s="66"/>
      <c r="O3899"/>
      <c r="T3899"/>
      <c r="U3899"/>
      <c r="V3899"/>
      <c r="W3899"/>
      <c r="X3899"/>
      <c r="Y3899"/>
      <c r="Z3899"/>
      <c r="AA3899"/>
    </row>
    <row r="3900" spans="1:27" s="44" customFormat="1" x14ac:dyDescent="0.15">
      <c r="A3900" s="66"/>
      <c r="O3900"/>
      <c r="T3900"/>
      <c r="U3900"/>
      <c r="V3900"/>
      <c r="W3900"/>
      <c r="X3900"/>
      <c r="Y3900"/>
      <c r="Z3900"/>
      <c r="AA3900"/>
    </row>
    <row r="3901" spans="1:27" s="44" customFormat="1" x14ac:dyDescent="0.15">
      <c r="A3901" s="66"/>
      <c r="O3901"/>
      <c r="T3901"/>
      <c r="U3901"/>
      <c r="V3901"/>
      <c r="W3901"/>
      <c r="X3901"/>
      <c r="Y3901"/>
      <c r="Z3901"/>
      <c r="AA3901"/>
    </row>
    <row r="3902" spans="1:27" s="44" customFormat="1" x14ac:dyDescent="0.15">
      <c r="A3902" s="66"/>
      <c r="O3902"/>
      <c r="T3902"/>
      <c r="U3902"/>
      <c r="V3902"/>
      <c r="W3902"/>
      <c r="X3902"/>
      <c r="Y3902"/>
      <c r="Z3902"/>
      <c r="AA3902"/>
    </row>
    <row r="3903" spans="1:27" s="44" customFormat="1" x14ac:dyDescent="0.15">
      <c r="A3903" s="66"/>
      <c r="O3903"/>
      <c r="T3903"/>
      <c r="U3903"/>
      <c r="V3903"/>
      <c r="W3903"/>
      <c r="X3903"/>
      <c r="Y3903"/>
      <c r="Z3903"/>
      <c r="AA3903"/>
    </row>
    <row r="3904" spans="1:27" s="44" customFormat="1" x14ac:dyDescent="0.15">
      <c r="A3904" s="66"/>
      <c r="O3904"/>
      <c r="T3904"/>
      <c r="U3904"/>
      <c r="V3904"/>
      <c r="W3904"/>
      <c r="X3904"/>
      <c r="Y3904"/>
      <c r="Z3904"/>
      <c r="AA3904"/>
    </row>
    <row r="3905" spans="1:27" s="44" customFormat="1" x14ac:dyDescent="0.15">
      <c r="A3905" s="66"/>
      <c r="O3905"/>
      <c r="T3905"/>
      <c r="U3905"/>
      <c r="V3905"/>
      <c r="W3905"/>
      <c r="X3905"/>
      <c r="Y3905"/>
      <c r="Z3905"/>
      <c r="AA3905"/>
    </row>
    <row r="3906" spans="1:27" s="44" customFormat="1" x14ac:dyDescent="0.15">
      <c r="A3906" s="66"/>
      <c r="O3906"/>
      <c r="T3906"/>
      <c r="U3906"/>
      <c r="V3906"/>
      <c r="W3906"/>
      <c r="X3906"/>
      <c r="Y3906"/>
      <c r="Z3906"/>
      <c r="AA3906"/>
    </row>
    <row r="3907" spans="1:27" s="44" customFormat="1" x14ac:dyDescent="0.15">
      <c r="A3907" s="66"/>
      <c r="O3907"/>
      <c r="T3907"/>
      <c r="U3907"/>
      <c r="V3907"/>
      <c r="W3907"/>
      <c r="X3907"/>
      <c r="Y3907"/>
      <c r="Z3907"/>
      <c r="AA3907"/>
    </row>
    <row r="3908" spans="1:27" s="44" customFormat="1" x14ac:dyDescent="0.15">
      <c r="A3908" s="66"/>
      <c r="O3908"/>
      <c r="T3908"/>
      <c r="U3908"/>
      <c r="V3908"/>
      <c r="W3908"/>
      <c r="X3908"/>
      <c r="Y3908"/>
      <c r="Z3908"/>
      <c r="AA3908"/>
    </row>
    <row r="3909" spans="1:27" s="44" customFormat="1" x14ac:dyDescent="0.15">
      <c r="A3909" s="66"/>
      <c r="O3909"/>
      <c r="T3909"/>
      <c r="U3909"/>
      <c r="V3909"/>
      <c r="W3909"/>
      <c r="X3909"/>
      <c r="Y3909"/>
      <c r="Z3909"/>
      <c r="AA3909"/>
    </row>
    <row r="3910" spans="1:27" s="44" customFormat="1" x14ac:dyDescent="0.15">
      <c r="A3910" s="66"/>
      <c r="O3910"/>
      <c r="T3910"/>
      <c r="U3910"/>
      <c r="V3910"/>
      <c r="W3910"/>
      <c r="X3910"/>
      <c r="Y3910"/>
      <c r="Z3910"/>
      <c r="AA3910"/>
    </row>
    <row r="3911" spans="1:27" s="44" customFormat="1" x14ac:dyDescent="0.15">
      <c r="A3911" s="66"/>
      <c r="O3911"/>
      <c r="T3911"/>
      <c r="U3911"/>
      <c r="V3911"/>
      <c r="W3911"/>
      <c r="X3911"/>
      <c r="Y3911"/>
      <c r="Z3911"/>
      <c r="AA3911"/>
    </row>
    <row r="3912" spans="1:27" s="44" customFormat="1" x14ac:dyDescent="0.15">
      <c r="A3912" s="66"/>
      <c r="O3912"/>
      <c r="T3912"/>
      <c r="U3912"/>
      <c r="V3912"/>
      <c r="W3912"/>
      <c r="X3912"/>
      <c r="Y3912"/>
      <c r="Z3912"/>
      <c r="AA3912"/>
    </row>
    <row r="3913" spans="1:27" s="44" customFormat="1" x14ac:dyDescent="0.15">
      <c r="A3913" s="66"/>
      <c r="O3913"/>
      <c r="T3913"/>
      <c r="U3913"/>
      <c r="V3913"/>
      <c r="W3913"/>
      <c r="X3913"/>
      <c r="Y3913"/>
      <c r="Z3913"/>
      <c r="AA3913"/>
    </row>
    <row r="3914" spans="1:27" s="44" customFormat="1" x14ac:dyDescent="0.15">
      <c r="A3914" s="66"/>
      <c r="O3914"/>
      <c r="T3914"/>
      <c r="U3914"/>
      <c r="V3914"/>
      <c r="W3914"/>
      <c r="X3914"/>
      <c r="Y3914"/>
      <c r="Z3914"/>
      <c r="AA3914"/>
    </row>
    <row r="3915" spans="1:27" s="44" customFormat="1" x14ac:dyDescent="0.15">
      <c r="A3915" s="66"/>
      <c r="O3915"/>
      <c r="T3915"/>
      <c r="U3915"/>
      <c r="V3915"/>
      <c r="W3915"/>
      <c r="X3915"/>
      <c r="Y3915"/>
      <c r="Z3915"/>
      <c r="AA3915"/>
    </row>
    <row r="3916" spans="1:27" s="44" customFormat="1" x14ac:dyDescent="0.15">
      <c r="A3916" s="66"/>
      <c r="O3916"/>
      <c r="T3916"/>
      <c r="U3916"/>
      <c r="V3916"/>
      <c r="W3916"/>
      <c r="X3916"/>
      <c r="Y3916"/>
      <c r="Z3916"/>
      <c r="AA3916"/>
    </row>
    <row r="3917" spans="1:27" s="44" customFormat="1" x14ac:dyDescent="0.15">
      <c r="A3917" s="66"/>
      <c r="O3917"/>
      <c r="T3917"/>
      <c r="U3917"/>
      <c r="V3917"/>
      <c r="W3917"/>
      <c r="X3917"/>
      <c r="Y3917"/>
      <c r="Z3917"/>
      <c r="AA3917"/>
    </row>
    <row r="3918" spans="1:27" s="44" customFormat="1" x14ac:dyDescent="0.15">
      <c r="A3918" s="66"/>
      <c r="O3918"/>
      <c r="T3918"/>
      <c r="U3918"/>
      <c r="V3918"/>
      <c r="W3918"/>
      <c r="X3918"/>
      <c r="Y3918"/>
      <c r="Z3918"/>
      <c r="AA3918"/>
    </row>
    <row r="3919" spans="1:27" s="44" customFormat="1" x14ac:dyDescent="0.15">
      <c r="A3919" s="66"/>
      <c r="O3919"/>
      <c r="T3919"/>
      <c r="U3919"/>
      <c r="V3919"/>
      <c r="W3919"/>
      <c r="X3919"/>
      <c r="Y3919"/>
      <c r="Z3919"/>
      <c r="AA3919"/>
    </row>
    <row r="3920" spans="1:27" s="44" customFormat="1" x14ac:dyDescent="0.15">
      <c r="A3920" s="66"/>
      <c r="O3920"/>
      <c r="T3920"/>
      <c r="U3920"/>
      <c r="V3920"/>
      <c r="W3920"/>
      <c r="X3920"/>
      <c r="Y3920"/>
      <c r="Z3920"/>
      <c r="AA3920"/>
    </row>
    <row r="3921" spans="1:27" s="44" customFormat="1" x14ac:dyDescent="0.15">
      <c r="A3921" s="66"/>
      <c r="O3921"/>
      <c r="T3921"/>
      <c r="U3921"/>
      <c r="V3921"/>
      <c r="W3921"/>
      <c r="X3921"/>
      <c r="Y3921"/>
      <c r="Z3921"/>
      <c r="AA3921"/>
    </row>
    <row r="3922" spans="1:27" s="44" customFormat="1" x14ac:dyDescent="0.15">
      <c r="A3922" s="66"/>
      <c r="O3922"/>
      <c r="T3922"/>
      <c r="U3922"/>
      <c r="V3922"/>
      <c r="W3922"/>
      <c r="X3922"/>
      <c r="Y3922"/>
      <c r="Z3922"/>
      <c r="AA3922"/>
    </row>
    <row r="3923" spans="1:27" s="44" customFormat="1" x14ac:dyDescent="0.15">
      <c r="A3923" s="66"/>
      <c r="O3923"/>
      <c r="T3923"/>
      <c r="U3923"/>
      <c r="V3923"/>
      <c r="W3923"/>
      <c r="X3923"/>
      <c r="Y3923"/>
      <c r="Z3923"/>
      <c r="AA3923"/>
    </row>
    <row r="3924" spans="1:27" s="44" customFormat="1" x14ac:dyDescent="0.15">
      <c r="A3924" s="66"/>
      <c r="O3924"/>
      <c r="T3924"/>
      <c r="U3924"/>
      <c r="V3924"/>
      <c r="W3924"/>
      <c r="X3924"/>
      <c r="Y3924"/>
      <c r="Z3924"/>
      <c r="AA3924"/>
    </row>
    <row r="3925" spans="1:27" s="44" customFormat="1" x14ac:dyDescent="0.15">
      <c r="A3925" s="66"/>
      <c r="O3925"/>
      <c r="T3925"/>
      <c r="U3925"/>
      <c r="V3925"/>
      <c r="W3925"/>
      <c r="X3925"/>
      <c r="Y3925"/>
      <c r="Z3925"/>
      <c r="AA3925"/>
    </row>
    <row r="3926" spans="1:27" s="44" customFormat="1" x14ac:dyDescent="0.15">
      <c r="A3926" s="66"/>
      <c r="O3926"/>
      <c r="T3926"/>
      <c r="U3926"/>
      <c r="V3926"/>
      <c r="W3926"/>
      <c r="X3926"/>
      <c r="Y3926"/>
      <c r="Z3926"/>
      <c r="AA3926"/>
    </row>
    <row r="3927" spans="1:27" s="44" customFormat="1" x14ac:dyDescent="0.15">
      <c r="A3927" s="66"/>
      <c r="O3927"/>
      <c r="T3927"/>
      <c r="U3927"/>
      <c r="V3927"/>
      <c r="W3927"/>
      <c r="X3927"/>
      <c r="Y3927"/>
      <c r="Z3927"/>
      <c r="AA3927"/>
    </row>
    <row r="3928" spans="1:27" s="44" customFormat="1" x14ac:dyDescent="0.15">
      <c r="A3928" s="66"/>
      <c r="O3928"/>
      <c r="T3928"/>
      <c r="U3928"/>
      <c r="V3928"/>
      <c r="W3928"/>
      <c r="X3928"/>
      <c r="Y3928"/>
      <c r="Z3928"/>
      <c r="AA3928"/>
    </row>
    <row r="3929" spans="1:27" s="44" customFormat="1" x14ac:dyDescent="0.15">
      <c r="A3929" s="66"/>
      <c r="O3929"/>
      <c r="T3929"/>
      <c r="U3929"/>
      <c r="V3929"/>
      <c r="W3929"/>
      <c r="X3929"/>
      <c r="Y3929"/>
      <c r="Z3929"/>
      <c r="AA3929"/>
    </row>
    <row r="3930" spans="1:27" s="44" customFormat="1" x14ac:dyDescent="0.15">
      <c r="A3930" s="66"/>
      <c r="O3930"/>
      <c r="T3930"/>
      <c r="U3930"/>
      <c r="V3930"/>
      <c r="W3930"/>
      <c r="X3930"/>
      <c r="Y3930"/>
      <c r="Z3930"/>
      <c r="AA3930"/>
    </row>
    <row r="3931" spans="1:27" s="44" customFormat="1" x14ac:dyDescent="0.15">
      <c r="A3931" s="66"/>
      <c r="O3931"/>
      <c r="T3931"/>
      <c r="U3931"/>
      <c r="V3931"/>
      <c r="W3931"/>
      <c r="X3931"/>
      <c r="Y3931"/>
      <c r="Z3931"/>
      <c r="AA3931"/>
    </row>
    <row r="3932" spans="1:27" s="44" customFormat="1" x14ac:dyDescent="0.15">
      <c r="A3932" s="66"/>
      <c r="O3932"/>
      <c r="T3932"/>
      <c r="U3932"/>
      <c r="V3932"/>
      <c r="W3932"/>
      <c r="X3932"/>
      <c r="Y3932"/>
      <c r="Z3932"/>
      <c r="AA3932"/>
    </row>
    <row r="3933" spans="1:27" s="44" customFormat="1" x14ac:dyDescent="0.15">
      <c r="A3933" s="66"/>
      <c r="O3933"/>
      <c r="T3933"/>
      <c r="U3933"/>
      <c r="V3933"/>
      <c r="W3933"/>
      <c r="X3933"/>
      <c r="Y3933"/>
      <c r="Z3933"/>
      <c r="AA3933"/>
    </row>
    <row r="3934" spans="1:27" s="44" customFormat="1" x14ac:dyDescent="0.15">
      <c r="A3934" s="66"/>
      <c r="O3934"/>
      <c r="T3934"/>
      <c r="U3934"/>
      <c r="V3934"/>
      <c r="W3934"/>
      <c r="X3934"/>
      <c r="Y3934"/>
      <c r="Z3934"/>
      <c r="AA3934"/>
    </row>
    <row r="3935" spans="1:27" s="44" customFormat="1" x14ac:dyDescent="0.15">
      <c r="A3935" s="66"/>
      <c r="O3935"/>
      <c r="T3935"/>
      <c r="U3935"/>
      <c r="V3935"/>
      <c r="W3935"/>
      <c r="X3935"/>
      <c r="Y3935"/>
      <c r="Z3935"/>
      <c r="AA3935"/>
    </row>
    <row r="3936" spans="1:27" s="44" customFormat="1" x14ac:dyDescent="0.15">
      <c r="A3936" s="66"/>
      <c r="O3936"/>
      <c r="T3936"/>
      <c r="U3936"/>
      <c r="V3936"/>
      <c r="W3936"/>
      <c r="X3936"/>
      <c r="Y3936"/>
      <c r="Z3936"/>
      <c r="AA3936"/>
    </row>
    <row r="3937" spans="1:27" s="44" customFormat="1" x14ac:dyDescent="0.15">
      <c r="A3937" s="66"/>
      <c r="O3937"/>
      <c r="T3937"/>
      <c r="U3937"/>
      <c r="V3937"/>
      <c r="W3937"/>
      <c r="X3937"/>
      <c r="Y3937"/>
      <c r="Z3937"/>
      <c r="AA3937"/>
    </row>
    <row r="3938" spans="1:27" s="44" customFormat="1" x14ac:dyDescent="0.15">
      <c r="A3938" s="66"/>
      <c r="O3938"/>
      <c r="T3938"/>
      <c r="U3938"/>
      <c r="V3938"/>
      <c r="W3938"/>
      <c r="X3938"/>
      <c r="Y3938"/>
      <c r="Z3938"/>
      <c r="AA3938"/>
    </row>
    <row r="3939" spans="1:27" s="44" customFormat="1" x14ac:dyDescent="0.15">
      <c r="A3939" s="66"/>
      <c r="O3939"/>
      <c r="T3939"/>
      <c r="U3939"/>
      <c r="V3939"/>
      <c r="W3939"/>
      <c r="X3939"/>
      <c r="Y3939"/>
      <c r="Z3939"/>
      <c r="AA3939"/>
    </row>
    <row r="3940" spans="1:27" s="44" customFormat="1" x14ac:dyDescent="0.15">
      <c r="A3940" s="66"/>
      <c r="O3940"/>
      <c r="T3940"/>
      <c r="U3940"/>
      <c r="V3940"/>
      <c r="W3940"/>
      <c r="X3940"/>
      <c r="Y3940"/>
      <c r="Z3940"/>
      <c r="AA3940"/>
    </row>
    <row r="3941" spans="1:27" s="44" customFormat="1" x14ac:dyDescent="0.15">
      <c r="A3941" s="66"/>
      <c r="O3941"/>
      <c r="T3941"/>
      <c r="U3941"/>
      <c r="V3941"/>
      <c r="W3941"/>
      <c r="X3941"/>
      <c r="Y3941"/>
      <c r="Z3941"/>
      <c r="AA3941"/>
    </row>
    <row r="3942" spans="1:27" s="44" customFormat="1" x14ac:dyDescent="0.15">
      <c r="A3942" s="66"/>
      <c r="O3942"/>
      <c r="T3942"/>
      <c r="U3942"/>
      <c r="V3942"/>
      <c r="W3942"/>
      <c r="X3942"/>
      <c r="Y3942"/>
      <c r="Z3942"/>
      <c r="AA3942"/>
    </row>
    <row r="3943" spans="1:27" s="44" customFormat="1" x14ac:dyDescent="0.15">
      <c r="A3943" s="66"/>
      <c r="O3943"/>
      <c r="T3943"/>
      <c r="U3943"/>
      <c r="V3943"/>
      <c r="W3943"/>
      <c r="X3943"/>
      <c r="Y3943"/>
      <c r="Z3943"/>
      <c r="AA3943"/>
    </row>
    <row r="3944" spans="1:27" s="44" customFormat="1" x14ac:dyDescent="0.15">
      <c r="A3944" s="66"/>
      <c r="O3944"/>
      <c r="T3944"/>
      <c r="U3944"/>
      <c r="V3944"/>
      <c r="W3944"/>
      <c r="X3944"/>
      <c r="Y3944"/>
      <c r="Z3944"/>
      <c r="AA3944"/>
    </row>
    <row r="3945" spans="1:27" s="44" customFormat="1" x14ac:dyDescent="0.15">
      <c r="A3945" s="66"/>
      <c r="O3945"/>
      <c r="T3945"/>
      <c r="U3945"/>
      <c r="V3945"/>
      <c r="W3945"/>
      <c r="X3945"/>
      <c r="Y3945"/>
      <c r="Z3945"/>
      <c r="AA3945"/>
    </row>
    <row r="3946" spans="1:27" s="44" customFormat="1" x14ac:dyDescent="0.15">
      <c r="A3946" s="66"/>
      <c r="O3946"/>
      <c r="T3946"/>
      <c r="U3946"/>
      <c r="V3946"/>
      <c r="W3946"/>
      <c r="X3946"/>
      <c r="Y3946"/>
      <c r="Z3946"/>
      <c r="AA3946"/>
    </row>
    <row r="3947" spans="1:27" s="44" customFormat="1" x14ac:dyDescent="0.15">
      <c r="A3947" s="66"/>
      <c r="O3947"/>
      <c r="T3947"/>
      <c r="U3947"/>
      <c r="V3947"/>
      <c r="W3947"/>
      <c r="X3947"/>
      <c r="Y3947"/>
      <c r="Z3947"/>
      <c r="AA3947"/>
    </row>
    <row r="3948" spans="1:27" s="44" customFormat="1" x14ac:dyDescent="0.15">
      <c r="A3948" s="66"/>
      <c r="O3948"/>
      <c r="T3948"/>
      <c r="U3948"/>
      <c r="V3948"/>
      <c r="W3948"/>
      <c r="X3948"/>
      <c r="Y3948"/>
      <c r="Z3948"/>
      <c r="AA3948"/>
    </row>
    <row r="3949" spans="1:27" s="44" customFormat="1" x14ac:dyDescent="0.15">
      <c r="A3949" s="66"/>
      <c r="O3949"/>
      <c r="T3949"/>
      <c r="U3949"/>
      <c r="V3949"/>
      <c r="W3949"/>
      <c r="X3949"/>
      <c r="Y3949"/>
      <c r="Z3949"/>
      <c r="AA3949"/>
    </row>
    <row r="3950" spans="1:27" s="44" customFormat="1" x14ac:dyDescent="0.15">
      <c r="A3950" s="66"/>
      <c r="O3950"/>
      <c r="T3950"/>
      <c r="U3950"/>
      <c r="V3950"/>
      <c r="W3950"/>
      <c r="X3950"/>
      <c r="Y3950"/>
      <c r="Z3950"/>
      <c r="AA3950"/>
    </row>
    <row r="3951" spans="1:27" s="44" customFormat="1" x14ac:dyDescent="0.15">
      <c r="A3951" s="66"/>
      <c r="O3951"/>
      <c r="T3951"/>
      <c r="U3951"/>
      <c r="V3951"/>
      <c r="W3951"/>
      <c r="X3951"/>
      <c r="Y3951"/>
      <c r="Z3951"/>
      <c r="AA3951"/>
    </row>
    <row r="3952" spans="1:27" s="44" customFormat="1" x14ac:dyDescent="0.15">
      <c r="A3952" s="66"/>
      <c r="O3952"/>
      <c r="T3952"/>
      <c r="U3952"/>
      <c r="V3952"/>
      <c r="W3952"/>
      <c r="X3952"/>
      <c r="Y3952"/>
      <c r="Z3952"/>
      <c r="AA3952"/>
    </row>
    <row r="3953" spans="1:27" s="44" customFormat="1" x14ac:dyDescent="0.15">
      <c r="A3953" s="66"/>
      <c r="O3953"/>
      <c r="T3953"/>
      <c r="U3953"/>
      <c r="V3953"/>
      <c r="W3953"/>
      <c r="X3953"/>
      <c r="Y3953"/>
      <c r="Z3953"/>
      <c r="AA3953"/>
    </row>
    <row r="3954" spans="1:27" s="44" customFormat="1" x14ac:dyDescent="0.15">
      <c r="A3954" s="66"/>
      <c r="O3954"/>
      <c r="T3954"/>
      <c r="U3954"/>
      <c r="V3954"/>
      <c r="W3954"/>
      <c r="X3954"/>
      <c r="Y3954"/>
      <c r="Z3954"/>
      <c r="AA3954"/>
    </row>
    <row r="3955" spans="1:27" s="44" customFormat="1" x14ac:dyDescent="0.15">
      <c r="A3955" s="66"/>
      <c r="O3955"/>
      <c r="T3955"/>
      <c r="U3955"/>
      <c r="V3955"/>
      <c r="W3955"/>
      <c r="X3955"/>
      <c r="Y3955"/>
      <c r="Z3955"/>
      <c r="AA3955"/>
    </row>
    <row r="3956" spans="1:27" s="44" customFormat="1" x14ac:dyDescent="0.15">
      <c r="A3956" s="66"/>
      <c r="O3956"/>
      <c r="T3956"/>
      <c r="U3956"/>
      <c r="V3956"/>
      <c r="W3956"/>
      <c r="X3956"/>
      <c r="Y3956"/>
      <c r="Z3956"/>
      <c r="AA3956"/>
    </row>
    <row r="3957" spans="1:27" s="44" customFormat="1" x14ac:dyDescent="0.15">
      <c r="A3957" s="66"/>
      <c r="O3957"/>
      <c r="T3957"/>
      <c r="U3957"/>
      <c r="V3957"/>
      <c r="W3957"/>
      <c r="X3957"/>
      <c r="Y3957"/>
      <c r="Z3957"/>
      <c r="AA3957"/>
    </row>
    <row r="3958" spans="1:27" s="44" customFormat="1" x14ac:dyDescent="0.15">
      <c r="A3958" s="66"/>
      <c r="O3958"/>
      <c r="T3958"/>
      <c r="U3958"/>
      <c r="V3958"/>
      <c r="W3958"/>
      <c r="X3958"/>
      <c r="Y3958"/>
      <c r="Z3958"/>
      <c r="AA3958"/>
    </row>
    <row r="3959" spans="1:27" s="44" customFormat="1" x14ac:dyDescent="0.15">
      <c r="A3959" s="66"/>
      <c r="O3959"/>
      <c r="T3959"/>
      <c r="U3959"/>
      <c r="V3959"/>
      <c r="W3959"/>
      <c r="X3959"/>
      <c r="Y3959"/>
      <c r="Z3959"/>
      <c r="AA3959"/>
    </row>
    <row r="3960" spans="1:27" s="44" customFormat="1" x14ac:dyDescent="0.15">
      <c r="A3960" s="66"/>
      <c r="O3960"/>
      <c r="T3960"/>
      <c r="U3960"/>
      <c r="V3960"/>
      <c r="W3960"/>
      <c r="X3960"/>
      <c r="Y3960"/>
      <c r="Z3960"/>
      <c r="AA3960"/>
    </row>
    <row r="3961" spans="1:27" s="44" customFormat="1" x14ac:dyDescent="0.15">
      <c r="A3961" s="66"/>
      <c r="O3961"/>
      <c r="T3961"/>
      <c r="U3961"/>
      <c r="V3961"/>
      <c r="W3961"/>
      <c r="X3961"/>
      <c r="Y3961"/>
      <c r="Z3961"/>
      <c r="AA3961"/>
    </row>
    <row r="3962" spans="1:27" s="44" customFormat="1" x14ac:dyDescent="0.15">
      <c r="A3962" s="66"/>
      <c r="O3962"/>
      <c r="T3962"/>
      <c r="U3962"/>
      <c r="V3962"/>
      <c r="W3962"/>
      <c r="X3962"/>
      <c r="Y3962"/>
      <c r="Z3962"/>
      <c r="AA3962"/>
    </row>
    <row r="3963" spans="1:27" s="44" customFormat="1" x14ac:dyDescent="0.15">
      <c r="A3963" s="66"/>
      <c r="O3963"/>
      <c r="T3963"/>
      <c r="U3963"/>
      <c r="V3963"/>
      <c r="W3963"/>
      <c r="X3963"/>
      <c r="Y3963"/>
      <c r="Z3963"/>
      <c r="AA3963"/>
    </row>
    <row r="3964" spans="1:27" s="44" customFormat="1" x14ac:dyDescent="0.15">
      <c r="A3964" s="66"/>
      <c r="O3964"/>
      <c r="T3964"/>
      <c r="U3964"/>
      <c r="V3964"/>
      <c r="W3964"/>
      <c r="X3964"/>
      <c r="Y3964"/>
      <c r="Z3964"/>
      <c r="AA3964"/>
    </row>
    <row r="3965" spans="1:27" s="44" customFormat="1" x14ac:dyDescent="0.15">
      <c r="A3965" s="66"/>
      <c r="O3965"/>
      <c r="T3965"/>
      <c r="U3965"/>
      <c r="V3965"/>
      <c r="W3965"/>
      <c r="X3965"/>
      <c r="Y3965"/>
      <c r="Z3965"/>
      <c r="AA3965"/>
    </row>
    <row r="3966" spans="1:27" s="44" customFormat="1" x14ac:dyDescent="0.15">
      <c r="A3966" s="66"/>
      <c r="O3966"/>
      <c r="T3966"/>
      <c r="U3966"/>
      <c r="V3966"/>
      <c r="W3966"/>
      <c r="X3966"/>
      <c r="Y3966"/>
      <c r="Z3966"/>
      <c r="AA3966"/>
    </row>
    <row r="3967" spans="1:27" s="44" customFormat="1" x14ac:dyDescent="0.15">
      <c r="A3967" s="66"/>
      <c r="O3967"/>
      <c r="T3967"/>
      <c r="U3967"/>
      <c r="V3967"/>
      <c r="W3967"/>
      <c r="X3967"/>
      <c r="Y3967"/>
      <c r="Z3967"/>
      <c r="AA3967"/>
    </row>
    <row r="3968" spans="1:27" s="44" customFormat="1" x14ac:dyDescent="0.15">
      <c r="A3968" s="66"/>
      <c r="O3968"/>
      <c r="T3968"/>
      <c r="U3968"/>
      <c r="V3968"/>
      <c r="W3968"/>
      <c r="X3968"/>
      <c r="Y3968"/>
      <c r="Z3968"/>
      <c r="AA3968"/>
    </row>
    <row r="3969" spans="1:27" s="44" customFormat="1" x14ac:dyDescent="0.15">
      <c r="A3969" s="66"/>
      <c r="O3969"/>
      <c r="T3969"/>
      <c r="U3969"/>
      <c r="V3969"/>
      <c r="W3969"/>
      <c r="X3969"/>
      <c r="Y3969"/>
      <c r="Z3969"/>
      <c r="AA3969"/>
    </row>
    <row r="3970" spans="1:27" s="44" customFormat="1" x14ac:dyDescent="0.15">
      <c r="A3970" s="66"/>
      <c r="O3970"/>
      <c r="T3970"/>
      <c r="U3970"/>
      <c r="V3970"/>
      <c r="W3970"/>
      <c r="X3970"/>
      <c r="Y3970"/>
      <c r="Z3970"/>
      <c r="AA3970"/>
    </row>
    <row r="3971" spans="1:27" s="44" customFormat="1" x14ac:dyDescent="0.15">
      <c r="A3971" s="66"/>
      <c r="O3971"/>
      <c r="T3971"/>
      <c r="U3971"/>
      <c r="V3971"/>
      <c r="W3971"/>
      <c r="X3971"/>
      <c r="Y3971"/>
      <c r="Z3971"/>
      <c r="AA3971"/>
    </row>
    <row r="3972" spans="1:27" s="44" customFormat="1" x14ac:dyDescent="0.15">
      <c r="A3972" s="66"/>
      <c r="O3972"/>
      <c r="T3972"/>
      <c r="U3972"/>
      <c r="V3972"/>
      <c r="W3972"/>
      <c r="X3972"/>
      <c r="Y3972"/>
      <c r="Z3972"/>
      <c r="AA3972"/>
    </row>
    <row r="3973" spans="1:27" s="44" customFormat="1" x14ac:dyDescent="0.15">
      <c r="A3973" s="66"/>
      <c r="O3973"/>
      <c r="T3973"/>
      <c r="U3973"/>
      <c r="V3973"/>
      <c r="W3973"/>
      <c r="X3973"/>
      <c r="Y3973"/>
      <c r="Z3973"/>
      <c r="AA3973"/>
    </row>
    <row r="3974" spans="1:27" s="44" customFormat="1" x14ac:dyDescent="0.15">
      <c r="A3974" s="66"/>
      <c r="O3974"/>
      <c r="T3974"/>
      <c r="U3974"/>
      <c r="V3974"/>
      <c r="W3974"/>
      <c r="X3974"/>
      <c r="Y3974"/>
      <c r="Z3974"/>
      <c r="AA3974"/>
    </row>
    <row r="3975" spans="1:27" s="44" customFormat="1" x14ac:dyDescent="0.15">
      <c r="A3975" s="66"/>
      <c r="O3975"/>
      <c r="T3975"/>
      <c r="U3975"/>
      <c r="V3975"/>
      <c r="W3975"/>
      <c r="X3975"/>
      <c r="Y3975"/>
      <c r="Z3975"/>
      <c r="AA3975"/>
    </row>
    <row r="3976" spans="1:27" s="44" customFormat="1" x14ac:dyDescent="0.15">
      <c r="A3976" s="66"/>
      <c r="O3976"/>
      <c r="T3976"/>
      <c r="U3976"/>
      <c r="V3976"/>
      <c r="W3976"/>
      <c r="X3976"/>
      <c r="Y3976"/>
      <c r="Z3976"/>
      <c r="AA3976"/>
    </row>
    <row r="3977" spans="1:27" s="44" customFormat="1" x14ac:dyDescent="0.15">
      <c r="A3977" s="66"/>
      <c r="O3977"/>
      <c r="T3977"/>
      <c r="U3977"/>
      <c r="V3977"/>
      <c r="W3977"/>
      <c r="X3977"/>
      <c r="Y3977"/>
      <c r="Z3977"/>
      <c r="AA3977"/>
    </row>
    <row r="3978" spans="1:27" s="44" customFormat="1" x14ac:dyDescent="0.15">
      <c r="A3978" s="66"/>
      <c r="O3978"/>
      <c r="T3978"/>
      <c r="U3978"/>
      <c r="V3978"/>
      <c r="W3978"/>
      <c r="X3978"/>
      <c r="Y3978"/>
      <c r="Z3978"/>
      <c r="AA3978"/>
    </row>
    <row r="3979" spans="1:27" s="44" customFormat="1" x14ac:dyDescent="0.15">
      <c r="A3979" s="66"/>
      <c r="O3979"/>
      <c r="T3979"/>
      <c r="U3979"/>
      <c r="V3979"/>
      <c r="W3979"/>
      <c r="X3979"/>
      <c r="Y3979"/>
      <c r="Z3979"/>
      <c r="AA3979"/>
    </row>
    <row r="3980" spans="1:27" s="44" customFormat="1" x14ac:dyDescent="0.15">
      <c r="A3980" s="66"/>
      <c r="O3980"/>
      <c r="T3980"/>
      <c r="U3980"/>
      <c r="V3980"/>
      <c r="W3980"/>
      <c r="X3980"/>
      <c r="Y3980"/>
      <c r="Z3980"/>
      <c r="AA3980"/>
    </row>
    <row r="3981" spans="1:27" s="44" customFormat="1" x14ac:dyDescent="0.15">
      <c r="A3981" s="66"/>
      <c r="O3981"/>
      <c r="T3981"/>
      <c r="U3981"/>
      <c r="V3981"/>
      <c r="W3981"/>
      <c r="X3981"/>
      <c r="Y3981"/>
      <c r="Z3981"/>
      <c r="AA3981"/>
    </row>
    <row r="3982" spans="1:27" s="44" customFormat="1" x14ac:dyDescent="0.15">
      <c r="A3982" s="66"/>
      <c r="O3982"/>
      <c r="T3982"/>
      <c r="U3982"/>
      <c r="V3982"/>
      <c r="W3982"/>
      <c r="X3982"/>
      <c r="Y3982"/>
      <c r="Z3982"/>
      <c r="AA3982"/>
    </row>
    <row r="3983" spans="1:27" s="44" customFormat="1" x14ac:dyDescent="0.15">
      <c r="A3983" s="66"/>
      <c r="O3983"/>
      <c r="T3983"/>
      <c r="U3983"/>
      <c r="V3983"/>
      <c r="W3983"/>
      <c r="X3983"/>
      <c r="Y3983"/>
      <c r="Z3983"/>
      <c r="AA3983"/>
    </row>
    <row r="3984" spans="1:27" s="44" customFormat="1" x14ac:dyDescent="0.15">
      <c r="A3984" s="66"/>
      <c r="O3984"/>
      <c r="T3984"/>
      <c r="U3984"/>
      <c r="V3984"/>
      <c r="W3984"/>
      <c r="X3984"/>
      <c r="Y3984"/>
      <c r="Z3984"/>
      <c r="AA3984"/>
    </row>
    <row r="3985" spans="1:27" s="44" customFormat="1" x14ac:dyDescent="0.15">
      <c r="A3985" s="66"/>
      <c r="O3985"/>
      <c r="T3985"/>
      <c r="U3985"/>
      <c r="V3985"/>
      <c r="W3985"/>
      <c r="X3985"/>
      <c r="Y3985"/>
      <c r="Z3985"/>
      <c r="AA3985"/>
    </row>
    <row r="3986" spans="1:27" s="44" customFormat="1" x14ac:dyDescent="0.15">
      <c r="A3986" s="66"/>
      <c r="O3986"/>
      <c r="T3986"/>
      <c r="U3986"/>
      <c r="V3986"/>
      <c r="W3986"/>
      <c r="X3986"/>
      <c r="Y3986"/>
      <c r="Z3986"/>
      <c r="AA3986"/>
    </row>
    <row r="3987" spans="1:27" s="44" customFormat="1" x14ac:dyDescent="0.15">
      <c r="A3987" s="66"/>
      <c r="O3987"/>
      <c r="T3987"/>
      <c r="U3987"/>
      <c r="V3987"/>
      <c r="W3987"/>
      <c r="X3987"/>
      <c r="Y3987"/>
      <c r="Z3987"/>
      <c r="AA3987"/>
    </row>
    <row r="3988" spans="1:27" s="44" customFormat="1" x14ac:dyDescent="0.15">
      <c r="A3988" s="66"/>
      <c r="O3988"/>
      <c r="T3988"/>
      <c r="U3988"/>
      <c r="V3988"/>
      <c r="W3988"/>
      <c r="X3988"/>
      <c r="Y3988"/>
      <c r="Z3988"/>
      <c r="AA3988"/>
    </row>
    <row r="3989" spans="1:27" s="44" customFormat="1" x14ac:dyDescent="0.15">
      <c r="A3989" s="66"/>
      <c r="O3989"/>
      <c r="T3989"/>
      <c r="U3989"/>
      <c r="V3989"/>
      <c r="W3989"/>
      <c r="X3989"/>
      <c r="Y3989"/>
      <c r="Z3989"/>
      <c r="AA3989"/>
    </row>
    <row r="3990" spans="1:27" s="44" customFormat="1" x14ac:dyDescent="0.15">
      <c r="A3990" s="66"/>
      <c r="O3990"/>
      <c r="T3990"/>
      <c r="U3990"/>
      <c r="V3990"/>
      <c r="W3990"/>
      <c r="X3990"/>
      <c r="Y3990"/>
      <c r="Z3990"/>
      <c r="AA3990"/>
    </row>
    <row r="3991" spans="1:27" s="44" customFormat="1" x14ac:dyDescent="0.15">
      <c r="A3991" s="66"/>
      <c r="O3991"/>
      <c r="T3991"/>
      <c r="U3991"/>
      <c r="V3991"/>
      <c r="W3991"/>
      <c r="X3991"/>
      <c r="Y3991"/>
      <c r="Z3991"/>
      <c r="AA3991"/>
    </row>
    <row r="3992" spans="1:27" s="44" customFormat="1" x14ac:dyDescent="0.15">
      <c r="A3992" s="66"/>
      <c r="O3992"/>
      <c r="T3992"/>
      <c r="U3992"/>
      <c r="V3992"/>
      <c r="W3992"/>
      <c r="X3992"/>
      <c r="Y3992"/>
      <c r="Z3992"/>
      <c r="AA3992"/>
    </row>
    <row r="3993" spans="1:27" s="44" customFormat="1" x14ac:dyDescent="0.15">
      <c r="A3993" s="66"/>
      <c r="O3993"/>
      <c r="T3993"/>
      <c r="U3993"/>
      <c r="V3993"/>
      <c r="W3993"/>
      <c r="X3993"/>
      <c r="Y3993"/>
      <c r="Z3993"/>
      <c r="AA3993"/>
    </row>
    <row r="3994" spans="1:27" s="44" customFormat="1" x14ac:dyDescent="0.15">
      <c r="A3994" s="66"/>
      <c r="O3994"/>
      <c r="T3994"/>
      <c r="U3994"/>
      <c r="V3994"/>
      <c r="W3994"/>
      <c r="X3994"/>
      <c r="Y3994"/>
      <c r="Z3994"/>
      <c r="AA3994"/>
    </row>
    <row r="3995" spans="1:27" s="44" customFormat="1" x14ac:dyDescent="0.15">
      <c r="A3995" s="66"/>
      <c r="O3995"/>
      <c r="T3995"/>
      <c r="U3995"/>
      <c r="V3995"/>
      <c r="W3995"/>
      <c r="X3995"/>
      <c r="Y3995"/>
      <c r="Z3995"/>
      <c r="AA3995"/>
    </row>
    <row r="3996" spans="1:27" s="44" customFormat="1" x14ac:dyDescent="0.15">
      <c r="A3996" s="66"/>
      <c r="O3996"/>
      <c r="T3996"/>
      <c r="U3996"/>
      <c r="V3996"/>
      <c r="W3996"/>
      <c r="X3996"/>
      <c r="Y3996"/>
      <c r="Z3996"/>
      <c r="AA3996"/>
    </row>
    <row r="3997" spans="1:27" s="44" customFormat="1" x14ac:dyDescent="0.15">
      <c r="A3997" s="66"/>
      <c r="O3997"/>
      <c r="T3997"/>
      <c r="U3997"/>
      <c r="V3997"/>
      <c r="W3997"/>
      <c r="X3997"/>
      <c r="Y3997"/>
      <c r="Z3997"/>
      <c r="AA3997"/>
    </row>
    <row r="3998" spans="1:27" s="44" customFormat="1" x14ac:dyDescent="0.15">
      <c r="A3998" s="66"/>
      <c r="O3998"/>
      <c r="T3998"/>
      <c r="U3998"/>
      <c r="V3998"/>
      <c r="W3998"/>
      <c r="X3998"/>
      <c r="Y3998"/>
      <c r="Z3998"/>
      <c r="AA3998"/>
    </row>
    <row r="3999" spans="1:27" s="44" customFormat="1" x14ac:dyDescent="0.15">
      <c r="A3999" s="66"/>
      <c r="O3999"/>
      <c r="T3999"/>
      <c r="U3999"/>
      <c r="V3999"/>
      <c r="W3999"/>
      <c r="X3999"/>
      <c r="Y3999"/>
      <c r="Z3999"/>
      <c r="AA3999"/>
    </row>
    <row r="4000" spans="1:27" s="44" customFormat="1" x14ac:dyDescent="0.15">
      <c r="A4000" s="66"/>
      <c r="O4000"/>
      <c r="T4000"/>
      <c r="U4000"/>
      <c r="V4000"/>
      <c r="W4000"/>
      <c r="X4000"/>
      <c r="Y4000"/>
      <c r="Z4000"/>
      <c r="AA4000"/>
    </row>
    <row r="4001" spans="1:27" s="44" customFormat="1" x14ac:dyDescent="0.15">
      <c r="A4001" s="66"/>
      <c r="O4001"/>
      <c r="T4001"/>
      <c r="U4001"/>
      <c r="V4001"/>
      <c r="W4001"/>
      <c r="X4001"/>
      <c r="Y4001"/>
      <c r="Z4001"/>
      <c r="AA4001"/>
    </row>
    <row r="4002" spans="1:27" s="44" customFormat="1" x14ac:dyDescent="0.15">
      <c r="A4002" s="66"/>
      <c r="O4002"/>
      <c r="T4002"/>
      <c r="U4002"/>
      <c r="V4002"/>
      <c r="W4002"/>
      <c r="X4002"/>
      <c r="Y4002"/>
      <c r="Z4002"/>
      <c r="AA4002"/>
    </row>
    <row r="4003" spans="1:27" s="44" customFormat="1" x14ac:dyDescent="0.15">
      <c r="A4003" s="66"/>
      <c r="O4003"/>
      <c r="T4003"/>
      <c r="U4003"/>
      <c r="V4003"/>
      <c r="W4003"/>
      <c r="X4003"/>
      <c r="Y4003"/>
      <c r="Z4003"/>
      <c r="AA4003"/>
    </row>
    <row r="4004" spans="1:27" s="44" customFormat="1" x14ac:dyDescent="0.15">
      <c r="A4004" s="66"/>
      <c r="O4004"/>
      <c r="T4004"/>
      <c r="U4004"/>
      <c r="V4004"/>
      <c r="W4004"/>
      <c r="X4004"/>
      <c r="Y4004"/>
      <c r="Z4004"/>
      <c r="AA4004"/>
    </row>
    <row r="4005" spans="1:27" s="44" customFormat="1" x14ac:dyDescent="0.15">
      <c r="A4005" s="66"/>
      <c r="O4005"/>
      <c r="T4005"/>
      <c r="U4005"/>
      <c r="V4005"/>
      <c r="W4005"/>
      <c r="X4005"/>
      <c r="Y4005"/>
      <c r="Z4005"/>
      <c r="AA4005"/>
    </row>
    <row r="4006" spans="1:27" s="44" customFormat="1" x14ac:dyDescent="0.15">
      <c r="A4006" s="66"/>
      <c r="O4006"/>
      <c r="T4006"/>
      <c r="U4006"/>
      <c r="V4006"/>
      <c r="W4006"/>
      <c r="X4006"/>
      <c r="Y4006"/>
      <c r="Z4006"/>
      <c r="AA4006"/>
    </row>
    <row r="4007" spans="1:27" s="44" customFormat="1" x14ac:dyDescent="0.15">
      <c r="A4007" s="66"/>
      <c r="O4007"/>
      <c r="T4007"/>
      <c r="U4007"/>
      <c r="V4007"/>
      <c r="W4007"/>
      <c r="X4007"/>
      <c r="Y4007"/>
      <c r="Z4007"/>
      <c r="AA4007"/>
    </row>
    <row r="4008" spans="1:27" s="44" customFormat="1" x14ac:dyDescent="0.15">
      <c r="A4008" s="66"/>
      <c r="O4008"/>
      <c r="T4008"/>
      <c r="U4008"/>
      <c r="V4008"/>
      <c r="W4008"/>
      <c r="X4008"/>
      <c r="Y4008"/>
      <c r="Z4008"/>
      <c r="AA4008"/>
    </row>
    <row r="4009" spans="1:27" s="44" customFormat="1" x14ac:dyDescent="0.15">
      <c r="A4009" s="66"/>
      <c r="O4009"/>
      <c r="T4009"/>
      <c r="U4009"/>
      <c r="V4009"/>
      <c r="W4009"/>
      <c r="X4009"/>
      <c r="Y4009"/>
      <c r="Z4009"/>
      <c r="AA4009"/>
    </row>
    <row r="4010" spans="1:27" s="44" customFormat="1" x14ac:dyDescent="0.15">
      <c r="A4010" s="66"/>
      <c r="O4010"/>
      <c r="T4010"/>
      <c r="U4010"/>
      <c r="V4010"/>
      <c r="W4010"/>
      <c r="X4010"/>
      <c r="Y4010"/>
      <c r="Z4010"/>
      <c r="AA4010"/>
    </row>
    <row r="4011" spans="1:27" s="44" customFormat="1" x14ac:dyDescent="0.15">
      <c r="A4011" s="66"/>
      <c r="O4011"/>
      <c r="T4011"/>
      <c r="U4011"/>
      <c r="V4011"/>
      <c r="W4011"/>
      <c r="X4011"/>
      <c r="Y4011"/>
      <c r="Z4011"/>
      <c r="AA4011"/>
    </row>
    <row r="4012" spans="1:27" s="44" customFormat="1" x14ac:dyDescent="0.15">
      <c r="A4012" s="66"/>
      <c r="O4012"/>
      <c r="T4012"/>
      <c r="U4012"/>
      <c r="V4012"/>
      <c r="W4012"/>
      <c r="X4012"/>
      <c r="Y4012"/>
      <c r="Z4012"/>
      <c r="AA4012"/>
    </row>
    <row r="4013" spans="1:27" s="44" customFormat="1" x14ac:dyDescent="0.15">
      <c r="A4013" s="66"/>
      <c r="O4013"/>
      <c r="T4013"/>
      <c r="U4013"/>
      <c r="V4013"/>
      <c r="W4013"/>
      <c r="X4013"/>
      <c r="Y4013"/>
      <c r="Z4013"/>
      <c r="AA4013"/>
    </row>
    <row r="4014" spans="1:27" s="44" customFormat="1" x14ac:dyDescent="0.15">
      <c r="A4014" s="66"/>
      <c r="O4014"/>
      <c r="T4014"/>
      <c r="U4014"/>
      <c r="V4014"/>
      <c r="W4014"/>
      <c r="X4014"/>
      <c r="Y4014"/>
      <c r="Z4014"/>
      <c r="AA4014"/>
    </row>
    <row r="4015" spans="1:27" s="44" customFormat="1" x14ac:dyDescent="0.15">
      <c r="A4015" s="66"/>
      <c r="O4015"/>
      <c r="T4015"/>
      <c r="U4015"/>
      <c r="V4015"/>
      <c r="W4015"/>
      <c r="X4015"/>
      <c r="Y4015"/>
      <c r="Z4015"/>
      <c r="AA4015"/>
    </row>
    <row r="4016" spans="1:27" s="44" customFormat="1" x14ac:dyDescent="0.15">
      <c r="A4016" s="66"/>
      <c r="O4016"/>
      <c r="T4016"/>
      <c r="U4016"/>
      <c r="V4016"/>
      <c r="W4016"/>
      <c r="X4016"/>
      <c r="Y4016"/>
      <c r="Z4016"/>
      <c r="AA4016"/>
    </row>
    <row r="4017" spans="1:27" s="44" customFormat="1" x14ac:dyDescent="0.15">
      <c r="A4017" s="66"/>
      <c r="O4017"/>
      <c r="T4017"/>
      <c r="U4017"/>
      <c r="V4017"/>
      <c r="W4017"/>
      <c r="X4017"/>
      <c r="Y4017"/>
      <c r="Z4017"/>
      <c r="AA4017"/>
    </row>
    <row r="4018" spans="1:27" s="44" customFormat="1" x14ac:dyDescent="0.15">
      <c r="A4018" s="66"/>
      <c r="O4018"/>
      <c r="T4018"/>
      <c r="U4018"/>
      <c r="V4018"/>
      <c r="W4018"/>
      <c r="X4018"/>
      <c r="Y4018"/>
      <c r="Z4018"/>
      <c r="AA4018"/>
    </row>
    <row r="4019" spans="1:27" s="44" customFormat="1" x14ac:dyDescent="0.15">
      <c r="A4019" s="66"/>
      <c r="O4019"/>
      <c r="T4019"/>
      <c r="U4019"/>
      <c r="V4019"/>
      <c r="W4019"/>
      <c r="X4019"/>
      <c r="Y4019"/>
      <c r="Z4019"/>
      <c r="AA4019"/>
    </row>
    <row r="4020" spans="1:27" s="44" customFormat="1" x14ac:dyDescent="0.15">
      <c r="A4020" s="66"/>
      <c r="O4020"/>
      <c r="T4020"/>
      <c r="U4020"/>
      <c r="V4020"/>
      <c r="W4020"/>
      <c r="X4020"/>
      <c r="Y4020"/>
      <c r="Z4020"/>
      <c r="AA4020"/>
    </row>
    <row r="4021" spans="1:27" s="44" customFormat="1" x14ac:dyDescent="0.15">
      <c r="A4021" s="66"/>
      <c r="O4021"/>
      <c r="T4021"/>
      <c r="U4021"/>
      <c r="V4021"/>
      <c r="W4021"/>
      <c r="X4021"/>
      <c r="Y4021"/>
      <c r="Z4021"/>
      <c r="AA4021"/>
    </row>
    <row r="4022" spans="1:27" s="44" customFormat="1" x14ac:dyDescent="0.15">
      <c r="A4022" s="66"/>
      <c r="O4022"/>
      <c r="T4022"/>
      <c r="U4022"/>
      <c r="V4022"/>
      <c r="W4022"/>
      <c r="X4022"/>
      <c r="Y4022"/>
      <c r="Z4022"/>
      <c r="AA4022"/>
    </row>
    <row r="4023" spans="1:27" s="44" customFormat="1" x14ac:dyDescent="0.15">
      <c r="A4023" s="66"/>
      <c r="O4023"/>
      <c r="T4023"/>
      <c r="U4023"/>
      <c r="V4023"/>
      <c r="W4023"/>
      <c r="X4023"/>
      <c r="Y4023"/>
      <c r="Z4023"/>
      <c r="AA4023"/>
    </row>
    <row r="4024" spans="1:27" s="44" customFormat="1" x14ac:dyDescent="0.15">
      <c r="A4024" s="66"/>
      <c r="O4024"/>
      <c r="T4024"/>
      <c r="U4024"/>
      <c r="V4024"/>
      <c r="W4024"/>
      <c r="X4024"/>
      <c r="Y4024"/>
      <c r="Z4024"/>
      <c r="AA4024"/>
    </row>
    <row r="4025" spans="1:27" s="44" customFormat="1" x14ac:dyDescent="0.15">
      <c r="A4025" s="66"/>
      <c r="O4025"/>
      <c r="T4025"/>
      <c r="U4025"/>
      <c r="V4025"/>
      <c r="W4025"/>
      <c r="X4025"/>
      <c r="Y4025"/>
      <c r="Z4025"/>
      <c r="AA4025"/>
    </row>
    <row r="4026" spans="1:27" s="44" customFormat="1" x14ac:dyDescent="0.15">
      <c r="A4026" s="66"/>
      <c r="O4026"/>
      <c r="T4026"/>
      <c r="U4026"/>
      <c r="V4026"/>
      <c r="W4026"/>
      <c r="X4026"/>
      <c r="Y4026"/>
      <c r="Z4026"/>
      <c r="AA4026"/>
    </row>
    <row r="4027" spans="1:27" s="44" customFormat="1" x14ac:dyDescent="0.15">
      <c r="A4027" s="66"/>
      <c r="O4027"/>
      <c r="T4027"/>
      <c r="U4027"/>
      <c r="V4027"/>
      <c r="W4027"/>
      <c r="X4027"/>
      <c r="Y4027"/>
      <c r="Z4027"/>
      <c r="AA4027"/>
    </row>
    <row r="4028" spans="1:27" s="44" customFormat="1" x14ac:dyDescent="0.15">
      <c r="A4028" s="66"/>
      <c r="O4028"/>
      <c r="T4028"/>
      <c r="U4028"/>
      <c r="V4028"/>
      <c r="W4028"/>
      <c r="X4028"/>
      <c r="Y4028"/>
      <c r="Z4028"/>
      <c r="AA4028"/>
    </row>
    <row r="4029" spans="1:27" s="44" customFormat="1" x14ac:dyDescent="0.15">
      <c r="A4029" s="66"/>
      <c r="O4029"/>
      <c r="T4029"/>
      <c r="U4029"/>
      <c r="V4029"/>
      <c r="W4029"/>
      <c r="X4029"/>
      <c r="Y4029"/>
      <c r="Z4029"/>
      <c r="AA4029"/>
    </row>
    <row r="4030" spans="1:27" s="44" customFormat="1" x14ac:dyDescent="0.15">
      <c r="A4030" s="66"/>
      <c r="O4030"/>
      <c r="T4030"/>
      <c r="U4030"/>
      <c r="V4030"/>
      <c r="W4030"/>
      <c r="X4030"/>
      <c r="Y4030"/>
      <c r="Z4030"/>
      <c r="AA4030"/>
    </row>
    <row r="4031" spans="1:27" s="44" customFormat="1" x14ac:dyDescent="0.15">
      <c r="A4031" s="66"/>
      <c r="O4031"/>
      <c r="T4031"/>
      <c r="U4031"/>
      <c r="V4031"/>
      <c r="W4031"/>
      <c r="X4031"/>
      <c r="Y4031"/>
      <c r="Z4031"/>
      <c r="AA4031"/>
    </row>
    <row r="4032" spans="1:27" s="44" customFormat="1" x14ac:dyDescent="0.15">
      <c r="A4032" s="66"/>
      <c r="O4032"/>
      <c r="T4032"/>
      <c r="U4032"/>
      <c r="V4032"/>
      <c r="W4032"/>
      <c r="X4032"/>
      <c r="Y4032"/>
      <c r="Z4032"/>
      <c r="AA4032"/>
    </row>
    <row r="4033" spans="1:27" s="44" customFormat="1" x14ac:dyDescent="0.15">
      <c r="A4033" s="66"/>
      <c r="O4033"/>
      <c r="T4033"/>
      <c r="U4033"/>
      <c r="V4033"/>
      <c r="W4033"/>
      <c r="X4033"/>
      <c r="Y4033"/>
      <c r="Z4033"/>
      <c r="AA4033"/>
    </row>
    <row r="4034" spans="1:27" s="44" customFormat="1" x14ac:dyDescent="0.15">
      <c r="A4034" s="66"/>
      <c r="O4034"/>
      <c r="T4034"/>
      <c r="U4034"/>
      <c r="V4034"/>
      <c r="W4034"/>
      <c r="X4034"/>
      <c r="Y4034"/>
      <c r="Z4034"/>
      <c r="AA4034"/>
    </row>
    <row r="4035" spans="1:27" s="44" customFormat="1" x14ac:dyDescent="0.15">
      <c r="A4035" s="66"/>
      <c r="O4035"/>
      <c r="T4035"/>
      <c r="U4035"/>
      <c r="V4035"/>
      <c r="W4035"/>
      <c r="X4035"/>
      <c r="Y4035"/>
      <c r="Z4035"/>
      <c r="AA4035"/>
    </row>
    <row r="4036" spans="1:27" s="44" customFormat="1" x14ac:dyDescent="0.15">
      <c r="A4036" s="66"/>
      <c r="O4036"/>
      <c r="T4036"/>
      <c r="U4036"/>
      <c r="V4036"/>
      <c r="W4036"/>
      <c r="X4036"/>
      <c r="Y4036"/>
      <c r="Z4036"/>
      <c r="AA4036"/>
    </row>
    <row r="4037" spans="1:27" s="44" customFormat="1" x14ac:dyDescent="0.15">
      <c r="A4037" s="66"/>
      <c r="O4037"/>
      <c r="T4037"/>
      <c r="U4037"/>
      <c r="V4037"/>
      <c r="W4037"/>
      <c r="X4037"/>
      <c r="Y4037"/>
      <c r="Z4037"/>
      <c r="AA4037"/>
    </row>
    <row r="4038" spans="1:27" s="44" customFormat="1" x14ac:dyDescent="0.15">
      <c r="A4038" s="66"/>
      <c r="O4038"/>
      <c r="T4038"/>
      <c r="U4038"/>
      <c r="V4038"/>
      <c r="W4038"/>
      <c r="X4038"/>
      <c r="Y4038"/>
      <c r="Z4038"/>
      <c r="AA4038"/>
    </row>
    <row r="4039" spans="1:27" s="44" customFormat="1" x14ac:dyDescent="0.15">
      <c r="A4039" s="66"/>
      <c r="O4039"/>
      <c r="T4039"/>
      <c r="U4039"/>
      <c r="V4039"/>
      <c r="W4039"/>
      <c r="X4039"/>
      <c r="Y4039"/>
      <c r="Z4039"/>
      <c r="AA4039"/>
    </row>
    <row r="4040" spans="1:27" s="44" customFormat="1" x14ac:dyDescent="0.15">
      <c r="A4040" s="66"/>
      <c r="O4040"/>
      <c r="T4040"/>
      <c r="U4040"/>
      <c r="V4040"/>
      <c r="W4040"/>
      <c r="X4040"/>
      <c r="Y4040"/>
      <c r="Z4040"/>
      <c r="AA4040"/>
    </row>
    <row r="4041" spans="1:27" s="44" customFormat="1" x14ac:dyDescent="0.15">
      <c r="A4041" s="66"/>
      <c r="O4041"/>
      <c r="T4041"/>
      <c r="U4041"/>
      <c r="V4041"/>
      <c r="W4041"/>
      <c r="X4041"/>
      <c r="Y4041"/>
      <c r="Z4041"/>
      <c r="AA4041"/>
    </row>
    <row r="4042" spans="1:27" s="44" customFormat="1" x14ac:dyDescent="0.15">
      <c r="A4042" s="66"/>
      <c r="O4042"/>
      <c r="T4042"/>
      <c r="U4042"/>
      <c r="V4042"/>
      <c r="W4042"/>
      <c r="X4042"/>
      <c r="Y4042"/>
      <c r="Z4042"/>
      <c r="AA4042"/>
    </row>
    <row r="4043" spans="1:27" s="44" customFormat="1" x14ac:dyDescent="0.15">
      <c r="A4043" s="66"/>
      <c r="O4043"/>
      <c r="T4043"/>
      <c r="U4043"/>
      <c r="V4043"/>
      <c r="W4043"/>
      <c r="X4043"/>
      <c r="Y4043"/>
      <c r="Z4043"/>
      <c r="AA4043"/>
    </row>
    <row r="4044" spans="1:27" s="44" customFormat="1" x14ac:dyDescent="0.15">
      <c r="A4044" s="66"/>
      <c r="O4044"/>
      <c r="T4044"/>
      <c r="U4044"/>
      <c r="V4044"/>
      <c r="W4044"/>
      <c r="X4044"/>
      <c r="Y4044"/>
      <c r="Z4044"/>
      <c r="AA4044"/>
    </row>
    <row r="4045" spans="1:27" s="44" customFormat="1" x14ac:dyDescent="0.15">
      <c r="A4045" s="66"/>
      <c r="O4045"/>
      <c r="T4045"/>
      <c r="U4045"/>
      <c r="V4045"/>
      <c r="W4045"/>
      <c r="X4045"/>
      <c r="Y4045"/>
      <c r="Z4045"/>
      <c r="AA4045"/>
    </row>
    <row r="4046" spans="1:27" s="44" customFormat="1" x14ac:dyDescent="0.15">
      <c r="A4046" s="66"/>
      <c r="O4046"/>
      <c r="T4046"/>
      <c r="U4046"/>
      <c r="V4046"/>
      <c r="W4046"/>
      <c r="X4046"/>
      <c r="Y4046"/>
      <c r="Z4046"/>
      <c r="AA4046"/>
    </row>
    <row r="4047" spans="1:27" s="44" customFormat="1" x14ac:dyDescent="0.15">
      <c r="A4047" s="66"/>
      <c r="O4047"/>
      <c r="T4047"/>
      <c r="U4047"/>
      <c r="V4047"/>
      <c r="W4047"/>
      <c r="X4047"/>
      <c r="Y4047"/>
      <c r="Z4047"/>
      <c r="AA4047"/>
    </row>
    <row r="4048" spans="1:27" s="44" customFormat="1" x14ac:dyDescent="0.15">
      <c r="A4048" s="66"/>
      <c r="O4048"/>
      <c r="T4048"/>
      <c r="U4048"/>
      <c r="V4048"/>
      <c r="W4048"/>
      <c r="X4048"/>
      <c r="Y4048"/>
      <c r="Z4048"/>
      <c r="AA4048"/>
    </row>
    <row r="4049" spans="1:27" s="44" customFormat="1" x14ac:dyDescent="0.15">
      <c r="A4049" s="66"/>
      <c r="O4049"/>
      <c r="T4049"/>
      <c r="U4049"/>
      <c r="V4049"/>
      <c r="W4049"/>
      <c r="X4049"/>
      <c r="Y4049"/>
      <c r="Z4049"/>
      <c r="AA4049"/>
    </row>
    <row r="4050" spans="1:27" s="44" customFormat="1" x14ac:dyDescent="0.15">
      <c r="A4050" s="66"/>
      <c r="O4050"/>
      <c r="T4050"/>
      <c r="U4050"/>
      <c r="V4050"/>
      <c r="W4050"/>
      <c r="X4050"/>
      <c r="Y4050"/>
      <c r="Z4050"/>
      <c r="AA4050"/>
    </row>
    <row r="4051" spans="1:27" s="44" customFormat="1" x14ac:dyDescent="0.15">
      <c r="A4051" s="66"/>
      <c r="O4051"/>
      <c r="T4051"/>
      <c r="U4051"/>
      <c r="V4051"/>
      <c r="W4051"/>
      <c r="X4051"/>
      <c r="Y4051"/>
      <c r="Z4051"/>
      <c r="AA4051"/>
    </row>
    <row r="4052" spans="1:27" s="44" customFormat="1" x14ac:dyDescent="0.15">
      <c r="A4052" s="66"/>
      <c r="O4052"/>
      <c r="T4052"/>
      <c r="U4052"/>
      <c r="V4052"/>
      <c r="W4052"/>
      <c r="X4052"/>
      <c r="Y4052"/>
      <c r="Z4052"/>
      <c r="AA4052"/>
    </row>
    <row r="4053" spans="1:27" s="44" customFormat="1" x14ac:dyDescent="0.15">
      <c r="A4053" s="66"/>
      <c r="O4053"/>
      <c r="T4053"/>
      <c r="U4053"/>
      <c r="V4053"/>
      <c r="W4053"/>
      <c r="X4053"/>
      <c r="Y4053"/>
      <c r="Z4053"/>
      <c r="AA4053"/>
    </row>
    <row r="4054" spans="1:27" s="44" customFormat="1" x14ac:dyDescent="0.15">
      <c r="A4054" s="66"/>
      <c r="O4054"/>
      <c r="T4054"/>
      <c r="U4054"/>
      <c r="V4054"/>
      <c r="W4054"/>
      <c r="X4054"/>
      <c r="Y4054"/>
      <c r="Z4054"/>
      <c r="AA4054"/>
    </row>
    <row r="4055" spans="1:27" s="44" customFormat="1" x14ac:dyDescent="0.15">
      <c r="A4055" s="66"/>
      <c r="O4055"/>
      <c r="T4055"/>
      <c r="U4055"/>
      <c r="V4055"/>
      <c r="W4055"/>
      <c r="X4055"/>
      <c r="Y4055"/>
      <c r="Z4055"/>
      <c r="AA4055"/>
    </row>
    <row r="4056" spans="1:27" s="44" customFormat="1" x14ac:dyDescent="0.15">
      <c r="A4056" s="66"/>
      <c r="O4056"/>
      <c r="T4056"/>
      <c r="U4056"/>
      <c r="V4056"/>
      <c r="W4056"/>
      <c r="X4056"/>
      <c r="Y4056"/>
      <c r="Z4056"/>
      <c r="AA4056"/>
    </row>
    <row r="4057" spans="1:27" s="44" customFormat="1" x14ac:dyDescent="0.15">
      <c r="A4057" s="66"/>
      <c r="O4057"/>
      <c r="T4057"/>
      <c r="U4057"/>
      <c r="V4057"/>
      <c r="W4057"/>
      <c r="X4057"/>
      <c r="Y4057"/>
      <c r="Z4057"/>
      <c r="AA4057"/>
    </row>
    <row r="4058" spans="1:27" s="44" customFormat="1" x14ac:dyDescent="0.15">
      <c r="A4058" s="66"/>
      <c r="O4058"/>
      <c r="T4058"/>
      <c r="U4058"/>
      <c r="V4058"/>
      <c r="W4058"/>
      <c r="X4058"/>
      <c r="Y4058"/>
      <c r="Z4058"/>
      <c r="AA4058"/>
    </row>
    <row r="4059" spans="1:27" s="44" customFormat="1" x14ac:dyDescent="0.15">
      <c r="A4059" s="66"/>
      <c r="O4059"/>
      <c r="T4059"/>
      <c r="U4059"/>
      <c r="V4059"/>
      <c r="W4059"/>
      <c r="X4059"/>
      <c r="Y4059"/>
      <c r="Z4059"/>
      <c r="AA4059"/>
    </row>
    <row r="4060" spans="1:27" s="44" customFormat="1" x14ac:dyDescent="0.15">
      <c r="A4060" s="66"/>
      <c r="O4060"/>
      <c r="T4060"/>
      <c r="U4060"/>
      <c r="V4060"/>
      <c r="W4060"/>
      <c r="X4060"/>
      <c r="Y4060"/>
      <c r="Z4060"/>
      <c r="AA4060"/>
    </row>
    <row r="4061" spans="1:27" s="44" customFormat="1" x14ac:dyDescent="0.15">
      <c r="A4061" s="66"/>
      <c r="O4061"/>
      <c r="T4061"/>
      <c r="U4061"/>
      <c r="V4061"/>
      <c r="W4061"/>
      <c r="X4061"/>
      <c r="Y4061"/>
      <c r="Z4061"/>
      <c r="AA4061"/>
    </row>
    <row r="4062" spans="1:27" s="44" customFormat="1" x14ac:dyDescent="0.15">
      <c r="A4062" s="66"/>
      <c r="O4062"/>
      <c r="T4062"/>
      <c r="U4062"/>
      <c r="V4062"/>
      <c r="W4062"/>
      <c r="X4062"/>
      <c r="Y4062"/>
      <c r="Z4062"/>
      <c r="AA4062"/>
    </row>
    <row r="4063" spans="1:27" s="44" customFormat="1" x14ac:dyDescent="0.15">
      <c r="A4063" s="66"/>
      <c r="O4063"/>
      <c r="T4063"/>
      <c r="U4063"/>
      <c r="V4063"/>
      <c r="W4063"/>
      <c r="X4063"/>
      <c r="Y4063"/>
      <c r="Z4063"/>
      <c r="AA4063"/>
    </row>
    <row r="4064" spans="1:27" s="44" customFormat="1" x14ac:dyDescent="0.15">
      <c r="A4064" s="66"/>
      <c r="O4064"/>
      <c r="T4064"/>
      <c r="U4064"/>
      <c r="V4064"/>
      <c r="W4064"/>
      <c r="X4064"/>
      <c r="Y4064"/>
      <c r="Z4064"/>
      <c r="AA4064"/>
    </row>
    <row r="4065" spans="1:27" s="44" customFormat="1" x14ac:dyDescent="0.15">
      <c r="A4065" s="66"/>
      <c r="O4065"/>
      <c r="T4065"/>
      <c r="U4065"/>
      <c r="V4065"/>
      <c r="W4065"/>
      <c r="X4065"/>
      <c r="Y4065"/>
      <c r="Z4065"/>
      <c r="AA4065"/>
    </row>
    <row r="4066" spans="1:27" s="44" customFormat="1" x14ac:dyDescent="0.15">
      <c r="A4066" s="66"/>
      <c r="O4066"/>
      <c r="T4066"/>
      <c r="U4066"/>
      <c r="V4066"/>
      <c r="W4066"/>
      <c r="X4066"/>
      <c r="Y4066"/>
      <c r="Z4066"/>
      <c r="AA4066"/>
    </row>
    <row r="4067" spans="1:27" s="44" customFormat="1" x14ac:dyDescent="0.15">
      <c r="A4067" s="66"/>
      <c r="O4067"/>
      <c r="T4067"/>
      <c r="U4067"/>
      <c r="V4067"/>
      <c r="W4067"/>
      <c r="X4067"/>
      <c r="Y4067"/>
      <c r="Z4067"/>
      <c r="AA4067"/>
    </row>
    <row r="4068" spans="1:27" s="44" customFormat="1" x14ac:dyDescent="0.15">
      <c r="A4068" s="66"/>
      <c r="O4068"/>
      <c r="T4068"/>
      <c r="U4068"/>
      <c r="V4068"/>
      <c r="W4068"/>
      <c r="X4068"/>
      <c r="Y4068"/>
      <c r="Z4068"/>
      <c r="AA4068"/>
    </row>
    <row r="4069" spans="1:27" s="44" customFormat="1" x14ac:dyDescent="0.15">
      <c r="A4069" s="66"/>
      <c r="O4069"/>
      <c r="T4069"/>
      <c r="U4069"/>
      <c r="V4069"/>
      <c r="W4069"/>
      <c r="X4069"/>
      <c r="Y4069"/>
      <c r="Z4069"/>
      <c r="AA4069"/>
    </row>
    <row r="4070" spans="1:27" s="44" customFormat="1" x14ac:dyDescent="0.15">
      <c r="A4070" s="66"/>
      <c r="O4070"/>
      <c r="T4070"/>
      <c r="U4070"/>
      <c r="V4070"/>
      <c r="W4070"/>
      <c r="X4070"/>
      <c r="Y4070"/>
      <c r="Z4070"/>
      <c r="AA4070"/>
    </row>
    <row r="4071" spans="1:27" s="44" customFormat="1" x14ac:dyDescent="0.15">
      <c r="A4071" s="66"/>
      <c r="O4071"/>
      <c r="T4071"/>
      <c r="U4071"/>
      <c r="V4071"/>
      <c r="W4071"/>
      <c r="X4071"/>
      <c r="Y4071"/>
      <c r="Z4071"/>
      <c r="AA4071"/>
    </row>
    <row r="4072" spans="1:27" s="44" customFormat="1" x14ac:dyDescent="0.15">
      <c r="A4072" s="66"/>
      <c r="O4072"/>
      <c r="T4072"/>
      <c r="U4072"/>
      <c r="V4072"/>
      <c r="W4072"/>
      <c r="X4072"/>
      <c r="Y4072"/>
      <c r="Z4072"/>
      <c r="AA4072"/>
    </row>
    <row r="4073" spans="1:27" s="44" customFormat="1" x14ac:dyDescent="0.15">
      <c r="A4073" s="66"/>
      <c r="O4073"/>
      <c r="T4073"/>
      <c r="U4073"/>
      <c r="V4073"/>
      <c r="W4073"/>
      <c r="X4073"/>
      <c r="Y4073"/>
      <c r="Z4073"/>
      <c r="AA4073"/>
    </row>
    <row r="4074" spans="1:27" s="44" customFormat="1" x14ac:dyDescent="0.15">
      <c r="A4074" s="66"/>
      <c r="O4074"/>
      <c r="T4074"/>
      <c r="U4074"/>
      <c r="V4074"/>
      <c r="W4074"/>
      <c r="X4074"/>
      <c r="Y4074"/>
      <c r="Z4074"/>
      <c r="AA4074"/>
    </row>
    <row r="4075" spans="1:27" s="44" customFormat="1" x14ac:dyDescent="0.15">
      <c r="A4075" s="66"/>
      <c r="O4075"/>
      <c r="T4075"/>
      <c r="U4075"/>
      <c r="V4075"/>
      <c r="W4075"/>
      <c r="X4075"/>
      <c r="Y4075"/>
      <c r="Z4075"/>
      <c r="AA4075"/>
    </row>
    <row r="4076" spans="1:27" s="44" customFormat="1" x14ac:dyDescent="0.15">
      <c r="A4076" s="66"/>
      <c r="O4076"/>
      <c r="T4076"/>
      <c r="U4076"/>
      <c r="V4076"/>
      <c r="W4076"/>
      <c r="X4076"/>
      <c r="Y4076"/>
      <c r="Z4076"/>
      <c r="AA4076"/>
    </row>
    <row r="4077" spans="1:27" s="44" customFormat="1" x14ac:dyDescent="0.15">
      <c r="A4077" s="66"/>
      <c r="O4077"/>
      <c r="T4077"/>
      <c r="U4077"/>
      <c r="V4077"/>
      <c r="W4077"/>
      <c r="X4077"/>
      <c r="Y4077"/>
      <c r="Z4077"/>
      <c r="AA4077"/>
    </row>
    <row r="4078" spans="1:27" s="44" customFormat="1" x14ac:dyDescent="0.15">
      <c r="A4078" s="66"/>
      <c r="O4078"/>
      <c r="T4078"/>
      <c r="U4078"/>
      <c r="V4078"/>
      <c r="W4078"/>
      <c r="X4078"/>
      <c r="Y4078"/>
      <c r="Z4078"/>
      <c r="AA4078"/>
    </row>
    <row r="4079" spans="1:27" s="44" customFormat="1" x14ac:dyDescent="0.15">
      <c r="A4079" s="66"/>
      <c r="O4079"/>
      <c r="T4079"/>
      <c r="U4079"/>
      <c r="V4079"/>
      <c r="W4079"/>
      <c r="X4079"/>
      <c r="Y4079"/>
      <c r="Z4079"/>
      <c r="AA4079"/>
    </row>
    <row r="4080" spans="1:27" s="44" customFormat="1" x14ac:dyDescent="0.15">
      <c r="A4080" s="66"/>
      <c r="O4080"/>
      <c r="T4080"/>
      <c r="U4080"/>
      <c r="V4080"/>
      <c r="W4080"/>
      <c r="X4080"/>
      <c r="Y4080"/>
      <c r="Z4080"/>
      <c r="AA4080"/>
    </row>
    <row r="4081" spans="1:27" s="44" customFormat="1" x14ac:dyDescent="0.15">
      <c r="A4081" s="66"/>
      <c r="O4081"/>
      <c r="T4081"/>
      <c r="U4081"/>
      <c r="V4081"/>
      <c r="W4081"/>
      <c r="X4081"/>
      <c r="Y4081"/>
      <c r="Z4081"/>
      <c r="AA4081"/>
    </row>
    <row r="4082" spans="1:27" s="44" customFormat="1" x14ac:dyDescent="0.15">
      <c r="A4082" s="66"/>
      <c r="O4082"/>
      <c r="T4082"/>
      <c r="U4082"/>
      <c r="V4082"/>
      <c r="W4082"/>
      <c r="X4082"/>
      <c r="Y4082"/>
      <c r="Z4082"/>
      <c r="AA4082"/>
    </row>
    <row r="4083" spans="1:27" s="44" customFormat="1" x14ac:dyDescent="0.15">
      <c r="A4083" s="66"/>
      <c r="O4083"/>
      <c r="T4083"/>
      <c r="U4083"/>
      <c r="V4083"/>
      <c r="W4083"/>
      <c r="X4083"/>
      <c r="Y4083"/>
      <c r="Z4083"/>
      <c r="AA4083"/>
    </row>
    <row r="4084" spans="1:27" s="44" customFormat="1" x14ac:dyDescent="0.15">
      <c r="A4084" s="66"/>
      <c r="O4084"/>
      <c r="T4084"/>
      <c r="U4084"/>
      <c r="V4084"/>
      <c r="W4084"/>
      <c r="X4084"/>
      <c r="Y4084"/>
      <c r="Z4084"/>
      <c r="AA4084"/>
    </row>
    <row r="4085" spans="1:27" s="44" customFormat="1" x14ac:dyDescent="0.15">
      <c r="A4085" s="66"/>
      <c r="O4085"/>
      <c r="T4085"/>
      <c r="U4085"/>
      <c r="V4085"/>
      <c r="W4085"/>
      <c r="X4085"/>
      <c r="Y4085"/>
      <c r="Z4085"/>
      <c r="AA4085"/>
    </row>
    <row r="4086" spans="1:27" s="44" customFormat="1" x14ac:dyDescent="0.15">
      <c r="A4086" s="66"/>
      <c r="O4086"/>
      <c r="T4086"/>
      <c r="U4086"/>
      <c r="V4086"/>
      <c r="W4086"/>
      <c r="X4086"/>
      <c r="Y4086"/>
      <c r="Z4086"/>
      <c r="AA4086"/>
    </row>
    <row r="4087" spans="1:27" s="44" customFormat="1" x14ac:dyDescent="0.15">
      <c r="A4087" s="66"/>
      <c r="O4087"/>
      <c r="T4087"/>
      <c r="U4087"/>
      <c r="V4087"/>
      <c r="W4087"/>
      <c r="X4087"/>
      <c r="Y4087"/>
      <c r="Z4087"/>
      <c r="AA4087"/>
    </row>
    <row r="4088" spans="1:27" s="44" customFormat="1" x14ac:dyDescent="0.15">
      <c r="A4088" s="66"/>
      <c r="O4088"/>
      <c r="T4088"/>
      <c r="U4088"/>
      <c r="V4088"/>
      <c r="W4088"/>
      <c r="X4088"/>
      <c r="Y4088"/>
      <c r="Z4088"/>
      <c r="AA4088"/>
    </row>
    <row r="4089" spans="1:27" s="44" customFormat="1" x14ac:dyDescent="0.15">
      <c r="A4089" s="66"/>
      <c r="O4089"/>
      <c r="T4089"/>
      <c r="U4089"/>
      <c r="V4089"/>
      <c r="W4089"/>
      <c r="X4089"/>
      <c r="Y4089"/>
      <c r="Z4089"/>
      <c r="AA4089"/>
    </row>
    <row r="4090" spans="1:27" s="44" customFormat="1" x14ac:dyDescent="0.15">
      <c r="A4090" s="66"/>
      <c r="O4090"/>
      <c r="T4090"/>
      <c r="U4090"/>
      <c r="V4090"/>
      <c r="W4090"/>
      <c r="X4090"/>
      <c r="Y4090"/>
      <c r="Z4090"/>
      <c r="AA4090"/>
    </row>
    <row r="4091" spans="1:27" s="44" customFormat="1" x14ac:dyDescent="0.15">
      <c r="A4091" s="66"/>
      <c r="O4091"/>
      <c r="T4091"/>
      <c r="U4091"/>
      <c r="V4091"/>
      <c r="W4091"/>
      <c r="X4091"/>
      <c r="Y4091"/>
      <c r="Z4091"/>
      <c r="AA4091"/>
    </row>
    <row r="4092" spans="1:27" s="44" customFormat="1" x14ac:dyDescent="0.15">
      <c r="A4092" s="66"/>
      <c r="O4092"/>
      <c r="T4092"/>
      <c r="U4092"/>
      <c r="V4092"/>
      <c r="W4092"/>
      <c r="X4092"/>
      <c r="Y4092"/>
      <c r="Z4092"/>
      <c r="AA4092"/>
    </row>
    <row r="4093" spans="1:27" s="44" customFormat="1" x14ac:dyDescent="0.15">
      <c r="A4093" s="66"/>
      <c r="O4093"/>
      <c r="T4093"/>
      <c r="U4093"/>
      <c r="V4093"/>
      <c r="W4093"/>
      <c r="X4093"/>
      <c r="Y4093"/>
      <c r="Z4093"/>
      <c r="AA4093"/>
    </row>
    <row r="4094" spans="1:27" s="44" customFormat="1" x14ac:dyDescent="0.15">
      <c r="A4094" s="66"/>
      <c r="O4094"/>
      <c r="T4094"/>
      <c r="U4094"/>
      <c r="V4094"/>
      <c r="W4094"/>
      <c r="X4094"/>
      <c r="Y4094"/>
      <c r="Z4094"/>
      <c r="AA4094"/>
    </row>
    <row r="4095" spans="1:27" s="44" customFormat="1" x14ac:dyDescent="0.15">
      <c r="A4095" s="66"/>
      <c r="O4095"/>
      <c r="T4095"/>
      <c r="U4095"/>
      <c r="V4095"/>
      <c r="W4095"/>
      <c r="X4095"/>
      <c r="Y4095"/>
      <c r="Z4095"/>
      <c r="AA4095"/>
    </row>
    <row r="4096" spans="1:27" s="44" customFormat="1" x14ac:dyDescent="0.15">
      <c r="A4096" s="66"/>
      <c r="O4096"/>
      <c r="T4096"/>
      <c r="U4096"/>
      <c r="V4096"/>
      <c r="W4096"/>
      <c r="X4096"/>
      <c r="Y4096"/>
      <c r="Z4096"/>
      <c r="AA4096"/>
    </row>
    <row r="4097" spans="1:27" s="44" customFormat="1" x14ac:dyDescent="0.15">
      <c r="A4097" s="66"/>
      <c r="O4097"/>
      <c r="T4097"/>
      <c r="U4097"/>
      <c r="V4097"/>
      <c r="W4097"/>
      <c r="X4097"/>
      <c r="Y4097"/>
      <c r="Z4097"/>
      <c r="AA4097"/>
    </row>
    <row r="4098" spans="1:27" s="44" customFormat="1" x14ac:dyDescent="0.15">
      <c r="A4098" s="66"/>
      <c r="O4098"/>
      <c r="T4098"/>
      <c r="U4098"/>
      <c r="V4098"/>
      <c r="W4098"/>
      <c r="X4098"/>
      <c r="Y4098"/>
      <c r="Z4098"/>
      <c r="AA4098"/>
    </row>
    <row r="4099" spans="1:27" s="44" customFormat="1" x14ac:dyDescent="0.15">
      <c r="A4099" s="66"/>
      <c r="O4099"/>
      <c r="T4099"/>
      <c r="U4099"/>
      <c r="V4099"/>
      <c r="W4099"/>
      <c r="X4099"/>
      <c r="Y4099"/>
      <c r="Z4099"/>
      <c r="AA4099"/>
    </row>
    <row r="4100" spans="1:27" s="44" customFormat="1" x14ac:dyDescent="0.15">
      <c r="A4100" s="66"/>
      <c r="O4100"/>
      <c r="T4100"/>
      <c r="U4100"/>
      <c r="V4100"/>
      <c r="W4100"/>
      <c r="X4100"/>
      <c r="Y4100"/>
      <c r="Z4100"/>
      <c r="AA4100"/>
    </row>
    <row r="4101" spans="1:27" s="44" customFormat="1" x14ac:dyDescent="0.15">
      <c r="A4101" s="66"/>
      <c r="O4101"/>
      <c r="T4101"/>
      <c r="U4101"/>
      <c r="V4101"/>
      <c r="W4101"/>
      <c r="X4101"/>
      <c r="Y4101"/>
      <c r="Z4101"/>
      <c r="AA4101"/>
    </row>
    <row r="4102" spans="1:27" s="44" customFormat="1" x14ac:dyDescent="0.15">
      <c r="A4102" s="66"/>
      <c r="O4102"/>
      <c r="T4102"/>
      <c r="U4102"/>
      <c r="V4102"/>
      <c r="W4102"/>
      <c r="X4102"/>
      <c r="Y4102"/>
      <c r="Z4102"/>
      <c r="AA4102"/>
    </row>
    <row r="4103" spans="1:27" s="44" customFormat="1" x14ac:dyDescent="0.15">
      <c r="A4103" s="66"/>
      <c r="O4103"/>
      <c r="T4103"/>
      <c r="U4103"/>
      <c r="V4103"/>
      <c r="W4103"/>
      <c r="X4103"/>
      <c r="Y4103"/>
      <c r="Z4103"/>
      <c r="AA4103"/>
    </row>
    <row r="4104" spans="1:27" s="44" customFormat="1" x14ac:dyDescent="0.15">
      <c r="A4104" s="66"/>
      <c r="O4104"/>
      <c r="T4104"/>
      <c r="U4104"/>
      <c r="V4104"/>
      <c r="W4104"/>
      <c r="X4104"/>
      <c r="Y4104"/>
      <c r="Z4104"/>
      <c r="AA4104"/>
    </row>
    <row r="4105" spans="1:27" s="44" customFormat="1" x14ac:dyDescent="0.15">
      <c r="A4105" s="66"/>
      <c r="O4105"/>
      <c r="T4105"/>
      <c r="U4105"/>
      <c r="V4105"/>
      <c r="W4105"/>
      <c r="X4105"/>
      <c r="Y4105"/>
      <c r="Z4105"/>
      <c r="AA4105"/>
    </row>
    <row r="4106" spans="1:27" s="44" customFormat="1" x14ac:dyDescent="0.15">
      <c r="A4106" s="66"/>
      <c r="O4106"/>
      <c r="T4106"/>
      <c r="U4106"/>
      <c r="V4106"/>
      <c r="W4106"/>
      <c r="X4106"/>
      <c r="Y4106"/>
      <c r="Z4106"/>
      <c r="AA4106"/>
    </row>
    <row r="4107" spans="1:27" s="44" customFormat="1" x14ac:dyDescent="0.15">
      <c r="A4107" s="66"/>
      <c r="O4107"/>
      <c r="T4107"/>
      <c r="U4107"/>
      <c r="V4107"/>
      <c r="W4107"/>
      <c r="X4107"/>
      <c r="Y4107"/>
      <c r="Z4107"/>
      <c r="AA4107"/>
    </row>
    <row r="4108" spans="1:27" s="44" customFormat="1" x14ac:dyDescent="0.15">
      <c r="A4108" s="66"/>
      <c r="O4108"/>
      <c r="T4108"/>
      <c r="U4108"/>
      <c r="V4108"/>
      <c r="W4108"/>
      <c r="X4108"/>
      <c r="Y4108"/>
      <c r="Z4108"/>
      <c r="AA4108"/>
    </row>
    <row r="4109" spans="1:27" s="44" customFormat="1" x14ac:dyDescent="0.15">
      <c r="A4109" s="66"/>
      <c r="O4109"/>
      <c r="T4109"/>
      <c r="U4109"/>
      <c r="V4109"/>
      <c r="W4109"/>
      <c r="X4109"/>
      <c r="Y4109"/>
      <c r="Z4109"/>
      <c r="AA4109"/>
    </row>
    <row r="4110" spans="1:27" s="44" customFormat="1" x14ac:dyDescent="0.15">
      <c r="A4110" s="66"/>
      <c r="O4110"/>
      <c r="T4110"/>
      <c r="U4110"/>
      <c r="V4110"/>
      <c r="W4110"/>
      <c r="X4110"/>
      <c r="Y4110"/>
      <c r="Z4110"/>
      <c r="AA4110"/>
    </row>
    <row r="4111" spans="1:27" s="44" customFormat="1" x14ac:dyDescent="0.15">
      <c r="A4111" s="66"/>
      <c r="O4111"/>
      <c r="T4111"/>
      <c r="U4111"/>
      <c r="V4111"/>
      <c r="W4111"/>
      <c r="X4111"/>
      <c r="Y4111"/>
      <c r="Z4111"/>
      <c r="AA4111"/>
    </row>
    <row r="4112" spans="1:27" s="44" customFormat="1" x14ac:dyDescent="0.15">
      <c r="A4112" s="66"/>
      <c r="O4112"/>
      <c r="T4112"/>
      <c r="U4112"/>
      <c r="V4112"/>
      <c r="W4112"/>
      <c r="X4112"/>
      <c r="Y4112"/>
      <c r="Z4112"/>
      <c r="AA4112"/>
    </row>
    <row r="4113" spans="1:27" s="44" customFormat="1" x14ac:dyDescent="0.15">
      <c r="A4113" s="66"/>
      <c r="O4113"/>
      <c r="T4113"/>
      <c r="U4113"/>
      <c r="V4113"/>
      <c r="W4113"/>
      <c r="X4113"/>
      <c r="Y4113"/>
      <c r="Z4113"/>
      <c r="AA4113"/>
    </row>
    <row r="4114" spans="1:27" s="44" customFormat="1" x14ac:dyDescent="0.15">
      <c r="A4114" s="66"/>
      <c r="O4114"/>
      <c r="T4114"/>
      <c r="U4114"/>
      <c r="V4114"/>
      <c r="W4114"/>
      <c r="X4114"/>
      <c r="Y4114"/>
      <c r="Z4114"/>
      <c r="AA4114"/>
    </row>
    <row r="4115" spans="1:27" s="44" customFormat="1" x14ac:dyDescent="0.15">
      <c r="A4115" s="66"/>
      <c r="O4115"/>
      <c r="T4115"/>
      <c r="U4115"/>
      <c r="V4115"/>
      <c r="W4115"/>
      <c r="X4115"/>
      <c r="Y4115"/>
      <c r="Z4115"/>
      <c r="AA4115"/>
    </row>
    <row r="4116" spans="1:27" s="44" customFormat="1" x14ac:dyDescent="0.15">
      <c r="A4116" s="66"/>
      <c r="O4116"/>
      <c r="T4116"/>
      <c r="U4116"/>
      <c r="V4116"/>
      <c r="W4116"/>
      <c r="X4116"/>
      <c r="Y4116"/>
      <c r="Z4116"/>
      <c r="AA4116"/>
    </row>
    <row r="4117" spans="1:27" s="44" customFormat="1" x14ac:dyDescent="0.15">
      <c r="A4117" s="66"/>
      <c r="O4117"/>
      <c r="T4117"/>
      <c r="U4117"/>
      <c r="V4117"/>
      <c r="W4117"/>
      <c r="X4117"/>
      <c r="Y4117"/>
      <c r="Z4117"/>
      <c r="AA4117"/>
    </row>
    <row r="4118" spans="1:27" s="44" customFormat="1" x14ac:dyDescent="0.15">
      <c r="A4118" s="66"/>
      <c r="O4118"/>
      <c r="T4118"/>
      <c r="U4118"/>
      <c r="V4118"/>
      <c r="W4118"/>
      <c r="X4118"/>
      <c r="Y4118"/>
      <c r="Z4118"/>
      <c r="AA4118"/>
    </row>
    <row r="4119" spans="1:27" s="44" customFormat="1" x14ac:dyDescent="0.15">
      <c r="A4119" s="66"/>
      <c r="O4119"/>
      <c r="T4119"/>
      <c r="U4119"/>
      <c r="V4119"/>
      <c r="W4119"/>
      <c r="X4119"/>
      <c r="Y4119"/>
      <c r="Z4119"/>
      <c r="AA4119"/>
    </row>
    <row r="4120" spans="1:27" s="44" customFormat="1" x14ac:dyDescent="0.15">
      <c r="A4120" s="66"/>
      <c r="O4120"/>
      <c r="T4120"/>
      <c r="U4120"/>
      <c r="V4120"/>
      <c r="W4120"/>
      <c r="X4120"/>
      <c r="Y4120"/>
      <c r="Z4120"/>
      <c r="AA4120"/>
    </row>
    <row r="4121" spans="1:27" s="44" customFormat="1" x14ac:dyDescent="0.15">
      <c r="A4121" s="66"/>
      <c r="O4121"/>
      <c r="T4121"/>
      <c r="U4121"/>
      <c r="V4121"/>
      <c r="W4121"/>
      <c r="X4121"/>
      <c r="Y4121"/>
      <c r="Z4121"/>
      <c r="AA4121"/>
    </row>
    <row r="4122" spans="1:27" s="44" customFormat="1" x14ac:dyDescent="0.15">
      <c r="A4122" s="66"/>
      <c r="O4122"/>
      <c r="T4122"/>
      <c r="U4122"/>
      <c r="V4122"/>
      <c r="W4122"/>
      <c r="X4122"/>
      <c r="Y4122"/>
      <c r="Z4122"/>
      <c r="AA4122"/>
    </row>
    <row r="4123" spans="1:27" s="44" customFormat="1" x14ac:dyDescent="0.15">
      <c r="A4123" s="66"/>
      <c r="O4123"/>
      <c r="T4123"/>
      <c r="U4123"/>
      <c r="V4123"/>
      <c r="W4123"/>
      <c r="X4123"/>
      <c r="Y4123"/>
      <c r="Z4123"/>
      <c r="AA4123"/>
    </row>
    <row r="4124" spans="1:27" s="44" customFormat="1" x14ac:dyDescent="0.15">
      <c r="A4124" s="66"/>
      <c r="O4124"/>
      <c r="T4124"/>
      <c r="U4124"/>
      <c r="V4124"/>
      <c r="W4124"/>
      <c r="X4124"/>
      <c r="Y4124"/>
      <c r="Z4124"/>
      <c r="AA4124"/>
    </row>
    <row r="4125" spans="1:27" s="44" customFormat="1" x14ac:dyDescent="0.15">
      <c r="A4125" s="66"/>
      <c r="O4125"/>
      <c r="T4125"/>
      <c r="U4125"/>
      <c r="V4125"/>
      <c r="W4125"/>
      <c r="X4125"/>
      <c r="Y4125"/>
      <c r="Z4125"/>
      <c r="AA4125"/>
    </row>
    <row r="4126" spans="1:27" s="44" customFormat="1" x14ac:dyDescent="0.15">
      <c r="A4126" s="66"/>
      <c r="O4126"/>
      <c r="T4126"/>
      <c r="U4126"/>
      <c r="V4126"/>
      <c r="W4126"/>
      <c r="X4126"/>
      <c r="Y4126"/>
      <c r="Z4126"/>
      <c r="AA4126"/>
    </row>
    <row r="4127" spans="1:27" s="44" customFormat="1" x14ac:dyDescent="0.15">
      <c r="A4127" s="66"/>
      <c r="O4127"/>
      <c r="T4127"/>
      <c r="U4127"/>
      <c r="V4127"/>
      <c r="W4127"/>
      <c r="X4127"/>
      <c r="Y4127"/>
      <c r="Z4127"/>
      <c r="AA4127"/>
    </row>
    <row r="4128" spans="1:27" s="44" customFormat="1" x14ac:dyDescent="0.15">
      <c r="A4128" s="66"/>
      <c r="O4128"/>
      <c r="T4128"/>
      <c r="U4128"/>
      <c r="V4128"/>
      <c r="W4128"/>
      <c r="X4128"/>
      <c r="Y4128"/>
      <c r="Z4128"/>
      <c r="AA4128"/>
    </row>
    <row r="4129" spans="1:27" s="44" customFormat="1" x14ac:dyDescent="0.15">
      <c r="A4129" s="66"/>
      <c r="O4129"/>
      <c r="T4129"/>
      <c r="U4129"/>
      <c r="V4129"/>
      <c r="W4129"/>
      <c r="X4129"/>
      <c r="Y4129"/>
      <c r="Z4129"/>
      <c r="AA4129"/>
    </row>
    <row r="4130" spans="1:27" s="44" customFormat="1" x14ac:dyDescent="0.15">
      <c r="A4130" s="66"/>
      <c r="O4130"/>
      <c r="T4130"/>
      <c r="U4130"/>
      <c r="V4130"/>
      <c r="W4130"/>
      <c r="X4130"/>
      <c r="Y4130"/>
      <c r="Z4130"/>
      <c r="AA4130"/>
    </row>
    <row r="4131" spans="1:27" s="44" customFormat="1" x14ac:dyDescent="0.15">
      <c r="A4131" s="66"/>
      <c r="O4131"/>
      <c r="T4131"/>
      <c r="U4131"/>
      <c r="V4131"/>
      <c r="W4131"/>
      <c r="X4131"/>
      <c r="Y4131"/>
      <c r="Z4131"/>
      <c r="AA4131"/>
    </row>
    <row r="4132" spans="1:27" s="44" customFormat="1" x14ac:dyDescent="0.15">
      <c r="A4132" s="66"/>
      <c r="O4132"/>
      <c r="T4132"/>
      <c r="U4132"/>
      <c r="V4132"/>
      <c r="W4132"/>
      <c r="X4132"/>
      <c r="Y4132"/>
      <c r="Z4132"/>
      <c r="AA4132"/>
    </row>
    <row r="4133" spans="1:27" s="44" customFormat="1" x14ac:dyDescent="0.15">
      <c r="A4133" s="66"/>
      <c r="O4133"/>
      <c r="T4133"/>
      <c r="U4133"/>
      <c r="V4133"/>
      <c r="W4133"/>
      <c r="X4133"/>
      <c r="Y4133"/>
      <c r="Z4133"/>
      <c r="AA4133"/>
    </row>
    <row r="4134" spans="1:27" s="44" customFormat="1" x14ac:dyDescent="0.15">
      <c r="A4134" s="66"/>
      <c r="O4134"/>
      <c r="T4134"/>
      <c r="U4134"/>
      <c r="V4134"/>
      <c r="W4134"/>
      <c r="X4134"/>
      <c r="Y4134"/>
      <c r="Z4134"/>
      <c r="AA4134"/>
    </row>
    <row r="4135" spans="1:27" s="44" customFormat="1" x14ac:dyDescent="0.15">
      <c r="A4135" s="66"/>
      <c r="O4135"/>
      <c r="T4135"/>
      <c r="U4135"/>
      <c r="V4135"/>
      <c r="W4135"/>
      <c r="X4135"/>
      <c r="Y4135"/>
      <c r="Z4135"/>
      <c r="AA4135"/>
    </row>
    <row r="4136" spans="1:27" s="44" customFormat="1" x14ac:dyDescent="0.15">
      <c r="A4136" s="66"/>
      <c r="O4136"/>
      <c r="T4136"/>
      <c r="U4136"/>
      <c r="V4136"/>
      <c r="W4136"/>
      <c r="X4136"/>
      <c r="Y4136"/>
      <c r="Z4136"/>
      <c r="AA4136"/>
    </row>
    <row r="4137" spans="1:27" s="44" customFormat="1" x14ac:dyDescent="0.15">
      <c r="A4137" s="66"/>
      <c r="O4137"/>
      <c r="T4137"/>
      <c r="U4137"/>
      <c r="V4137"/>
      <c r="W4137"/>
      <c r="X4137"/>
      <c r="Y4137"/>
      <c r="Z4137"/>
      <c r="AA4137"/>
    </row>
    <row r="4138" spans="1:27" s="44" customFormat="1" x14ac:dyDescent="0.15">
      <c r="A4138" s="66"/>
      <c r="O4138"/>
      <c r="T4138"/>
      <c r="U4138"/>
      <c r="V4138"/>
      <c r="W4138"/>
      <c r="X4138"/>
      <c r="Y4138"/>
      <c r="Z4138"/>
      <c r="AA4138"/>
    </row>
    <row r="4139" spans="1:27" s="44" customFormat="1" x14ac:dyDescent="0.15">
      <c r="A4139" s="66"/>
      <c r="O4139"/>
      <c r="T4139"/>
      <c r="U4139"/>
      <c r="V4139"/>
      <c r="W4139"/>
      <c r="X4139"/>
      <c r="Y4139"/>
      <c r="Z4139"/>
      <c r="AA4139"/>
    </row>
    <row r="4140" spans="1:27" s="44" customFormat="1" x14ac:dyDescent="0.15">
      <c r="A4140" s="66"/>
      <c r="O4140"/>
      <c r="T4140"/>
      <c r="U4140"/>
      <c r="V4140"/>
      <c r="W4140"/>
      <c r="X4140"/>
      <c r="Y4140"/>
      <c r="Z4140"/>
      <c r="AA4140"/>
    </row>
    <row r="4141" spans="1:27" s="44" customFormat="1" x14ac:dyDescent="0.15">
      <c r="A4141" s="66"/>
      <c r="O4141"/>
      <c r="T4141"/>
      <c r="U4141"/>
      <c r="V4141"/>
      <c r="W4141"/>
      <c r="X4141"/>
      <c r="Y4141"/>
      <c r="Z4141"/>
      <c r="AA4141"/>
    </row>
    <row r="4142" spans="1:27" s="44" customFormat="1" x14ac:dyDescent="0.15">
      <c r="A4142" s="66"/>
      <c r="O4142"/>
      <c r="T4142"/>
      <c r="U4142"/>
      <c r="V4142"/>
      <c r="W4142"/>
      <c r="X4142"/>
      <c r="Y4142"/>
      <c r="Z4142"/>
      <c r="AA4142"/>
    </row>
    <row r="4143" spans="1:27" s="44" customFormat="1" x14ac:dyDescent="0.15">
      <c r="A4143" s="66"/>
      <c r="O4143"/>
      <c r="T4143"/>
      <c r="U4143"/>
      <c r="V4143"/>
      <c r="W4143"/>
      <c r="X4143"/>
      <c r="Y4143"/>
      <c r="Z4143"/>
      <c r="AA4143"/>
    </row>
    <row r="4144" spans="1:27" s="44" customFormat="1" x14ac:dyDescent="0.15">
      <c r="A4144" s="66"/>
      <c r="O4144"/>
      <c r="T4144"/>
      <c r="U4144"/>
      <c r="V4144"/>
      <c r="W4144"/>
      <c r="X4144"/>
      <c r="Y4144"/>
      <c r="Z4144"/>
      <c r="AA4144"/>
    </row>
    <row r="4145" spans="1:27" s="44" customFormat="1" x14ac:dyDescent="0.15">
      <c r="A4145" s="66"/>
      <c r="O4145"/>
      <c r="T4145"/>
      <c r="U4145"/>
      <c r="V4145"/>
      <c r="W4145"/>
      <c r="X4145"/>
      <c r="Y4145"/>
      <c r="Z4145"/>
      <c r="AA4145"/>
    </row>
    <row r="4146" spans="1:27" s="44" customFormat="1" x14ac:dyDescent="0.15">
      <c r="A4146" s="66"/>
      <c r="O4146"/>
      <c r="T4146"/>
      <c r="U4146"/>
      <c r="V4146"/>
      <c r="W4146"/>
      <c r="X4146"/>
      <c r="Y4146"/>
      <c r="Z4146"/>
      <c r="AA4146"/>
    </row>
    <row r="4147" spans="1:27" s="44" customFormat="1" x14ac:dyDescent="0.15">
      <c r="A4147" s="66"/>
      <c r="O4147"/>
      <c r="T4147"/>
      <c r="U4147"/>
      <c r="V4147"/>
      <c r="W4147"/>
      <c r="X4147"/>
      <c r="Y4147"/>
      <c r="Z4147"/>
      <c r="AA4147"/>
    </row>
    <row r="4148" spans="1:27" s="44" customFormat="1" x14ac:dyDescent="0.15">
      <c r="A4148" s="66"/>
      <c r="O4148"/>
      <c r="T4148"/>
      <c r="U4148"/>
      <c r="V4148"/>
      <c r="W4148"/>
      <c r="X4148"/>
      <c r="Y4148"/>
      <c r="Z4148"/>
      <c r="AA4148"/>
    </row>
    <row r="4149" spans="1:27" s="44" customFormat="1" x14ac:dyDescent="0.15">
      <c r="A4149" s="66"/>
      <c r="O4149"/>
      <c r="T4149"/>
      <c r="U4149"/>
      <c r="V4149"/>
      <c r="W4149"/>
      <c r="X4149"/>
      <c r="Y4149"/>
      <c r="Z4149"/>
      <c r="AA4149"/>
    </row>
    <row r="4150" spans="1:27" s="44" customFormat="1" x14ac:dyDescent="0.15">
      <c r="A4150" s="66"/>
      <c r="O4150"/>
      <c r="T4150"/>
      <c r="U4150"/>
      <c r="V4150"/>
      <c r="W4150"/>
      <c r="X4150"/>
      <c r="Y4150"/>
      <c r="Z4150"/>
      <c r="AA4150"/>
    </row>
    <row r="4151" spans="1:27" s="44" customFormat="1" x14ac:dyDescent="0.15">
      <c r="A4151" s="66"/>
      <c r="O4151"/>
      <c r="T4151"/>
      <c r="U4151"/>
      <c r="V4151"/>
      <c r="W4151"/>
      <c r="X4151"/>
      <c r="Y4151"/>
      <c r="Z4151"/>
      <c r="AA4151"/>
    </row>
    <row r="4152" spans="1:27" s="44" customFormat="1" x14ac:dyDescent="0.15">
      <c r="A4152" s="66"/>
      <c r="O4152"/>
      <c r="T4152"/>
      <c r="U4152"/>
      <c r="V4152"/>
      <c r="W4152"/>
      <c r="X4152"/>
      <c r="Y4152"/>
      <c r="Z4152"/>
      <c r="AA4152"/>
    </row>
    <row r="4153" spans="1:27" s="44" customFormat="1" x14ac:dyDescent="0.15">
      <c r="A4153" s="66"/>
      <c r="O4153"/>
      <c r="T4153"/>
      <c r="U4153"/>
      <c r="V4153"/>
      <c r="W4153"/>
      <c r="X4153"/>
      <c r="Y4153"/>
      <c r="Z4153"/>
      <c r="AA4153"/>
    </row>
    <row r="4154" spans="1:27" s="44" customFormat="1" x14ac:dyDescent="0.15">
      <c r="A4154" s="66"/>
      <c r="O4154"/>
      <c r="T4154"/>
      <c r="U4154"/>
      <c r="V4154"/>
      <c r="W4154"/>
      <c r="X4154"/>
      <c r="Y4154"/>
      <c r="Z4154"/>
      <c r="AA4154"/>
    </row>
    <row r="4155" spans="1:27" s="44" customFormat="1" x14ac:dyDescent="0.15">
      <c r="A4155" s="66"/>
      <c r="O4155"/>
      <c r="T4155"/>
      <c r="U4155"/>
      <c r="V4155"/>
      <c r="W4155"/>
      <c r="X4155"/>
      <c r="Y4155"/>
      <c r="Z4155"/>
      <c r="AA4155"/>
    </row>
    <row r="4156" spans="1:27" s="44" customFormat="1" x14ac:dyDescent="0.15">
      <c r="A4156" s="66"/>
      <c r="O4156"/>
      <c r="T4156"/>
      <c r="U4156"/>
      <c r="V4156"/>
      <c r="W4156"/>
      <c r="X4156"/>
      <c r="Y4156"/>
      <c r="Z4156"/>
      <c r="AA4156"/>
    </row>
    <row r="4157" spans="1:27" s="44" customFormat="1" x14ac:dyDescent="0.15">
      <c r="A4157" s="66"/>
      <c r="O4157"/>
      <c r="T4157"/>
      <c r="U4157"/>
      <c r="V4157"/>
      <c r="W4157"/>
      <c r="X4157"/>
      <c r="Y4157"/>
      <c r="Z4157"/>
      <c r="AA4157"/>
    </row>
    <row r="4158" spans="1:27" s="44" customFormat="1" x14ac:dyDescent="0.15">
      <c r="A4158" s="66"/>
      <c r="O4158"/>
      <c r="T4158"/>
      <c r="U4158"/>
      <c r="V4158"/>
      <c r="W4158"/>
      <c r="X4158"/>
      <c r="Y4158"/>
      <c r="Z4158"/>
      <c r="AA4158"/>
    </row>
    <row r="4159" spans="1:27" s="44" customFormat="1" x14ac:dyDescent="0.15">
      <c r="A4159" s="66"/>
      <c r="O4159"/>
      <c r="T4159"/>
      <c r="U4159"/>
      <c r="V4159"/>
      <c r="W4159"/>
      <c r="X4159"/>
      <c r="Y4159"/>
      <c r="Z4159"/>
      <c r="AA4159"/>
    </row>
    <row r="4160" spans="1:27" s="44" customFormat="1" x14ac:dyDescent="0.15">
      <c r="A4160" s="66"/>
      <c r="O4160"/>
      <c r="T4160"/>
      <c r="U4160"/>
      <c r="V4160"/>
      <c r="W4160"/>
      <c r="X4160"/>
      <c r="Y4160"/>
      <c r="Z4160"/>
      <c r="AA4160"/>
    </row>
    <row r="4161" spans="1:27" s="44" customFormat="1" x14ac:dyDescent="0.15">
      <c r="A4161" s="66"/>
      <c r="O4161"/>
      <c r="T4161"/>
      <c r="U4161"/>
      <c r="V4161"/>
      <c r="W4161"/>
      <c r="X4161"/>
      <c r="Y4161"/>
      <c r="Z4161"/>
      <c r="AA4161"/>
    </row>
    <row r="4162" spans="1:27" s="44" customFormat="1" x14ac:dyDescent="0.15">
      <c r="A4162" s="66"/>
      <c r="O4162"/>
      <c r="T4162"/>
      <c r="U4162"/>
      <c r="V4162"/>
      <c r="W4162"/>
      <c r="X4162"/>
      <c r="Y4162"/>
      <c r="Z4162"/>
      <c r="AA4162"/>
    </row>
    <row r="4163" spans="1:27" s="44" customFormat="1" x14ac:dyDescent="0.15">
      <c r="A4163" s="66"/>
      <c r="O4163"/>
      <c r="T4163"/>
      <c r="U4163"/>
      <c r="V4163"/>
      <c r="W4163"/>
      <c r="X4163"/>
      <c r="Y4163"/>
      <c r="Z4163"/>
      <c r="AA4163"/>
    </row>
    <row r="4164" spans="1:27" s="44" customFormat="1" x14ac:dyDescent="0.15">
      <c r="A4164" s="66"/>
      <c r="O4164"/>
      <c r="T4164"/>
      <c r="U4164"/>
      <c r="V4164"/>
      <c r="W4164"/>
      <c r="X4164"/>
      <c r="Y4164"/>
      <c r="Z4164"/>
      <c r="AA4164"/>
    </row>
    <row r="4165" spans="1:27" s="44" customFormat="1" x14ac:dyDescent="0.15">
      <c r="A4165" s="66"/>
      <c r="O4165"/>
      <c r="T4165"/>
      <c r="U4165"/>
      <c r="V4165"/>
      <c r="W4165"/>
      <c r="X4165"/>
      <c r="Y4165"/>
      <c r="Z4165"/>
      <c r="AA4165"/>
    </row>
    <row r="4166" spans="1:27" s="44" customFormat="1" x14ac:dyDescent="0.15">
      <c r="A4166" s="66"/>
      <c r="O4166"/>
      <c r="T4166"/>
      <c r="U4166"/>
      <c r="V4166"/>
      <c r="W4166"/>
      <c r="X4166"/>
      <c r="Y4166"/>
      <c r="Z4166"/>
      <c r="AA4166"/>
    </row>
    <row r="4167" spans="1:27" s="44" customFormat="1" x14ac:dyDescent="0.15">
      <c r="A4167" s="66"/>
      <c r="O4167"/>
      <c r="T4167"/>
      <c r="U4167"/>
      <c r="V4167"/>
      <c r="W4167"/>
      <c r="X4167"/>
      <c r="Y4167"/>
      <c r="Z4167"/>
      <c r="AA4167"/>
    </row>
    <row r="4168" spans="1:27" s="44" customFormat="1" x14ac:dyDescent="0.15">
      <c r="A4168" s="66"/>
      <c r="O4168"/>
      <c r="T4168"/>
      <c r="U4168"/>
      <c r="V4168"/>
      <c r="W4168"/>
      <c r="X4168"/>
      <c r="Y4168"/>
      <c r="Z4168"/>
      <c r="AA4168"/>
    </row>
    <row r="4169" spans="1:27" s="44" customFormat="1" x14ac:dyDescent="0.15">
      <c r="A4169" s="66"/>
      <c r="O4169"/>
      <c r="T4169"/>
      <c r="U4169"/>
      <c r="V4169"/>
      <c r="W4169"/>
      <c r="X4169"/>
      <c r="Y4169"/>
      <c r="Z4169"/>
      <c r="AA4169"/>
    </row>
    <row r="4170" spans="1:27" s="44" customFormat="1" x14ac:dyDescent="0.15">
      <c r="A4170" s="66"/>
      <c r="O4170"/>
      <c r="T4170"/>
      <c r="U4170"/>
      <c r="V4170"/>
      <c r="W4170"/>
      <c r="X4170"/>
      <c r="Y4170"/>
      <c r="Z4170"/>
      <c r="AA4170"/>
    </row>
    <row r="4171" spans="1:27" s="44" customFormat="1" x14ac:dyDescent="0.15">
      <c r="A4171" s="66"/>
      <c r="O4171"/>
      <c r="T4171"/>
      <c r="U4171"/>
      <c r="V4171"/>
      <c r="W4171"/>
      <c r="X4171"/>
      <c r="Y4171"/>
      <c r="Z4171"/>
      <c r="AA4171"/>
    </row>
    <row r="4172" spans="1:27" s="44" customFormat="1" x14ac:dyDescent="0.15">
      <c r="A4172" s="66"/>
      <c r="O4172"/>
      <c r="T4172"/>
      <c r="U4172"/>
      <c r="V4172"/>
      <c r="W4172"/>
      <c r="X4172"/>
      <c r="Y4172"/>
      <c r="Z4172"/>
      <c r="AA4172"/>
    </row>
    <row r="4173" spans="1:27" s="44" customFormat="1" x14ac:dyDescent="0.15">
      <c r="A4173" s="66"/>
      <c r="O4173"/>
      <c r="T4173"/>
      <c r="U4173"/>
      <c r="V4173"/>
      <c r="W4173"/>
      <c r="X4173"/>
      <c r="Y4173"/>
      <c r="Z4173"/>
      <c r="AA4173"/>
    </row>
    <row r="4174" spans="1:27" s="44" customFormat="1" x14ac:dyDescent="0.15">
      <c r="A4174" s="66"/>
      <c r="O4174"/>
      <c r="T4174"/>
      <c r="U4174"/>
      <c r="V4174"/>
      <c r="W4174"/>
      <c r="X4174"/>
      <c r="Y4174"/>
      <c r="Z4174"/>
      <c r="AA4174"/>
    </row>
    <row r="4175" spans="1:27" s="44" customFormat="1" x14ac:dyDescent="0.15">
      <c r="A4175" s="66"/>
      <c r="O4175"/>
      <c r="T4175"/>
      <c r="U4175"/>
      <c r="V4175"/>
      <c r="W4175"/>
      <c r="X4175"/>
      <c r="Y4175"/>
      <c r="Z4175"/>
      <c r="AA4175"/>
    </row>
    <row r="4176" spans="1:27" s="44" customFormat="1" x14ac:dyDescent="0.15">
      <c r="A4176" s="66"/>
      <c r="O4176"/>
      <c r="T4176"/>
      <c r="U4176"/>
      <c r="V4176"/>
      <c r="W4176"/>
      <c r="X4176"/>
      <c r="Y4176"/>
      <c r="Z4176"/>
      <c r="AA4176"/>
    </row>
    <row r="4177" spans="1:27" s="44" customFormat="1" x14ac:dyDescent="0.15">
      <c r="A4177" s="66"/>
      <c r="O4177"/>
      <c r="T4177"/>
      <c r="U4177"/>
      <c r="V4177"/>
      <c r="W4177"/>
      <c r="X4177"/>
      <c r="Y4177"/>
      <c r="Z4177"/>
      <c r="AA4177"/>
    </row>
    <row r="4178" spans="1:27" s="44" customFormat="1" x14ac:dyDescent="0.15">
      <c r="A4178" s="66"/>
      <c r="O4178"/>
      <c r="T4178"/>
      <c r="U4178"/>
      <c r="V4178"/>
      <c r="W4178"/>
      <c r="X4178"/>
      <c r="Y4178"/>
      <c r="Z4178"/>
      <c r="AA4178"/>
    </row>
    <row r="4179" spans="1:27" s="44" customFormat="1" x14ac:dyDescent="0.15">
      <c r="A4179" s="66"/>
      <c r="O4179"/>
      <c r="T4179"/>
      <c r="U4179"/>
      <c r="V4179"/>
      <c r="W4179"/>
      <c r="X4179"/>
      <c r="Y4179"/>
      <c r="Z4179"/>
      <c r="AA4179"/>
    </row>
    <row r="4180" spans="1:27" s="44" customFormat="1" x14ac:dyDescent="0.15">
      <c r="A4180" s="66"/>
      <c r="O4180"/>
      <c r="T4180"/>
      <c r="U4180"/>
      <c r="V4180"/>
      <c r="W4180"/>
      <c r="X4180"/>
      <c r="Y4180"/>
      <c r="Z4180"/>
      <c r="AA4180"/>
    </row>
    <row r="4181" spans="1:27" s="44" customFormat="1" x14ac:dyDescent="0.15">
      <c r="A4181" s="66"/>
      <c r="O4181"/>
      <c r="T4181"/>
      <c r="U4181"/>
      <c r="V4181"/>
      <c r="W4181"/>
      <c r="X4181"/>
      <c r="Y4181"/>
      <c r="Z4181"/>
      <c r="AA4181"/>
    </row>
    <row r="4182" spans="1:27" s="44" customFormat="1" x14ac:dyDescent="0.15">
      <c r="A4182" s="66"/>
      <c r="O4182"/>
      <c r="T4182"/>
      <c r="U4182"/>
      <c r="V4182"/>
      <c r="W4182"/>
      <c r="X4182"/>
      <c r="Y4182"/>
      <c r="Z4182"/>
      <c r="AA4182"/>
    </row>
    <row r="4183" spans="1:27" s="44" customFormat="1" x14ac:dyDescent="0.15">
      <c r="A4183" s="66"/>
      <c r="O4183"/>
      <c r="T4183"/>
      <c r="U4183"/>
      <c r="V4183"/>
      <c r="W4183"/>
      <c r="X4183"/>
      <c r="Y4183"/>
      <c r="Z4183"/>
      <c r="AA4183"/>
    </row>
    <row r="4184" spans="1:27" s="44" customFormat="1" x14ac:dyDescent="0.15">
      <c r="A4184" s="66"/>
      <c r="O4184"/>
      <c r="T4184"/>
      <c r="U4184"/>
      <c r="V4184"/>
      <c r="W4184"/>
      <c r="X4184"/>
      <c r="Y4184"/>
      <c r="Z4184"/>
      <c r="AA4184"/>
    </row>
    <row r="4185" spans="1:27" s="44" customFormat="1" x14ac:dyDescent="0.15">
      <c r="A4185" s="66"/>
      <c r="O4185"/>
      <c r="T4185"/>
      <c r="U4185"/>
      <c r="V4185"/>
      <c r="W4185"/>
      <c r="X4185"/>
      <c r="Y4185"/>
      <c r="Z4185"/>
      <c r="AA4185"/>
    </row>
    <row r="4186" spans="1:27" s="44" customFormat="1" x14ac:dyDescent="0.15">
      <c r="A4186" s="66"/>
      <c r="O4186"/>
      <c r="T4186"/>
      <c r="U4186"/>
      <c r="V4186"/>
      <c r="W4186"/>
      <c r="X4186"/>
      <c r="Y4186"/>
      <c r="Z4186"/>
      <c r="AA4186"/>
    </row>
    <row r="4187" spans="1:27" s="44" customFormat="1" x14ac:dyDescent="0.15">
      <c r="A4187" s="66"/>
      <c r="O4187"/>
      <c r="T4187"/>
      <c r="U4187"/>
      <c r="V4187"/>
      <c r="W4187"/>
      <c r="X4187"/>
      <c r="Y4187"/>
      <c r="Z4187"/>
      <c r="AA4187"/>
    </row>
    <row r="4188" spans="1:27" s="44" customFormat="1" x14ac:dyDescent="0.15">
      <c r="A4188" s="66"/>
      <c r="O4188"/>
      <c r="T4188"/>
      <c r="U4188"/>
      <c r="V4188"/>
      <c r="W4188"/>
      <c r="X4188"/>
      <c r="Y4188"/>
      <c r="Z4188"/>
      <c r="AA4188"/>
    </row>
    <row r="4189" spans="1:27" s="44" customFormat="1" x14ac:dyDescent="0.15">
      <c r="A4189" s="66"/>
      <c r="O4189"/>
      <c r="T4189"/>
      <c r="U4189"/>
      <c r="V4189"/>
      <c r="W4189"/>
      <c r="X4189"/>
      <c r="Y4189"/>
      <c r="Z4189"/>
      <c r="AA4189"/>
    </row>
    <row r="4190" spans="1:27" s="44" customFormat="1" x14ac:dyDescent="0.15">
      <c r="A4190" s="66"/>
      <c r="O4190"/>
      <c r="T4190"/>
      <c r="U4190"/>
      <c r="V4190"/>
      <c r="W4190"/>
      <c r="X4190"/>
      <c r="Y4190"/>
      <c r="Z4190"/>
      <c r="AA4190"/>
    </row>
    <row r="4191" spans="1:27" s="44" customFormat="1" x14ac:dyDescent="0.15">
      <c r="A4191" s="66"/>
      <c r="O4191"/>
      <c r="T4191"/>
      <c r="U4191"/>
      <c r="V4191"/>
      <c r="W4191"/>
      <c r="X4191"/>
      <c r="Y4191"/>
      <c r="Z4191"/>
      <c r="AA4191"/>
    </row>
    <row r="4192" spans="1:27" s="44" customFormat="1" x14ac:dyDescent="0.15">
      <c r="A4192" s="66"/>
      <c r="O4192"/>
      <c r="T4192"/>
      <c r="U4192"/>
      <c r="V4192"/>
      <c r="W4192"/>
      <c r="X4192"/>
      <c r="Y4192"/>
      <c r="Z4192"/>
      <c r="AA4192"/>
    </row>
    <row r="4193" spans="1:27" s="44" customFormat="1" x14ac:dyDescent="0.15">
      <c r="A4193" s="66"/>
      <c r="O4193"/>
      <c r="T4193"/>
      <c r="U4193"/>
      <c r="V4193"/>
      <c r="W4193"/>
      <c r="X4193"/>
      <c r="Y4193"/>
      <c r="Z4193"/>
      <c r="AA4193"/>
    </row>
    <row r="4194" spans="1:27" s="44" customFormat="1" x14ac:dyDescent="0.15">
      <c r="A4194" s="66"/>
      <c r="O4194"/>
      <c r="T4194"/>
      <c r="U4194"/>
      <c r="V4194"/>
      <c r="W4194"/>
      <c r="X4194"/>
      <c r="Y4194"/>
      <c r="Z4194"/>
      <c r="AA4194"/>
    </row>
    <row r="4195" spans="1:27" s="44" customFormat="1" x14ac:dyDescent="0.15">
      <c r="A4195" s="66"/>
      <c r="O4195"/>
      <c r="T4195"/>
      <c r="U4195"/>
      <c r="V4195"/>
      <c r="W4195"/>
      <c r="X4195"/>
      <c r="Y4195"/>
      <c r="Z4195"/>
      <c r="AA4195"/>
    </row>
    <row r="4196" spans="1:27" s="44" customFormat="1" x14ac:dyDescent="0.15">
      <c r="A4196" s="66"/>
      <c r="O4196"/>
      <c r="T4196"/>
      <c r="U4196"/>
      <c r="V4196"/>
      <c r="W4196"/>
      <c r="X4196"/>
      <c r="Y4196"/>
      <c r="Z4196"/>
      <c r="AA4196"/>
    </row>
    <row r="4197" spans="1:27" s="44" customFormat="1" x14ac:dyDescent="0.15">
      <c r="A4197" s="66"/>
      <c r="O4197"/>
      <c r="T4197"/>
      <c r="U4197"/>
      <c r="V4197"/>
      <c r="W4197"/>
      <c r="X4197"/>
      <c r="Y4197"/>
      <c r="Z4197"/>
      <c r="AA4197"/>
    </row>
    <row r="4198" spans="1:27" s="44" customFormat="1" x14ac:dyDescent="0.15">
      <c r="A4198" s="66"/>
      <c r="O4198"/>
      <c r="T4198"/>
      <c r="U4198"/>
      <c r="V4198"/>
      <c r="W4198"/>
      <c r="X4198"/>
      <c r="Y4198"/>
      <c r="Z4198"/>
      <c r="AA4198"/>
    </row>
    <row r="4199" spans="1:27" s="44" customFormat="1" x14ac:dyDescent="0.15">
      <c r="A4199" s="66"/>
      <c r="O4199"/>
      <c r="T4199"/>
      <c r="U4199"/>
      <c r="V4199"/>
      <c r="W4199"/>
      <c r="X4199"/>
      <c r="Y4199"/>
      <c r="Z4199"/>
      <c r="AA4199"/>
    </row>
    <row r="4200" spans="1:27" s="44" customFormat="1" x14ac:dyDescent="0.15">
      <c r="A4200" s="66"/>
      <c r="O4200"/>
      <c r="T4200"/>
      <c r="U4200"/>
      <c r="V4200"/>
      <c r="W4200"/>
      <c r="X4200"/>
      <c r="Y4200"/>
      <c r="Z4200"/>
      <c r="AA4200"/>
    </row>
    <row r="4201" spans="1:27" s="44" customFormat="1" x14ac:dyDescent="0.15">
      <c r="A4201" s="66"/>
      <c r="O4201"/>
      <c r="T4201"/>
      <c r="U4201"/>
      <c r="V4201"/>
      <c r="W4201"/>
      <c r="X4201"/>
      <c r="Y4201"/>
      <c r="Z4201"/>
      <c r="AA4201"/>
    </row>
    <row r="4202" spans="1:27" s="44" customFormat="1" x14ac:dyDescent="0.15">
      <c r="A4202" s="66"/>
      <c r="O4202"/>
      <c r="T4202"/>
      <c r="U4202"/>
      <c r="V4202"/>
      <c r="W4202"/>
      <c r="X4202"/>
      <c r="Y4202"/>
      <c r="Z4202"/>
      <c r="AA4202"/>
    </row>
    <row r="4203" spans="1:27" s="44" customFormat="1" x14ac:dyDescent="0.15">
      <c r="A4203" s="66"/>
      <c r="O4203"/>
      <c r="T4203"/>
      <c r="U4203"/>
      <c r="V4203"/>
      <c r="W4203"/>
      <c r="X4203"/>
      <c r="Y4203"/>
      <c r="Z4203"/>
      <c r="AA4203"/>
    </row>
    <row r="4204" spans="1:27" s="44" customFormat="1" x14ac:dyDescent="0.15">
      <c r="A4204" s="66"/>
      <c r="O4204"/>
      <c r="T4204"/>
      <c r="U4204"/>
      <c r="V4204"/>
      <c r="W4204"/>
      <c r="X4204"/>
      <c r="Y4204"/>
      <c r="Z4204"/>
      <c r="AA4204"/>
    </row>
    <row r="4205" spans="1:27" s="44" customFormat="1" x14ac:dyDescent="0.15">
      <c r="A4205" s="66"/>
      <c r="O4205"/>
      <c r="T4205"/>
      <c r="U4205"/>
      <c r="V4205"/>
      <c r="W4205"/>
      <c r="X4205"/>
      <c r="Y4205"/>
      <c r="Z4205"/>
      <c r="AA4205"/>
    </row>
    <row r="4206" spans="1:27" s="44" customFormat="1" x14ac:dyDescent="0.15">
      <c r="A4206" s="66"/>
      <c r="O4206"/>
      <c r="T4206"/>
      <c r="U4206"/>
      <c r="V4206"/>
      <c r="W4206"/>
      <c r="X4206"/>
      <c r="Y4206"/>
      <c r="Z4206"/>
      <c r="AA4206"/>
    </row>
    <row r="4207" spans="1:27" s="44" customFormat="1" x14ac:dyDescent="0.15">
      <c r="A4207" s="66"/>
      <c r="O4207"/>
      <c r="T4207"/>
      <c r="U4207"/>
      <c r="V4207"/>
      <c r="W4207"/>
      <c r="X4207"/>
      <c r="Y4207"/>
      <c r="Z4207"/>
      <c r="AA4207"/>
    </row>
    <row r="4208" spans="1:27" s="44" customFormat="1" x14ac:dyDescent="0.15">
      <c r="A4208" s="66"/>
      <c r="O4208"/>
      <c r="T4208"/>
      <c r="U4208"/>
      <c r="V4208"/>
      <c r="W4208"/>
      <c r="X4208"/>
      <c r="Y4208"/>
      <c r="Z4208"/>
      <c r="AA4208"/>
    </row>
    <row r="4209" spans="1:27" s="44" customFormat="1" x14ac:dyDescent="0.15">
      <c r="A4209" s="66"/>
      <c r="O4209"/>
      <c r="T4209"/>
      <c r="U4209"/>
      <c r="V4209"/>
      <c r="W4209"/>
      <c r="X4209"/>
      <c r="Y4209"/>
      <c r="Z4209"/>
      <c r="AA4209"/>
    </row>
    <row r="4210" spans="1:27" s="44" customFormat="1" x14ac:dyDescent="0.15">
      <c r="A4210" s="66"/>
      <c r="O4210"/>
      <c r="T4210"/>
      <c r="U4210"/>
      <c r="V4210"/>
      <c r="W4210"/>
      <c r="X4210"/>
      <c r="Y4210"/>
      <c r="Z4210"/>
      <c r="AA4210"/>
    </row>
    <row r="4211" spans="1:27" s="44" customFormat="1" x14ac:dyDescent="0.15">
      <c r="A4211" s="66"/>
      <c r="O4211"/>
      <c r="T4211"/>
      <c r="U4211"/>
      <c r="V4211"/>
      <c r="W4211"/>
      <c r="X4211"/>
      <c r="Y4211"/>
      <c r="Z4211"/>
      <c r="AA4211"/>
    </row>
    <row r="4212" spans="1:27" s="44" customFormat="1" x14ac:dyDescent="0.15">
      <c r="A4212" s="66"/>
      <c r="O4212"/>
      <c r="T4212"/>
      <c r="U4212"/>
      <c r="V4212"/>
      <c r="W4212"/>
      <c r="X4212"/>
      <c r="Y4212"/>
      <c r="Z4212"/>
      <c r="AA4212"/>
    </row>
    <row r="4213" spans="1:27" s="44" customFormat="1" x14ac:dyDescent="0.15">
      <c r="A4213" s="66"/>
      <c r="O4213"/>
      <c r="T4213"/>
      <c r="U4213"/>
      <c r="V4213"/>
      <c r="W4213"/>
      <c r="X4213"/>
      <c r="Y4213"/>
      <c r="Z4213"/>
      <c r="AA4213"/>
    </row>
    <row r="4214" spans="1:27" s="44" customFormat="1" x14ac:dyDescent="0.15">
      <c r="A4214" s="66"/>
      <c r="O4214"/>
      <c r="T4214"/>
      <c r="U4214"/>
      <c r="V4214"/>
      <c r="W4214"/>
      <c r="X4214"/>
      <c r="Y4214"/>
      <c r="Z4214"/>
      <c r="AA4214"/>
    </row>
    <row r="4215" spans="1:27" s="44" customFormat="1" x14ac:dyDescent="0.15">
      <c r="A4215" s="66"/>
      <c r="O4215"/>
      <c r="T4215"/>
      <c r="U4215"/>
      <c r="V4215"/>
      <c r="W4215"/>
      <c r="X4215"/>
      <c r="Y4215"/>
      <c r="Z4215"/>
      <c r="AA4215"/>
    </row>
    <row r="4216" spans="1:27" s="44" customFormat="1" x14ac:dyDescent="0.15">
      <c r="A4216" s="66"/>
      <c r="O4216"/>
      <c r="T4216"/>
      <c r="U4216"/>
      <c r="V4216"/>
      <c r="W4216"/>
      <c r="X4216"/>
      <c r="Y4216"/>
      <c r="Z4216"/>
      <c r="AA4216"/>
    </row>
    <row r="4217" spans="1:27" s="44" customFormat="1" x14ac:dyDescent="0.15">
      <c r="A4217" s="66"/>
      <c r="O4217"/>
      <c r="T4217"/>
      <c r="U4217"/>
      <c r="V4217"/>
      <c r="W4217"/>
      <c r="X4217"/>
      <c r="Y4217"/>
      <c r="Z4217"/>
      <c r="AA4217"/>
    </row>
    <row r="4218" spans="1:27" s="44" customFormat="1" x14ac:dyDescent="0.15">
      <c r="A4218" s="66"/>
      <c r="O4218"/>
      <c r="T4218"/>
      <c r="U4218"/>
      <c r="V4218"/>
      <c r="W4218"/>
      <c r="X4218"/>
      <c r="Y4218"/>
      <c r="Z4218"/>
      <c r="AA4218"/>
    </row>
    <row r="4219" spans="1:27" s="44" customFormat="1" x14ac:dyDescent="0.15">
      <c r="A4219" s="66"/>
      <c r="O4219"/>
      <c r="T4219"/>
      <c r="U4219"/>
      <c r="V4219"/>
      <c r="W4219"/>
      <c r="X4219"/>
      <c r="Y4219"/>
      <c r="Z4219"/>
      <c r="AA4219"/>
    </row>
    <row r="4220" spans="1:27" s="44" customFormat="1" x14ac:dyDescent="0.15">
      <c r="A4220" s="66"/>
      <c r="O4220"/>
      <c r="T4220"/>
      <c r="U4220"/>
      <c r="V4220"/>
      <c r="W4220"/>
      <c r="X4220"/>
      <c r="Y4220"/>
      <c r="Z4220"/>
      <c r="AA4220"/>
    </row>
    <row r="4221" spans="1:27" s="44" customFormat="1" x14ac:dyDescent="0.15">
      <c r="A4221" s="66"/>
      <c r="O4221"/>
      <c r="T4221"/>
      <c r="U4221"/>
      <c r="V4221"/>
      <c r="W4221"/>
      <c r="X4221"/>
      <c r="Y4221"/>
      <c r="Z4221"/>
      <c r="AA4221"/>
    </row>
    <row r="4222" spans="1:27" s="44" customFormat="1" x14ac:dyDescent="0.15">
      <c r="A4222" s="66"/>
      <c r="O4222"/>
      <c r="T4222"/>
      <c r="U4222"/>
      <c r="V4222"/>
      <c r="W4222"/>
      <c r="X4222"/>
      <c r="Y4222"/>
      <c r="Z4222"/>
      <c r="AA4222"/>
    </row>
    <row r="4223" spans="1:27" s="44" customFormat="1" x14ac:dyDescent="0.15">
      <c r="A4223" s="66"/>
      <c r="O4223"/>
      <c r="T4223"/>
      <c r="U4223"/>
      <c r="V4223"/>
      <c r="W4223"/>
      <c r="X4223"/>
      <c r="Y4223"/>
      <c r="Z4223"/>
      <c r="AA4223"/>
    </row>
    <row r="4224" spans="1:27" s="44" customFormat="1" x14ac:dyDescent="0.15">
      <c r="A4224" s="66"/>
      <c r="O4224"/>
      <c r="T4224"/>
      <c r="U4224"/>
      <c r="V4224"/>
      <c r="W4224"/>
      <c r="X4224"/>
      <c r="Y4224"/>
      <c r="Z4224"/>
      <c r="AA4224"/>
    </row>
    <row r="4225" spans="1:27" s="44" customFormat="1" x14ac:dyDescent="0.15">
      <c r="A4225" s="66"/>
      <c r="O4225"/>
      <c r="T4225"/>
      <c r="U4225"/>
      <c r="V4225"/>
      <c r="W4225"/>
      <c r="X4225"/>
      <c r="Y4225"/>
      <c r="Z4225"/>
      <c r="AA4225"/>
    </row>
    <row r="4226" spans="1:27" s="44" customFormat="1" x14ac:dyDescent="0.15">
      <c r="A4226" s="66"/>
      <c r="O4226"/>
      <c r="T4226"/>
      <c r="U4226"/>
      <c r="V4226"/>
      <c r="W4226"/>
      <c r="X4226"/>
      <c r="Y4226"/>
      <c r="Z4226"/>
      <c r="AA4226"/>
    </row>
    <row r="4227" spans="1:27" s="44" customFormat="1" x14ac:dyDescent="0.15">
      <c r="A4227" s="66"/>
      <c r="O4227"/>
      <c r="T4227"/>
      <c r="U4227"/>
      <c r="V4227"/>
      <c r="W4227"/>
      <c r="X4227"/>
      <c r="Y4227"/>
      <c r="Z4227"/>
      <c r="AA4227"/>
    </row>
    <row r="4228" spans="1:27" s="44" customFormat="1" x14ac:dyDescent="0.15">
      <c r="A4228" s="66"/>
      <c r="O4228"/>
      <c r="T4228"/>
      <c r="U4228"/>
      <c r="V4228"/>
      <c r="W4228"/>
      <c r="X4228"/>
      <c r="Y4228"/>
      <c r="Z4228"/>
      <c r="AA4228"/>
    </row>
    <row r="4229" spans="1:27" s="44" customFormat="1" x14ac:dyDescent="0.15">
      <c r="A4229" s="66"/>
      <c r="O4229"/>
      <c r="T4229"/>
      <c r="U4229"/>
      <c r="V4229"/>
      <c r="W4229"/>
      <c r="X4229"/>
      <c r="Y4229"/>
      <c r="Z4229"/>
      <c r="AA4229"/>
    </row>
    <row r="4230" spans="1:27" s="44" customFormat="1" x14ac:dyDescent="0.15">
      <c r="A4230" s="66"/>
      <c r="O4230"/>
      <c r="T4230"/>
      <c r="U4230"/>
      <c r="V4230"/>
      <c r="W4230"/>
      <c r="X4230"/>
      <c r="Y4230"/>
      <c r="Z4230"/>
      <c r="AA4230"/>
    </row>
    <row r="4231" spans="1:27" s="44" customFormat="1" x14ac:dyDescent="0.15">
      <c r="A4231" s="66"/>
      <c r="O4231"/>
      <c r="T4231"/>
      <c r="U4231"/>
      <c r="V4231"/>
      <c r="W4231"/>
      <c r="X4231"/>
      <c r="Y4231"/>
      <c r="Z4231"/>
      <c r="AA4231"/>
    </row>
    <row r="4232" spans="1:27" s="44" customFormat="1" x14ac:dyDescent="0.15">
      <c r="A4232" s="66"/>
      <c r="O4232"/>
      <c r="T4232"/>
      <c r="U4232"/>
      <c r="V4232"/>
      <c r="W4232"/>
      <c r="X4232"/>
      <c r="Y4232"/>
      <c r="Z4232"/>
      <c r="AA4232"/>
    </row>
    <row r="4233" spans="1:27" s="44" customFormat="1" x14ac:dyDescent="0.15">
      <c r="A4233" s="66"/>
      <c r="O4233"/>
      <c r="T4233"/>
      <c r="U4233"/>
      <c r="V4233"/>
      <c r="W4233"/>
      <c r="X4233"/>
      <c r="Y4233"/>
      <c r="Z4233"/>
      <c r="AA4233"/>
    </row>
    <row r="4234" spans="1:27" s="44" customFormat="1" x14ac:dyDescent="0.15">
      <c r="A4234" s="66"/>
      <c r="O4234"/>
      <c r="T4234"/>
      <c r="U4234"/>
      <c r="V4234"/>
      <c r="W4234"/>
      <c r="X4234"/>
      <c r="Y4234"/>
      <c r="Z4234"/>
      <c r="AA4234"/>
    </row>
    <row r="4235" spans="1:27" s="44" customFormat="1" x14ac:dyDescent="0.15">
      <c r="A4235" s="66"/>
      <c r="O4235"/>
      <c r="T4235"/>
      <c r="U4235"/>
      <c r="V4235"/>
      <c r="W4235"/>
      <c r="X4235"/>
      <c r="Y4235"/>
      <c r="Z4235"/>
      <c r="AA4235"/>
    </row>
    <row r="4236" spans="1:27" s="44" customFormat="1" x14ac:dyDescent="0.15">
      <c r="A4236" s="66"/>
      <c r="O4236"/>
      <c r="T4236"/>
      <c r="U4236"/>
      <c r="V4236"/>
      <c r="W4236"/>
      <c r="X4236"/>
      <c r="Y4236"/>
      <c r="Z4236"/>
      <c r="AA4236"/>
    </row>
    <row r="4237" spans="1:27" s="44" customFormat="1" x14ac:dyDescent="0.15">
      <c r="A4237" s="66"/>
      <c r="O4237"/>
      <c r="T4237"/>
      <c r="U4237"/>
      <c r="V4237"/>
      <c r="W4237"/>
      <c r="X4237"/>
      <c r="Y4237"/>
      <c r="Z4237"/>
      <c r="AA4237"/>
    </row>
    <row r="4238" spans="1:27" s="44" customFormat="1" x14ac:dyDescent="0.15">
      <c r="A4238" s="66"/>
      <c r="O4238"/>
      <c r="T4238"/>
      <c r="U4238"/>
      <c r="V4238"/>
      <c r="W4238"/>
      <c r="X4238"/>
      <c r="Y4238"/>
      <c r="Z4238"/>
      <c r="AA4238"/>
    </row>
    <row r="4239" spans="1:27" s="44" customFormat="1" x14ac:dyDescent="0.15">
      <c r="A4239" s="66"/>
      <c r="O4239"/>
      <c r="T4239"/>
      <c r="U4239"/>
      <c r="V4239"/>
      <c r="W4239"/>
      <c r="X4239"/>
      <c r="Y4239"/>
      <c r="Z4239"/>
      <c r="AA4239"/>
    </row>
    <row r="4240" spans="1:27" s="44" customFormat="1" x14ac:dyDescent="0.15">
      <c r="A4240" s="66"/>
      <c r="O4240"/>
      <c r="T4240"/>
      <c r="U4240"/>
      <c r="V4240"/>
      <c r="W4240"/>
      <c r="X4240"/>
      <c r="Y4240"/>
      <c r="Z4240"/>
      <c r="AA4240"/>
    </row>
    <row r="4241" spans="1:27" s="44" customFormat="1" x14ac:dyDescent="0.15">
      <c r="A4241" s="66"/>
      <c r="O4241"/>
      <c r="T4241"/>
      <c r="U4241"/>
      <c r="V4241"/>
      <c r="W4241"/>
      <c r="X4241"/>
      <c r="Y4241"/>
      <c r="Z4241"/>
      <c r="AA4241"/>
    </row>
    <row r="4242" spans="1:27" s="44" customFormat="1" x14ac:dyDescent="0.15">
      <c r="A4242" s="66"/>
      <c r="O4242"/>
      <c r="T4242"/>
      <c r="U4242"/>
      <c r="V4242"/>
      <c r="W4242"/>
      <c r="X4242"/>
      <c r="Y4242"/>
      <c r="Z4242"/>
      <c r="AA4242"/>
    </row>
    <row r="4243" spans="1:27" s="44" customFormat="1" x14ac:dyDescent="0.15">
      <c r="A4243" s="66"/>
      <c r="O4243"/>
      <c r="T4243"/>
      <c r="U4243"/>
      <c r="V4243"/>
      <c r="W4243"/>
      <c r="X4243"/>
      <c r="Y4243"/>
      <c r="Z4243"/>
      <c r="AA4243"/>
    </row>
    <row r="4244" spans="1:27" s="44" customFormat="1" x14ac:dyDescent="0.15">
      <c r="A4244" s="66"/>
      <c r="O4244"/>
      <c r="T4244"/>
      <c r="U4244"/>
      <c r="V4244"/>
      <c r="W4244"/>
      <c r="X4244"/>
      <c r="Y4244"/>
      <c r="Z4244"/>
      <c r="AA4244"/>
    </row>
    <row r="4245" spans="1:27" s="44" customFormat="1" x14ac:dyDescent="0.15">
      <c r="A4245" s="66"/>
      <c r="O4245"/>
      <c r="T4245"/>
      <c r="U4245"/>
      <c r="V4245"/>
      <c r="W4245"/>
      <c r="X4245"/>
      <c r="Y4245"/>
      <c r="Z4245"/>
      <c r="AA4245"/>
    </row>
    <row r="4246" spans="1:27" s="44" customFormat="1" x14ac:dyDescent="0.15">
      <c r="A4246" s="66"/>
      <c r="O4246"/>
      <c r="T4246"/>
      <c r="U4246"/>
      <c r="V4246"/>
      <c r="W4246"/>
      <c r="X4246"/>
      <c r="Y4246"/>
      <c r="Z4246"/>
      <c r="AA4246"/>
    </row>
    <row r="4247" spans="1:27" s="44" customFormat="1" x14ac:dyDescent="0.15">
      <c r="A4247" s="66"/>
      <c r="O4247"/>
      <c r="T4247"/>
      <c r="U4247"/>
      <c r="V4247"/>
      <c r="W4247"/>
      <c r="X4247"/>
      <c r="Y4247"/>
      <c r="Z4247"/>
      <c r="AA4247"/>
    </row>
    <row r="4248" spans="1:27" s="44" customFormat="1" x14ac:dyDescent="0.15">
      <c r="A4248" s="66"/>
      <c r="O4248"/>
      <c r="T4248"/>
      <c r="U4248"/>
      <c r="V4248"/>
      <c r="W4248"/>
      <c r="X4248"/>
      <c r="Y4248"/>
      <c r="Z4248"/>
      <c r="AA4248"/>
    </row>
    <row r="4249" spans="1:27" s="44" customFormat="1" x14ac:dyDescent="0.15">
      <c r="A4249" s="66"/>
      <c r="O4249"/>
      <c r="T4249"/>
      <c r="U4249"/>
      <c r="V4249"/>
      <c r="W4249"/>
      <c r="X4249"/>
      <c r="Y4249"/>
      <c r="Z4249"/>
      <c r="AA4249"/>
    </row>
    <row r="4250" spans="1:27" s="44" customFormat="1" x14ac:dyDescent="0.15">
      <c r="A4250" s="66"/>
      <c r="O4250"/>
      <c r="T4250"/>
      <c r="U4250"/>
      <c r="V4250"/>
      <c r="W4250"/>
      <c r="X4250"/>
      <c r="Y4250"/>
      <c r="Z4250"/>
      <c r="AA4250"/>
    </row>
    <row r="4251" spans="1:27" s="44" customFormat="1" x14ac:dyDescent="0.15">
      <c r="A4251" s="66"/>
      <c r="O4251"/>
      <c r="T4251"/>
      <c r="U4251"/>
      <c r="V4251"/>
      <c r="W4251"/>
      <c r="X4251"/>
      <c r="Y4251"/>
      <c r="Z4251"/>
      <c r="AA4251"/>
    </row>
    <row r="4252" spans="1:27" s="44" customFormat="1" x14ac:dyDescent="0.15">
      <c r="A4252" s="66"/>
      <c r="O4252"/>
      <c r="T4252"/>
      <c r="U4252"/>
      <c r="V4252"/>
      <c r="W4252"/>
      <c r="X4252"/>
      <c r="Y4252"/>
      <c r="Z4252"/>
      <c r="AA4252"/>
    </row>
    <row r="4253" spans="1:27" s="44" customFormat="1" x14ac:dyDescent="0.15">
      <c r="A4253" s="66"/>
      <c r="O4253"/>
      <c r="T4253"/>
      <c r="U4253"/>
      <c r="V4253"/>
      <c r="W4253"/>
      <c r="X4253"/>
      <c r="Y4253"/>
      <c r="Z4253"/>
      <c r="AA4253"/>
    </row>
    <row r="4254" spans="1:27" s="44" customFormat="1" x14ac:dyDescent="0.15">
      <c r="A4254" s="66"/>
      <c r="O4254"/>
      <c r="T4254"/>
      <c r="U4254"/>
      <c r="V4254"/>
      <c r="W4254"/>
      <c r="X4254"/>
      <c r="Y4254"/>
      <c r="Z4254"/>
      <c r="AA4254"/>
    </row>
    <row r="4255" spans="1:27" s="44" customFormat="1" x14ac:dyDescent="0.15">
      <c r="A4255" s="66"/>
      <c r="O4255"/>
      <c r="T4255"/>
      <c r="U4255"/>
      <c r="V4255"/>
      <c r="W4255"/>
      <c r="X4255"/>
      <c r="Y4255"/>
      <c r="Z4255"/>
      <c r="AA4255"/>
    </row>
    <row r="4256" spans="1:27" s="44" customFormat="1" x14ac:dyDescent="0.15">
      <c r="A4256" s="66"/>
      <c r="O4256"/>
      <c r="T4256"/>
      <c r="U4256"/>
      <c r="V4256"/>
      <c r="W4256"/>
      <c r="X4256"/>
      <c r="Y4256"/>
      <c r="Z4256"/>
      <c r="AA4256"/>
    </row>
    <row r="4257" spans="1:27" s="44" customFormat="1" x14ac:dyDescent="0.15">
      <c r="A4257" s="66"/>
      <c r="O4257"/>
      <c r="T4257"/>
      <c r="U4257"/>
      <c r="V4257"/>
      <c r="W4257"/>
      <c r="X4257"/>
      <c r="Y4257"/>
      <c r="Z4257"/>
      <c r="AA4257"/>
    </row>
    <row r="4258" spans="1:27" s="44" customFormat="1" x14ac:dyDescent="0.15">
      <c r="A4258" s="66"/>
      <c r="O4258"/>
      <c r="T4258"/>
      <c r="U4258"/>
      <c r="V4258"/>
      <c r="W4258"/>
      <c r="X4258"/>
      <c r="Y4258"/>
      <c r="Z4258"/>
      <c r="AA4258"/>
    </row>
    <row r="4259" spans="1:27" s="44" customFormat="1" x14ac:dyDescent="0.15">
      <c r="A4259" s="66"/>
      <c r="O4259"/>
      <c r="T4259"/>
      <c r="U4259"/>
      <c r="V4259"/>
      <c r="W4259"/>
      <c r="X4259"/>
      <c r="Y4259"/>
      <c r="Z4259"/>
      <c r="AA4259"/>
    </row>
    <row r="4260" spans="1:27" s="44" customFormat="1" x14ac:dyDescent="0.15">
      <c r="A4260" s="66"/>
      <c r="O4260"/>
      <c r="T4260"/>
      <c r="U4260"/>
      <c r="V4260"/>
      <c r="W4260"/>
      <c r="X4260"/>
      <c r="Y4260"/>
      <c r="Z4260"/>
      <c r="AA4260"/>
    </row>
    <row r="4261" spans="1:27" s="44" customFormat="1" x14ac:dyDescent="0.15">
      <c r="A4261" s="66"/>
      <c r="O4261"/>
      <c r="T4261"/>
      <c r="U4261"/>
      <c r="V4261"/>
      <c r="W4261"/>
      <c r="X4261"/>
      <c r="Y4261"/>
      <c r="Z4261"/>
      <c r="AA4261"/>
    </row>
    <row r="4262" spans="1:27" s="44" customFormat="1" x14ac:dyDescent="0.15">
      <c r="A4262" s="66"/>
      <c r="O4262"/>
      <c r="T4262"/>
      <c r="U4262"/>
      <c r="V4262"/>
      <c r="W4262"/>
      <c r="X4262"/>
      <c r="Y4262"/>
      <c r="Z4262"/>
      <c r="AA4262"/>
    </row>
    <row r="4263" spans="1:27" s="44" customFormat="1" x14ac:dyDescent="0.15">
      <c r="A4263" s="66"/>
      <c r="O4263"/>
      <c r="T4263"/>
      <c r="U4263"/>
      <c r="V4263"/>
      <c r="W4263"/>
      <c r="X4263"/>
      <c r="Y4263"/>
      <c r="Z4263"/>
      <c r="AA4263"/>
    </row>
    <row r="4264" spans="1:27" s="44" customFormat="1" x14ac:dyDescent="0.15">
      <c r="A4264" s="66"/>
      <c r="O4264"/>
      <c r="T4264"/>
      <c r="U4264"/>
      <c r="V4264"/>
      <c r="W4264"/>
      <c r="X4264"/>
      <c r="Y4264"/>
      <c r="Z4264"/>
      <c r="AA4264"/>
    </row>
    <row r="4265" spans="1:27" s="44" customFormat="1" x14ac:dyDescent="0.15">
      <c r="A4265" s="66"/>
      <c r="O4265"/>
      <c r="T4265"/>
      <c r="U4265"/>
      <c r="V4265"/>
      <c r="W4265"/>
      <c r="X4265"/>
      <c r="Y4265"/>
      <c r="Z4265"/>
      <c r="AA4265"/>
    </row>
    <row r="4266" spans="1:27" s="44" customFormat="1" x14ac:dyDescent="0.15">
      <c r="A4266" s="66"/>
      <c r="O4266"/>
      <c r="T4266"/>
      <c r="U4266"/>
      <c r="V4266"/>
      <c r="W4266"/>
      <c r="X4266"/>
      <c r="Y4266"/>
      <c r="Z4266"/>
      <c r="AA4266"/>
    </row>
    <row r="4267" spans="1:27" s="44" customFormat="1" x14ac:dyDescent="0.15">
      <c r="A4267" s="66"/>
      <c r="O4267"/>
      <c r="T4267"/>
      <c r="U4267"/>
      <c r="V4267"/>
      <c r="W4267"/>
      <c r="X4267"/>
      <c r="Y4267"/>
      <c r="Z4267"/>
      <c r="AA4267"/>
    </row>
    <row r="4268" spans="1:27" s="44" customFormat="1" x14ac:dyDescent="0.15">
      <c r="A4268" s="66"/>
      <c r="O4268"/>
      <c r="T4268"/>
      <c r="U4268"/>
      <c r="V4268"/>
      <c r="W4268"/>
      <c r="X4268"/>
      <c r="Y4268"/>
      <c r="Z4268"/>
      <c r="AA4268"/>
    </row>
    <row r="4269" spans="1:27" s="44" customFormat="1" x14ac:dyDescent="0.15">
      <c r="A4269" s="66"/>
      <c r="O4269"/>
      <c r="T4269"/>
      <c r="U4269"/>
      <c r="V4269"/>
      <c r="W4269"/>
      <c r="X4269"/>
      <c r="Y4269"/>
      <c r="Z4269"/>
      <c r="AA4269"/>
    </row>
    <row r="4270" spans="1:27" s="44" customFormat="1" x14ac:dyDescent="0.15">
      <c r="A4270" s="66"/>
      <c r="O4270"/>
      <c r="T4270"/>
      <c r="U4270"/>
      <c r="V4270"/>
      <c r="W4270"/>
      <c r="X4270"/>
      <c r="Y4270"/>
      <c r="Z4270"/>
      <c r="AA4270"/>
    </row>
    <row r="4271" spans="1:27" s="44" customFormat="1" x14ac:dyDescent="0.15">
      <c r="A4271" s="66"/>
      <c r="O4271"/>
      <c r="T4271"/>
      <c r="U4271"/>
      <c r="V4271"/>
      <c r="W4271"/>
      <c r="X4271"/>
      <c r="Y4271"/>
      <c r="Z4271"/>
      <c r="AA4271"/>
    </row>
    <row r="4272" spans="1:27" s="44" customFormat="1" x14ac:dyDescent="0.15">
      <c r="A4272" s="66"/>
      <c r="O4272"/>
      <c r="T4272"/>
      <c r="U4272"/>
      <c r="V4272"/>
      <c r="W4272"/>
      <c r="X4272"/>
      <c r="Y4272"/>
      <c r="Z4272"/>
      <c r="AA4272"/>
    </row>
    <row r="4273" spans="1:27" s="44" customFormat="1" x14ac:dyDescent="0.15">
      <c r="A4273" s="66"/>
      <c r="O4273"/>
      <c r="T4273"/>
      <c r="U4273"/>
      <c r="V4273"/>
      <c r="W4273"/>
      <c r="X4273"/>
      <c r="Y4273"/>
      <c r="Z4273"/>
      <c r="AA4273"/>
    </row>
    <row r="4274" spans="1:27" s="44" customFormat="1" x14ac:dyDescent="0.15">
      <c r="A4274" s="66"/>
      <c r="O4274"/>
      <c r="T4274"/>
      <c r="U4274"/>
      <c r="V4274"/>
      <c r="W4274"/>
      <c r="X4274"/>
      <c r="Y4274"/>
      <c r="Z4274"/>
      <c r="AA4274"/>
    </row>
    <row r="4275" spans="1:27" s="44" customFormat="1" x14ac:dyDescent="0.15">
      <c r="A4275" s="66"/>
      <c r="O4275"/>
      <c r="T4275"/>
      <c r="U4275"/>
      <c r="V4275"/>
      <c r="W4275"/>
      <c r="X4275"/>
      <c r="Y4275"/>
      <c r="Z4275"/>
      <c r="AA4275"/>
    </row>
    <row r="4276" spans="1:27" s="44" customFormat="1" x14ac:dyDescent="0.15">
      <c r="A4276" s="66"/>
      <c r="O4276"/>
      <c r="T4276"/>
      <c r="U4276"/>
      <c r="V4276"/>
      <c r="W4276"/>
      <c r="X4276"/>
      <c r="Y4276"/>
      <c r="Z4276"/>
      <c r="AA4276"/>
    </row>
    <row r="4277" spans="1:27" s="44" customFormat="1" x14ac:dyDescent="0.15">
      <c r="A4277" s="66"/>
      <c r="O4277"/>
      <c r="T4277"/>
      <c r="U4277"/>
      <c r="V4277"/>
      <c r="W4277"/>
      <c r="X4277"/>
      <c r="Y4277"/>
      <c r="Z4277"/>
      <c r="AA4277"/>
    </row>
    <row r="4278" spans="1:27" s="44" customFormat="1" x14ac:dyDescent="0.15">
      <c r="A4278" s="66"/>
      <c r="O4278"/>
      <c r="T4278"/>
      <c r="U4278"/>
      <c r="V4278"/>
      <c r="W4278"/>
      <c r="X4278"/>
      <c r="Y4278"/>
      <c r="Z4278"/>
      <c r="AA4278"/>
    </row>
    <row r="4279" spans="1:27" s="44" customFormat="1" x14ac:dyDescent="0.15">
      <c r="A4279" s="66"/>
      <c r="O4279"/>
      <c r="T4279"/>
      <c r="U4279"/>
      <c r="V4279"/>
      <c r="W4279"/>
      <c r="X4279"/>
      <c r="Y4279"/>
      <c r="Z4279"/>
      <c r="AA4279"/>
    </row>
    <row r="4280" spans="1:27" s="44" customFormat="1" x14ac:dyDescent="0.15">
      <c r="A4280" s="66"/>
      <c r="O4280"/>
      <c r="T4280"/>
      <c r="U4280"/>
      <c r="V4280"/>
      <c r="W4280"/>
      <c r="X4280"/>
      <c r="Y4280"/>
      <c r="Z4280"/>
      <c r="AA4280"/>
    </row>
    <row r="4281" spans="1:27" s="44" customFormat="1" x14ac:dyDescent="0.15">
      <c r="A4281" s="66"/>
      <c r="O4281"/>
      <c r="T4281"/>
      <c r="U4281"/>
      <c r="V4281"/>
      <c r="W4281"/>
      <c r="X4281"/>
      <c r="Y4281"/>
      <c r="Z4281"/>
      <c r="AA4281"/>
    </row>
    <row r="4282" spans="1:27" s="44" customFormat="1" x14ac:dyDescent="0.15">
      <c r="A4282" s="66"/>
      <c r="O4282"/>
      <c r="T4282"/>
      <c r="U4282"/>
      <c r="V4282"/>
      <c r="W4282"/>
      <c r="X4282"/>
      <c r="Y4282"/>
      <c r="Z4282"/>
      <c r="AA4282"/>
    </row>
    <row r="4283" spans="1:27" s="44" customFormat="1" x14ac:dyDescent="0.15">
      <c r="A4283" s="66"/>
      <c r="O4283"/>
      <c r="T4283"/>
      <c r="U4283"/>
      <c r="V4283"/>
      <c r="W4283"/>
      <c r="X4283"/>
      <c r="Y4283"/>
      <c r="Z4283"/>
      <c r="AA4283"/>
    </row>
    <row r="4284" spans="1:27" s="44" customFormat="1" x14ac:dyDescent="0.15">
      <c r="A4284" s="66"/>
      <c r="O4284"/>
      <c r="T4284"/>
      <c r="U4284"/>
      <c r="V4284"/>
      <c r="W4284"/>
      <c r="X4284"/>
      <c r="Y4284"/>
      <c r="Z4284"/>
      <c r="AA4284"/>
    </row>
    <row r="4285" spans="1:27" s="44" customFormat="1" x14ac:dyDescent="0.15">
      <c r="A4285" s="66"/>
      <c r="O4285"/>
      <c r="T4285"/>
      <c r="U4285"/>
      <c r="V4285"/>
      <c r="W4285"/>
      <c r="X4285"/>
      <c r="Y4285"/>
      <c r="Z4285"/>
      <c r="AA4285"/>
    </row>
    <row r="4286" spans="1:27" s="44" customFormat="1" x14ac:dyDescent="0.15">
      <c r="A4286" s="66"/>
      <c r="O4286"/>
      <c r="T4286"/>
      <c r="U4286"/>
      <c r="V4286"/>
      <c r="W4286"/>
      <c r="X4286"/>
      <c r="Y4286"/>
      <c r="Z4286"/>
      <c r="AA4286"/>
    </row>
    <row r="4287" spans="1:27" s="44" customFormat="1" x14ac:dyDescent="0.15">
      <c r="A4287" s="66"/>
      <c r="O4287"/>
      <c r="T4287"/>
      <c r="U4287"/>
      <c r="V4287"/>
      <c r="W4287"/>
      <c r="X4287"/>
      <c r="Y4287"/>
      <c r="Z4287"/>
      <c r="AA4287"/>
    </row>
    <row r="4288" spans="1:27" s="44" customFormat="1" x14ac:dyDescent="0.15">
      <c r="A4288" s="66"/>
      <c r="O4288"/>
      <c r="T4288"/>
      <c r="U4288"/>
      <c r="V4288"/>
      <c r="W4288"/>
      <c r="X4288"/>
      <c r="Y4288"/>
      <c r="Z4288"/>
      <c r="AA4288"/>
    </row>
    <row r="4289" spans="1:27" s="44" customFormat="1" x14ac:dyDescent="0.15">
      <c r="A4289" s="66"/>
      <c r="O4289"/>
      <c r="T4289"/>
      <c r="U4289"/>
      <c r="V4289"/>
      <c r="W4289"/>
      <c r="X4289"/>
      <c r="Y4289"/>
      <c r="Z4289"/>
      <c r="AA4289"/>
    </row>
    <row r="4290" spans="1:27" s="44" customFormat="1" x14ac:dyDescent="0.15">
      <c r="A4290" s="66"/>
      <c r="O4290"/>
      <c r="T4290"/>
      <c r="U4290"/>
      <c r="V4290"/>
      <c r="W4290"/>
      <c r="X4290"/>
      <c r="Y4290"/>
      <c r="Z4290"/>
      <c r="AA4290"/>
    </row>
    <row r="4291" spans="1:27" s="44" customFormat="1" x14ac:dyDescent="0.15">
      <c r="A4291" s="66"/>
      <c r="O4291"/>
      <c r="T4291"/>
      <c r="U4291"/>
      <c r="V4291"/>
      <c r="W4291"/>
      <c r="X4291"/>
      <c r="Y4291"/>
      <c r="Z4291"/>
      <c r="AA4291"/>
    </row>
    <row r="4292" spans="1:27" s="44" customFormat="1" x14ac:dyDescent="0.15">
      <c r="A4292" s="66"/>
      <c r="O4292"/>
      <c r="T4292"/>
      <c r="U4292"/>
      <c r="V4292"/>
      <c r="W4292"/>
      <c r="X4292"/>
      <c r="Y4292"/>
      <c r="Z4292"/>
      <c r="AA4292"/>
    </row>
    <row r="4293" spans="1:27" s="44" customFormat="1" x14ac:dyDescent="0.15">
      <c r="A4293" s="66"/>
      <c r="O4293"/>
      <c r="T4293"/>
      <c r="U4293"/>
      <c r="V4293"/>
      <c r="W4293"/>
      <c r="X4293"/>
      <c r="Y4293"/>
      <c r="Z4293"/>
      <c r="AA4293"/>
    </row>
    <row r="4294" spans="1:27" s="44" customFormat="1" x14ac:dyDescent="0.15">
      <c r="A4294" s="66"/>
      <c r="O4294"/>
      <c r="T4294"/>
      <c r="U4294"/>
      <c r="V4294"/>
      <c r="W4294"/>
      <c r="X4294"/>
      <c r="Y4294"/>
      <c r="Z4294"/>
      <c r="AA4294"/>
    </row>
    <row r="4295" spans="1:27" s="44" customFormat="1" x14ac:dyDescent="0.15">
      <c r="A4295" s="66"/>
      <c r="O4295"/>
      <c r="T4295"/>
      <c r="U4295"/>
      <c r="V4295"/>
      <c r="W4295"/>
      <c r="X4295"/>
      <c r="Y4295"/>
      <c r="Z4295"/>
      <c r="AA4295"/>
    </row>
    <row r="4296" spans="1:27" s="44" customFormat="1" x14ac:dyDescent="0.15">
      <c r="A4296" s="66"/>
      <c r="O4296"/>
      <c r="T4296"/>
      <c r="U4296"/>
      <c r="V4296"/>
      <c r="W4296"/>
      <c r="X4296"/>
      <c r="Y4296"/>
      <c r="Z4296"/>
      <c r="AA4296"/>
    </row>
    <row r="4297" spans="1:27" s="44" customFormat="1" x14ac:dyDescent="0.15">
      <c r="A4297" s="66"/>
      <c r="O4297"/>
      <c r="T4297"/>
      <c r="U4297"/>
      <c r="V4297"/>
      <c r="W4297"/>
      <c r="X4297"/>
      <c r="Y4297"/>
      <c r="Z4297"/>
      <c r="AA4297"/>
    </row>
    <row r="4298" spans="1:27" s="44" customFormat="1" x14ac:dyDescent="0.15">
      <c r="A4298" s="66"/>
      <c r="O4298"/>
      <c r="T4298"/>
      <c r="U4298"/>
      <c r="V4298"/>
      <c r="W4298"/>
      <c r="X4298"/>
      <c r="Y4298"/>
      <c r="Z4298"/>
      <c r="AA4298"/>
    </row>
    <row r="4299" spans="1:27" s="44" customFormat="1" x14ac:dyDescent="0.15">
      <c r="A4299" s="66"/>
      <c r="O4299"/>
      <c r="T4299"/>
      <c r="U4299"/>
      <c r="V4299"/>
      <c r="W4299"/>
      <c r="X4299"/>
      <c r="Y4299"/>
      <c r="Z4299"/>
      <c r="AA4299"/>
    </row>
    <row r="4300" spans="1:27" s="44" customFormat="1" x14ac:dyDescent="0.15">
      <c r="A4300" s="66"/>
      <c r="O4300"/>
      <c r="T4300"/>
      <c r="U4300"/>
      <c r="V4300"/>
      <c r="W4300"/>
      <c r="X4300"/>
      <c r="Y4300"/>
      <c r="Z4300"/>
      <c r="AA4300"/>
    </row>
    <row r="4301" spans="1:27" s="44" customFormat="1" x14ac:dyDescent="0.15">
      <c r="A4301" s="66"/>
      <c r="O4301"/>
      <c r="T4301"/>
      <c r="U4301"/>
      <c r="V4301"/>
      <c r="W4301"/>
      <c r="X4301"/>
      <c r="Y4301"/>
      <c r="Z4301"/>
      <c r="AA4301"/>
    </row>
    <row r="4302" spans="1:27" s="44" customFormat="1" x14ac:dyDescent="0.15">
      <c r="A4302" s="66"/>
      <c r="O4302"/>
      <c r="T4302"/>
      <c r="U4302"/>
      <c r="V4302"/>
      <c r="W4302"/>
      <c r="X4302"/>
      <c r="Y4302"/>
      <c r="Z4302"/>
      <c r="AA4302"/>
    </row>
    <row r="4303" spans="1:27" s="44" customFormat="1" x14ac:dyDescent="0.15">
      <c r="A4303" s="66"/>
      <c r="O4303"/>
      <c r="T4303"/>
      <c r="U4303"/>
      <c r="V4303"/>
      <c r="W4303"/>
      <c r="X4303"/>
      <c r="Y4303"/>
      <c r="Z4303"/>
      <c r="AA4303"/>
    </row>
    <row r="4304" spans="1:27" s="44" customFormat="1" x14ac:dyDescent="0.15">
      <c r="A4304" s="66"/>
      <c r="O4304"/>
      <c r="T4304"/>
      <c r="U4304"/>
      <c r="V4304"/>
      <c r="W4304"/>
      <c r="X4304"/>
      <c r="Y4304"/>
      <c r="Z4304"/>
      <c r="AA4304"/>
    </row>
    <row r="4305" spans="1:27" s="44" customFormat="1" x14ac:dyDescent="0.15">
      <c r="A4305" s="66"/>
      <c r="O4305"/>
      <c r="T4305"/>
      <c r="U4305"/>
      <c r="V4305"/>
      <c r="W4305"/>
      <c r="X4305"/>
      <c r="Y4305"/>
      <c r="Z4305"/>
      <c r="AA4305"/>
    </row>
    <row r="4306" spans="1:27" s="44" customFormat="1" x14ac:dyDescent="0.15">
      <c r="A4306" s="66"/>
      <c r="O4306"/>
      <c r="T4306"/>
      <c r="U4306"/>
      <c r="V4306"/>
      <c r="W4306"/>
      <c r="X4306"/>
      <c r="Y4306"/>
      <c r="Z4306"/>
      <c r="AA4306"/>
    </row>
    <row r="4307" spans="1:27" s="44" customFormat="1" x14ac:dyDescent="0.15">
      <c r="A4307" s="66"/>
      <c r="O4307"/>
      <c r="T4307"/>
      <c r="U4307"/>
      <c r="V4307"/>
      <c r="W4307"/>
      <c r="X4307"/>
      <c r="Y4307"/>
      <c r="Z4307"/>
      <c r="AA4307"/>
    </row>
    <row r="4308" spans="1:27" s="44" customFormat="1" x14ac:dyDescent="0.15">
      <c r="A4308" s="66"/>
      <c r="O4308"/>
      <c r="T4308"/>
      <c r="U4308"/>
      <c r="V4308"/>
      <c r="W4308"/>
      <c r="X4308"/>
      <c r="Y4308"/>
      <c r="Z4308"/>
      <c r="AA4308"/>
    </row>
    <row r="4309" spans="1:27" s="44" customFormat="1" x14ac:dyDescent="0.15">
      <c r="A4309" s="66"/>
      <c r="O4309"/>
      <c r="T4309"/>
      <c r="U4309"/>
      <c r="V4309"/>
      <c r="W4309"/>
      <c r="X4309"/>
      <c r="Y4309"/>
      <c r="Z4309"/>
      <c r="AA4309"/>
    </row>
    <row r="4310" spans="1:27" s="44" customFormat="1" x14ac:dyDescent="0.15">
      <c r="A4310" s="66"/>
      <c r="O4310"/>
      <c r="T4310"/>
      <c r="U4310"/>
      <c r="V4310"/>
      <c r="W4310"/>
      <c r="X4310"/>
      <c r="Y4310"/>
      <c r="Z4310"/>
      <c r="AA4310"/>
    </row>
    <row r="4311" spans="1:27" s="44" customFormat="1" x14ac:dyDescent="0.15">
      <c r="A4311" s="66"/>
      <c r="O4311"/>
      <c r="T4311"/>
      <c r="U4311"/>
      <c r="V4311"/>
      <c r="W4311"/>
      <c r="X4311"/>
      <c r="Y4311"/>
      <c r="Z4311"/>
      <c r="AA4311"/>
    </row>
    <row r="4312" spans="1:27" s="44" customFormat="1" x14ac:dyDescent="0.15">
      <c r="A4312" s="66"/>
      <c r="O4312"/>
      <c r="T4312"/>
      <c r="U4312"/>
      <c r="V4312"/>
      <c r="W4312"/>
      <c r="X4312"/>
      <c r="Y4312"/>
      <c r="Z4312"/>
      <c r="AA4312"/>
    </row>
    <row r="4313" spans="1:27" s="44" customFormat="1" x14ac:dyDescent="0.15">
      <c r="A4313" s="66"/>
      <c r="O4313"/>
      <c r="T4313"/>
      <c r="U4313"/>
      <c r="V4313"/>
      <c r="W4313"/>
      <c r="X4313"/>
      <c r="Y4313"/>
      <c r="Z4313"/>
      <c r="AA4313"/>
    </row>
    <row r="4314" spans="1:27" s="44" customFormat="1" x14ac:dyDescent="0.15">
      <c r="A4314" s="66"/>
      <c r="O4314"/>
      <c r="T4314"/>
      <c r="U4314"/>
      <c r="V4314"/>
      <c r="W4314"/>
      <c r="X4314"/>
      <c r="Y4314"/>
      <c r="Z4314"/>
      <c r="AA4314"/>
    </row>
    <row r="4315" spans="1:27" s="44" customFormat="1" x14ac:dyDescent="0.15">
      <c r="A4315" s="66"/>
      <c r="O4315"/>
      <c r="T4315"/>
      <c r="U4315"/>
      <c r="V4315"/>
      <c r="W4315"/>
      <c r="X4315"/>
      <c r="Y4315"/>
      <c r="Z4315"/>
      <c r="AA4315"/>
    </row>
    <row r="4316" spans="1:27" s="44" customFormat="1" x14ac:dyDescent="0.15">
      <c r="A4316" s="66"/>
      <c r="O4316"/>
      <c r="T4316"/>
      <c r="U4316"/>
      <c r="V4316"/>
      <c r="W4316"/>
      <c r="X4316"/>
      <c r="Y4316"/>
      <c r="Z4316"/>
      <c r="AA4316"/>
    </row>
    <row r="4317" spans="1:27" s="44" customFormat="1" x14ac:dyDescent="0.15">
      <c r="A4317" s="66"/>
      <c r="O4317"/>
      <c r="T4317"/>
      <c r="U4317"/>
      <c r="V4317"/>
      <c r="W4317"/>
      <c r="X4317"/>
      <c r="Y4317"/>
      <c r="Z4317"/>
      <c r="AA4317"/>
    </row>
    <row r="4318" spans="1:27" s="44" customFormat="1" x14ac:dyDescent="0.15">
      <c r="A4318" s="66"/>
      <c r="O4318"/>
      <c r="T4318"/>
      <c r="U4318"/>
      <c r="V4318"/>
      <c r="W4318"/>
      <c r="X4318"/>
      <c r="Y4318"/>
      <c r="Z4318"/>
      <c r="AA4318"/>
    </row>
    <row r="4319" spans="1:27" s="44" customFormat="1" x14ac:dyDescent="0.15">
      <c r="A4319" s="66"/>
      <c r="O4319"/>
      <c r="T4319"/>
      <c r="U4319"/>
      <c r="V4319"/>
      <c r="W4319"/>
      <c r="X4319"/>
      <c r="Y4319"/>
      <c r="Z4319"/>
      <c r="AA4319"/>
    </row>
    <row r="4320" spans="1:27" s="44" customFormat="1" x14ac:dyDescent="0.15">
      <c r="A4320" s="66"/>
      <c r="O4320"/>
      <c r="T4320"/>
      <c r="U4320"/>
      <c r="V4320"/>
      <c r="W4320"/>
      <c r="X4320"/>
      <c r="Y4320"/>
      <c r="Z4320"/>
      <c r="AA4320"/>
    </row>
    <row r="4321" spans="1:27" s="44" customFormat="1" x14ac:dyDescent="0.15">
      <c r="A4321" s="66"/>
      <c r="O4321"/>
      <c r="T4321"/>
      <c r="U4321"/>
      <c r="V4321"/>
      <c r="W4321"/>
      <c r="X4321"/>
      <c r="Y4321"/>
      <c r="Z4321"/>
      <c r="AA4321"/>
    </row>
    <row r="4322" spans="1:27" s="44" customFormat="1" x14ac:dyDescent="0.15">
      <c r="A4322" s="66"/>
      <c r="O4322"/>
      <c r="T4322"/>
      <c r="U4322"/>
      <c r="V4322"/>
      <c r="W4322"/>
      <c r="X4322"/>
      <c r="Y4322"/>
      <c r="Z4322"/>
      <c r="AA4322"/>
    </row>
    <row r="4323" spans="1:27" s="44" customFormat="1" x14ac:dyDescent="0.15">
      <c r="A4323" s="66"/>
      <c r="O4323"/>
      <c r="T4323"/>
      <c r="U4323"/>
      <c r="V4323"/>
      <c r="W4323"/>
      <c r="X4323"/>
      <c r="Y4323"/>
      <c r="Z4323"/>
      <c r="AA4323"/>
    </row>
    <row r="4324" spans="1:27" s="44" customFormat="1" x14ac:dyDescent="0.15">
      <c r="A4324" s="66"/>
      <c r="O4324"/>
      <c r="T4324"/>
      <c r="U4324"/>
      <c r="V4324"/>
      <c r="W4324"/>
      <c r="X4324"/>
      <c r="Y4324"/>
      <c r="Z4324"/>
      <c r="AA4324"/>
    </row>
    <row r="4325" spans="1:27" s="44" customFormat="1" x14ac:dyDescent="0.15">
      <c r="A4325" s="66"/>
      <c r="O4325"/>
      <c r="T4325"/>
      <c r="U4325"/>
      <c r="V4325"/>
      <c r="W4325"/>
      <c r="X4325"/>
      <c r="Y4325"/>
      <c r="Z4325"/>
      <c r="AA4325"/>
    </row>
    <row r="4326" spans="1:27" s="44" customFormat="1" x14ac:dyDescent="0.15">
      <c r="A4326" s="66"/>
      <c r="O4326"/>
      <c r="T4326"/>
      <c r="U4326"/>
      <c r="V4326"/>
      <c r="W4326"/>
      <c r="X4326"/>
      <c r="Y4326"/>
      <c r="Z4326"/>
      <c r="AA4326"/>
    </row>
    <row r="4327" spans="1:27" s="44" customFormat="1" x14ac:dyDescent="0.15">
      <c r="A4327" s="66"/>
      <c r="O4327"/>
      <c r="T4327"/>
      <c r="U4327"/>
      <c r="V4327"/>
      <c r="W4327"/>
      <c r="X4327"/>
      <c r="Y4327"/>
      <c r="Z4327"/>
      <c r="AA4327"/>
    </row>
    <row r="4328" spans="1:27" s="44" customFormat="1" x14ac:dyDescent="0.15">
      <c r="A4328" s="66"/>
      <c r="O4328"/>
      <c r="T4328"/>
      <c r="U4328"/>
      <c r="V4328"/>
      <c r="W4328"/>
      <c r="X4328"/>
      <c r="Y4328"/>
      <c r="Z4328"/>
      <c r="AA4328"/>
    </row>
    <row r="4329" spans="1:27" s="44" customFormat="1" x14ac:dyDescent="0.15">
      <c r="A4329" s="66"/>
      <c r="O4329"/>
      <c r="T4329"/>
      <c r="U4329"/>
      <c r="V4329"/>
      <c r="W4329"/>
      <c r="X4329"/>
      <c r="Y4329"/>
      <c r="Z4329"/>
      <c r="AA4329"/>
    </row>
    <row r="4330" spans="1:27" s="44" customFormat="1" x14ac:dyDescent="0.15">
      <c r="A4330" s="66"/>
      <c r="O4330"/>
      <c r="T4330"/>
      <c r="U4330"/>
      <c r="V4330"/>
      <c r="W4330"/>
      <c r="X4330"/>
      <c r="Y4330"/>
      <c r="Z4330"/>
      <c r="AA4330"/>
    </row>
    <row r="4331" spans="1:27" s="44" customFormat="1" x14ac:dyDescent="0.15">
      <c r="A4331" s="66"/>
      <c r="O4331"/>
      <c r="T4331"/>
      <c r="U4331"/>
      <c r="V4331"/>
      <c r="W4331"/>
      <c r="X4331"/>
      <c r="Y4331"/>
      <c r="Z4331"/>
      <c r="AA4331"/>
    </row>
    <row r="4332" spans="1:27" s="44" customFormat="1" x14ac:dyDescent="0.15">
      <c r="A4332" s="66"/>
      <c r="O4332"/>
      <c r="T4332"/>
      <c r="U4332"/>
      <c r="V4332"/>
      <c r="W4332"/>
      <c r="X4332"/>
      <c r="Y4332"/>
      <c r="Z4332"/>
      <c r="AA4332"/>
    </row>
    <row r="4333" spans="1:27" s="44" customFormat="1" x14ac:dyDescent="0.15">
      <c r="A4333" s="66"/>
      <c r="O4333"/>
      <c r="T4333"/>
      <c r="U4333"/>
      <c r="V4333"/>
      <c r="W4333"/>
      <c r="X4333"/>
      <c r="Y4333"/>
      <c r="Z4333"/>
      <c r="AA4333"/>
    </row>
    <row r="4334" spans="1:27" s="44" customFormat="1" x14ac:dyDescent="0.15">
      <c r="A4334" s="66"/>
      <c r="O4334"/>
      <c r="T4334"/>
      <c r="U4334"/>
      <c r="V4334"/>
      <c r="W4334"/>
      <c r="X4334"/>
      <c r="Y4334"/>
      <c r="Z4334"/>
      <c r="AA4334"/>
    </row>
    <row r="4335" spans="1:27" s="44" customFormat="1" x14ac:dyDescent="0.15">
      <c r="A4335" s="66"/>
      <c r="O4335"/>
      <c r="T4335"/>
      <c r="U4335"/>
      <c r="V4335"/>
      <c r="W4335"/>
      <c r="X4335"/>
      <c r="Y4335"/>
      <c r="Z4335"/>
      <c r="AA4335"/>
    </row>
    <row r="4336" spans="1:27" s="44" customFormat="1" x14ac:dyDescent="0.15">
      <c r="A4336" s="66"/>
      <c r="O4336"/>
      <c r="T4336"/>
      <c r="U4336"/>
      <c r="V4336"/>
      <c r="W4336"/>
      <c r="X4336"/>
      <c r="Y4336"/>
      <c r="Z4336"/>
      <c r="AA4336"/>
    </row>
    <row r="4337" spans="1:27" s="44" customFormat="1" x14ac:dyDescent="0.15">
      <c r="A4337" s="66"/>
      <c r="O4337"/>
      <c r="T4337"/>
      <c r="U4337"/>
      <c r="V4337"/>
      <c r="W4337"/>
      <c r="X4337"/>
      <c r="Y4337"/>
      <c r="Z4337"/>
      <c r="AA4337"/>
    </row>
    <row r="4338" spans="1:27" s="44" customFormat="1" x14ac:dyDescent="0.15">
      <c r="A4338" s="66"/>
      <c r="O4338"/>
      <c r="T4338"/>
      <c r="U4338"/>
      <c r="V4338"/>
      <c r="W4338"/>
      <c r="X4338"/>
      <c r="Y4338"/>
      <c r="Z4338"/>
      <c r="AA4338"/>
    </row>
    <row r="4339" spans="1:27" s="44" customFormat="1" x14ac:dyDescent="0.15">
      <c r="A4339" s="66"/>
      <c r="O4339"/>
      <c r="T4339"/>
      <c r="U4339"/>
      <c r="V4339"/>
      <c r="W4339"/>
      <c r="X4339"/>
      <c r="Y4339"/>
      <c r="Z4339"/>
      <c r="AA4339"/>
    </row>
    <row r="4340" spans="1:27" s="44" customFormat="1" x14ac:dyDescent="0.15">
      <c r="A4340" s="66"/>
      <c r="O4340"/>
      <c r="T4340"/>
      <c r="U4340"/>
      <c r="V4340"/>
      <c r="W4340"/>
      <c r="X4340"/>
      <c r="Y4340"/>
      <c r="Z4340"/>
      <c r="AA4340"/>
    </row>
    <row r="4341" spans="1:27" s="44" customFormat="1" x14ac:dyDescent="0.15">
      <c r="A4341" s="66"/>
      <c r="O4341"/>
      <c r="T4341"/>
      <c r="U4341"/>
      <c r="V4341"/>
      <c r="W4341"/>
      <c r="X4341"/>
      <c r="Y4341"/>
      <c r="Z4341"/>
      <c r="AA4341"/>
    </row>
    <row r="4342" spans="1:27" s="44" customFormat="1" x14ac:dyDescent="0.15">
      <c r="A4342" s="66"/>
      <c r="O4342"/>
      <c r="T4342"/>
      <c r="U4342"/>
      <c r="V4342"/>
      <c r="W4342"/>
      <c r="X4342"/>
      <c r="Y4342"/>
      <c r="Z4342"/>
      <c r="AA4342"/>
    </row>
    <row r="4343" spans="1:27" s="44" customFormat="1" x14ac:dyDescent="0.15">
      <c r="A4343" s="66"/>
      <c r="O4343"/>
      <c r="T4343"/>
      <c r="U4343"/>
      <c r="V4343"/>
      <c r="W4343"/>
      <c r="X4343"/>
      <c r="Y4343"/>
      <c r="Z4343"/>
      <c r="AA4343"/>
    </row>
    <row r="4344" spans="1:27" s="44" customFormat="1" x14ac:dyDescent="0.15">
      <c r="A4344" s="66"/>
      <c r="O4344"/>
      <c r="T4344"/>
      <c r="U4344"/>
      <c r="V4344"/>
      <c r="W4344"/>
      <c r="X4344"/>
      <c r="Y4344"/>
      <c r="Z4344"/>
      <c r="AA4344"/>
    </row>
    <row r="4345" spans="1:27" s="44" customFormat="1" x14ac:dyDescent="0.15">
      <c r="A4345" s="66"/>
      <c r="O4345"/>
      <c r="T4345"/>
      <c r="U4345"/>
      <c r="V4345"/>
      <c r="W4345"/>
      <c r="X4345"/>
      <c r="Y4345"/>
      <c r="Z4345"/>
      <c r="AA4345"/>
    </row>
    <row r="4346" spans="1:27" s="44" customFormat="1" x14ac:dyDescent="0.15">
      <c r="A4346" s="66"/>
      <c r="O4346"/>
      <c r="T4346"/>
      <c r="U4346"/>
      <c r="V4346"/>
      <c r="W4346"/>
      <c r="X4346"/>
      <c r="Y4346"/>
      <c r="Z4346"/>
      <c r="AA4346"/>
    </row>
    <row r="4347" spans="1:27" s="44" customFormat="1" x14ac:dyDescent="0.15">
      <c r="A4347" s="66"/>
      <c r="O4347"/>
      <c r="T4347"/>
      <c r="U4347"/>
      <c r="V4347"/>
      <c r="W4347"/>
      <c r="X4347"/>
      <c r="Y4347"/>
      <c r="Z4347"/>
      <c r="AA4347"/>
    </row>
    <row r="4348" spans="1:27" s="44" customFormat="1" x14ac:dyDescent="0.15">
      <c r="A4348" s="66"/>
      <c r="O4348"/>
      <c r="T4348"/>
      <c r="U4348"/>
      <c r="V4348"/>
      <c r="W4348"/>
      <c r="X4348"/>
      <c r="Y4348"/>
      <c r="Z4348"/>
      <c r="AA4348"/>
    </row>
    <row r="4349" spans="1:27" s="44" customFormat="1" x14ac:dyDescent="0.15">
      <c r="A4349" s="66"/>
      <c r="O4349"/>
      <c r="T4349"/>
      <c r="U4349"/>
      <c r="V4349"/>
      <c r="W4349"/>
      <c r="X4349"/>
      <c r="Y4349"/>
      <c r="Z4349"/>
      <c r="AA4349"/>
    </row>
    <row r="4350" spans="1:27" s="44" customFormat="1" x14ac:dyDescent="0.15">
      <c r="A4350" s="66"/>
      <c r="O4350"/>
      <c r="T4350"/>
      <c r="U4350"/>
      <c r="V4350"/>
      <c r="W4350"/>
      <c r="X4350"/>
      <c r="Y4350"/>
      <c r="Z4350"/>
      <c r="AA4350"/>
    </row>
    <row r="4351" spans="1:27" s="44" customFormat="1" x14ac:dyDescent="0.15">
      <c r="A4351" s="66"/>
      <c r="O4351"/>
      <c r="T4351"/>
      <c r="U4351"/>
      <c r="V4351"/>
      <c r="W4351"/>
      <c r="X4351"/>
      <c r="Y4351"/>
      <c r="Z4351"/>
      <c r="AA4351"/>
    </row>
    <row r="4352" spans="1:27" s="44" customFormat="1" x14ac:dyDescent="0.15">
      <c r="A4352" s="66"/>
      <c r="O4352"/>
      <c r="T4352"/>
      <c r="U4352"/>
      <c r="V4352"/>
      <c r="W4352"/>
      <c r="X4352"/>
      <c r="Y4352"/>
      <c r="Z4352"/>
      <c r="AA4352"/>
    </row>
    <row r="4353" spans="1:27" s="44" customFormat="1" x14ac:dyDescent="0.15">
      <c r="A4353" s="66"/>
      <c r="O4353"/>
      <c r="T4353"/>
      <c r="U4353"/>
      <c r="V4353"/>
      <c r="W4353"/>
      <c r="X4353"/>
      <c r="Y4353"/>
      <c r="Z4353"/>
      <c r="AA4353"/>
    </row>
    <row r="4354" spans="1:27" s="44" customFormat="1" x14ac:dyDescent="0.15">
      <c r="A4354" s="66"/>
      <c r="O4354"/>
      <c r="T4354"/>
      <c r="U4354"/>
      <c r="V4354"/>
      <c r="W4354"/>
      <c r="X4354"/>
      <c r="Y4354"/>
      <c r="Z4354"/>
      <c r="AA4354"/>
    </row>
    <row r="4355" spans="1:27" s="44" customFormat="1" x14ac:dyDescent="0.15">
      <c r="A4355" s="66"/>
      <c r="O4355"/>
      <c r="T4355"/>
      <c r="U4355"/>
      <c r="V4355"/>
      <c r="W4355"/>
      <c r="X4355"/>
      <c r="Y4355"/>
      <c r="Z4355"/>
      <c r="AA4355"/>
    </row>
    <row r="4356" spans="1:27" s="44" customFormat="1" x14ac:dyDescent="0.15">
      <c r="A4356" s="66"/>
      <c r="O4356"/>
      <c r="T4356"/>
      <c r="U4356"/>
      <c r="V4356"/>
      <c r="W4356"/>
      <c r="X4356"/>
      <c r="Y4356"/>
      <c r="Z4356"/>
      <c r="AA4356"/>
    </row>
    <row r="4357" spans="1:27" s="44" customFormat="1" x14ac:dyDescent="0.15">
      <c r="A4357" s="66"/>
      <c r="O4357"/>
      <c r="T4357"/>
      <c r="U4357"/>
      <c r="V4357"/>
      <c r="W4357"/>
      <c r="X4357"/>
      <c r="Y4357"/>
      <c r="Z4357"/>
      <c r="AA4357"/>
    </row>
    <row r="4358" spans="1:27" s="44" customFormat="1" x14ac:dyDescent="0.15">
      <c r="A4358" s="66"/>
      <c r="O4358"/>
      <c r="T4358"/>
      <c r="U4358"/>
      <c r="V4358"/>
      <c r="W4358"/>
      <c r="X4358"/>
      <c r="Y4358"/>
      <c r="Z4358"/>
      <c r="AA4358"/>
    </row>
    <row r="4359" spans="1:27" s="44" customFormat="1" x14ac:dyDescent="0.15">
      <c r="A4359" s="66"/>
      <c r="O4359"/>
      <c r="T4359"/>
      <c r="U4359"/>
      <c r="V4359"/>
      <c r="W4359"/>
      <c r="X4359"/>
      <c r="Y4359"/>
      <c r="Z4359"/>
      <c r="AA4359"/>
    </row>
    <row r="4360" spans="1:27" s="44" customFormat="1" x14ac:dyDescent="0.15">
      <c r="A4360" s="66"/>
      <c r="O4360"/>
      <c r="T4360"/>
      <c r="U4360"/>
      <c r="V4360"/>
      <c r="W4360"/>
      <c r="X4360"/>
      <c r="Y4360"/>
      <c r="Z4360"/>
      <c r="AA4360"/>
    </row>
    <row r="4361" spans="1:27" s="44" customFormat="1" x14ac:dyDescent="0.15">
      <c r="A4361" s="66"/>
      <c r="O4361"/>
      <c r="T4361"/>
      <c r="U4361"/>
      <c r="V4361"/>
      <c r="W4361"/>
      <c r="X4361"/>
      <c r="Y4361"/>
      <c r="Z4361"/>
      <c r="AA4361"/>
    </row>
    <row r="4362" spans="1:27" s="44" customFormat="1" x14ac:dyDescent="0.15">
      <c r="A4362" s="66"/>
      <c r="O4362"/>
      <c r="T4362"/>
      <c r="U4362"/>
      <c r="V4362"/>
      <c r="W4362"/>
      <c r="X4362"/>
      <c r="Y4362"/>
      <c r="Z4362"/>
      <c r="AA4362"/>
    </row>
    <row r="4363" spans="1:27" s="44" customFormat="1" x14ac:dyDescent="0.15">
      <c r="A4363" s="66"/>
      <c r="O4363"/>
      <c r="T4363"/>
      <c r="U4363"/>
      <c r="V4363"/>
      <c r="W4363"/>
      <c r="X4363"/>
      <c r="Y4363"/>
      <c r="Z4363"/>
      <c r="AA4363"/>
    </row>
    <row r="4364" spans="1:27" s="44" customFormat="1" x14ac:dyDescent="0.15">
      <c r="A4364" s="66"/>
      <c r="O4364"/>
      <c r="T4364"/>
      <c r="U4364"/>
      <c r="V4364"/>
      <c r="W4364"/>
      <c r="X4364"/>
      <c r="Y4364"/>
      <c r="Z4364"/>
      <c r="AA4364"/>
    </row>
    <row r="4365" spans="1:27" s="44" customFormat="1" x14ac:dyDescent="0.15">
      <c r="A4365" s="66"/>
      <c r="O4365"/>
      <c r="T4365"/>
      <c r="U4365"/>
      <c r="V4365"/>
      <c r="W4365"/>
      <c r="X4365"/>
      <c r="Y4365"/>
      <c r="Z4365"/>
      <c r="AA4365"/>
    </row>
    <row r="4366" spans="1:27" s="44" customFormat="1" x14ac:dyDescent="0.15">
      <c r="A4366" s="66"/>
      <c r="O4366"/>
      <c r="T4366"/>
      <c r="U4366"/>
      <c r="V4366"/>
      <c r="W4366"/>
      <c r="X4366"/>
      <c r="Y4366"/>
      <c r="Z4366"/>
      <c r="AA4366"/>
    </row>
    <row r="4367" spans="1:27" s="44" customFormat="1" x14ac:dyDescent="0.15">
      <c r="A4367" s="66"/>
      <c r="O4367"/>
      <c r="T4367"/>
      <c r="U4367"/>
      <c r="V4367"/>
      <c r="W4367"/>
      <c r="X4367"/>
      <c r="Y4367"/>
      <c r="Z4367"/>
      <c r="AA4367"/>
    </row>
    <row r="4368" spans="1:27" s="44" customFormat="1" x14ac:dyDescent="0.15">
      <c r="A4368" s="66"/>
      <c r="O4368"/>
      <c r="T4368"/>
      <c r="U4368"/>
      <c r="V4368"/>
      <c r="W4368"/>
      <c r="X4368"/>
      <c r="Y4368"/>
      <c r="Z4368"/>
      <c r="AA4368"/>
    </row>
    <row r="4369" spans="1:27" s="44" customFormat="1" x14ac:dyDescent="0.15">
      <c r="A4369" s="66"/>
      <c r="O4369"/>
      <c r="T4369"/>
      <c r="U4369"/>
      <c r="V4369"/>
      <c r="W4369"/>
      <c r="X4369"/>
      <c r="Y4369"/>
      <c r="Z4369"/>
      <c r="AA4369"/>
    </row>
    <row r="4370" spans="1:27" s="44" customFormat="1" x14ac:dyDescent="0.15">
      <c r="A4370" s="66"/>
      <c r="O4370"/>
      <c r="T4370"/>
      <c r="U4370"/>
      <c r="V4370"/>
      <c r="W4370"/>
      <c r="X4370"/>
      <c r="Y4370"/>
      <c r="Z4370"/>
      <c r="AA4370"/>
    </row>
    <row r="4371" spans="1:27" s="44" customFormat="1" x14ac:dyDescent="0.15">
      <c r="A4371" s="66"/>
      <c r="O4371"/>
      <c r="T4371"/>
      <c r="U4371"/>
      <c r="V4371"/>
      <c r="W4371"/>
      <c r="X4371"/>
      <c r="Y4371"/>
      <c r="Z4371"/>
      <c r="AA4371"/>
    </row>
    <row r="4372" spans="1:27" s="44" customFormat="1" x14ac:dyDescent="0.15">
      <c r="A4372" s="66"/>
      <c r="O4372"/>
      <c r="T4372"/>
      <c r="U4372"/>
      <c r="V4372"/>
      <c r="W4372"/>
      <c r="X4372"/>
      <c r="Y4372"/>
      <c r="Z4372"/>
      <c r="AA4372"/>
    </row>
    <row r="4373" spans="1:27" s="44" customFormat="1" x14ac:dyDescent="0.15">
      <c r="A4373" s="66"/>
      <c r="O4373"/>
      <c r="T4373"/>
      <c r="U4373"/>
      <c r="V4373"/>
      <c r="W4373"/>
      <c r="X4373"/>
      <c r="Y4373"/>
      <c r="Z4373"/>
      <c r="AA4373"/>
    </row>
    <row r="4374" spans="1:27" s="44" customFormat="1" x14ac:dyDescent="0.15">
      <c r="A4374" s="66"/>
      <c r="O4374"/>
      <c r="T4374"/>
      <c r="U4374"/>
      <c r="V4374"/>
      <c r="W4374"/>
      <c r="X4374"/>
      <c r="Y4374"/>
      <c r="Z4374"/>
      <c r="AA4374"/>
    </row>
    <row r="4375" spans="1:27" s="44" customFormat="1" x14ac:dyDescent="0.15">
      <c r="A4375" s="66"/>
      <c r="O4375"/>
      <c r="T4375"/>
      <c r="U4375"/>
      <c r="V4375"/>
      <c r="W4375"/>
      <c r="X4375"/>
      <c r="Y4375"/>
      <c r="Z4375"/>
      <c r="AA4375"/>
    </row>
    <row r="4376" spans="1:27" s="44" customFormat="1" x14ac:dyDescent="0.15">
      <c r="A4376" s="66"/>
      <c r="O4376"/>
      <c r="T4376"/>
      <c r="U4376"/>
      <c r="V4376"/>
      <c r="W4376"/>
      <c r="X4376"/>
      <c r="Y4376"/>
      <c r="Z4376"/>
      <c r="AA4376"/>
    </row>
    <row r="4377" spans="1:27" s="44" customFormat="1" x14ac:dyDescent="0.15">
      <c r="A4377" s="66"/>
      <c r="O4377"/>
      <c r="T4377"/>
      <c r="U4377"/>
      <c r="V4377"/>
      <c r="W4377"/>
      <c r="X4377"/>
      <c r="Y4377"/>
      <c r="Z4377"/>
      <c r="AA4377"/>
    </row>
    <row r="4378" spans="1:27" s="44" customFormat="1" x14ac:dyDescent="0.15">
      <c r="A4378" s="66"/>
      <c r="O4378"/>
      <c r="T4378"/>
      <c r="U4378"/>
      <c r="V4378"/>
      <c r="W4378"/>
      <c r="X4378"/>
      <c r="Y4378"/>
      <c r="Z4378"/>
      <c r="AA4378"/>
    </row>
    <row r="4379" spans="1:27" s="44" customFormat="1" x14ac:dyDescent="0.15">
      <c r="A4379" s="66"/>
      <c r="O4379"/>
      <c r="T4379"/>
      <c r="U4379"/>
      <c r="V4379"/>
      <c r="W4379"/>
      <c r="X4379"/>
      <c r="Y4379"/>
      <c r="Z4379"/>
      <c r="AA4379"/>
    </row>
    <row r="4380" spans="1:27" s="44" customFormat="1" x14ac:dyDescent="0.15">
      <c r="A4380" s="66"/>
      <c r="O4380"/>
      <c r="T4380"/>
      <c r="U4380"/>
      <c r="V4380"/>
      <c r="W4380"/>
      <c r="X4380"/>
      <c r="Y4380"/>
      <c r="Z4380"/>
      <c r="AA4380"/>
    </row>
    <row r="4381" spans="1:27" s="44" customFormat="1" x14ac:dyDescent="0.15">
      <c r="A4381" s="66"/>
      <c r="O4381"/>
      <c r="T4381"/>
      <c r="U4381"/>
      <c r="V4381"/>
      <c r="W4381"/>
      <c r="X4381"/>
      <c r="Y4381"/>
      <c r="Z4381"/>
      <c r="AA4381"/>
    </row>
    <row r="4382" spans="1:27" s="44" customFormat="1" x14ac:dyDescent="0.15">
      <c r="A4382" s="66"/>
      <c r="O4382"/>
      <c r="T4382"/>
      <c r="U4382"/>
      <c r="V4382"/>
      <c r="W4382"/>
      <c r="X4382"/>
      <c r="Y4382"/>
      <c r="Z4382"/>
      <c r="AA4382"/>
    </row>
    <row r="4383" spans="1:27" s="44" customFormat="1" x14ac:dyDescent="0.15">
      <c r="A4383" s="66"/>
      <c r="O4383"/>
      <c r="T4383"/>
      <c r="U4383"/>
      <c r="V4383"/>
      <c r="W4383"/>
      <c r="X4383"/>
      <c r="Y4383"/>
      <c r="Z4383"/>
      <c r="AA4383"/>
    </row>
    <row r="4384" spans="1:27" s="44" customFormat="1" x14ac:dyDescent="0.15">
      <c r="A4384" s="66"/>
      <c r="O4384"/>
      <c r="T4384"/>
      <c r="U4384"/>
      <c r="V4384"/>
      <c r="W4384"/>
      <c r="X4384"/>
      <c r="Y4384"/>
      <c r="Z4384"/>
      <c r="AA4384"/>
    </row>
    <row r="4385" spans="1:27" s="44" customFormat="1" x14ac:dyDescent="0.15">
      <c r="A4385" s="66"/>
      <c r="O4385"/>
      <c r="T4385"/>
      <c r="U4385"/>
      <c r="V4385"/>
      <c r="W4385"/>
      <c r="X4385"/>
      <c r="Y4385"/>
      <c r="Z4385"/>
      <c r="AA4385"/>
    </row>
    <row r="4386" spans="1:27" s="44" customFormat="1" x14ac:dyDescent="0.15">
      <c r="A4386" s="66"/>
      <c r="O4386"/>
      <c r="T4386"/>
      <c r="U4386"/>
      <c r="V4386"/>
      <c r="W4386"/>
      <c r="X4386"/>
      <c r="Y4386"/>
      <c r="Z4386"/>
      <c r="AA4386"/>
    </row>
    <row r="4387" spans="1:27" s="44" customFormat="1" x14ac:dyDescent="0.15">
      <c r="A4387" s="66"/>
      <c r="O4387"/>
      <c r="T4387"/>
      <c r="U4387"/>
      <c r="V4387"/>
      <c r="W4387"/>
      <c r="X4387"/>
      <c r="Y4387"/>
      <c r="Z4387"/>
      <c r="AA4387"/>
    </row>
    <row r="4388" spans="1:27" s="44" customFormat="1" x14ac:dyDescent="0.15">
      <c r="A4388" s="66"/>
      <c r="O4388"/>
      <c r="T4388"/>
      <c r="U4388"/>
      <c r="V4388"/>
      <c r="W4388"/>
      <c r="X4388"/>
      <c r="Y4388"/>
      <c r="Z4388"/>
      <c r="AA4388"/>
    </row>
    <row r="4389" spans="1:27" s="44" customFormat="1" x14ac:dyDescent="0.15">
      <c r="A4389" s="66"/>
      <c r="O4389"/>
      <c r="T4389"/>
      <c r="U4389"/>
      <c r="V4389"/>
      <c r="W4389"/>
      <c r="X4389"/>
      <c r="Y4389"/>
      <c r="Z4389"/>
      <c r="AA4389"/>
    </row>
    <row r="4390" spans="1:27" s="44" customFormat="1" x14ac:dyDescent="0.15">
      <c r="A4390" s="66"/>
      <c r="O4390"/>
      <c r="T4390"/>
      <c r="U4390"/>
      <c r="V4390"/>
      <c r="W4390"/>
      <c r="X4390"/>
      <c r="Y4390"/>
      <c r="Z4390"/>
      <c r="AA4390"/>
    </row>
    <row r="4391" spans="1:27" s="44" customFormat="1" x14ac:dyDescent="0.15">
      <c r="A4391" s="66"/>
      <c r="O4391"/>
      <c r="T4391"/>
      <c r="U4391"/>
      <c r="V4391"/>
      <c r="W4391"/>
      <c r="X4391"/>
      <c r="Y4391"/>
      <c r="Z4391"/>
      <c r="AA4391"/>
    </row>
    <row r="4392" spans="1:27" s="44" customFormat="1" x14ac:dyDescent="0.15">
      <c r="A4392" s="66"/>
      <c r="O4392"/>
      <c r="T4392"/>
      <c r="U4392"/>
      <c r="V4392"/>
      <c r="W4392"/>
      <c r="X4392"/>
      <c r="Y4392"/>
      <c r="Z4392"/>
      <c r="AA4392"/>
    </row>
    <row r="4393" spans="1:27" s="44" customFormat="1" x14ac:dyDescent="0.15">
      <c r="A4393" s="66"/>
      <c r="O4393"/>
      <c r="T4393"/>
      <c r="U4393"/>
      <c r="V4393"/>
      <c r="W4393"/>
      <c r="X4393"/>
      <c r="Y4393"/>
      <c r="Z4393"/>
      <c r="AA4393"/>
    </row>
    <row r="4394" spans="1:27" s="44" customFormat="1" x14ac:dyDescent="0.15">
      <c r="A4394" s="66"/>
      <c r="O4394"/>
      <c r="T4394"/>
      <c r="U4394"/>
      <c r="V4394"/>
      <c r="W4394"/>
      <c r="X4394"/>
      <c r="Y4394"/>
      <c r="Z4394"/>
      <c r="AA4394"/>
    </row>
    <row r="4395" spans="1:27" s="44" customFormat="1" x14ac:dyDescent="0.15">
      <c r="A4395" s="66"/>
      <c r="O4395"/>
      <c r="T4395"/>
      <c r="U4395"/>
      <c r="V4395"/>
      <c r="W4395"/>
      <c r="X4395"/>
      <c r="Y4395"/>
      <c r="Z4395"/>
      <c r="AA4395"/>
    </row>
    <row r="4396" spans="1:27" s="44" customFormat="1" x14ac:dyDescent="0.15">
      <c r="A4396" s="66"/>
      <c r="O4396"/>
      <c r="T4396"/>
      <c r="U4396"/>
      <c r="V4396"/>
      <c r="W4396"/>
      <c r="X4396"/>
      <c r="Y4396"/>
      <c r="Z4396"/>
      <c r="AA4396"/>
    </row>
    <row r="4397" spans="1:27" s="44" customFormat="1" x14ac:dyDescent="0.15">
      <c r="A4397" s="66"/>
      <c r="O4397"/>
      <c r="T4397"/>
      <c r="U4397"/>
      <c r="V4397"/>
      <c r="W4397"/>
      <c r="X4397"/>
      <c r="Y4397"/>
      <c r="Z4397"/>
      <c r="AA4397"/>
    </row>
    <row r="4398" spans="1:27" s="44" customFormat="1" x14ac:dyDescent="0.15">
      <c r="A4398" s="66"/>
      <c r="O4398"/>
      <c r="T4398"/>
      <c r="U4398"/>
      <c r="V4398"/>
      <c r="W4398"/>
      <c r="X4398"/>
      <c r="Y4398"/>
      <c r="Z4398"/>
      <c r="AA4398"/>
    </row>
    <row r="4399" spans="1:27" s="44" customFormat="1" x14ac:dyDescent="0.15">
      <c r="A4399" s="66"/>
      <c r="O4399"/>
      <c r="T4399"/>
      <c r="U4399"/>
      <c r="V4399"/>
      <c r="W4399"/>
      <c r="X4399"/>
      <c r="Y4399"/>
      <c r="Z4399"/>
      <c r="AA4399"/>
    </row>
    <row r="4400" spans="1:27" s="44" customFormat="1" x14ac:dyDescent="0.15">
      <c r="A4400" s="66"/>
      <c r="O4400"/>
      <c r="T4400"/>
      <c r="U4400"/>
      <c r="V4400"/>
      <c r="W4400"/>
      <c r="X4400"/>
      <c r="Y4400"/>
      <c r="Z4400"/>
      <c r="AA4400"/>
    </row>
    <row r="4401" spans="1:27" s="44" customFormat="1" x14ac:dyDescent="0.15">
      <c r="A4401" s="66"/>
      <c r="O4401"/>
      <c r="T4401"/>
      <c r="U4401"/>
      <c r="V4401"/>
      <c r="W4401"/>
      <c r="X4401"/>
      <c r="Y4401"/>
      <c r="Z4401"/>
      <c r="AA4401"/>
    </row>
    <row r="4402" spans="1:27" s="44" customFormat="1" x14ac:dyDescent="0.15">
      <c r="A4402" s="66"/>
      <c r="O4402"/>
      <c r="T4402"/>
      <c r="U4402"/>
      <c r="V4402"/>
      <c r="W4402"/>
      <c r="X4402"/>
      <c r="Y4402"/>
      <c r="Z4402"/>
      <c r="AA4402"/>
    </row>
    <row r="4403" spans="1:27" s="44" customFormat="1" x14ac:dyDescent="0.15">
      <c r="A4403" s="66"/>
      <c r="O4403"/>
      <c r="T4403"/>
      <c r="U4403"/>
      <c r="V4403"/>
      <c r="W4403"/>
      <c r="X4403"/>
      <c r="Y4403"/>
      <c r="Z4403"/>
      <c r="AA4403"/>
    </row>
    <row r="4404" spans="1:27" s="44" customFormat="1" x14ac:dyDescent="0.15">
      <c r="A4404" s="66"/>
      <c r="O4404"/>
      <c r="T4404"/>
      <c r="U4404"/>
      <c r="V4404"/>
      <c r="W4404"/>
      <c r="X4404"/>
      <c r="Y4404"/>
      <c r="Z4404"/>
      <c r="AA4404"/>
    </row>
    <row r="4405" spans="1:27" s="44" customFormat="1" x14ac:dyDescent="0.15">
      <c r="A4405" s="66"/>
      <c r="O4405"/>
      <c r="T4405"/>
      <c r="U4405"/>
      <c r="V4405"/>
      <c r="W4405"/>
      <c r="X4405"/>
      <c r="Y4405"/>
      <c r="Z4405"/>
      <c r="AA4405"/>
    </row>
    <row r="4406" spans="1:27" s="44" customFormat="1" x14ac:dyDescent="0.15">
      <c r="A4406" s="66"/>
      <c r="O4406"/>
      <c r="T4406"/>
      <c r="U4406"/>
      <c r="V4406"/>
      <c r="W4406"/>
      <c r="X4406"/>
      <c r="Y4406"/>
      <c r="Z4406"/>
      <c r="AA4406"/>
    </row>
    <row r="4407" spans="1:27" s="44" customFormat="1" x14ac:dyDescent="0.15">
      <c r="A4407" s="66"/>
      <c r="O4407"/>
      <c r="T4407"/>
      <c r="U4407"/>
      <c r="V4407"/>
      <c r="W4407"/>
      <c r="X4407"/>
      <c r="Y4407"/>
      <c r="Z4407"/>
      <c r="AA4407"/>
    </row>
    <row r="4408" spans="1:27" s="44" customFormat="1" x14ac:dyDescent="0.15">
      <c r="A4408" s="66"/>
      <c r="O4408"/>
      <c r="T4408"/>
      <c r="U4408"/>
      <c r="V4408"/>
      <c r="W4408"/>
      <c r="X4408"/>
      <c r="Y4408"/>
      <c r="Z4408"/>
      <c r="AA4408"/>
    </row>
    <row r="4409" spans="1:27" s="44" customFormat="1" x14ac:dyDescent="0.15">
      <c r="A4409" s="66"/>
      <c r="O4409"/>
      <c r="T4409"/>
      <c r="U4409"/>
      <c r="V4409"/>
      <c r="W4409"/>
      <c r="X4409"/>
      <c r="Y4409"/>
      <c r="Z4409"/>
      <c r="AA4409"/>
    </row>
    <row r="4410" spans="1:27" s="44" customFormat="1" x14ac:dyDescent="0.15">
      <c r="A4410" s="66"/>
      <c r="O4410"/>
      <c r="T4410"/>
      <c r="U4410"/>
      <c r="V4410"/>
      <c r="W4410"/>
      <c r="X4410"/>
      <c r="Y4410"/>
      <c r="Z4410"/>
      <c r="AA4410"/>
    </row>
    <row r="4411" spans="1:27" s="44" customFormat="1" x14ac:dyDescent="0.15">
      <c r="A4411" s="66"/>
      <c r="O4411"/>
      <c r="T4411"/>
      <c r="U4411"/>
      <c r="V4411"/>
      <c r="W4411"/>
      <c r="X4411"/>
      <c r="Y4411"/>
      <c r="Z4411"/>
      <c r="AA4411"/>
    </row>
    <row r="4412" spans="1:27" s="44" customFormat="1" x14ac:dyDescent="0.15">
      <c r="A4412" s="66"/>
      <c r="O4412"/>
      <c r="T4412"/>
      <c r="U4412"/>
      <c r="V4412"/>
      <c r="W4412"/>
      <c r="X4412"/>
      <c r="Y4412"/>
      <c r="Z4412"/>
      <c r="AA4412"/>
    </row>
    <row r="4413" spans="1:27" s="44" customFormat="1" x14ac:dyDescent="0.15">
      <c r="A4413" s="66"/>
      <c r="O4413"/>
      <c r="T4413"/>
      <c r="U4413"/>
      <c r="V4413"/>
      <c r="W4413"/>
      <c r="X4413"/>
      <c r="Y4413"/>
      <c r="Z4413"/>
      <c r="AA4413"/>
    </row>
    <row r="4414" spans="1:27" s="44" customFormat="1" x14ac:dyDescent="0.15">
      <c r="A4414" s="66"/>
      <c r="O4414"/>
      <c r="T4414"/>
      <c r="U4414"/>
      <c r="V4414"/>
      <c r="W4414"/>
      <c r="X4414"/>
      <c r="Y4414"/>
      <c r="Z4414"/>
      <c r="AA4414"/>
    </row>
    <row r="4415" spans="1:27" s="44" customFormat="1" x14ac:dyDescent="0.15">
      <c r="A4415" s="66"/>
      <c r="O4415"/>
      <c r="T4415"/>
      <c r="U4415"/>
      <c r="V4415"/>
      <c r="W4415"/>
      <c r="X4415"/>
      <c r="Y4415"/>
      <c r="Z4415"/>
      <c r="AA4415"/>
    </row>
    <row r="4416" spans="1:27" s="44" customFormat="1" x14ac:dyDescent="0.15">
      <c r="A4416" s="66"/>
      <c r="O4416"/>
      <c r="T4416"/>
      <c r="U4416"/>
      <c r="V4416"/>
      <c r="W4416"/>
      <c r="X4416"/>
      <c r="Y4416"/>
      <c r="Z4416"/>
      <c r="AA4416"/>
    </row>
    <row r="4417" spans="1:27" s="44" customFormat="1" x14ac:dyDescent="0.15">
      <c r="A4417" s="66"/>
      <c r="O4417"/>
      <c r="T4417"/>
      <c r="U4417"/>
      <c r="V4417"/>
      <c r="W4417"/>
      <c r="X4417"/>
      <c r="Y4417"/>
      <c r="Z4417"/>
      <c r="AA4417"/>
    </row>
    <row r="4418" spans="1:27" s="44" customFormat="1" x14ac:dyDescent="0.15">
      <c r="A4418" s="66"/>
      <c r="O4418"/>
      <c r="T4418"/>
      <c r="U4418"/>
      <c r="V4418"/>
      <c r="W4418"/>
      <c r="X4418"/>
      <c r="Y4418"/>
      <c r="Z4418"/>
      <c r="AA4418"/>
    </row>
    <row r="4419" spans="1:27" s="44" customFormat="1" x14ac:dyDescent="0.15">
      <c r="A4419" s="66"/>
      <c r="O4419"/>
      <c r="T4419"/>
      <c r="U4419"/>
      <c r="V4419"/>
      <c r="W4419"/>
      <c r="X4419"/>
      <c r="Y4419"/>
      <c r="Z4419"/>
      <c r="AA4419"/>
    </row>
    <row r="4420" spans="1:27" s="44" customFormat="1" x14ac:dyDescent="0.15">
      <c r="A4420" s="66"/>
      <c r="O4420"/>
      <c r="T4420"/>
      <c r="U4420"/>
      <c r="V4420"/>
      <c r="W4420"/>
      <c r="X4420"/>
      <c r="Y4420"/>
      <c r="Z4420"/>
      <c r="AA4420"/>
    </row>
    <row r="4421" spans="1:27" s="44" customFormat="1" x14ac:dyDescent="0.15">
      <c r="A4421" s="66"/>
      <c r="O4421"/>
      <c r="T4421"/>
      <c r="U4421"/>
      <c r="V4421"/>
      <c r="W4421"/>
      <c r="X4421"/>
      <c r="Y4421"/>
      <c r="Z4421"/>
      <c r="AA4421"/>
    </row>
    <row r="4422" spans="1:27" s="44" customFormat="1" x14ac:dyDescent="0.15">
      <c r="A4422" s="66"/>
      <c r="O4422"/>
      <c r="T4422"/>
      <c r="U4422"/>
      <c r="V4422"/>
      <c r="W4422"/>
      <c r="X4422"/>
      <c r="Y4422"/>
      <c r="Z4422"/>
      <c r="AA4422"/>
    </row>
    <row r="4423" spans="1:27" s="44" customFormat="1" x14ac:dyDescent="0.15">
      <c r="A4423" s="66"/>
      <c r="O4423"/>
      <c r="T4423"/>
      <c r="U4423"/>
      <c r="V4423"/>
      <c r="W4423"/>
      <c r="X4423"/>
      <c r="Y4423"/>
      <c r="Z4423"/>
      <c r="AA4423"/>
    </row>
    <row r="4424" spans="1:27" s="44" customFormat="1" x14ac:dyDescent="0.15">
      <c r="A4424" s="66"/>
      <c r="O4424"/>
      <c r="T4424"/>
      <c r="U4424"/>
      <c r="V4424"/>
      <c r="W4424"/>
      <c r="X4424"/>
      <c r="Y4424"/>
      <c r="Z4424"/>
      <c r="AA4424"/>
    </row>
    <row r="4425" spans="1:27" s="44" customFormat="1" x14ac:dyDescent="0.15">
      <c r="A4425" s="66"/>
      <c r="O4425"/>
      <c r="T4425"/>
      <c r="U4425"/>
      <c r="V4425"/>
      <c r="W4425"/>
      <c r="X4425"/>
      <c r="Y4425"/>
      <c r="Z4425"/>
      <c r="AA4425"/>
    </row>
    <row r="4426" spans="1:27" s="44" customFormat="1" x14ac:dyDescent="0.15">
      <c r="A4426" s="66"/>
      <c r="O4426"/>
      <c r="T4426"/>
      <c r="U4426"/>
      <c r="V4426"/>
      <c r="W4426"/>
      <c r="X4426"/>
      <c r="Y4426"/>
      <c r="Z4426"/>
      <c r="AA4426"/>
    </row>
    <row r="4427" spans="1:27" s="44" customFormat="1" x14ac:dyDescent="0.15">
      <c r="A4427" s="66"/>
      <c r="O4427"/>
      <c r="T4427"/>
      <c r="U4427"/>
      <c r="V4427"/>
      <c r="W4427"/>
      <c r="X4427"/>
      <c r="Y4427"/>
      <c r="Z4427"/>
      <c r="AA4427"/>
    </row>
    <row r="4428" spans="1:27" s="44" customFormat="1" x14ac:dyDescent="0.15">
      <c r="A4428" s="66"/>
      <c r="O4428"/>
      <c r="T4428"/>
      <c r="U4428"/>
      <c r="V4428"/>
      <c r="W4428"/>
      <c r="X4428"/>
      <c r="Y4428"/>
      <c r="Z4428"/>
      <c r="AA4428"/>
    </row>
    <row r="4429" spans="1:27" s="44" customFormat="1" x14ac:dyDescent="0.15">
      <c r="A4429" s="66"/>
      <c r="O4429"/>
      <c r="T4429"/>
      <c r="U4429"/>
      <c r="V4429"/>
      <c r="W4429"/>
      <c r="X4429"/>
      <c r="Y4429"/>
      <c r="Z4429"/>
      <c r="AA4429"/>
    </row>
    <row r="4430" spans="1:27" s="44" customFormat="1" x14ac:dyDescent="0.15">
      <c r="A4430" s="66"/>
      <c r="O4430"/>
      <c r="T4430"/>
      <c r="U4430"/>
      <c r="V4430"/>
      <c r="W4430"/>
      <c r="X4430"/>
      <c r="Y4430"/>
      <c r="Z4430"/>
      <c r="AA4430"/>
    </row>
    <row r="4431" spans="1:27" s="44" customFormat="1" x14ac:dyDescent="0.15">
      <c r="A4431" s="66"/>
      <c r="O4431"/>
      <c r="T4431"/>
      <c r="U4431"/>
      <c r="V4431"/>
      <c r="W4431"/>
      <c r="X4431"/>
      <c r="Y4431"/>
      <c r="Z4431"/>
      <c r="AA4431"/>
    </row>
    <row r="4432" spans="1:27" s="44" customFormat="1" x14ac:dyDescent="0.15">
      <c r="A4432" s="66"/>
      <c r="O4432"/>
      <c r="T4432"/>
      <c r="U4432"/>
      <c r="V4432"/>
      <c r="W4432"/>
      <c r="X4432"/>
      <c r="Y4432"/>
      <c r="Z4432"/>
      <c r="AA4432"/>
    </row>
    <row r="4433" spans="1:27" s="44" customFormat="1" x14ac:dyDescent="0.15">
      <c r="A4433" s="66"/>
      <c r="O4433"/>
      <c r="T4433"/>
      <c r="U4433"/>
      <c r="V4433"/>
      <c r="W4433"/>
      <c r="X4433"/>
      <c r="Y4433"/>
      <c r="Z4433"/>
      <c r="AA4433"/>
    </row>
    <row r="4434" spans="1:27" s="44" customFormat="1" x14ac:dyDescent="0.15">
      <c r="A4434" s="66"/>
      <c r="O4434"/>
      <c r="T4434"/>
      <c r="U4434"/>
      <c r="V4434"/>
      <c r="W4434"/>
      <c r="X4434"/>
      <c r="Y4434"/>
      <c r="Z4434"/>
      <c r="AA4434"/>
    </row>
    <row r="4435" spans="1:27" s="44" customFormat="1" x14ac:dyDescent="0.15">
      <c r="A4435" s="66"/>
      <c r="O4435"/>
      <c r="T4435"/>
      <c r="U4435"/>
      <c r="V4435"/>
      <c r="W4435"/>
      <c r="X4435"/>
      <c r="Y4435"/>
      <c r="Z4435"/>
      <c r="AA4435"/>
    </row>
    <row r="4436" spans="1:27" s="44" customFormat="1" x14ac:dyDescent="0.15">
      <c r="A4436" s="66"/>
      <c r="O4436"/>
      <c r="T4436"/>
      <c r="U4436"/>
      <c r="V4436"/>
      <c r="W4436"/>
      <c r="X4436"/>
      <c r="Y4436"/>
      <c r="Z4436"/>
      <c r="AA4436"/>
    </row>
    <row r="4437" spans="1:27" s="44" customFormat="1" x14ac:dyDescent="0.15">
      <c r="A4437" s="66"/>
      <c r="O4437"/>
      <c r="T4437"/>
      <c r="U4437"/>
      <c r="V4437"/>
      <c r="W4437"/>
      <c r="X4437"/>
      <c r="Y4437"/>
      <c r="Z4437"/>
      <c r="AA4437"/>
    </row>
    <row r="4438" spans="1:27" s="44" customFormat="1" x14ac:dyDescent="0.15">
      <c r="A4438" s="66"/>
      <c r="O4438"/>
      <c r="T4438"/>
      <c r="U4438"/>
      <c r="V4438"/>
      <c r="W4438"/>
      <c r="X4438"/>
      <c r="Y4438"/>
      <c r="Z4438"/>
      <c r="AA4438"/>
    </row>
    <row r="4439" spans="1:27" s="44" customFormat="1" x14ac:dyDescent="0.15">
      <c r="A4439" s="66"/>
      <c r="O4439"/>
      <c r="T4439"/>
      <c r="U4439"/>
      <c r="V4439"/>
      <c r="W4439"/>
      <c r="X4439"/>
      <c r="Y4439"/>
      <c r="Z4439"/>
      <c r="AA4439"/>
    </row>
    <row r="4440" spans="1:27" s="44" customFormat="1" x14ac:dyDescent="0.15">
      <c r="A4440" s="66"/>
      <c r="O4440"/>
      <c r="T4440"/>
      <c r="U4440"/>
      <c r="V4440"/>
      <c r="W4440"/>
      <c r="X4440"/>
      <c r="Y4440"/>
      <c r="Z4440"/>
      <c r="AA4440"/>
    </row>
    <row r="4441" spans="1:27" s="44" customFormat="1" x14ac:dyDescent="0.15">
      <c r="A4441" s="66"/>
      <c r="O4441"/>
      <c r="T4441"/>
      <c r="U4441"/>
      <c r="V4441"/>
      <c r="W4441"/>
      <c r="X4441"/>
      <c r="Y4441"/>
      <c r="Z4441"/>
      <c r="AA4441"/>
    </row>
    <row r="4442" spans="1:27" s="44" customFormat="1" x14ac:dyDescent="0.15">
      <c r="A4442" s="66"/>
      <c r="O4442"/>
      <c r="T4442"/>
      <c r="U4442"/>
      <c r="V4442"/>
      <c r="W4442"/>
      <c r="X4442"/>
      <c r="Y4442"/>
      <c r="Z4442"/>
      <c r="AA4442"/>
    </row>
    <row r="4443" spans="1:27" s="44" customFormat="1" x14ac:dyDescent="0.15">
      <c r="A4443" s="66"/>
      <c r="O4443"/>
      <c r="T4443"/>
      <c r="U4443"/>
      <c r="V4443"/>
      <c r="W4443"/>
      <c r="X4443"/>
      <c r="Y4443"/>
      <c r="Z4443"/>
      <c r="AA4443"/>
    </row>
    <row r="4444" spans="1:27" s="44" customFormat="1" x14ac:dyDescent="0.15">
      <c r="A4444" s="66"/>
      <c r="O4444"/>
      <c r="T4444"/>
      <c r="U4444"/>
      <c r="V4444"/>
      <c r="W4444"/>
      <c r="X4444"/>
      <c r="Y4444"/>
      <c r="Z4444"/>
      <c r="AA4444"/>
    </row>
    <row r="4445" spans="1:27" s="44" customFormat="1" x14ac:dyDescent="0.15">
      <c r="A4445" s="66"/>
      <c r="O4445"/>
      <c r="T4445"/>
      <c r="U4445"/>
      <c r="V4445"/>
      <c r="W4445"/>
      <c r="X4445"/>
      <c r="Y4445"/>
      <c r="Z4445"/>
      <c r="AA4445"/>
    </row>
    <row r="4446" spans="1:27" s="44" customFormat="1" x14ac:dyDescent="0.15">
      <c r="A4446" s="66"/>
      <c r="O4446"/>
      <c r="T4446"/>
      <c r="U4446"/>
      <c r="V4446"/>
      <c r="W4446"/>
      <c r="X4446"/>
      <c r="Y4446"/>
      <c r="Z4446"/>
      <c r="AA4446"/>
    </row>
    <row r="4447" spans="1:27" s="44" customFormat="1" x14ac:dyDescent="0.15">
      <c r="A4447" s="66"/>
      <c r="O4447"/>
      <c r="T4447"/>
      <c r="U4447"/>
      <c r="V4447"/>
      <c r="W4447"/>
      <c r="X4447"/>
      <c r="Y4447"/>
      <c r="Z4447"/>
      <c r="AA4447"/>
    </row>
    <row r="4448" spans="1:27" s="44" customFormat="1" x14ac:dyDescent="0.15">
      <c r="A4448" s="66"/>
      <c r="O4448"/>
      <c r="T4448"/>
      <c r="U4448"/>
      <c r="V4448"/>
      <c r="W4448"/>
      <c r="X4448"/>
      <c r="Y4448"/>
      <c r="Z4448"/>
      <c r="AA4448"/>
    </row>
    <row r="4449" spans="1:27" s="44" customFormat="1" x14ac:dyDescent="0.15">
      <c r="A4449" s="66"/>
      <c r="O4449"/>
      <c r="T4449"/>
      <c r="U4449"/>
      <c r="V4449"/>
      <c r="W4449"/>
      <c r="X4449"/>
      <c r="Y4449"/>
      <c r="Z4449"/>
      <c r="AA4449"/>
    </row>
    <row r="4450" spans="1:27" s="44" customFormat="1" x14ac:dyDescent="0.15">
      <c r="A4450" s="66"/>
      <c r="O4450"/>
      <c r="T4450"/>
      <c r="U4450"/>
      <c r="V4450"/>
      <c r="W4450"/>
      <c r="X4450"/>
      <c r="Y4450"/>
      <c r="Z4450"/>
      <c r="AA4450"/>
    </row>
    <row r="4451" spans="1:27" s="44" customFormat="1" x14ac:dyDescent="0.15">
      <c r="A4451" s="66"/>
      <c r="O4451"/>
      <c r="T4451"/>
      <c r="U4451"/>
      <c r="V4451"/>
      <c r="W4451"/>
      <c r="X4451"/>
      <c r="Y4451"/>
      <c r="Z4451"/>
      <c r="AA4451"/>
    </row>
    <row r="4452" spans="1:27" s="44" customFormat="1" x14ac:dyDescent="0.15">
      <c r="A4452" s="66"/>
      <c r="O4452"/>
      <c r="T4452"/>
      <c r="U4452"/>
      <c r="V4452"/>
      <c r="W4452"/>
      <c r="X4452"/>
      <c r="Y4452"/>
      <c r="Z4452"/>
      <c r="AA4452"/>
    </row>
    <row r="4453" spans="1:27" s="44" customFormat="1" x14ac:dyDescent="0.15">
      <c r="A4453" s="66"/>
      <c r="O4453"/>
      <c r="T4453"/>
      <c r="U4453"/>
      <c r="V4453"/>
      <c r="W4453"/>
      <c r="X4453"/>
      <c r="Y4453"/>
      <c r="Z4453"/>
      <c r="AA4453"/>
    </row>
    <row r="4454" spans="1:27" s="44" customFormat="1" x14ac:dyDescent="0.15">
      <c r="A4454" s="66"/>
      <c r="O4454"/>
      <c r="T4454"/>
      <c r="U4454"/>
      <c r="V4454"/>
      <c r="W4454"/>
      <c r="X4454"/>
      <c r="Y4454"/>
      <c r="Z4454"/>
      <c r="AA4454"/>
    </row>
    <row r="4455" spans="1:27" s="44" customFormat="1" x14ac:dyDescent="0.15">
      <c r="A4455" s="66"/>
      <c r="O4455"/>
      <c r="T4455"/>
      <c r="U4455"/>
      <c r="V4455"/>
      <c r="W4455"/>
      <c r="X4455"/>
      <c r="Y4455"/>
      <c r="Z4455"/>
      <c r="AA4455"/>
    </row>
    <row r="4456" spans="1:27" s="44" customFormat="1" x14ac:dyDescent="0.15">
      <c r="A4456" s="66"/>
      <c r="O4456"/>
      <c r="T4456"/>
      <c r="U4456"/>
      <c r="V4456"/>
      <c r="W4456"/>
      <c r="X4456"/>
      <c r="Y4456"/>
      <c r="Z4456"/>
      <c r="AA4456"/>
    </row>
    <row r="4457" spans="1:27" s="44" customFormat="1" x14ac:dyDescent="0.15">
      <c r="A4457" s="66"/>
      <c r="O4457"/>
      <c r="T4457"/>
      <c r="U4457"/>
      <c r="V4457"/>
      <c r="W4457"/>
      <c r="X4457"/>
      <c r="Y4457"/>
      <c r="Z4457"/>
      <c r="AA4457"/>
    </row>
    <row r="4458" spans="1:27" s="44" customFormat="1" x14ac:dyDescent="0.15">
      <c r="A4458" s="66"/>
      <c r="O4458"/>
      <c r="T4458"/>
      <c r="U4458"/>
      <c r="V4458"/>
      <c r="W4458"/>
      <c r="X4458"/>
      <c r="Y4458"/>
      <c r="Z4458"/>
      <c r="AA4458"/>
    </row>
    <row r="4459" spans="1:27" s="44" customFormat="1" x14ac:dyDescent="0.15">
      <c r="A4459" s="66"/>
      <c r="O4459"/>
      <c r="T4459"/>
      <c r="U4459"/>
      <c r="V4459"/>
      <c r="W4459"/>
      <c r="X4459"/>
      <c r="Y4459"/>
      <c r="Z4459"/>
      <c r="AA4459"/>
    </row>
    <row r="4460" spans="1:27" s="44" customFormat="1" x14ac:dyDescent="0.15">
      <c r="A4460" s="66"/>
      <c r="O4460"/>
      <c r="T4460"/>
      <c r="U4460"/>
      <c r="V4460"/>
      <c r="W4460"/>
      <c r="X4460"/>
      <c r="Y4460"/>
      <c r="Z4460"/>
      <c r="AA4460"/>
    </row>
    <row r="4461" spans="1:27" s="44" customFormat="1" x14ac:dyDescent="0.15">
      <c r="A4461" s="66"/>
      <c r="O4461"/>
      <c r="T4461"/>
      <c r="U4461"/>
      <c r="V4461"/>
      <c r="W4461"/>
      <c r="X4461"/>
      <c r="Y4461"/>
      <c r="Z4461"/>
      <c r="AA4461"/>
    </row>
    <row r="4462" spans="1:27" s="44" customFormat="1" x14ac:dyDescent="0.15">
      <c r="A4462" s="66"/>
      <c r="O4462"/>
      <c r="T4462"/>
      <c r="U4462"/>
      <c r="V4462"/>
      <c r="W4462"/>
      <c r="X4462"/>
      <c r="Y4462"/>
      <c r="Z4462"/>
      <c r="AA4462"/>
    </row>
    <row r="4463" spans="1:27" s="44" customFormat="1" x14ac:dyDescent="0.15">
      <c r="A4463" s="66"/>
      <c r="O4463"/>
      <c r="T4463"/>
      <c r="U4463"/>
      <c r="V4463"/>
      <c r="W4463"/>
      <c r="X4463"/>
      <c r="Y4463"/>
      <c r="Z4463"/>
      <c r="AA4463"/>
    </row>
    <row r="4464" spans="1:27" s="44" customFormat="1" x14ac:dyDescent="0.15">
      <c r="A4464" s="66"/>
      <c r="O4464"/>
      <c r="T4464"/>
      <c r="U4464"/>
      <c r="V4464"/>
      <c r="W4464"/>
      <c r="X4464"/>
      <c r="Y4464"/>
      <c r="Z4464"/>
      <c r="AA4464"/>
    </row>
    <row r="4465" spans="1:27" s="44" customFormat="1" x14ac:dyDescent="0.15">
      <c r="A4465" s="66"/>
      <c r="O4465"/>
      <c r="T4465"/>
      <c r="U4465"/>
      <c r="V4465"/>
      <c r="W4465"/>
      <c r="X4465"/>
      <c r="Y4465"/>
      <c r="Z4465"/>
      <c r="AA4465"/>
    </row>
    <row r="4466" spans="1:27" s="44" customFormat="1" x14ac:dyDescent="0.15">
      <c r="A4466" s="66"/>
      <c r="O4466"/>
      <c r="T4466"/>
      <c r="U4466"/>
      <c r="V4466"/>
      <c r="W4466"/>
      <c r="X4466"/>
      <c r="Y4466"/>
      <c r="Z4466"/>
      <c r="AA4466"/>
    </row>
    <row r="4467" spans="1:27" s="44" customFormat="1" x14ac:dyDescent="0.15">
      <c r="A4467" s="66"/>
      <c r="O4467"/>
      <c r="T4467"/>
      <c r="U4467"/>
      <c r="V4467"/>
      <c r="W4467"/>
      <c r="X4467"/>
      <c r="Y4467"/>
      <c r="Z4467"/>
      <c r="AA4467"/>
    </row>
    <row r="4468" spans="1:27" s="44" customFormat="1" x14ac:dyDescent="0.15">
      <c r="A4468" s="66"/>
      <c r="O4468"/>
      <c r="T4468"/>
      <c r="U4468"/>
      <c r="V4468"/>
      <c r="W4468"/>
      <c r="X4468"/>
      <c r="Y4468"/>
      <c r="Z4468"/>
      <c r="AA4468"/>
    </row>
    <row r="4469" spans="1:27" s="44" customFormat="1" x14ac:dyDescent="0.15">
      <c r="A4469" s="66"/>
      <c r="O4469"/>
      <c r="T4469"/>
      <c r="U4469"/>
      <c r="V4469"/>
      <c r="W4469"/>
      <c r="X4469"/>
      <c r="Y4469"/>
      <c r="Z4469"/>
      <c r="AA4469"/>
    </row>
    <row r="4470" spans="1:27" s="44" customFormat="1" x14ac:dyDescent="0.15">
      <c r="A4470" s="66"/>
      <c r="O4470"/>
      <c r="T4470"/>
      <c r="U4470"/>
      <c r="V4470"/>
      <c r="W4470"/>
      <c r="X4470"/>
      <c r="Y4470"/>
      <c r="Z4470"/>
      <c r="AA4470"/>
    </row>
    <row r="4471" spans="1:27" s="44" customFormat="1" x14ac:dyDescent="0.15">
      <c r="A4471" s="66"/>
      <c r="O4471"/>
      <c r="T4471"/>
      <c r="U4471"/>
      <c r="V4471"/>
      <c r="W4471"/>
      <c r="X4471"/>
      <c r="Y4471"/>
      <c r="Z4471"/>
      <c r="AA4471"/>
    </row>
    <row r="4472" spans="1:27" s="44" customFormat="1" x14ac:dyDescent="0.15">
      <c r="A4472" s="66"/>
      <c r="O4472"/>
      <c r="T4472"/>
      <c r="U4472"/>
      <c r="V4472"/>
      <c r="W4472"/>
      <c r="X4472"/>
      <c r="Y4472"/>
      <c r="Z4472"/>
      <c r="AA4472"/>
    </row>
    <row r="4473" spans="1:27" s="44" customFormat="1" x14ac:dyDescent="0.15">
      <c r="A4473" s="66"/>
      <c r="O4473"/>
      <c r="T4473"/>
      <c r="U4473"/>
      <c r="V4473"/>
      <c r="W4473"/>
      <c r="X4473"/>
      <c r="Y4473"/>
      <c r="Z4473"/>
      <c r="AA4473"/>
    </row>
    <row r="4474" spans="1:27" s="44" customFormat="1" x14ac:dyDescent="0.15">
      <c r="A4474" s="66"/>
      <c r="O4474"/>
      <c r="T4474"/>
      <c r="U4474"/>
      <c r="V4474"/>
      <c r="W4474"/>
      <c r="X4474"/>
      <c r="Y4474"/>
      <c r="Z4474"/>
      <c r="AA4474"/>
    </row>
    <row r="4475" spans="1:27" s="44" customFormat="1" x14ac:dyDescent="0.15">
      <c r="A4475" s="66"/>
      <c r="O4475"/>
      <c r="T4475"/>
      <c r="U4475"/>
      <c r="V4475"/>
      <c r="W4475"/>
      <c r="X4475"/>
      <c r="Y4475"/>
      <c r="Z4475"/>
      <c r="AA4475"/>
    </row>
    <row r="4476" spans="1:27" s="44" customFormat="1" x14ac:dyDescent="0.15">
      <c r="A4476" s="66"/>
      <c r="O4476"/>
      <c r="T4476"/>
      <c r="U4476"/>
      <c r="V4476"/>
      <c r="W4476"/>
      <c r="X4476"/>
      <c r="Y4476"/>
      <c r="Z4476"/>
      <c r="AA4476"/>
    </row>
    <row r="4477" spans="1:27" s="44" customFormat="1" x14ac:dyDescent="0.15">
      <c r="A4477" s="66"/>
      <c r="O4477"/>
      <c r="T4477"/>
      <c r="U4477"/>
      <c r="V4477"/>
      <c r="W4477"/>
      <c r="X4477"/>
      <c r="Y4477"/>
      <c r="Z4477"/>
      <c r="AA4477"/>
    </row>
    <row r="4478" spans="1:27" s="44" customFormat="1" x14ac:dyDescent="0.15">
      <c r="A4478" s="66"/>
      <c r="O4478"/>
      <c r="T4478"/>
      <c r="U4478"/>
      <c r="V4478"/>
      <c r="W4478"/>
      <c r="X4478"/>
      <c r="Y4478"/>
      <c r="Z4478"/>
      <c r="AA4478"/>
    </row>
    <row r="4479" spans="1:27" s="44" customFormat="1" x14ac:dyDescent="0.15">
      <c r="A4479" s="66"/>
      <c r="O4479"/>
      <c r="T4479"/>
      <c r="U4479"/>
      <c r="V4479"/>
      <c r="W4479"/>
      <c r="X4479"/>
      <c r="Y4479"/>
      <c r="Z4479"/>
      <c r="AA4479"/>
    </row>
    <row r="4480" spans="1:27" s="44" customFormat="1" x14ac:dyDescent="0.15">
      <c r="A4480" s="66"/>
      <c r="O4480"/>
      <c r="T4480"/>
      <c r="U4480"/>
      <c r="V4480"/>
      <c r="W4480"/>
      <c r="X4480"/>
      <c r="Y4480"/>
      <c r="Z4480"/>
      <c r="AA4480"/>
    </row>
    <row r="4481" spans="1:27" s="44" customFormat="1" x14ac:dyDescent="0.15">
      <c r="A4481" s="66"/>
      <c r="O4481"/>
      <c r="T4481"/>
      <c r="U4481"/>
      <c r="V4481"/>
      <c r="W4481"/>
      <c r="X4481"/>
      <c r="Y4481"/>
      <c r="Z4481"/>
      <c r="AA4481"/>
    </row>
    <row r="4482" spans="1:27" s="44" customFormat="1" x14ac:dyDescent="0.15">
      <c r="A4482" s="66"/>
      <c r="O4482"/>
      <c r="T4482"/>
      <c r="U4482"/>
      <c r="V4482"/>
      <c r="W4482"/>
      <c r="X4482"/>
      <c r="Y4482"/>
      <c r="Z4482"/>
      <c r="AA4482"/>
    </row>
    <row r="4483" spans="1:27" s="44" customFormat="1" x14ac:dyDescent="0.15">
      <c r="A4483" s="66"/>
      <c r="O4483"/>
      <c r="T4483"/>
      <c r="U4483"/>
      <c r="V4483"/>
      <c r="W4483"/>
      <c r="X4483"/>
      <c r="Y4483"/>
      <c r="Z4483"/>
      <c r="AA4483"/>
    </row>
    <row r="4484" spans="1:27" s="44" customFormat="1" x14ac:dyDescent="0.15">
      <c r="A4484" s="66"/>
      <c r="O4484"/>
      <c r="T4484"/>
      <c r="U4484"/>
      <c r="V4484"/>
      <c r="W4484"/>
      <c r="X4484"/>
      <c r="Y4484"/>
      <c r="Z4484"/>
      <c r="AA4484"/>
    </row>
    <row r="4485" spans="1:27" s="44" customFormat="1" x14ac:dyDescent="0.15">
      <c r="A4485" s="66"/>
      <c r="O4485"/>
      <c r="T4485"/>
      <c r="U4485"/>
      <c r="V4485"/>
      <c r="W4485"/>
      <c r="X4485"/>
      <c r="Y4485"/>
      <c r="Z4485"/>
      <c r="AA4485"/>
    </row>
    <row r="4486" spans="1:27" s="44" customFormat="1" x14ac:dyDescent="0.15">
      <c r="A4486" s="66"/>
      <c r="O4486"/>
      <c r="T4486"/>
      <c r="U4486"/>
      <c r="V4486"/>
      <c r="W4486"/>
      <c r="X4486"/>
      <c r="Y4486"/>
      <c r="Z4486"/>
      <c r="AA4486"/>
    </row>
    <row r="4487" spans="1:27" s="44" customFormat="1" x14ac:dyDescent="0.15">
      <c r="A4487" s="66"/>
      <c r="O4487"/>
      <c r="T4487"/>
      <c r="U4487"/>
      <c r="V4487"/>
      <c r="W4487"/>
      <c r="X4487"/>
      <c r="Y4487"/>
      <c r="Z4487"/>
      <c r="AA4487"/>
    </row>
    <row r="4488" spans="1:27" s="44" customFormat="1" x14ac:dyDescent="0.15">
      <c r="A4488" s="66"/>
      <c r="O4488"/>
      <c r="T4488"/>
      <c r="U4488"/>
      <c r="V4488"/>
      <c r="W4488"/>
      <c r="X4488"/>
      <c r="Y4488"/>
      <c r="Z4488"/>
      <c r="AA4488"/>
    </row>
    <row r="4489" spans="1:27" s="44" customFormat="1" x14ac:dyDescent="0.15">
      <c r="A4489" s="66"/>
      <c r="O4489"/>
      <c r="T4489"/>
      <c r="U4489"/>
      <c r="V4489"/>
      <c r="W4489"/>
      <c r="X4489"/>
      <c r="Y4489"/>
      <c r="Z4489"/>
      <c r="AA4489"/>
    </row>
    <row r="4490" spans="1:27" s="44" customFormat="1" x14ac:dyDescent="0.15">
      <c r="A4490" s="66"/>
      <c r="O4490"/>
      <c r="T4490"/>
      <c r="U4490"/>
      <c r="V4490"/>
      <c r="W4490"/>
      <c r="X4490"/>
      <c r="Y4490"/>
      <c r="Z4490"/>
      <c r="AA4490"/>
    </row>
    <row r="4491" spans="1:27" s="44" customFormat="1" x14ac:dyDescent="0.15">
      <c r="A4491" s="66"/>
      <c r="O4491"/>
      <c r="T4491"/>
      <c r="U4491"/>
      <c r="V4491"/>
      <c r="W4491"/>
      <c r="X4491"/>
      <c r="Y4491"/>
      <c r="Z4491"/>
      <c r="AA4491"/>
    </row>
    <row r="4492" spans="1:27" s="44" customFormat="1" x14ac:dyDescent="0.15">
      <c r="A4492" s="66"/>
      <c r="O4492"/>
      <c r="T4492"/>
      <c r="U4492"/>
      <c r="V4492"/>
      <c r="W4492"/>
      <c r="X4492"/>
      <c r="Y4492"/>
      <c r="Z4492"/>
      <c r="AA4492"/>
    </row>
    <row r="4493" spans="1:27" s="44" customFormat="1" x14ac:dyDescent="0.15">
      <c r="A4493" s="66"/>
      <c r="O4493"/>
      <c r="T4493"/>
      <c r="U4493"/>
      <c r="V4493"/>
      <c r="W4493"/>
      <c r="X4493"/>
      <c r="Y4493"/>
      <c r="Z4493"/>
      <c r="AA4493"/>
    </row>
    <row r="4494" spans="1:27" s="44" customFormat="1" x14ac:dyDescent="0.15">
      <c r="A4494" s="66"/>
      <c r="O4494"/>
      <c r="T4494"/>
      <c r="U4494"/>
      <c r="V4494"/>
      <c r="W4494"/>
      <c r="X4494"/>
      <c r="Y4494"/>
      <c r="Z4494"/>
      <c r="AA4494"/>
    </row>
    <row r="4495" spans="1:27" s="44" customFormat="1" x14ac:dyDescent="0.15">
      <c r="A4495" s="66"/>
      <c r="O4495"/>
      <c r="T4495"/>
      <c r="U4495"/>
      <c r="V4495"/>
      <c r="W4495"/>
      <c r="X4495"/>
      <c r="Y4495"/>
      <c r="Z4495"/>
      <c r="AA4495"/>
    </row>
    <row r="4496" spans="1:27" s="44" customFormat="1" x14ac:dyDescent="0.15">
      <c r="A4496" s="66"/>
      <c r="O4496"/>
      <c r="T4496"/>
      <c r="U4496"/>
      <c r="V4496"/>
      <c r="W4496"/>
      <c r="X4496"/>
      <c r="Y4496"/>
      <c r="Z4496"/>
      <c r="AA4496"/>
    </row>
    <row r="4497" spans="1:27" s="44" customFormat="1" x14ac:dyDescent="0.15">
      <c r="A4497" s="66"/>
      <c r="O4497"/>
      <c r="T4497"/>
      <c r="U4497"/>
      <c r="V4497"/>
      <c r="W4497"/>
      <c r="X4497"/>
      <c r="Y4497"/>
      <c r="Z4497"/>
      <c r="AA4497"/>
    </row>
    <row r="4498" spans="1:27" s="44" customFormat="1" x14ac:dyDescent="0.15">
      <c r="A4498" s="66"/>
      <c r="O4498"/>
      <c r="T4498"/>
      <c r="U4498"/>
      <c r="V4498"/>
      <c r="W4498"/>
      <c r="X4498"/>
      <c r="Y4498"/>
      <c r="Z4498"/>
      <c r="AA4498"/>
    </row>
    <row r="4499" spans="1:27" s="44" customFormat="1" x14ac:dyDescent="0.15">
      <c r="A4499" s="66"/>
      <c r="O4499"/>
      <c r="T4499"/>
      <c r="U4499"/>
      <c r="V4499"/>
      <c r="W4499"/>
      <c r="X4499"/>
      <c r="Y4499"/>
      <c r="Z4499"/>
      <c r="AA4499"/>
    </row>
    <row r="4500" spans="1:27" s="44" customFormat="1" x14ac:dyDescent="0.15">
      <c r="A4500" s="66"/>
      <c r="O4500"/>
      <c r="T4500"/>
      <c r="U4500"/>
      <c r="V4500"/>
      <c r="W4500"/>
      <c r="X4500"/>
      <c r="Y4500"/>
      <c r="Z4500"/>
      <c r="AA4500"/>
    </row>
    <row r="4501" spans="1:27" s="44" customFormat="1" x14ac:dyDescent="0.15">
      <c r="A4501" s="66"/>
      <c r="O4501"/>
      <c r="T4501"/>
      <c r="U4501"/>
      <c r="V4501"/>
      <c r="W4501"/>
      <c r="X4501"/>
      <c r="Y4501"/>
      <c r="Z4501"/>
      <c r="AA4501"/>
    </row>
    <row r="4502" spans="1:27" s="44" customFormat="1" x14ac:dyDescent="0.15">
      <c r="A4502" s="66"/>
      <c r="O4502"/>
      <c r="T4502"/>
      <c r="U4502"/>
      <c r="V4502"/>
      <c r="W4502"/>
      <c r="X4502"/>
      <c r="Y4502"/>
      <c r="Z4502"/>
      <c r="AA4502"/>
    </row>
    <row r="4503" spans="1:27" s="44" customFormat="1" x14ac:dyDescent="0.15">
      <c r="A4503" s="66"/>
      <c r="O4503"/>
      <c r="T4503"/>
      <c r="U4503"/>
      <c r="V4503"/>
      <c r="W4503"/>
      <c r="X4503"/>
      <c r="Y4503"/>
      <c r="Z4503"/>
      <c r="AA4503"/>
    </row>
    <row r="4504" spans="1:27" s="44" customFormat="1" x14ac:dyDescent="0.15">
      <c r="A4504" s="66"/>
      <c r="O4504"/>
      <c r="T4504"/>
      <c r="U4504"/>
      <c r="V4504"/>
      <c r="W4504"/>
      <c r="X4504"/>
      <c r="Y4504"/>
      <c r="Z4504"/>
      <c r="AA4504"/>
    </row>
    <row r="4505" spans="1:27" s="44" customFormat="1" x14ac:dyDescent="0.15">
      <c r="A4505" s="66"/>
      <c r="O4505"/>
      <c r="T4505"/>
      <c r="U4505"/>
      <c r="V4505"/>
      <c r="W4505"/>
      <c r="X4505"/>
      <c r="Y4505"/>
      <c r="Z4505"/>
      <c r="AA4505"/>
    </row>
    <row r="4506" spans="1:27" s="44" customFormat="1" x14ac:dyDescent="0.15">
      <c r="A4506" s="66"/>
      <c r="O4506"/>
      <c r="T4506"/>
      <c r="U4506"/>
      <c r="V4506"/>
      <c r="W4506"/>
      <c r="X4506"/>
      <c r="Y4506"/>
      <c r="Z4506"/>
      <c r="AA4506"/>
    </row>
    <row r="4507" spans="1:27" s="44" customFormat="1" x14ac:dyDescent="0.15">
      <c r="A4507" s="66"/>
      <c r="O4507"/>
      <c r="T4507"/>
      <c r="U4507"/>
      <c r="V4507"/>
      <c r="W4507"/>
      <c r="X4507"/>
      <c r="Y4507"/>
      <c r="Z4507"/>
      <c r="AA4507"/>
    </row>
    <row r="4508" spans="1:27" s="44" customFormat="1" x14ac:dyDescent="0.15">
      <c r="A4508" s="66"/>
      <c r="O4508"/>
      <c r="T4508"/>
      <c r="U4508"/>
      <c r="V4508"/>
      <c r="W4508"/>
      <c r="X4508"/>
      <c r="Y4508"/>
      <c r="Z4508"/>
      <c r="AA4508"/>
    </row>
    <row r="4509" spans="1:27" s="44" customFormat="1" x14ac:dyDescent="0.15">
      <c r="A4509" s="66"/>
      <c r="O4509"/>
      <c r="T4509"/>
      <c r="U4509"/>
      <c r="V4509"/>
      <c r="W4509"/>
      <c r="X4509"/>
      <c r="Y4509"/>
      <c r="Z4509"/>
      <c r="AA4509"/>
    </row>
    <row r="4510" spans="1:27" s="44" customFormat="1" x14ac:dyDescent="0.15">
      <c r="A4510" s="66"/>
      <c r="O4510"/>
      <c r="T4510"/>
      <c r="U4510"/>
      <c r="V4510"/>
      <c r="W4510"/>
      <c r="X4510"/>
      <c r="Y4510"/>
      <c r="Z4510"/>
      <c r="AA4510"/>
    </row>
    <row r="4511" spans="1:27" s="44" customFormat="1" x14ac:dyDescent="0.15">
      <c r="A4511" s="66"/>
      <c r="O4511"/>
      <c r="T4511"/>
      <c r="U4511"/>
      <c r="V4511"/>
      <c r="W4511"/>
      <c r="X4511"/>
      <c r="Y4511"/>
      <c r="Z4511"/>
      <c r="AA4511"/>
    </row>
    <row r="4512" spans="1:27" s="44" customFormat="1" x14ac:dyDescent="0.15">
      <c r="A4512" s="66"/>
      <c r="O4512"/>
      <c r="T4512"/>
      <c r="U4512"/>
      <c r="V4512"/>
      <c r="W4512"/>
      <c r="X4512"/>
      <c r="Y4512"/>
      <c r="Z4512"/>
      <c r="AA4512"/>
    </row>
    <row r="4513" spans="1:27" s="44" customFormat="1" x14ac:dyDescent="0.15">
      <c r="A4513" s="66"/>
      <c r="O4513"/>
      <c r="T4513"/>
      <c r="U4513"/>
      <c r="V4513"/>
      <c r="W4513"/>
      <c r="X4513"/>
      <c r="Y4513"/>
      <c r="Z4513"/>
      <c r="AA4513"/>
    </row>
    <row r="4514" spans="1:27" s="44" customFormat="1" x14ac:dyDescent="0.15">
      <c r="A4514" s="66"/>
      <c r="O4514"/>
      <c r="T4514"/>
      <c r="U4514"/>
      <c r="V4514"/>
      <c r="W4514"/>
      <c r="X4514"/>
      <c r="Y4514"/>
      <c r="Z4514"/>
      <c r="AA4514"/>
    </row>
    <row r="4515" spans="1:27" s="44" customFormat="1" x14ac:dyDescent="0.15">
      <c r="A4515" s="66"/>
      <c r="O4515"/>
      <c r="T4515"/>
      <c r="U4515"/>
      <c r="V4515"/>
      <c r="W4515"/>
      <c r="X4515"/>
      <c r="Y4515"/>
      <c r="Z4515"/>
      <c r="AA4515"/>
    </row>
    <row r="4516" spans="1:27" s="44" customFormat="1" x14ac:dyDescent="0.15">
      <c r="A4516" s="66"/>
      <c r="O4516"/>
      <c r="T4516"/>
      <c r="U4516"/>
      <c r="V4516"/>
      <c r="W4516"/>
      <c r="X4516"/>
      <c r="Y4516"/>
      <c r="Z4516"/>
      <c r="AA4516"/>
    </row>
    <row r="4517" spans="1:27" s="44" customFormat="1" x14ac:dyDescent="0.15">
      <c r="A4517" s="66"/>
      <c r="O4517"/>
      <c r="T4517"/>
      <c r="U4517"/>
      <c r="V4517"/>
      <c r="W4517"/>
      <c r="X4517"/>
      <c r="Y4517"/>
      <c r="Z4517"/>
      <c r="AA4517"/>
    </row>
    <row r="4518" spans="1:27" s="44" customFormat="1" x14ac:dyDescent="0.15">
      <c r="A4518" s="66"/>
      <c r="O4518"/>
      <c r="T4518"/>
      <c r="U4518"/>
      <c r="V4518"/>
      <c r="W4518"/>
      <c r="X4518"/>
      <c r="Y4518"/>
      <c r="Z4518"/>
      <c r="AA4518"/>
    </row>
    <row r="4519" spans="1:27" s="44" customFormat="1" x14ac:dyDescent="0.15">
      <c r="A4519" s="66"/>
      <c r="O4519"/>
      <c r="T4519"/>
      <c r="U4519"/>
      <c r="V4519"/>
      <c r="W4519"/>
      <c r="X4519"/>
      <c r="Y4519"/>
      <c r="Z4519"/>
      <c r="AA4519"/>
    </row>
    <row r="4520" spans="1:27" s="44" customFormat="1" x14ac:dyDescent="0.15">
      <c r="A4520" s="66"/>
      <c r="O4520"/>
      <c r="T4520"/>
      <c r="U4520"/>
      <c r="V4520"/>
      <c r="W4520"/>
      <c r="X4520"/>
      <c r="Y4520"/>
      <c r="Z4520"/>
      <c r="AA4520"/>
    </row>
    <row r="4521" spans="1:27" s="44" customFormat="1" x14ac:dyDescent="0.15">
      <c r="A4521" s="66"/>
      <c r="O4521"/>
      <c r="T4521"/>
      <c r="U4521"/>
      <c r="V4521"/>
      <c r="W4521"/>
      <c r="X4521"/>
      <c r="Y4521"/>
      <c r="Z4521"/>
      <c r="AA4521"/>
    </row>
    <row r="4522" spans="1:27" s="44" customFormat="1" x14ac:dyDescent="0.15">
      <c r="A4522" s="66"/>
      <c r="O4522"/>
      <c r="T4522"/>
      <c r="U4522"/>
      <c r="V4522"/>
      <c r="W4522"/>
      <c r="X4522"/>
      <c r="Y4522"/>
      <c r="Z4522"/>
      <c r="AA4522"/>
    </row>
    <row r="4523" spans="1:27" s="44" customFormat="1" x14ac:dyDescent="0.15">
      <c r="A4523" s="66"/>
      <c r="O4523"/>
      <c r="T4523"/>
      <c r="U4523"/>
      <c r="V4523"/>
      <c r="W4523"/>
      <c r="X4523"/>
      <c r="Y4523"/>
      <c r="Z4523"/>
      <c r="AA4523"/>
    </row>
    <row r="4524" spans="1:27" s="44" customFormat="1" x14ac:dyDescent="0.15">
      <c r="A4524" s="66"/>
      <c r="O4524"/>
      <c r="T4524"/>
      <c r="U4524"/>
      <c r="V4524"/>
      <c r="W4524"/>
      <c r="X4524"/>
      <c r="Y4524"/>
      <c r="Z4524"/>
      <c r="AA4524"/>
    </row>
    <row r="4525" spans="1:27" s="44" customFormat="1" x14ac:dyDescent="0.15">
      <c r="A4525" s="66"/>
      <c r="O4525"/>
      <c r="T4525"/>
      <c r="U4525"/>
      <c r="V4525"/>
      <c r="W4525"/>
      <c r="X4525"/>
      <c r="Y4525"/>
      <c r="Z4525"/>
      <c r="AA4525"/>
    </row>
    <row r="4526" spans="1:27" s="44" customFormat="1" x14ac:dyDescent="0.15">
      <c r="A4526" s="66"/>
      <c r="O4526"/>
      <c r="T4526"/>
      <c r="U4526"/>
      <c r="V4526"/>
      <c r="W4526"/>
      <c r="X4526"/>
      <c r="Y4526"/>
      <c r="Z4526"/>
      <c r="AA4526"/>
    </row>
    <row r="4527" spans="1:27" s="44" customFormat="1" x14ac:dyDescent="0.15">
      <c r="A4527" s="66"/>
      <c r="O4527"/>
      <c r="T4527"/>
      <c r="U4527"/>
      <c r="V4527"/>
      <c r="W4527"/>
      <c r="X4527"/>
      <c r="Y4527"/>
      <c r="Z4527"/>
      <c r="AA4527"/>
    </row>
    <row r="4528" spans="1:27" s="44" customFormat="1" x14ac:dyDescent="0.15">
      <c r="A4528" s="66"/>
      <c r="O4528"/>
      <c r="T4528"/>
      <c r="U4528"/>
      <c r="V4528"/>
      <c r="W4528"/>
      <c r="X4528"/>
      <c r="Y4528"/>
      <c r="Z4528"/>
      <c r="AA4528"/>
    </row>
    <row r="4529" spans="1:27" s="44" customFormat="1" x14ac:dyDescent="0.15">
      <c r="A4529" s="66"/>
      <c r="O4529"/>
      <c r="T4529"/>
      <c r="U4529"/>
      <c r="V4529"/>
      <c r="W4529"/>
      <c r="X4529"/>
      <c r="Y4529"/>
      <c r="Z4529"/>
      <c r="AA4529"/>
    </row>
    <row r="4530" spans="1:27" s="44" customFormat="1" x14ac:dyDescent="0.15">
      <c r="A4530" s="66"/>
      <c r="O4530"/>
      <c r="T4530"/>
      <c r="U4530"/>
      <c r="V4530"/>
      <c r="W4530"/>
      <c r="X4530"/>
      <c r="Y4530"/>
      <c r="Z4530"/>
      <c r="AA4530"/>
    </row>
    <row r="4531" spans="1:27" s="44" customFormat="1" x14ac:dyDescent="0.15">
      <c r="A4531" s="66"/>
      <c r="O4531"/>
      <c r="T4531"/>
      <c r="U4531"/>
      <c r="V4531"/>
      <c r="W4531"/>
      <c r="X4531"/>
      <c r="Y4531"/>
      <c r="Z4531"/>
      <c r="AA4531"/>
    </row>
    <row r="4532" spans="1:27" s="44" customFormat="1" x14ac:dyDescent="0.15">
      <c r="A4532" s="66"/>
      <c r="O4532"/>
      <c r="T4532"/>
      <c r="U4532"/>
      <c r="V4532"/>
      <c r="W4532"/>
      <c r="X4532"/>
      <c r="Y4532"/>
      <c r="Z4532"/>
      <c r="AA4532"/>
    </row>
    <row r="4533" spans="1:27" s="44" customFormat="1" x14ac:dyDescent="0.15">
      <c r="A4533" s="66"/>
      <c r="O4533"/>
      <c r="T4533"/>
      <c r="U4533"/>
      <c r="V4533"/>
      <c r="W4533"/>
      <c r="X4533"/>
      <c r="Y4533"/>
      <c r="Z4533"/>
      <c r="AA4533"/>
    </row>
    <row r="4534" spans="1:27" s="44" customFormat="1" x14ac:dyDescent="0.15">
      <c r="A4534" s="66"/>
      <c r="O4534"/>
      <c r="T4534"/>
      <c r="U4534"/>
      <c r="V4534"/>
      <c r="W4534"/>
      <c r="X4534"/>
      <c r="Y4534"/>
      <c r="Z4534"/>
      <c r="AA4534"/>
    </row>
    <row r="4535" spans="1:27" s="44" customFormat="1" x14ac:dyDescent="0.15">
      <c r="A4535" s="66"/>
      <c r="O4535"/>
      <c r="T4535"/>
      <c r="U4535"/>
      <c r="V4535"/>
      <c r="W4535"/>
      <c r="X4535"/>
      <c r="Y4535"/>
      <c r="Z4535"/>
      <c r="AA4535"/>
    </row>
    <row r="4536" spans="1:27" s="44" customFormat="1" x14ac:dyDescent="0.15">
      <c r="A4536" s="66"/>
      <c r="O4536"/>
      <c r="T4536"/>
      <c r="U4536"/>
      <c r="V4536"/>
      <c r="W4536"/>
      <c r="X4536"/>
      <c r="Y4536"/>
      <c r="Z4536"/>
      <c r="AA4536"/>
    </row>
    <row r="4537" spans="1:27" s="44" customFormat="1" x14ac:dyDescent="0.15">
      <c r="A4537" s="66"/>
      <c r="O4537"/>
      <c r="T4537"/>
      <c r="U4537"/>
      <c r="V4537"/>
      <c r="W4537"/>
      <c r="X4537"/>
      <c r="Y4537"/>
      <c r="Z4537"/>
      <c r="AA4537"/>
    </row>
    <row r="4538" spans="1:27" s="44" customFormat="1" x14ac:dyDescent="0.15">
      <c r="A4538" s="66"/>
      <c r="O4538"/>
      <c r="T4538"/>
      <c r="U4538"/>
      <c r="V4538"/>
      <c r="W4538"/>
      <c r="X4538"/>
      <c r="Y4538"/>
      <c r="Z4538"/>
      <c r="AA4538"/>
    </row>
    <row r="4539" spans="1:27" s="44" customFormat="1" x14ac:dyDescent="0.15">
      <c r="A4539" s="66"/>
      <c r="O4539"/>
      <c r="T4539"/>
      <c r="U4539"/>
      <c r="V4539"/>
      <c r="W4539"/>
      <c r="X4539"/>
      <c r="Y4539"/>
      <c r="Z4539"/>
      <c r="AA4539"/>
    </row>
    <row r="4540" spans="1:27" s="44" customFormat="1" x14ac:dyDescent="0.15">
      <c r="A4540" s="66"/>
      <c r="O4540"/>
      <c r="T4540"/>
      <c r="U4540"/>
      <c r="V4540"/>
      <c r="W4540"/>
      <c r="X4540"/>
      <c r="Y4540"/>
      <c r="Z4540"/>
      <c r="AA4540"/>
    </row>
    <row r="4541" spans="1:27" s="44" customFormat="1" x14ac:dyDescent="0.15">
      <c r="A4541" s="66"/>
      <c r="O4541"/>
      <c r="T4541"/>
      <c r="U4541"/>
      <c r="V4541"/>
      <c r="W4541"/>
      <c r="X4541"/>
      <c r="Y4541"/>
      <c r="Z4541"/>
      <c r="AA4541"/>
    </row>
    <row r="4542" spans="1:27" s="44" customFormat="1" x14ac:dyDescent="0.15">
      <c r="A4542" s="66"/>
      <c r="O4542"/>
      <c r="T4542"/>
      <c r="U4542"/>
      <c r="V4542"/>
      <c r="W4542"/>
      <c r="X4542"/>
      <c r="Y4542"/>
      <c r="Z4542"/>
      <c r="AA4542"/>
    </row>
    <row r="4543" spans="1:27" s="44" customFormat="1" x14ac:dyDescent="0.15">
      <c r="A4543" s="66"/>
      <c r="O4543"/>
      <c r="T4543"/>
      <c r="U4543"/>
      <c r="V4543"/>
      <c r="W4543"/>
      <c r="X4543"/>
      <c r="Y4543"/>
      <c r="Z4543"/>
      <c r="AA4543"/>
    </row>
    <row r="4544" spans="1:27" s="44" customFormat="1" x14ac:dyDescent="0.15">
      <c r="A4544" s="66"/>
      <c r="O4544"/>
      <c r="T4544"/>
      <c r="U4544"/>
      <c r="V4544"/>
      <c r="W4544"/>
      <c r="X4544"/>
      <c r="Y4544"/>
      <c r="Z4544"/>
      <c r="AA4544"/>
    </row>
    <row r="4545" spans="1:27" s="44" customFormat="1" x14ac:dyDescent="0.15">
      <c r="A4545" s="66"/>
      <c r="O4545"/>
      <c r="T4545"/>
      <c r="U4545"/>
      <c r="V4545"/>
      <c r="W4545"/>
      <c r="X4545"/>
      <c r="Y4545"/>
      <c r="Z4545"/>
      <c r="AA4545"/>
    </row>
    <row r="4546" spans="1:27" s="44" customFormat="1" x14ac:dyDescent="0.15">
      <c r="A4546" s="66"/>
      <c r="O4546"/>
      <c r="T4546"/>
      <c r="U4546"/>
      <c r="V4546"/>
      <c r="W4546"/>
      <c r="X4546"/>
      <c r="Y4546"/>
      <c r="Z4546"/>
      <c r="AA4546"/>
    </row>
    <row r="4547" spans="1:27" s="44" customFormat="1" x14ac:dyDescent="0.15">
      <c r="A4547" s="66"/>
      <c r="O4547"/>
      <c r="T4547"/>
      <c r="U4547"/>
      <c r="V4547"/>
      <c r="W4547"/>
      <c r="X4547"/>
      <c r="Y4547"/>
      <c r="Z4547"/>
      <c r="AA4547"/>
    </row>
    <row r="4548" spans="1:27" s="44" customFormat="1" x14ac:dyDescent="0.15">
      <c r="A4548" s="66"/>
      <c r="O4548"/>
      <c r="T4548"/>
      <c r="U4548"/>
      <c r="V4548"/>
      <c r="W4548"/>
      <c r="X4548"/>
      <c r="Y4548"/>
      <c r="Z4548"/>
      <c r="AA4548"/>
    </row>
    <row r="4549" spans="1:27" s="44" customFormat="1" x14ac:dyDescent="0.15">
      <c r="A4549" s="66"/>
      <c r="O4549"/>
      <c r="T4549"/>
      <c r="U4549"/>
      <c r="V4549"/>
      <c r="W4549"/>
      <c r="X4549"/>
      <c r="Y4549"/>
      <c r="Z4549"/>
      <c r="AA4549"/>
    </row>
    <row r="4550" spans="1:27" s="44" customFormat="1" x14ac:dyDescent="0.15">
      <c r="A4550" s="66"/>
      <c r="O4550"/>
      <c r="T4550"/>
      <c r="U4550"/>
      <c r="V4550"/>
      <c r="W4550"/>
      <c r="X4550"/>
      <c r="Y4550"/>
      <c r="Z4550"/>
      <c r="AA4550"/>
    </row>
    <row r="4551" spans="1:27" s="44" customFormat="1" x14ac:dyDescent="0.15">
      <c r="A4551" s="66"/>
      <c r="O4551"/>
      <c r="T4551"/>
      <c r="U4551"/>
      <c r="V4551"/>
      <c r="W4551"/>
      <c r="X4551"/>
      <c r="Y4551"/>
      <c r="Z4551"/>
      <c r="AA4551"/>
    </row>
    <row r="4552" spans="1:27" s="44" customFormat="1" x14ac:dyDescent="0.15">
      <c r="A4552" s="66"/>
      <c r="O4552"/>
      <c r="T4552"/>
      <c r="U4552"/>
      <c r="V4552"/>
      <c r="W4552"/>
      <c r="X4552"/>
      <c r="Y4552"/>
      <c r="Z4552"/>
      <c r="AA4552"/>
    </row>
    <row r="4553" spans="1:27" s="44" customFormat="1" x14ac:dyDescent="0.15">
      <c r="A4553" s="66"/>
      <c r="O4553"/>
      <c r="T4553"/>
      <c r="U4553"/>
      <c r="V4553"/>
      <c r="W4553"/>
      <c r="X4553"/>
      <c r="Y4553"/>
      <c r="Z4553"/>
      <c r="AA4553"/>
    </row>
    <row r="4554" spans="1:27" s="44" customFormat="1" x14ac:dyDescent="0.15">
      <c r="A4554" s="66"/>
      <c r="O4554"/>
      <c r="T4554"/>
      <c r="U4554"/>
      <c r="V4554"/>
      <c r="W4554"/>
      <c r="X4554"/>
      <c r="Y4554"/>
      <c r="Z4554"/>
      <c r="AA4554"/>
    </row>
    <row r="4555" spans="1:27" s="44" customFormat="1" x14ac:dyDescent="0.15">
      <c r="A4555" s="66"/>
      <c r="O4555"/>
      <c r="T4555"/>
      <c r="U4555"/>
      <c r="V4555"/>
      <c r="W4555"/>
      <c r="X4555"/>
      <c r="Y4555"/>
      <c r="Z4555"/>
      <c r="AA4555"/>
    </row>
    <row r="4556" spans="1:27" s="44" customFormat="1" x14ac:dyDescent="0.15">
      <c r="A4556" s="66"/>
      <c r="O4556"/>
      <c r="T4556"/>
      <c r="U4556"/>
      <c r="V4556"/>
      <c r="W4556"/>
      <c r="X4556"/>
      <c r="Y4556"/>
      <c r="Z4556"/>
      <c r="AA4556"/>
    </row>
    <row r="4557" spans="1:27" s="44" customFormat="1" x14ac:dyDescent="0.15">
      <c r="A4557" s="66"/>
      <c r="O4557"/>
      <c r="T4557"/>
      <c r="U4557"/>
      <c r="V4557"/>
      <c r="W4557"/>
      <c r="X4557"/>
      <c r="Y4557"/>
      <c r="Z4557"/>
      <c r="AA4557"/>
    </row>
    <row r="4558" spans="1:27" s="44" customFormat="1" x14ac:dyDescent="0.15">
      <c r="A4558" s="66"/>
      <c r="O4558"/>
      <c r="T4558"/>
      <c r="U4558"/>
      <c r="V4558"/>
      <c r="W4558"/>
      <c r="X4558"/>
      <c r="Y4558"/>
      <c r="Z4558"/>
      <c r="AA4558"/>
    </row>
    <row r="4559" spans="1:27" s="44" customFormat="1" x14ac:dyDescent="0.15">
      <c r="A4559" s="66"/>
      <c r="O4559"/>
      <c r="T4559"/>
      <c r="U4559"/>
      <c r="V4559"/>
      <c r="W4559"/>
      <c r="X4559"/>
      <c r="Y4559"/>
      <c r="Z4559"/>
      <c r="AA4559"/>
    </row>
    <row r="4560" spans="1:27" s="44" customFormat="1" x14ac:dyDescent="0.15">
      <c r="A4560" s="66"/>
      <c r="O4560"/>
      <c r="T4560"/>
      <c r="U4560"/>
      <c r="V4560"/>
      <c r="W4560"/>
      <c r="X4560"/>
      <c r="Y4560"/>
      <c r="Z4560"/>
      <c r="AA4560"/>
    </row>
    <row r="4561" spans="1:27" s="44" customFormat="1" x14ac:dyDescent="0.15">
      <c r="A4561" s="66"/>
      <c r="O4561"/>
      <c r="T4561"/>
      <c r="U4561"/>
      <c r="V4561"/>
      <c r="W4561"/>
      <c r="X4561"/>
      <c r="Y4561"/>
      <c r="Z4561"/>
      <c r="AA4561"/>
    </row>
    <row r="4562" spans="1:27" s="44" customFormat="1" x14ac:dyDescent="0.15">
      <c r="A4562" s="66"/>
      <c r="O4562"/>
      <c r="T4562"/>
      <c r="U4562"/>
      <c r="V4562"/>
      <c r="W4562"/>
      <c r="X4562"/>
      <c r="Y4562"/>
      <c r="Z4562"/>
      <c r="AA4562"/>
    </row>
    <row r="4563" spans="1:27" s="44" customFormat="1" x14ac:dyDescent="0.15">
      <c r="A4563" s="66"/>
      <c r="O4563"/>
      <c r="T4563"/>
      <c r="U4563"/>
      <c r="V4563"/>
      <c r="W4563"/>
      <c r="X4563"/>
      <c r="Y4563"/>
      <c r="Z4563"/>
      <c r="AA4563"/>
    </row>
    <row r="4564" spans="1:27" s="44" customFormat="1" x14ac:dyDescent="0.15">
      <c r="A4564" s="66"/>
      <c r="O4564"/>
      <c r="T4564"/>
      <c r="U4564"/>
      <c r="V4564"/>
      <c r="W4564"/>
      <c r="X4564"/>
      <c r="Y4564"/>
      <c r="Z4564"/>
      <c r="AA4564"/>
    </row>
    <row r="4565" spans="1:27" s="44" customFormat="1" x14ac:dyDescent="0.15">
      <c r="A4565" s="66"/>
      <c r="O4565"/>
      <c r="T4565"/>
      <c r="U4565"/>
      <c r="V4565"/>
      <c r="W4565"/>
      <c r="X4565"/>
      <c r="Y4565"/>
      <c r="Z4565"/>
      <c r="AA4565"/>
    </row>
    <row r="4566" spans="1:27" s="44" customFormat="1" x14ac:dyDescent="0.15">
      <c r="A4566" s="66"/>
      <c r="O4566"/>
      <c r="T4566"/>
      <c r="U4566"/>
      <c r="V4566"/>
      <c r="W4566"/>
      <c r="X4566"/>
      <c r="Y4566"/>
      <c r="Z4566"/>
      <c r="AA4566"/>
    </row>
    <row r="4567" spans="1:27" s="44" customFormat="1" x14ac:dyDescent="0.15">
      <c r="A4567" s="66"/>
      <c r="O4567"/>
      <c r="T4567"/>
      <c r="U4567"/>
      <c r="V4567"/>
      <c r="W4567"/>
      <c r="X4567"/>
      <c r="Y4567"/>
      <c r="Z4567"/>
      <c r="AA4567"/>
    </row>
    <row r="4568" spans="1:27" s="44" customFormat="1" x14ac:dyDescent="0.15">
      <c r="A4568" s="66"/>
      <c r="O4568"/>
      <c r="T4568"/>
      <c r="U4568"/>
      <c r="V4568"/>
      <c r="W4568"/>
      <c r="X4568"/>
      <c r="Y4568"/>
      <c r="Z4568"/>
      <c r="AA4568"/>
    </row>
    <row r="4569" spans="1:27" s="44" customFormat="1" x14ac:dyDescent="0.15">
      <c r="A4569" s="66"/>
      <c r="O4569"/>
      <c r="T4569"/>
      <c r="U4569"/>
      <c r="V4569"/>
      <c r="W4569"/>
      <c r="X4569"/>
      <c r="Y4569"/>
      <c r="Z4569"/>
      <c r="AA4569"/>
    </row>
    <row r="4570" spans="1:27" s="44" customFormat="1" x14ac:dyDescent="0.15">
      <c r="A4570" s="66"/>
      <c r="O4570"/>
      <c r="T4570"/>
      <c r="U4570"/>
      <c r="V4570"/>
      <c r="W4570"/>
      <c r="X4570"/>
      <c r="Y4570"/>
      <c r="Z4570"/>
      <c r="AA4570"/>
    </row>
    <row r="4571" spans="1:27" s="44" customFormat="1" x14ac:dyDescent="0.15">
      <c r="A4571" s="66"/>
      <c r="O4571"/>
      <c r="T4571"/>
      <c r="U4571"/>
      <c r="V4571"/>
      <c r="W4571"/>
      <c r="X4571"/>
      <c r="Y4571"/>
      <c r="Z4571"/>
      <c r="AA4571"/>
    </row>
    <row r="4572" spans="1:27" s="44" customFormat="1" x14ac:dyDescent="0.15">
      <c r="A4572" s="66"/>
      <c r="O4572"/>
      <c r="T4572"/>
      <c r="U4572"/>
      <c r="V4572"/>
      <c r="W4572"/>
      <c r="X4572"/>
      <c r="Y4572"/>
      <c r="Z4572"/>
      <c r="AA4572"/>
    </row>
    <row r="4573" spans="1:27" s="44" customFormat="1" x14ac:dyDescent="0.15">
      <c r="A4573" s="66"/>
      <c r="O4573"/>
      <c r="T4573"/>
      <c r="U4573"/>
      <c r="V4573"/>
      <c r="W4573"/>
      <c r="X4573"/>
      <c r="Y4573"/>
      <c r="Z4573"/>
      <c r="AA4573"/>
    </row>
    <row r="4574" spans="1:27" s="44" customFormat="1" x14ac:dyDescent="0.15">
      <c r="A4574" s="66"/>
      <c r="O4574"/>
      <c r="T4574"/>
      <c r="U4574"/>
      <c r="V4574"/>
      <c r="W4574"/>
      <c r="X4574"/>
      <c r="Y4574"/>
      <c r="Z4574"/>
      <c r="AA4574"/>
    </row>
    <row r="4575" spans="1:27" s="44" customFormat="1" x14ac:dyDescent="0.15">
      <c r="A4575" s="66"/>
      <c r="O4575"/>
      <c r="T4575"/>
      <c r="U4575"/>
      <c r="V4575"/>
      <c r="W4575"/>
      <c r="X4575"/>
      <c r="Y4575"/>
      <c r="Z4575"/>
      <c r="AA4575"/>
    </row>
    <row r="4576" spans="1:27" s="44" customFormat="1" x14ac:dyDescent="0.15">
      <c r="A4576" s="66"/>
      <c r="O4576"/>
      <c r="T4576"/>
      <c r="U4576"/>
      <c r="V4576"/>
      <c r="W4576"/>
      <c r="X4576"/>
      <c r="Y4576"/>
      <c r="Z4576"/>
      <c r="AA4576"/>
    </row>
    <row r="4577" spans="1:27" s="44" customFormat="1" x14ac:dyDescent="0.15">
      <c r="A4577" s="66"/>
      <c r="O4577"/>
      <c r="T4577"/>
      <c r="U4577"/>
      <c r="V4577"/>
      <c r="W4577"/>
      <c r="X4577"/>
      <c r="Y4577"/>
      <c r="Z4577"/>
      <c r="AA4577"/>
    </row>
    <row r="4578" spans="1:27" s="44" customFormat="1" x14ac:dyDescent="0.15">
      <c r="A4578" s="66"/>
      <c r="O4578"/>
      <c r="T4578"/>
      <c r="U4578"/>
      <c r="V4578"/>
      <c r="W4578"/>
      <c r="X4578"/>
      <c r="Y4578"/>
      <c r="Z4578"/>
      <c r="AA4578"/>
    </row>
    <row r="4579" spans="1:27" s="44" customFormat="1" x14ac:dyDescent="0.15">
      <c r="A4579" s="66"/>
      <c r="O4579"/>
      <c r="T4579"/>
      <c r="U4579"/>
      <c r="V4579"/>
      <c r="W4579"/>
      <c r="X4579"/>
      <c r="Y4579"/>
      <c r="Z4579"/>
      <c r="AA4579"/>
    </row>
    <row r="4580" spans="1:27" s="44" customFormat="1" x14ac:dyDescent="0.15">
      <c r="A4580" s="66"/>
      <c r="O4580"/>
      <c r="T4580"/>
      <c r="U4580"/>
      <c r="V4580"/>
      <c r="W4580"/>
      <c r="X4580"/>
      <c r="Y4580"/>
      <c r="Z4580"/>
      <c r="AA4580"/>
    </row>
    <row r="4581" spans="1:27" s="44" customFormat="1" x14ac:dyDescent="0.15">
      <c r="A4581" s="66"/>
      <c r="O4581"/>
      <c r="T4581"/>
      <c r="U4581"/>
      <c r="V4581"/>
      <c r="W4581"/>
      <c r="X4581"/>
      <c r="Y4581"/>
      <c r="Z4581"/>
      <c r="AA4581"/>
    </row>
    <row r="4582" spans="1:27" s="44" customFormat="1" x14ac:dyDescent="0.15">
      <c r="A4582" s="66"/>
      <c r="O4582"/>
      <c r="T4582"/>
      <c r="U4582"/>
      <c r="V4582"/>
      <c r="W4582"/>
      <c r="X4582"/>
      <c r="Y4582"/>
      <c r="Z4582"/>
      <c r="AA4582"/>
    </row>
    <row r="4583" spans="1:27" s="44" customFormat="1" x14ac:dyDescent="0.15">
      <c r="A4583" s="66"/>
      <c r="O4583"/>
      <c r="T4583"/>
      <c r="U4583"/>
      <c r="V4583"/>
      <c r="W4583"/>
      <c r="X4583"/>
      <c r="Y4583"/>
      <c r="Z4583"/>
      <c r="AA4583"/>
    </row>
    <row r="4584" spans="1:27" s="44" customFormat="1" x14ac:dyDescent="0.15">
      <c r="A4584" s="66"/>
      <c r="O4584"/>
      <c r="T4584"/>
      <c r="U4584"/>
      <c r="V4584"/>
      <c r="W4584"/>
      <c r="X4584"/>
      <c r="Y4584"/>
      <c r="Z4584"/>
      <c r="AA4584"/>
    </row>
    <row r="4585" spans="1:27" s="44" customFormat="1" x14ac:dyDescent="0.15">
      <c r="A4585" s="66"/>
      <c r="O4585"/>
      <c r="T4585"/>
      <c r="U4585"/>
      <c r="V4585"/>
      <c r="W4585"/>
      <c r="X4585"/>
      <c r="Y4585"/>
      <c r="Z4585"/>
      <c r="AA4585"/>
    </row>
    <row r="4586" spans="1:27" s="44" customFormat="1" x14ac:dyDescent="0.15">
      <c r="A4586" s="66"/>
      <c r="O4586"/>
      <c r="T4586"/>
      <c r="U4586"/>
      <c r="V4586"/>
      <c r="W4586"/>
      <c r="X4586"/>
      <c r="Y4586"/>
      <c r="Z4586"/>
      <c r="AA4586"/>
    </row>
    <row r="4587" spans="1:27" s="44" customFormat="1" x14ac:dyDescent="0.15">
      <c r="A4587" s="66"/>
      <c r="O4587"/>
      <c r="T4587"/>
      <c r="U4587"/>
      <c r="V4587"/>
      <c r="W4587"/>
      <c r="X4587"/>
      <c r="Y4587"/>
      <c r="Z4587"/>
      <c r="AA4587"/>
    </row>
    <row r="4588" spans="1:27" s="44" customFormat="1" x14ac:dyDescent="0.15">
      <c r="A4588" s="66"/>
      <c r="O4588"/>
      <c r="T4588"/>
      <c r="U4588"/>
      <c r="V4588"/>
      <c r="W4588"/>
      <c r="X4588"/>
      <c r="Y4588"/>
      <c r="Z4588"/>
      <c r="AA4588"/>
    </row>
    <row r="4589" spans="1:27" s="44" customFormat="1" x14ac:dyDescent="0.15">
      <c r="A4589" s="66"/>
      <c r="O4589"/>
      <c r="T4589"/>
      <c r="U4589"/>
      <c r="V4589"/>
      <c r="W4589"/>
      <c r="X4589"/>
      <c r="Y4589"/>
      <c r="Z4589"/>
      <c r="AA4589"/>
    </row>
    <row r="4590" spans="1:27" s="44" customFormat="1" x14ac:dyDescent="0.15">
      <c r="A4590" s="66"/>
      <c r="O4590"/>
      <c r="T4590"/>
      <c r="U4590"/>
      <c r="V4590"/>
      <c r="W4590"/>
      <c r="X4590"/>
      <c r="Y4590"/>
      <c r="Z4590"/>
      <c r="AA4590"/>
    </row>
    <row r="4591" spans="1:27" s="44" customFormat="1" x14ac:dyDescent="0.15">
      <c r="A4591" s="66"/>
      <c r="O4591"/>
      <c r="T4591"/>
      <c r="U4591"/>
      <c r="V4591"/>
      <c r="W4591"/>
      <c r="X4591"/>
      <c r="Y4591"/>
      <c r="Z4591"/>
      <c r="AA4591"/>
    </row>
    <row r="4592" spans="1:27" s="44" customFormat="1" x14ac:dyDescent="0.15">
      <c r="A4592" s="66"/>
      <c r="O4592"/>
      <c r="T4592"/>
      <c r="U4592"/>
      <c r="V4592"/>
      <c r="W4592"/>
      <c r="X4592"/>
      <c r="Y4592"/>
      <c r="Z4592"/>
      <c r="AA4592"/>
    </row>
    <row r="4593" spans="1:27" s="44" customFormat="1" x14ac:dyDescent="0.15">
      <c r="A4593" s="66"/>
      <c r="O4593"/>
      <c r="T4593"/>
      <c r="U4593"/>
      <c r="V4593"/>
      <c r="W4593"/>
      <c r="X4593"/>
      <c r="Y4593"/>
      <c r="Z4593"/>
      <c r="AA4593"/>
    </row>
    <row r="4594" spans="1:27" s="44" customFormat="1" x14ac:dyDescent="0.15">
      <c r="A4594" s="66"/>
      <c r="O4594"/>
      <c r="T4594"/>
      <c r="U4594"/>
      <c r="V4594"/>
      <c r="W4594"/>
      <c r="X4594"/>
      <c r="Y4594"/>
      <c r="Z4594"/>
      <c r="AA4594"/>
    </row>
    <row r="4595" spans="1:27" s="44" customFormat="1" x14ac:dyDescent="0.15">
      <c r="A4595" s="66"/>
      <c r="O4595"/>
      <c r="T4595"/>
      <c r="U4595"/>
      <c r="V4595"/>
      <c r="W4595"/>
      <c r="X4595"/>
      <c r="Y4595"/>
      <c r="Z4595"/>
      <c r="AA4595"/>
    </row>
    <row r="4596" spans="1:27" s="44" customFormat="1" x14ac:dyDescent="0.15">
      <c r="A4596" s="66"/>
      <c r="O4596"/>
      <c r="T4596"/>
      <c r="U4596"/>
      <c r="V4596"/>
      <c r="W4596"/>
      <c r="X4596"/>
      <c r="Y4596"/>
      <c r="Z4596"/>
      <c r="AA4596"/>
    </row>
    <row r="4597" spans="1:27" s="44" customFormat="1" x14ac:dyDescent="0.15">
      <c r="A4597" s="66"/>
      <c r="O4597"/>
      <c r="T4597"/>
      <c r="U4597"/>
      <c r="V4597"/>
      <c r="W4597"/>
      <c r="X4597"/>
      <c r="Y4597"/>
      <c r="Z4597"/>
      <c r="AA4597"/>
    </row>
    <row r="4598" spans="1:27" s="44" customFormat="1" x14ac:dyDescent="0.15">
      <c r="A4598" s="66"/>
      <c r="O4598"/>
      <c r="T4598"/>
      <c r="U4598"/>
      <c r="V4598"/>
      <c r="W4598"/>
      <c r="X4598"/>
      <c r="Y4598"/>
      <c r="Z4598"/>
      <c r="AA4598"/>
    </row>
    <row r="4599" spans="1:27" s="44" customFormat="1" x14ac:dyDescent="0.15">
      <c r="A4599" s="66"/>
      <c r="O4599"/>
      <c r="T4599"/>
      <c r="U4599"/>
      <c r="V4599"/>
      <c r="W4599"/>
      <c r="X4599"/>
      <c r="Y4599"/>
      <c r="Z4599"/>
      <c r="AA4599"/>
    </row>
    <row r="4600" spans="1:27" s="44" customFormat="1" x14ac:dyDescent="0.15">
      <c r="A4600" s="66"/>
      <c r="O4600"/>
      <c r="T4600"/>
      <c r="U4600"/>
      <c r="V4600"/>
      <c r="W4600"/>
      <c r="X4600"/>
      <c r="Y4600"/>
      <c r="Z4600"/>
      <c r="AA4600"/>
    </row>
    <row r="4601" spans="1:27" s="44" customFormat="1" x14ac:dyDescent="0.15">
      <c r="A4601" s="66"/>
      <c r="O4601"/>
      <c r="T4601"/>
      <c r="U4601"/>
      <c r="V4601"/>
      <c r="W4601"/>
      <c r="X4601"/>
      <c r="Y4601"/>
      <c r="Z4601"/>
      <c r="AA4601"/>
    </row>
    <row r="4602" spans="1:27" s="44" customFormat="1" x14ac:dyDescent="0.15">
      <c r="A4602" s="66"/>
      <c r="O4602"/>
      <c r="T4602"/>
      <c r="U4602"/>
      <c r="V4602"/>
      <c r="W4602"/>
      <c r="X4602"/>
      <c r="Y4602"/>
      <c r="Z4602"/>
      <c r="AA4602"/>
    </row>
    <row r="4603" spans="1:27" s="44" customFormat="1" x14ac:dyDescent="0.15">
      <c r="A4603" s="66"/>
      <c r="O4603"/>
      <c r="T4603"/>
      <c r="U4603"/>
      <c r="V4603"/>
      <c r="W4603"/>
      <c r="X4603"/>
      <c r="Y4603"/>
      <c r="Z4603"/>
      <c r="AA4603"/>
    </row>
    <row r="4604" spans="1:27" s="44" customFormat="1" x14ac:dyDescent="0.15">
      <c r="A4604" s="66"/>
      <c r="O4604"/>
      <c r="T4604"/>
      <c r="U4604"/>
      <c r="V4604"/>
      <c r="W4604"/>
      <c r="X4604"/>
      <c r="Y4604"/>
      <c r="Z4604"/>
      <c r="AA4604"/>
    </row>
    <row r="4605" spans="1:27" s="44" customFormat="1" x14ac:dyDescent="0.15">
      <c r="A4605" s="66"/>
      <c r="O4605"/>
      <c r="T4605"/>
      <c r="U4605"/>
      <c r="V4605"/>
      <c r="W4605"/>
      <c r="X4605"/>
      <c r="Y4605"/>
      <c r="Z4605"/>
      <c r="AA4605"/>
    </row>
    <row r="4606" spans="1:27" s="44" customFormat="1" x14ac:dyDescent="0.15">
      <c r="A4606" s="66"/>
      <c r="O4606"/>
      <c r="T4606"/>
      <c r="U4606"/>
      <c r="V4606"/>
      <c r="W4606"/>
      <c r="X4606"/>
      <c r="Y4606"/>
      <c r="Z4606"/>
      <c r="AA4606"/>
    </row>
    <row r="4607" spans="1:27" s="44" customFormat="1" x14ac:dyDescent="0.15">
      <c r="A4607" s="66"/>
      <c r="O4607"/>
      <c r="T4607"/>
      <c r="U4607"/>
      <c r="V4607"/>
      <c r="W4607"/>
      <c r="X4607"/>
      <c r="Y4607"/>
      <c r="Z4607"/>
      <c r="AA4607"/>
    </row>
    <row r="4608" spans="1:27" s="44" customFormat="1" x14ac:dyDescent="0.15">
      <c r="A4608" s="66"/>
      <c r="O4608"/>
      <c r="T4608"/>
      <c r="U4608"/>
      <c r="V4608"/>
      <c r="W4608"/>
      <c r="X4608"/>
      <c r="Y4608"/>
      <c r="Z4608"/>
      <c r="AA4608"/>
    </row>
    <row r="4609" spans="1:27" s="44" customFormat="1" x14ac:dyDescent="0.15">
      <c r="A4609" s="66"/>
      <c r="O4609"/>
      <c r="T4609"/>
      <c r="U4609"/>
      <c r="V4609"/>
      <c r="W4609"/>
      <c r="X4609"/>
      <c r="Y4609"/>
      <c r="Z4609"/>
      <c r="AA4609"/>
    </row>
    <row r="4610" spans="1:27" s="44" customFormat="1" x14ac:dyDescent="0.15">
      <c r="A4610" s="66"/>
      <c r="O4610"/>
      <c r="T4610"/>
      <c r="U4610"/>
      <c r="V4610"/>
      <c r="W4610"/>
      <c r="X4610"/>
      <c r="Y4610"/>
      <c r="Z4610"/>
      <c r="AA4610"/>
    </row>
    <row r="4611" spans="1:27" s="44" customFormat="1" x14ac:dyDescent="0.15">
      <c r="A4611" s="66"/>
      <c r="O4611"/>
      <c r="T4611"/>
      <c r="U4611"/>
      <c r="V4611"/>
      <c r="W4611"/>
      <c r="X4611"/>
      <c r="Y4611"/>
      <c r="Z4611"/>
      <c r="AA4611"/>
    </row>
    <row r="4612" spans="1:27" s="44" customFormat="1" x14ac:dyDescent="0.15">
      <c r="A4612" s="66"/>
      <c r="O4612"/>
      <c r="T4612"/>
      <c r="U4612"/>
      <c r="V4612"/>
      <c r="W4612"/>
      <c r="X4612"/>
      <c r="Y4612"/>
      <c r="Z4612"/>
      <c r="AA4612"/>
    </row>
    <row r="4613" spans="1:27" s="44" customFormat="1" x14ac:dyDescent="0.15">
      <c r="A4613" s="66"/>
      <c r="O4613"/>
      <c r="T4613"/>
      <c r="U4613"/>
      <c r="V4613"/>
      <c r="W4613"/>
      <c r="X4613"/>
      <c r="Y4613"/>
      <c r="Z4613"/>
      <c r="AA4613"/>
    </row>
    <row r="4614" spans="1:27" s="44" customFormat="1" x14ac:dyDescent="0.15">
      <c r="A4614" s="66"/>
      <c r="O4614"/>
      <c r="T4614"/>
      <c r="U4614"/>
      <c r="V4614"/>
      <c r="W4614"/>
      <c r="X4614"/>
      <c r="Y4614"/>
      <c r="Z4614"/>
      <c r="AA4614"/>
    </row>
    <row r="4615" spans="1:27" s="44" customFormat="1" x14ac:dyDescent="0.15">
      <c r="A4615" s="66"/>
      <c r="O4615"/>
      <c r="T4615"/>
      <c r="U4615"/>
      <c r="V4615"/>
      <c r="W4615"/>
      <c r="X4615"/>
      <c r="Y4615"/>
      <c r="Z4615"/>
      <c r="AA4615"/>
    </row>
    <row r="4616" spans="1:27" s="44" customFormat="1" x14ac:dyDescent="0.15">
      <c r="A4616" s="66"/>
      <c r="O4616"/>
      <c r="T4616"/>
      <c r="U4616"/>
      <c r="V4616"/>
      <c r="W4616"/>
      <c r="X4616"/>
      <c r="Y4616"/>
      <c r="Z4616"/>
      <c r="AA4616"/>
    </row>
    <row r="4617" spans="1:27" s="44" customFormat="1" x14ac:dyDescent="0.15">
      <c r="A4617" s="66"/>
      <c r="O4617"/>
      <c r="T4617"/>
      <c r="U4617"/>
      <c r="V4617"/>
      <c r="W4617"/>
      <c r="X4617"/>
      <c r="Y4617"/>
      <c r="Z4617"/>
      <c r="AA4617"/>
    </row>
    <row r="4618" spans="1:27" s="44" customFormat="1" x14ac:dyDescent="0.15">
      <c r="A4618" s="66"/>
      <c r="O4618"/>
      <c r="T4618"/>
      <c r="U4618"/>
      <c r="V4618"/>
      <c r="W4618"/>
      <c r="X4618"/>
      <c r="Y4618"/>
      <c r="Z4618"/>
      <c r="AA4618"/>
    </row>
    <row r="4619" spans="1:27" s="44" customFormat="1" x14ac:dyDescent="0.15">
      <c r="A4619" s="66"/>
      <c r="O4619"/>
      <c r="T4619"/>
      <c r="U4619"/>
      <c r="V4619"/>
      <c r="W4619"/>
      <c r="X4619"/>
      <c r="Y4619"/>
      <c r="Z4619"/>
      <c r="AA4619"/>
    </row>
    <row r="4620" spans="1:27" s="44" customFormat="1" x14ac:dyDescent="0.15">
      <c r="A4620" s="66"/>
      <c r="O4620"/>
      <c r="T4620"/>
      <c r="U4620"/>
      <c r="V4620"/>
      <c r="W4620"/>
      <c r="X4620"/>
      <c r="Y4620"/>
      <c r="Z4620"/>
      <c r="AA4620"/>
    </row>
    <row r="4621" spans="1:27" s="44" customFormat="1" x14ac:dyDescent="0.15">
      <c r="A4621" s="66"/>
      <c r="O4621"/>
      <c r="T4621"/>
      <c r="U4621"/>
      <c r="V4621"/>
      <c r="W4621"/>
      <c r="X4621"/>
      <c r="Y4621"/>
      <c r="Z4621"/>
      <c r="AA4621"/>
    </row>
    <row r="4622" spans="1:27" s="44" customFormat="1" x14ac:dyDescent="0.15">
      <c r="A4622" s="66"/>
      <c r="O4622"/>
      <c r="T4622"/>
      <c r="U4622"/>
      <c r="V4622"/>
      <c r="W4622"/>
      <c r="X4622"/>
      <c r="Y4622"/>
      <c r="Z4622"/>
      <c r="AA4622"/>
    </row>
    <row r="4623" spans="1:27" s="44" customFormat="1" x14ac:dyDescent="0.15">
      <c r="A4623" s="66"/>
      <c r="O4623"/>
      <c r="T4623"/>
      <c r="U4623"/>
      <c r="V4623"/>
      <c r="W4623"/>
      <c r="X4623"/>
      <c r="Y4623"/>
      <c r="Z4623"/>
      <c r="AA4623"/>
    </row>
    <row r="4624" spans="1:27" s="44" customFormat="1" x14ac:dyDescent="0.15">
      <c r="A4624" s="66"/>
      <c r="O4624"/>
      <c r="T4624"/>
      <c r="U4624"/>
      <c r="V4624"/>
      <c r="W4624"/>
      <c r="X4624"/>
      <c r="Y4624"/>
      <c r="Z4624"/>
      <c r="AA4624"/>
    </row>
    <row r="4625" spans="1:27" s="44" customFormat="1" x14ac:dyDescent="0.15">
      <c r="A4625" s="66"/>
      <c r="O4625"/>
      <c r="T4625"/>
      <c r="U4625"/>
      <c r="V4625"/>
      <c r="W4625"/>
      <c r="X4625"/>
      <c r="Y4625"/>
      <c r="Z4625"/>
      <c r="AA4625"/>
    </row>
    <row r="4626" spans="1:27" s="44" customFormat="1" x14ac:dyDescent="0.15">
      <c r="A4626" s="66"/>
      <c r="O4626"/>
      <c r="T4626"/>
      <c r="U4626"/>
      <c r="V4626"/>
      <c r="W4626"/>
      <c r="X4626"/>
      <c r="Y4626"/>
      <c r="Z4626"/>
      <c r="AA4626"/>
    </row>
    <row r="4627" spans="1:27" s="44" customFormat="1" x14ac:dyDescent="0.15">
      <c r="A4627" s="66"/>
      <c r="O4627"/>
      <c r="T4627"/>
      <c r="U4627"/>
      <c r="V4627"/>
      <c r="W4627"/>
      <c r="X4627"/>
      <c r="Y4627"/>
      <c r="Z4627"/>
      <c r="AA4627"/>
    </row>
    <row r="4628" spans="1:27" s="44" customFormat="1" x14ac:dyDescent="0.15">
      <c r="A4628" s="66"/>
      <c r="O4628"/>
      <c r="T4628"/>
      <c r="U4628"/>
      <c r="V4628"/>
      <c r="W4628"/>
      <c r="X4628"/>
      <c r="Y4628"/>
      <c r="Z4628"/>
      <c r="AA4628"/>
    </row>
    <row r="4629" spans="1:27" s="44" customFormat="1" x14ac:dyDescent="0.15">
      <c r="A4629" s="66"/>
      <c r="O4629"/>
      <c r="T4629"/>
      <c r="U4629"/>
      <c r="V4629"/>
      <c r="W4629"/>
      <c r="X4629"/>
      <c r="Y4629"/>
      <c r="Z4629"/>
      <c r="AA4629"/>
    </row>
    <row r="4630" spans="1:27" s="44" customFormat="1" x14ac:dyDescent="0.15">
      <c r="A4630" s="66"/>
      <c r="O4630"/>
      <c r="T4630"/>
      <c r="U4630"/>
      <c r="V4630"/>
      <c r="W4630"/>
      <c r="X4630"/>
      <c r="Y4630"/>
      <c r="Z4630"/>
      <c r="AA4630"/>
    </row>
    <row r="4631" spans="1:27" s="44" customFormat="1" x14ac:dyDescent="0.15">
      <c r="A4631" s="66"/>
      <c r="O4631"/>
      <c r="T4631"/>
      <c r="U4631"/>
      <c r="V4631"/>
      <c r="W4631"/>
      <c r="X4631"/>
      <c r="Y4631"/>
      <c r="Z4631"/>
      <c r="AA4631"/>
    </row>
    <row r="4632" spans="1:27" s="44" customFormat="1" x14ac:dyDescent="0.15">
      <c r="A4632" s="66"/>
      <c r="O4632"/>
      <c r="T4632"/>
      <c r="U4632"/>
      <c r="V4632"/>
      <c r="W4632"/>
      <c r="X4632"/>
      <c r="Y4632"/>
      <c r="Z4632"/>
      <c r="AA4632"/>
    </row>
    <row r="4633" spans="1:27" s="44" customFormat="1" x14ac:dyDescent="0.15">
      <c r="A4633" s="66"/>
      <c r="O4633"/>
      <c r="T4633"/>
      <c r="U4633"/>
      <c r="V4633"/>
      <c r="W4633"/>
      <c r="X4633"/>
      <c r="Y4633"/>
      <c r="Z4633"/>
      <c r="AA4633"/>
    </row>
    <row r="4634" spans="1:27" s="44" customFormat="1" x14ac:dyDescent="0.15">
      <c r="A4634" s="66"/>
      <c r="O4634"/>
      <c r="T4634"/>
      <c r="U4634"/>
      <c r="V4634"/>
      <c r="W4634"/>
      <c r="X4634"/>
      <c r="Y4634"/>
      <c r="Z4634"/>
      <c r="AA4634"/>
    </row>
    <row r="4635" spans="1:27" s="44" customFormat="1" x14ac:dyDescent="0.15">
      <c r="A4635" s="66"/>
      <c r="O4635"/>
      <c r="T4635"/>
      <c r="U4635"/>
      <c r="V4635"/>
      <c r="W4635"/>
      <c r="X4635"/>
      <c r="Y4635"/>
      <c r="Z4635"/>
      <c r="AA4635"/>
    </row>
    <row r="4636" spans="1:27" s="44" customFormat="1" x14ac:dyDescent="0.15">
      <c r="A4636" s="66"/>
      <c r="O4636"/>
      <c r="T4636"/>
      <c r="U4636"/>
      <c r="V4636"/>
      <c r="W4636"/>
      <c r="X4636"/>
      <c r="Y4636"/>
      <c r="Z4636"/>
      <c r="AA4636"/>
    </row>
    <row r="4637" spans="1:27" s="44" customFormat="1" x14ac:dyDescent="0.15">
      <c r="A4637" s="66"/>
      <c r="O4637"/>
      <c r="T4637"/>
      <c r="U4637"/>
      <c r="V4637"/>
      <c r="W4637"/>
      <c r="X4637"/>
      <c r="Y4637"/>
      <c r="Z4637"/>
      <c r="AA4637"/>
    </row>
    <row r="4638" spans="1:27" s="44" customFormat="1" x14ac:dyDescent="0.15">
      <c r="A4638" s="66"/>
      <c r="O4638"/>
      <c r="T4638"/>
      <c r="U4638"/>
      <c r="V4638"/>
      <c r="W4638"/>
      <c r="X4638"/>
      <c r="Y4638"/>
      <c r="Z4638"/>
      <c r="AA4638"/>
    </row>
    <row r="4639" spans="1:27" s="44" customFormat="1" x14ac:dyDescent="0.15">
      <c r="A4639" s="66"/>
      <c r="O4639"/>
      <c r="T4639"/>
      <c r="U4639"/>
      <c r="V4639"/>
      <c r="W4639"/>
      <c r="X4639"/>
      <c r="Y4639"/>
      <c r="Z4639"/>
      <c r="AA4639"/>
    </row>
    <row r="4640" spans="1:27" s="44" customFormat="1" x14ac:dyDescent="0.15">
      <c r="A4640" s="66"/>
      <c r="O4640"/>
      <c r="T4640"/>
      <c r="U4640"/>
      <c r="V4640"/>
      <c r="W4640"/>
      <c r="X4640"/>
      <c r="Y4640"/>
      <c r="Z4640"/>
      <c r="AA4640"/>
    </row>
    <row r="4641" spans="1:27" s="44" customFormat="1" x14ac:dyDescent="0.15">
      <c r="A4641" s="66"/>
      <c r="O4641"/>
      <c r="T4641"/>
      <c r="U4641"/>
      <c r="V4641"/>
      <c r="W4641"/>
      <c r="X4641"/>
      <c r="Y4641"/>
      <c r="Z4641"/>
      <c r="AA4641"/>
    </row>
    <row r="4642" spans="1:27" s="44" customFormat="1" x14ac:dyDescent="0.15">
      <c r="A4642" s="66"/>
      <c r="O4642"/>
      <c r="T4642"/>
      <c r="U4642"/>
      <c r="V4642"/>
      <c r="W4642"/>
      <c r="X4642"/>
      <c r="Y4642"/>
      <c r="Z4642"/>
      <c r="AA4642"/>
    </row>
    <row r="4643" spans="1:27" s="44" customFormat="1" x14ac:dyDescent="0.15">
      <c r="A4643" s="66"/>
      <c r="O4643"/>
      <c r="T4643"/>
      <c r="U4643"/>
      <c r="V4643"/>
      <c r="W4643"/>
      <c r="X4643"/>
      <c r="Y4643"/>
      <c r="Z4643"/>
      <c r="AA4643"/>
    </row>
    <row r="4644" spans="1:27" s="44" customFormat="1" x14ac:dyDescent="0.15">
      <c r="A4644" s="66"/>
      <c r="O4644"/>
      <c r="T4644"/>
      <c r="U4644"/>
      <c r="V4644"/>
      <c r="W4644"/>
      <c r="X4644"/>
      <c r="Y4644"/>
      <c r="Z4644"/>
      <c r="AA4644"/>
    </row>
    <row r="4645" spans="1:27" s="44" customFormat="1" x14ac:dyDescent="0.15">
      <c r="A4645" s="66"/>
      <c r="O4645"/>
      <c r="T4645"/>
      <c r="U4645"/>
      <c r="V4645"/>
      <c r="W4645"/>
      <c r="X4645"/>
      <c r="Y4645"/>
      <c r="Z4645"/>
      <c r="AA4645"/>
    </row>
    <row r="4646" spans="1:27" s="44" customFormat="1" x14ac:dyDescent="0.15">
      <c r="A4646" s="66"/>
      <c r="O4646"/>
      <c r="T4646"/>
      <c r="U4646"/>
      <c r="V4646"/>
      <c r="W4646"/>
      <c r="X4646"/>
      <c r="Y4646"/>
      <c r="Z4646"/>
      <c r="AA4646"/>
    </row>
    <row r="4647" spans="1:27" s="44" customFormat="1" x14ac:dyDescent="0.15">
      <c r="A4647" s="66"/>
      <c r="O4647"/>
      <c r="T4647"/>
      <c r="U4647"/>
      <c r="V4647"/>
      <c r="W4647"/>
      <c r="X4647"/>
      <c r="Y4647"/>
      <c r="Z4647"/>
      <c r="AA4647"/>
    </row>
    <row r="4648" spans="1:27" s="44" customFormat="1" x14ac:dyDescent="0.15">
      <c r="A4648" s="66"/>
      <c r="O4648"/>
      <c r="T4648"/>
      <c r="U4648"/>
      <c r="V4648"/>
      <c r="W4648"/>
      <c r="X4648"/>
      <c r="Y4648"/>
      <c r="Z4648"/>
      <c r="AA4648"/>
    </row>
    <row r="4649" spans="1:27" s="44" customFormat="1" x14ac:dyDescent="0.15">
      <c r="A4649" s="66"/>
      <c r="O4649"/>
      <c r="T4649"/>
      <c r="U4649"/>
      <c r="V4649"/>
      <c r="W4649"/>
      <c r="X4649"/>
      <c r="Y4649"/>
      <c r="Z4649"/>
      <c r="AA4649"/>
    </row>
    <row r="4650" spans="1:27" s="44" customFormat="1" x14ac:dyDescent="0.15">
      <c r="A4650" s="66"/>
      <c r="O4650"/>
      <c r="T4650"/>
      <c r="U4650"/>
      <c r="V4650"/>
      <c r="W4650"/>
      <c r="X4650"/>
      <c r="Y4650"/>
      <c r="Z4650"/>
      <c r="AA4650"/>
    </row>
    <row r="4651" spans="1:27" s="44" customFormat="1" x14ac:dyDescent="0.15">
      <c r="A4651" s="66"/>
      <c r="O4651"/>
      <c r="T4651"/>
      <c r="U4651"/>
      <c r="V4651"/>
      <c r="W4651"/>
      <c r="X4651"/>
      <c r="Y4651"/>
      <c r="Z4651"/>
      <c r="AA4651"/>
    </row>
    <row r="4652" spans="1:27" s="44" customFormat="1" x14ac:dyDescent="0.15">
      <c r="A4652" s="66"/>
      <c r="O4652"/>
      <c r="T4652"/>
      <c r="U4652"/>
      <c r="V4652"/>
      <c r="W4652"/>
      <c r="X4652"/>
      <c r="Y4652"/>
      <c r="Z4652"/>
      <c r="AA4652"/>
    </row>
    <row r="4653" spans="1:27" s="44" customFormat="1" x14ac:dyDescent="0.15">
      <c r="A4653" s="66"/>
      <c r="O4653"/>
      <c r="T4653"/>
      <c r="U4653"/>
      <c r="V4653"/>
      <c r="W4653"/>
      <c r="X4653"/>
      <c r="Y4653"/>
      <c r="Z4653"/>
      <c r="AA4653"/>
    </row>
    <row r="4654" spans="1:27" s="44" customFormat="1" x14ac:dyDescent="0.15">
      <c r="A4654" s="66"/>
      <c r="O4654"/>
      <c r="T4654"/>
      <c r="U4654"/>
      <c r="V4654"/>
      <c r="W4654"/>
      <c r="X4654"/>
      <c r="Y4654"/>
      <c r="Z4654"/>
      <c r="AA4654"/>
    </row>
    <row r="4655" spans="1:27" s="44" customFormat="1" x14ac:dyDescent="0.15">
      <c r="A4655" s="66"/>
      <c r="O4655"/>
      <c r="T4655"/>
      <c r="U4655"/>
      <c r="V4655"/>
      <c r="W4655"/>
      <c r="X4655"/>
      <c r="Y4655"/>
      <c r="Z4655"/>
      <c r="AA4655"/>
    </row>
    <row r="4656" spans="1:27" s="44" customFormat="1" x14ac:dyDescent="0.15">
      <c r="A4656" s="66"/>
      <c r="O4656"/>
      <c r="T4656"/>
      <c r="U4656"/>
      <c r="V4656"/>
      <c r="W4656"/>
      <c r="X4656"/>
      <c r="Y4656"/>
      <c r="Z4656"/>
      <c r="AA4656"/>
    </row>
    <row r="4657" spans="1:27" s="44" customFormat="1" x14ac:dyDescent="0.15">
      <c r="A4657" s="66"/>
      <c r="O4657"/>
      <c r="T4657"/>
      <c r="U4657"/>
      <c r="V4657"/>
      <c r="W4657"/>
      <c r="X4657"/>
      <c r="Y4657"/>
      <c r="Z4657"/>
      <c r="AA4657"/>
    </row>
    <row r="4658" spans="1:27" s="44" customFormat="1" x14ac:dyDescent="0.15">
      <c r="A4658" s="66"/>
      <c r="O4658"/>
      <c r="T4658"/>
      <c r="U4658"/>
      <c r="V4658"/>
      <c r="W4658"/>
      <c r="X4658"/>
      <c r="Y4658"/>
      <c r="Z4658"/>
      <c r="AA4658"/>
    </row>
    <row r="4659" spans="1:27" s="44" customFormat="1" x14ac:dyDescent="0.15">
      <c r="A4659" s="66"/>
      <c r="O4659"/>
      <c r="T4659"/>
      <c r="U4659"/>
      <c r="V4659"/>
      <c r="W4659"/>
      <c r="X4659"/>
      <c r="Y4659"/>
      <c r="Z4659"/>
      <c r="AA4659"/>
    </row>
    <row r="4660" spans="1:27" s="44" customFormat="1" x14ac:dyDescent="0.15">
      <c r="A4660" s="66"/>
      <c r="O4660"/>
      <c r="T4660"/>
      <c r="U4660"/>
      <c r="V4660"/>
      <c r="W4660"/>
      <c r="X4660"/>
      <c r="Y4660"/>
      <c r="Z4660"/>
      <c r="AA4660"/>
    </row>
    <row r="4661" spans="1:27" s="44" customFormat="1" x14ac:dyDescent="0.15">
      <c r="A4661" s="66"/>
      <c r="O4661"/>
      <c r="T4661"/>
      <c r="U4661"/>
      <c r="V4661"/>
      <c r="W4661"/>
      <c r="X4661"/>
      <c r="Y4661"/>
      <c r="Z4661"/>
      <c r="AA4661"/>
    </row>
    <row r="4662" spans="1:27" s="44" customFormat="1" x14ac:dyDescent="0.15">
      <c r="A4662" s="66"/>
      <c r="O4662"/>
      <c r="T4662"/>
      <c r="U4662"/>
      <c r="V4662"/>
      <c r="W4662"/>
      <c r="X4662"/>
      <c r="Y4662"/>
      <c r="Z4662"/>
      <c r="AA4662"/>
    </row>
    <row r="4663" spans="1:27" s="44" customFormat="1" x14ac:dyDescent="0.15">
      <c r="A4663" s="66"/>
      <c r="O4663"/>
      <c r="T4663"/>
      <c r="U4663"/>
      <c r="V4663"/>
      <c r="W4663"/>
      <c r="X4663"/>
      <c r="Y4663"/>
      <c r="Z4663"/>
      <c r="AA4663"/>
    </row>
    <row r="4664" spans="1:27" s="44" customFormat="1" x14ac:dyDescent="0.15">
      <c r="A4664" s="66"/>
      <c r="O4664"/>
      <c r="T4664"/>
      <c r="U4664"/>
      <c r="V4664"/>
      <c r="W4664"/>
      <c r="X4664"/>
      <c r="Y4664"/>
      <c r="Z4664"/>
      <c r="AA4664"/>
    </row>
    <row r="4665" spans="1:27" s="44" customFormat="1" x14ac:dyDescent="0.15">
      <c r="A4665" s="66"/>
      <c r="O4665"/>
      <c r="T4665"/>
      <c r="U4665"/>
      <c r="V4665"/>
      <c r="W4665"/>
      <c r="X4665"/>
      <c r="Y4665"/>
      <c r="Z4665"/>
      <c r="AA4665"/>
    </row>
    <row r="4666" spans="1:27" s="44" customFormat="1" x14ac:dyDescent="0.15">
      <c r="A4666" s="66"/>
      <c r="O4666"/>
      <c r="T4666"/>
      <c r="U4666"/>
      <c r="V4666"/>
      <c r="W4666"/>
      <c r="X4666"/>
      <c r="Y4666"/>
      <c r="Z4666"/>
      <c r="AA4666"/>
    </row>
    <row r="4667" spans="1:27" s="44" customFormat="1" x14ac:dyDescent="0.15">
      <c r="A4667" s="66"/>
      <c r="O4667"/>
      <c r="T4667"/>
      <c r="U4667"/>
      <c r="V4667"/>
      <c r="W4667"/>
      <c r="X4667"/>
      <c r="Y4667"/>
      <c r="Z4667"/>
      <c r="AA4667"/>
    </row>
    <row r="4668" spans="1:27" s="44" customFormat="1" x14ac:dyDescent="0.15">
      <c r="A4668" s="66"/>
      <c r="O4668"/>
      <c r="T4668"/>
      <c r="U4668"/>
      <c r="V4668"/>
      <c r="W4668"/>
      <c r="X4668"/>
      <c r="Y4668"/>
      <c r="Z4668"/>
      <c r="AA4668"/>
    </row>
    <row r="4669" spans="1:27" s="44" customFormat="1" x14ac:dyDescent="0.15">
      <c r="A4669" s="66"/>
      <c r="O4669"/>
      <c r="T4669"/>
      <c r="U4669"/>
      <c r="V4669"/>
      <c r="W4669"/>
      <c r="X4669"/>
      <c r="Y4669"/>
      <c r="Z4669"/>
      <c r="AA4669"/>
    </row>
    <row r="4670" spans="1:27" s="44" customFormat="1" x14ac:dyDescent="0.15">
      <c r="A4670" s="66"/>
      <c r="O4670"/>
      <c r="T4670"/>
      <c r="U4670"/>
      <c r="V4670"/>
      <c r="W4670"/>
      <c r="X4670"/>
      <c r="Y4670"/>
      <c r="Z4670"/>
      <c r="AA4670"/>
    </row>
    <row r="4671" spans="1:27" s="44" customFormat="1" x14ac:dyDescent="0.15">
      <c r="A4671" s="66"/>
      <c r="O4671"/>
      <c r="T4671"/>
      <c r="U4671"/>
      <c r="V4671"/>
      <c r="W4671"/>
      <c r="X4671"/>
      <c r="Y4671"/>
      <c r="Z4671"/>
      <c r="AA4671"/>
    </row>
    <row r="4672" spans="1:27" s="44" customFormat="1" x14ac:dyDescent="0.15">
      <c r="A4672" s="66"/>
      <c r="O4672"/>
      <c r="T4672"/>
      <c r="U4672"/>
      <c r="V4672"/>
      <c r="W4672"/>
      <c r="X4672"/>
      <c r="Y4672"/>
      <c r="Z4672"/>
      <c r="AA4672"/>
    </row>
    <row r="4673" spans="1:27" s="44" customFormat="1" x14ac:dyDescent="0.15">
      <c r="A4673" s="66"/>
      <c r="O4673"/>
      <c r="T4673"/>
      <c r="U4673"/>
      <c r="V4673"/>
      <c r="W4673"/>
      <c r="X4673"/>
      <c r="Y4673"/>
      <c r="Z4673"/>
      <c r="AA4673"/>
    </row>
    <row r="4674" spans="1:27" s="44" customFormat="1" x14ac:dyDescent="0.15">
      <c r="A4674" s="66"/>
      <c r="O4674"/>
      <c r="T4674"/>
      <c r="U4674"/>
      <c r="V4674"/>
      <c r="W4674"/>
      <c r="X4674"/>
      <c r="Y4674"/>
      <c r="Z4674"/>
      <c r="AA4674"/>
    </row>
    <row r="4675" spans="1:27" s="44" customFormat="1" x14ac:dyDescent="0.15">
      <c r="A4675" s="66"/>
      <c r="O4675"/>
      <c r="T4675"/>
      <c r="U4675"/>
      <c r="V4675"/>
      <c r="W4675"/>
      <c r="X4675"/>
      <c r="Y4675"/>
      <c r="Z4675"/>
      <c r="AA4675"/>
    </row>
    <row r="4676" spans="1:27" s="44" customFormat="1" x14ac:dyDescent="0.15">
      <c r="A4676" s="66"/>
      <c r="O4676"/>
      <c r="T4676"/>
      <c r="U4676"/>
      <c r="V4676"/>
      <c r="W4676"/>
      <c r="X4676"/>
      <c r="Y4676"/>
      <c r="Z4676"/>
      <c r="AA4676"/>
    </row>
    <row r="4677" spans="1:27" s="44" customFormat="1" x14ac:dyDescent="0.15">
      <c r="A4677" s="66"/>
      <c r="O4677"/>
      <c r="T4677"/>
      <c r="U4677"/>
      <c r="V4677"/>
      <c r="W4677"/>
      <c r="X4677"/>
      <c r="Y4677"/>
      <c r="Z4677"/>
      <c r="AA4677"/>
    </row>
    <row r="4678" spans="1:27" s="44" customFormat="1" x14ac:dyDescent="0.15">
      <c r="A4678" s="66"/>
      <c r="O4678"/>
      <c r="T4678"/>
      <c r="U4678"/>
      <c r="V4678"/>
      <c r="W4678"/>
      <c r="X4678"/>
      <c r="Y4678"/>
      <c r="Z4678"/>
      <c r="AA4678"/>
    </row>
    <row r="4679" spans="1:27" s="44" customFormat="1" x14ac:dyDescent="0.15">
      <c r="A4679" s="66"/>
      <c r="O4679"/>
      <c r="T4679"/>
      <c r="U4679"/>
      <c r="V4679"/>
      <c r="W4679"/>
      <c r="X4679"/>
      <c r="Y4679"/>
      <c r="Z4679"/>
      <c r="AA4679"/>
    </row>
    <row r="4680" spans="1:27" s="44" customFormat="1" x14ac:dyDescent="0.15">
      <c r="A4680" s="66"/>
      <c r="O4680"/>
      <c r="T4680"/>
      <c r="U4680"/>
      <c r="V4680"/>
      <c r="W4680"/>
      <c r="X4680"/>
      <c r="Y4680"/>
      <c r="Z4680"/>
      <c r="AA4680"/>
    </row>
    <row r="4681" spans="1:27" s="44" customFormat="1" x14ac:dyDescent="0.15">
      <c r="A4681" s="66"/>
      <c r="O4681"/>
      <c r="T4681"/>
      <c r="U4681"/>
      <c r="V4681"/>
      <c r="W4681"/>
      <c r="X4681"/>
      <c r="Y4681"/>
      <c r="Z4681"/>
      <c r="AA4681"/>
    </row>
    <row r="4682" spans="1:27" s="44" customFormat="1" x14ac:dyDescent="0.15">
      <c r="A4682" s="66"/>
      <c r="O4682"/>
      <c r="T4682"/>
      <c r="U4682"/>
      <c r="V4682"/>
      <c r="W4682"/>
      <c r="X4682"/>
      <c r="Y4682"/>
      <c r="Z4682"/>
      <c r="AA4682"/>
    </row>
    <row r="4683" spans="1:27" s="44" customFormat="1" x14ac:dyDescent="0.15">
      <c r="A4683" s="66"/>
      <c r="O4683"/>
      <c r="T4683"/>
      <c r="U4683"/>
      <c r="V4683"/>
      <c r="W4683"/>
      <c r="X4683"/>
      <c r="Y4683"/>
      <c r="Z4683"/>
      <c r="AA4683"/>
    </row>
    <row r="4684" spans="1:27" s="44" customFormat="1" x14ac:dyDescent="0.15">
      <c r="A4684" s="66"/>
      <c r="O4684"/>
      <c r="T4684"/>
      <c r="U4684"/>
      <c r="V4684"/>
      <c r="W4684"/>
      <c r="X4684"/>
      <c r="Y4684"/>
      <c r="Z4684"/>
      <c r="AA4684"/>
    </row>
    <row r="4685" spans="1:27" s="44" customFormat="1" x14ac:dyDescent="0.15">
      <c r="A4685" s="66"/>
      <c r="O4685"/>
      <c r="T4685"/>
      <c r="U4685"/>
      <c r="V4685"/>
      <c r="W4685"/>
      <c r="X4685"/>
      <c r="Y4685"/>
      <c r="Z4685"/>
      <c r="AA4685"/>
    </row>
    <row r="4686" spans="1:27" s="44" customFormat="1" x14ac:dyDescent="0.15">
      <c r="A4686" s="66"/>
      <c r="O4686"/>
      <c r="T4686"/>
      <c r="U4686"/>
      <c r="V4686"/>
      <c r="W4686"/>
      <c r="X4686"/>
      <c r="Y4686"/>
      <c r="Z4686"/>
      <c r="AA4686"/>
    </row>
    <row r="4687" spans="1:27" s="44" customFormat="1" x14ac:dyDescent="0.15">
      <c r="A4687" s="66"/>
      <c r="O4687"/>
      <c r="T4687"/>
      <c r="U4687"/>
      <c r="V4687"/>
      <c r="W4687"/>
      <c r="X4687"/>
      <c r="Y4687"/>
      <c r="Z4687"/>
      <c r="AA4687"/>
    </row>
    <row r="4688" spans="1:27" s="44" customFormat="1" x14ac:dyDescent="0.15">
      <c r="A4688" s="66"/>
      <c r="O4688"/>
      <c r="T4688"/>
      <c r="U4688"/>
      <c r="V4688"/>
      <c r="W4688"/>
      <c r="X4688"/>
      <c r="Y4688"/>
      <c r="Z4688"/>
      <c r="AA4688"/>
    </row>
    <row r="4689" spans="1:27" s="44" customFormat="1" x14ac:dyDescent="0.15">
      <c r="A4689" s="66"/>
      <c r="O4689"/>
      <c r="T4689"/>
      <c r="U4689"/>
      <c r="V4689"/>
      <c r="W4689"/>
      <c r="X4689"/>
      <c r="Y4689"/>
      <c r="Z4689"/>
      <c r="AA4689"/>
    </row>
    <row r="4690" spans="1:27" s="44" customFormat="1" x14ac:dyDescent="0.15">
      <c r="A4690" s="66"/>
      <c r="O4690"/>
      <c r="T4690"/>
      <c r="U4690"/>
      <c r="V4690"/>
      <c r="W4690"/>
      <c r="X4690"/>
      <c r="Y4690"/>
      <c r="Z4690"/>
      <c r="AA4690"/>
    </row>
    <row r="4691" spans="1:27" s="44" customFormat="1" x14ac:dyDescent="0.15">
      <c r="A4691" s="66"/>
      <c r="O4691"/>
      <c r="T4691"/>
      <c r="U4691"/>
      <c r="V4691"/>
      <c r="W4691"/>
      <c r="X4691"/>
      <c r="Y4691"/>
      <c r="Z4691"/>
      <c r="AA4691"/>
    </row>
    <row r="4692" spans="1:27" s="44" customFormat="1" x14ac:dyDescent="0.15">
      <c r="A4692" s="66"/>
      <c r="O4692"/>
      <c r="T4692"/>
      <c r="U4692"/>
      <c r="V4692"/>
      <c r="W4692"/>
      <c r="X4692"/>
      <c r="Y4692"/>
      <c r="Z4692"/>
      <c r="AA4692"/>
    </row>
    <row r="4693" spans="1:27" s="44" customFormat="1" x14ac:dyDescent="0.15">
      <c r="A4693" s="66"/>
      <c r="O4693"/>
      <c r="T4693"/>
      <c r="U4693"/>
      <c r="V4693"/>
      <c r="W4693"/>
      <c r="X4693"/>
      <c r="Y4693"/>
      <c r="Z4693"/>
      <c r="AA4693"/>
    </row>
    <row r="4694" spans="1:27" s="44" customFormat="1" x14ac:dyDescent="0.15">
      <c r="A4694" s="66"/>
      <c r="O4694"/>
      <c r="T4694"/>
      <c r="U4694"/>
      <c r="V4694"/>
      <c r="W4694"/>
      <c r="X4694"/>
      <c r="Y4694"/>
      <c r="Z4694"/>
      <c r="AA4694"/>
    </row>
    <row r="4695" spans="1:27" s="44" customFormat="1" x14ac:dyDescent="0.15">
      <c r="A4695" s="66"/>
      <c r="O4695"/>
      <c r="T4695"/>
      <c r="U4695"/>
      <c r="V4695"/>
      <c r="W4695"/>
      <c r="X4695"/>
      <c r="Y4695"/>
      <c r="Z4695"/>
      <c r="AA4695"/>
    </row>
    <row r="4696" spans="1:27" s="44" customFormat="1" x14ac:dyDescent="0.15">
      <c r="A4696" s="66"/>
      <c r="O4696"/>
      <c r="T4696"/>
      <c r="U4696"/>
      <c r="V4696"/>
      <c r="W4696"/>
      <c r="X4696"/>
      <c r="Y4696"/>
      <c r="Z4696"/>
      <c r="AA4696"/>
    </row>
    <row r="4697" spans="1:27" s="44" customFormat="1" x14ac:dyDescent="0.15">
      <c r="A4697" s="66"/>
      <c r="O4697"/>
      <c r="T4697"/>
      <c r="U4697"/>
      <c r="V4697"/>
      <c r="W4697"/>
      <c r="X4697"/>
      <c r="Y4697"/>
      <c r="Z4697"/>
      <c r="AA4697"/>
    </row>
    <row r="4698" spans="1:27" s="44" customFormat="1" x14ac:dyDescent="0.15">
      <c r="A4698" s="66"/>
      <c r="O4698"/>
      <c r="T4698"/>
      <c r="U4698"/>
      <c r="V4698"/>
      <c r="W4698"/>
      <c r="X4698"/>
      <c r="Y4698"/>
      <c r="Z4698"/>
      <c r="AA4698"/>
    </row>
    <row r="4699" spans="1:27" s="44" customFormat="1" x14ac:dyDescent="0.15">
      <c r="A4699" s="66"/>
      <c r="O4699"/>
      <c r="T4699"/>
      <c r="U4699"/>
      <c r="V4699"/>
      <c r="W4699"/>
      <c r="X4699"/>
      <c r="Y4699"/>
      <c r="Z4699"/>
      <c r="AA4699"/>
    </row>
    <row r="4700" spans="1:27" s="44" customFormat="1" x14ac:dyDescent="0.15">
      <c r="A4700" s="66"/>
      <c r="O4700"/>
      <c r="T4700"/>
      <c r="U4700"/>
      <c r="V4700"/>
      <c r="W4700"/>
      <c r="X4700"/>
      <c r="Y4700"/>
      <c r="Z4700"/>
      <c r="AA4700"/>
    </row>
    <row r="4701" spans="1:27" s="44" customFormat="1" x14ac:dyDescent="0.15">
      <c r="A4701" s="66"/>
      <c r="O4701"/>
      <c r="T4701"/>
      <c r="U4701"/>
      <c r="V4701"/>
      <c r="W4701"/>
      <c r="X4701"/>
      <c r="Y4701"/>
      <c r="Z4701"/>
      <c r="AA4701"/>
    </row>
    <row r="4702" spans="1:27" s="44" customFormat="1" x14ac:dyDescent="0.15">
      <c r="A4702" s="66"/>
      <c r="O4702"/>
      <c r="T4702"/>
      <c r="U4702"/>
      <c r="V4702"/>
      <c r="W4702"/>
      <c r="X4702"/>
      <c r="Y4702"/>
      <c r="Z4702"/>
      <c r="AA4702"/>
    </row>
    <row r="4703" spans="1:27" s="44" customFormat="1" x14ac:dyDescent="0.15">
      <c r="A4703" s="66"/>
      <c r="O4703"/>
      <c r="T4703"/>
      <c r="U4703"/>
      <c r="V4703"/>
      <c r="W4703"/>
      <c r="X4703"/>
      <c r="Y4703"/>
      <c r="Z4703"/>
      <c r="AA4703"/>
    </row>
    <row r="4704" spans="1:27" s="44" customFormat="1" x14ac:dyDescent="0.15">
      <c r="A4704" s="66"/>
      <c r="O4704"/>
      <c r="T4704"/>
      <c r="U4704"/>
      <c r="V4704"/>
      <c r="W4704"/>
      <c r="X4704"/>
      <c r="Y4704"/>
      <c r="Z4704"/>
      <c r="AA4704"/>
    </row>
    <row r="4705" spans="1:27" s="44" customFormat="1" x14ac:dyDescent="0.15">
      <c r="A4705" s="66"/>
      <c r="O4705"/>
      <c r="T4705"/>
      <c r="U4705"/>
      <c r="V4705"/>
      <c r="W4705"/>
      <c r="X4705"/>
      <c r="Y4705"/>
      <c r="Z4705"/>
      <c r="AA4705"/>
    </row>
    <row r="4706" spans="1:27" s="44" customFormat="1" x14ac:dyDescent="0.15">
      <c r="A4706" s="66"/>
      <c r="O4706"/>
      <c r="T4706"/>
      <c r="U4706"/>
      <c r="V4706"/>
      <c r="W4706"/>
      <c r="X4706"/>
      <c r="Y4706"/>
      <c r="Z4706"/>
      <c r="AA4706"/>
    </row>
    <row r="4707" spans="1:27" s="44" customFormat="1" x14ac:dyDescent="0.15">
      <c r="A4707" s="66"/>
      <c r="O4707"/>
      <c r="T4707"/>
      <c r="U4707"/>
      <c r="V4707"/>
      <c r="W4707"/>
      <c r="X4707"/>
      <c r="Y4707"/>
      <c r="Z4707"/>
      <c r="AA4707"/>
    </row>
    <row r="4708" spans="1:27" s="44" customFormat="1" x14ac:dyDescent="0.15">
      <c r="A4708" s="66"/>
      <c r="O4708"/>
      <c r="T4708"/>
      <c r="U4708"/>
      <c r="V4708"/>
      <c r="W4708"/>
      <c r="X4708"/>
      <c r="Y4708"/>
      <c r="Z4708"/>
      <c r="AA4708"/>
    </row>
    <row r="4709" spans="1:27" s="44" customFormat="1" x14ac:dyDescent="0.15">
      <c r="A4709" s="66"/>
      <c r="O4709"/>
      <c r="T4709"/>
      <c r="U4709"/>
      <c r="V4709"/>
      <c r="W4709"/>
      <c r="X4709"/>
      <c r="Y4709"/>
      <c r="Z4709"/>
      <c r="AA4709"/>
    </row>
    <row r="4710" spans="1:27" s="44" customFormat="1" x14ac:dyDescent="0.15">
      <c r="A4710" s="66"/>
      <c r="O4710"/>
      <c r="T4710"/>
      <c r="U4710"/>
      <c r="V4710"/>
      <c r="W4710"/>
      <c r="X4710"/>
      <c r="Y4710"/>
      <c r="Z4710"/>
      <c r="AA4710"/>
    </row>
    <row r="4711" spans="1:27" s="44" customFormat="1" x14ac:dyDescent="0.15">
      <c r="A4711" s="66"/>
      <c r="O4711"/>
      <c r="T4711"/>
      <c r="U4711"/>
      <c r="V4711"/>
      <c r="W4711"/>
      <c r="X4711"/>
      <c r="Y4711"/>
      <c r="Z4711"/>
      <c r="AA4711"/>
    </row>
    <row r="4712" spans="1:27" s="44" customFormat="1" x14ac:dyDescent="0.15">
      <c r="A4712" s="66"/>
      <c r="O4712"/>
      <c r="T4712"/>
      <c r="U4712"/>
      <c r="V4712"/>
      <c r="W4712"/>
      <c r="X4712"/>
      <c r="Y4712"/>
      <c r="Z4712"/>
      <c r="AA4712"/>
    </row>
    <row r="4713" spans="1:27" s="44" customFormat="1" x14ac:dyDescent="0.15">
      <c r="A4713" s="66"/>
      <c r="O4713"/>
      <c r="T4713"/>
      <c r="U4713"/>
      <c r="V4713"/>
      <c r="W4713"/>
      <c r="X4713"/>
      <c r="Y4713"/>
      <c r="Z4713"/>
      <c r="AA4713"/>
    </row>
    <row r="4714" spans="1:27" s="44" customFormat="1" x14ac:dyDescent="0.15">
      <c r="A4714" s="66"/>
      <c r="O4714"/>
      <c r="T4714"/>
      <c r="U4714"/>
      <c r="V4714"/>
      <c r="W4714"/>
      <c r="X4714"/>
      <c r="Y4714"/>
      <c r="Z4714"/>
      <c r="AA4714"/>
    </row>
    <row r="4715" spans="1:27" s="44" customFormat="1" x14ac:dyDescent="0.15">
      <c r="A4715" s="66"/>
      <c r="O4715"/>
      <c r="T4715"/>
      <c r="U4715"/>
      <c r="V4715"/>
      <c r="W4715"/>
      <c r="X4715"/>
      <c r="Y4715"/>
      <c r="Z4715"/>
      <c r="AA4715"/>
    </row>
    <row r="4716" spans="1:27" s="44" customFormat="1" x14ac:dyDescent="0.15">
      <c r="A4716" s="66"/>
      <c r="O4716"/>
      <c r="T4716"/>
      <c r="U4716"/>
      <c r="V4716"/>
      <c r="W4716"/>
      <c r="X4716"/>
      <c r="Y4716"/>
      <c r="Z4716"/>
      <c r="AA4716"/>
    </row>
    <row r="4717" spans="1:27" s="44" customFormat="1" x14ac:dyDescent="0.15">
      <c r="A4717" s="66"/>
      <c r="O4717"/>
      <c r="T4717"/>
      <c r="U4717"/>
      <c r="V4717"/>
      <c r="W4717"/>
      <c r="X4717"/>
      <c r="Y4717"/>
      <c r="Z4717"/>
      <c r="AA4717"/>
    </row>
    <row r="4718" spans="1:27" s="44" customFormat="1" x14ac:dyDescent="0.15">
      <c r="A4718" s="66"/>
      <c r="O4718"/>
      <c r="T4718"/>
      <c r="U4718"/>
      <c r="V4718"/>
      <c r="W4718"/>
      <c r="X4718"/>
      <c r="Y4718"/>
      <c r="Z4718"/>
      <c r="AA4718"/>
    </row>
    <row r="4719" spans="1:27" s="44" customFormat="1" x14ac:dyDescent="0.15">
      <c r="A4719" s="66"/>
      <c r="O4719"/>
      <c r="T4719"/>
      <c r="U4719"/>
      <c r="V4719"/>
      <c r="W4719"/>
      <c r="X4719"/>
      <c r="Y4719"/>
      <c r="Z4719"/>
      <c r="AA4719"/>
    </row>
    <row r="4720" spans="1:27" s="44" customFormat="1" x14ac:dyDescent="0.15">
      <c r="A4720" s="66"/>
      <c r="O4720"/>
      <c r="T4720"/>
      <c r="U4720"/>
      <c r="V4720"/>
      <c r="W4720"/>
      <c r="X4720"/>
      <c r="Y4720"/>
      <c r="Z4720"/>
      <c r="AA4720"/>
    </row>
    <row r="4721" spans="1:27" s="44" customFormat="1" x14ac:dyDescent="0.15">
      <c r="A4721" s="66"/>
      <c r="O4721"/>
      <c r="T4721"/>
      <c r="U4721"/>
      <c r="V4721"/>
      <c r="W4721"/>
      <c r="X4721"/>
      <c r="Y4721"/>
      <c r="Z4721"/>
      <c r="AA4721"/>
    </row>
    <row r="4722" spans="1:27" s="44" customFormat="1" x14ac:dyDescent="0.15">
      <c r="A4722" s="66"/>
      <c r="O4722"/>
      <c r="T4722"/>
      <c r="U4722"/>
      <c r="V4722"/>
      <c r="W4722"/>
      <c r="X4722"/>
      <c r="Y4722"/>
      <c r="Z4722"/>
      <c r="AA4722"/>
    </row>
    <row r="4723" spans="1:27" s="44" customFormat="1" x14ac:dyDescent="0.15">
      <c r="A4723" s="66"/>
      <c r="O4723"/>
      <c r="T4723"/>
      <c r="U4723"/>
      <c r="V4723"/>
      <c r="W4723"/>
      <c r="X4723"/>
      <c r="Y4723"/>
      <c r="Z4723"/>
      <c r="AA4723"/>
    </row>
    <row r="4724" spans="1:27" s="44" customFormat="1" x14ac:dyDescent="0.15">
      <c r="A4724" s="66"/>
      <c r="O4724"/>
      <c r="T4724"/>
      <c r="U4724"/>
      <c r="V4724"/>
      <c r="W4724"/>
      <c r="X4724"/>
      <c r="Y4724"/>
      <c r="Z4724"/>
      <c r="AA4724"/>
    </row>
    <row r="4725" spans="1:27" s="44" customFormat="1" x14ac:dyDescent="0.15">
      <c r="A4725" s="66"/>
      <c r="O4725"/>
      <c r="T4725"/>
      <c r="U4725"/>
      <c r="V4725"/>
      <c r="W4725"/>
      <c r="X4725"/>
      <c r="Y4725"/>
      <c r="Z4725"/>
      <c r="AA4725"/>
    </row>
    <row r="4726" spans="1:27" s="44" customFormat="1" x14ac:dyDescent="0.15">
      <c r="A4726" s="66"/>
      <c r="O4726"/>
      <c r="T4726"/>
      <c r="U4726"/>
      <c r="V4726"/>
      <c r="W4726"/>
      <c r="X4726"/>
      <c r="Y4726"/>
      <c r="Z4726"/>
      <c r="AA4726"/>
    </row>
    <row r="4727" spans="1:27" s="44" customFormat="1" x14ac:dyDescent="0.15">
      <c r="A4727" s="66"/>
      <c r="O4727"/>
      <c r="T4727"/>
      <c r="U4727"/>
      <c r="V4727"/>
      <c r="W4727"/>
      <c r="X4727"/>
      <c r="Y4727"/>
      <c r="Z4727"/>
      <c r="AA4727"/>
    </row>
    <row r="4728" spans="1:27" s="44" customFormat="1" x14ac:dyDescent="0.15">
      <c r="A4728" s="66"/>
      <c r="O4728"/>
      <c r="T4728"/>
      <c r="U4728"/>
      <c r="V4728"/>
      <c r="W4728"/>
      <c r="X4728"/>
      <c r="Y4728"/>
      <c r="Z4728"/>
      <c r="AA4728"/>
    </row>
    <row r="4729" spans="1:27" s="44" customFormat="1" x14ac:dyDescent="0.15">
      <c r="A4729" s="66"/>
      <c r="O4729"/>
      <c r="T4729"/>
      <c r="U4729"/>
      <c r="V4729"/>
      <c r="W4729"/>
      <c r="X4729"/>
      <c r="Y4729"/>
      <c r="Z4729"/>
      <c r="AA4729"/>
    </row>
    <row r="4730" spans="1:27" s="44" customFormat="1" x14ac:dyDescent="0.15">
      <c r="A4730" s="66"/>
      <c r="O4730"/>
      <c r="T4730"/>
      <c r="U4730"/>
      <c r="V4730"/>
      <c r="W4730"/>
      <c r="X4730"/>
      <c r="Y4730"/>
      <c r="Z4730"/>
      <c r="AA4730"/>
    </row>
    <row r="4731" spans="1:27" s="44" customFormat="1" x14ac:dyDescent="0.15">
      <c r="A4731" s="66"/>
      <c r="O4731"/>
      <c r="T4731"/>
      <c r="U4731"/>
      <c r="V4731"/>
      <c r="W4731"/>
      <c r="X4731"/>
      <c r="Y4731"/>
      <c r="Z4731"/>
      <c r="AA4731"/>
    </row>
    <row r="4732" spans="1:27" s="44" customFormat="1" x14ac:dyDescent="0.15">
      <c r="A4732" s="66"/>
      <c r="O4732"/>
      <c r="T4732"/>
      <c r="U4732"/>
      <c r="V4732"/>
      <c r="W4732"/>
      <c r="X4732"/>
      <c r="Y4732"/>
      <c r="Z4732"/>
      <c r="AA4732"/>
    </row>
    <row r="4733" spans="1:27" s="44" customFormat="1" x14ac:dyDescent="0.15">
      <c r="A4733" s="66"/>
      <c r="O4733"/>
      <c r="T4733"/>
      <c r="U4733"/>
      <c r="V4733"/>
      <c r="W4733"/>
      <c r="X4733"/>
      <c r="Y4733"/>
      <c r="Z4733"/>
      <c r="AA4733"/>
    </row>
    <row r="4734" spans="1:27" s="44" customFormat="1" x14ac:dyDescent="0.15">
      <c r="A4734" s="66"/>
      <c r="O4734"/>
      <c r="T4734"/>
      <c r="U4734"/>
      <c r="V4734"/>
      <c r="W4734"/>
      <c r="X4734"/>
      <c r="Y4734"/>
      <c r="Z4734"/>
      <c r="AA4734"/>
    </row>
    <row r="4735" spans="1:27" s="44" customFormat="1" x14ac:dyDescent="0.15">
      <c r="A4735" s="66"/>
      <c r="O4735"/>
      <c r="T4735"/>
      <c r="U4735"/>
      <c r="V4735"/>
      <c r="W4735"/>
      <c r="X4735"/>
      <c r="Y4735"/>
      <c r="Z4735"/>
      <c r="AA4735"/>
    </row>
    <row r="4736" spans="1:27" s="44" customFormat="1" x14ac:dyDescent="0.15">
      <c r="A4736" s="66"/>
      <c r="O4736"/>
      <c r="T4736"/>
      <c r="U4736"/>
      <c r="V4736"/>
      <c r="W4736"/>
      <c r="X4736"/>
      <c r="Y4736"/>
      <c r="Z4736"/>
      <c r="AA4736"/>
    </row>
    <row r="4737" spans="1:27" s="44" customFormat="1" x14ac:dyDescent="0.15">
      <c r="A4737" s="66"/>
      <c r="O4737"/>
      <c r="T4737"/>
      <c r="U4737"/>
      <c r="V4737"/>
      <c r="W4737"/>
      <c r="X4737"/>
      <c r="Y4737"/>
      <c r="Z4737"/>
      <c r="AA4737"/>
    </row>
    <row r="4738" spans="1:27" s="44" customFormat="1" x14ac:dyDescent="0.15">
      <c r="A4738" s="66"/>
      <c r="O4738"/>
      <c r="T4738"/>
      <c r="U4738"/>
      <c r="V4738"/>
      <c r="W4738"/>
      <c r="X4738"/>
      <c r="Y4738"/>
      <c r="Z4738"/>
      <c r="AA4738"/>
    </row>
    <row r="4739" spans="1:27" s="44" customFormat="1" x14ac:dyDescent="0.15">
      <c r="A4739" s="66"/>
      <c r="O4739"/>
      <c r="T4739"/>
      <c r="U4739"/>
      <c r="V4739"/>
      <c r="W4739"/>
      <c r="X4739"/>
      <c r="Y4739"/>
      <c r="Z4739"/>
      <c r="AA4739"/>
    </row>
    <row r="4740" spans="1:27" s="44" customFormat="1" x14ac:dyDescent="0.15">
      <c r="A4740" s="66"/>
      <c r="O4740"/>
      <c r="T4740"/>
      <c r="U4740"/>
      <c r="V4740"/>
      <c r="W4740"/>
      <c r="X4740"/>
      <c r="Y4740"/>
      <c r="Z4740"/>
      <c r="AA4740"/>
    </row>
    <row r="4741" spans="1:27" s="44" customFormat="1" x14ac:dyDescent="0.15">
      <c r="A4741" s="66"/>
      <c r="O4741"/>
      <c r="T4741"/>
      <c r="U4741"/>
      <c r="V4741"/>
      <c r="W4741"/>
      <c r="X4741"/>
      <c r="Y4741"/>
      <c r="Z4741"/>
      <c r="AA4741"/>
    </row>
    <row r="4742" spans="1:27" s="44" customFormat="1" x14ac:dyDescent="0.15">
      <c r="A4742" s="66"/>
      <c r="O4742"/>
      <c r="T4742"/>
      <c r="U4742"/>
      <c r="V4742"/>
      <c r="W4742"/>
      <c r="X4742"/>
      <c r="Y4742"/>
      <c r="Z4742"/>
      <c r="AA4742"/>
    </row>
    <row r="4743" spans="1:27" s="44" customFormat="1" x14ac:dyDescent="0.15">
      <c r="A4743" s="66"/>
      <c r="O4743"/>
      <c r="T4743"/>
      <c r="U4743"/>
      <c r="V4743"/>
      <c r="W4743"/>
      <c r="X4743"/>
      <c r="Y4743"/>
      <c r="Z4743"/>
      <c r="AA4743"/>
    </row>
    <row r="4744" spans="1:27" s="44" customFormat="1" x14ac:dyDescent="0.15">
      <c r="A4744" s="66"/>
      <c r="O4744"/>
      <c r="T4744"/>
      <c r="U4744"/>
      <c r="V4744"/>
      <c r="W4744"/>
      <c r="X4744"/>
      <c r="Y4744"/>
      <c r="Z4744"/>
      <c r="AA4744"/>
    </row>
    <row r="4745" spans="1:27" s="44" customFormat="1" x14ac:dyDescent="0.15">
      <c r="A4745" s="66"/>
      <c r="O4745"/>
      <c r="T4745"/>
      <c r="U4745"/>
      <c r="V4745"/>
      <c r="W4745"/>
      <c r="X4745"/>
      <c r="Y4745"/>
      <c r="Z4745"/>
      <c r="AA4745"/>
    </row>
    <row r="4746" spans="1:27" s="44" customFormat="1" x14ac:dyDescent="0.15">
      <c r="A4746" s="66"/>
      <c r="O4746"/>
      <c r="T4746"/>
      <c r="U4746"/>
      <c r="V4746"/>
      <c r="W4746"/>
      <c r="X4746"/>
      <c r="Y4746"/>
      <c r="Z4746"/>
      <c r="AA4746"/>
    </row>
    <row r="4747" spans="1:27" s="44" customFormat="1" x14ac:dyDescent="0.15">
      <c r="A4747" s="66"/>
      <c r="O4747"/>
      <c r="T4747"/>
      <c r="U4747"/>
      <c r="V4747"/>
      <c r="W4747"/>
      <c r="X4747"/>
      <c r="Y4747"/>
      <c r="Z4747"/>
      <c r="AA4747"/>
    </row>
    <row r="4748" spans="1:27" s="44" customFormat="1" x14ac:dyDescent="0.15">
      <c r="A4748" s="66"/>
      <c r="O4748"/>
      <c r="T4748"/>
      <c r="U4748"/>
      <c r="V4748"/>
      <c r="W4748"/>
      <c r="X4748"/>
      <c r="Y4748"/>
      <c r="Z4748"/>
      <c r="AA4748"/>
    </row>
    <row r="4749" spans="1:27" s="44" customFormat="1" x14ac:dyDescent="0.15">
      <c r="A4749" s="66"/>
      <c r="O4749"/>
      <c r="T4749"/>
      <c r="U4749"/>
      <c r="V4749"/>
      <c r="W4749"/>
      <c r="X4749"/>
      <c r="Y4749"/>
      <c r="Z4749"/>
      <c r="AA4749"/>
    </row>
    <row r="4750" spans="1:27" s="44" customFormat="1" x14ac:dyDescent="0.15">
      <c r="A4750" s="66"/>
      <c r="O4750"/>
      <c r="T4750"/>
      <c r="U4750"/>
      <c r="V4750"/>
      <c r="W4750"/>
      <c r="X4750"/>
      <c r="Y4750"/>
      <c r="Z4750"/>
      <c r="AA4750"/>
    </row>
    <row r="4751" spans="1:27" s="44" customFormat="1" x14ac:dyDescent="0.15">
      <c r="A4751" s="66"/>
      <c r="O4751"/>
      <c r="T4751"/>
      <c r="U4751"/>
      <c r="V4751"/>
      <c r="W4751"/>
      <c r="X4751"/>
      <c r="Y4751"/>
      <c r="Z4751"/>
      <c r="AA4751"/>
    </row>
    <row r="4752" spans="1:27" s="44" customFormat="1" x14ac:dyDescent="0.15">
      <c r="A4752" s="66"/>
      <c r="O4752"/>
      <c r="T4752"/>
      <c r="U4752"/>
      <c r="V4752"/>
      <c r="W4752"/>
      <c r="X4752"/>
      <c r="Y4752"/>
      <c r="Z4752"/>
      <c r="AA4752"/>
    </row>
    <row r="4753" spans="1:27" s="44" customFormat="1" x14ac:dyDescent="0.15">
      <c r="A4753" s="66"/>
      <c r="O4753"/>
      <c r="T4753"/>
      <c r="U4753"/>
      <c r="V4753"/>
      <c r="W4753"/>
      <c r="X4753"/>
      <c r="Y4753"/>
      <c r="Z4753"/>
      <c r="AA4753"/>
    </row>
    <row r="4754" spans="1:27" s="44" customFormat="1" x14ac:dyDescent="0.15">
      <c r="A4754" s="66"/>
      <c r="O4754"/>
      <c r="T4754"/>
      <c r="U4754"/>
      <c r="V4754"/>
      <c r="W4754"/>
      <c r="X4754"/>
      <c r="Y4754"/>
      <c r="Z4754"/>
      <c r="AA4754"/>
    </row>
    <row r="4755" spans="1:27" s="44" customFormat="1" x14ac:dyDescent="0.15">
      <c r="A4755" s="66"/>
      <c r="O4755"/>
      <c r="T4755"/>
      <c r="U4755"/>
      <c r="V4755"/>
      <c r="W4755"/>
      <c r="X4755"/>
      <c r="Y4755"/>
      <c r="Z4755"/>
      <c r="AA4755"/>
    </row>
    <row r="4756" spans="1:27" s="44" customFormat="1" x14ac:dyDescent="0.15">
      <c r="A4756" s="66"/>
      <c r="O4756"/>
      <c r="T4756"/>
      <c r="U4756"/>
      <c r="V4756"/>
      <c r="W4756"/>
      <c r="X4756"/>
      <c r="Y4756"/>
      <c r="Z4756"/>
      <c r="AA4756"/>
    </row>
    <row r="4757" spans="1:27" s="44" customFormat="1" x14ac:dyDescent="0.15">
      <c r="A4757" s="66"/>
      <c r="O4757"/>
      <c r="T4757"/>
      <c r="U4757"/>
      <c r="V4757"/>
      <c r="W4757"/>
      <c r="X4757"/>
      <c r="Y4757"/>
      <c r="Z4757"/>
      <c r="AA4757"/>
    </row>
    <row r="4758" spans="1:27" s="44" customFormat="1" x14ac:dyDescent="0.15">
      <c r="A4758" s="66"/>
      <c r="O4758"/>
      <c r="T4758"/>
      <c r="U4758"/>
      <c r="V4758"/>
      <c r="W4758"/>
      <c r="X4758"/>
      <c r="Y4758"/>
      <c r="Z4758"/>
      <c r="AA4758"/>
    </row>
    <row r="4759" spans="1:27" s="44" customFormat="1" x14ac:dyDescent="0.15">
      <c r="A4759" s="66"/>
      <c r="O4759"/>
      <c r="T4759"/>
      <c r="U4759"/>
      <c r="V4759"/>
      <c r="W4759"/>
      <c r="X4759"/>
      <c r="Y4759"/>
      <c r="Z4759"/>
      <c r="AA4759"/>
    </row>
    <row r="4760" spans="1:27" s="44" customFormat="1" x14ac:dyDescent="0.15">
      <c r="A4760" s="66"/>
      <c r="O4760"/>
      <c r="T4760"/>
      <c r="U4760"/>
      <c r="V4760"/>
      <c r="W4760"/>
      <c r="X4760"/>
      <c r="Y4760"/>
      <c r="Z4760"/>
      <c r="AA4760"/>
    </row>
    <row r="4761" spans="1:27" s="44" customFormat="1" x14ac:dyDescent="0.15">
      <c r="A4761" s="66"/>
      <c r="O4761"/>
      <c r="T4761"/>
      <c r="U4761"/>
      <c r="V4761"/>
      <c r="W4761"/>
      <c r="X4761"/>
      <c r="Y4761"/>
      <c r="Z4761"/>
      <c r="AA4761"/>
    </row>
    <row r="4762" spans="1:27" s="44" customFormat="1" x14ac:dyDescent="0.15">
      <c r="A4762" s="66"/>
      <c r="O4762"/>
      <c r="T4762"/>
      <c r="U4762"/>
      <c r="V4762"/>
      <c r="W4762"/>
      <c r="X4762"/>
      <c r="Y4762"/>
      <c r="Z4762"/>
      <c r="AA4762"/>
    </row>
    <row r="4763" spans="1:27" s="44" customFormat="1" x14ac:dyDescent="0.15">
      <c r="A4763" s="66"/>
      <c r="O4763"/>
      <c r="T4763"/>
      <c r="U4763"/>
      <c r="V4763"/>
      <c r="W4763"/>
      <c r="X4763"/>
      <c r="Y4763"/>
      <c r="Z4763"/>
      <c r="AA4763"/>
    </row>
    <row r="4764" spans="1:27" s="44" customFormat="1" x14ac:dyDescent="0.15">
      <c r="A4764" s="66"/>
      <c r="O4764"/>
      <c r="T4764"/>
      <c r="U4764"/>
      <c r="V4764"/>
      <c r="W4764"/>
      <c r="X4764"/>
      <c r="Y4764"/>
      <c r="Z4764"/>
      <c r="AA4764"/>
    </row>
    <row r="4765" spans="1:27" s="44" customFormat="1" x14ac:dyDescent="0.15">
      <c r="A4765" s="66"/>
      <c r="O4765"/>
      <c r="T4765"/>
      <c r="U4765"/>
      <c r="V4765"/>
      <c r="W4765"/>
      <c r="X4765"/>
      <c r="Y4765"/>
      <c r="Z4765"/>
      <c r="AA4765"/>
    </row>
    <row r="4766" spans="1:27" s="44" customFormat="1" x14ac:dyDescent="0.15">
      <c r="A4766" s="66"/>
      <c r="O4766"/>
      <c r="T4766"/>
      <c r="U4766"/>
      <c r="V4766"/>
      <c r="W4766"/>
      <c r="X4766"/>
      <c r="Y4766"/>
      <c r="Z4766"/>
      <c r="AA4766"/>
    </row>
    <row r="4767" spans="1:27" s="44" customFormat="1" x14ac:dyDescent="0.15">
      <c r="A4767" s="66"/>
      <c r="O4767"/>
      <c r="T4767"/>
      <c r="U4767"/>
      <c r="V4767"/>
      <c r="W4767"/>
      <c r="X4767"/>
      <c r="Y4767"/>
      <c r="Z4767"/>
      <c r="AA4767"/>
    </row>
    <row r="4768" spans="1:27" s="44" customFormat="1" x14ac:dyDescent="0.15">
      <c r="A4768" s="66"/>
      <c r="O4768"/>
      <c r="T4768"/>
      <c r="U4768"/>
      <c r="V4768"/>
      <c r="W4768"/>
      <c r="X4768"/>
      <c r="Y4768"/>
      <c r="Z4768"/>
      <c r="AA4768"/>
    </row>
    <row r="4769" spans="1:27" s="44" customFormat="1" x14ac:dyDescent="0.15">
      <c r="A4769" s="66"/>
      <c r="O4769"/>
      <c r="T4769"/>
      <c r="U4769"/>
      <c r="V4769"/>
      <c r="W4769"/>
      <c r="X4769"/>
      <c r="Y4769"/>
      <c r="Z4769"/>
      <c r="AA4769"/>
    </row>
    <row r="4770" spans="1:27" s="44" customFormat="1" x14ac:dyDescent="0.15">
      <c r="A4770" s="66"/>
      <c r="O4770"/>
      <c r="T4770"/>
      <c r="U4770"/>
      <c r="V4770"/>
      <c r="W4770"/>
      <c r="X4770"/>
      <c r="Y4770"/>
      <c r="Z4770"/>
      <c r="AA4770"/>
    </row>
    <row r="4771" spans="1:27" s="44" customFormat="1" x14ac:dyDescent="0.15">
      <c r="A4771" s="66"/>
      <c r="O4771"/>
      <c r="T4771"/>
      <c r="U4771"/>
      <c r="V4771"/>
      <c r="W4771"/>
      <c r="X4771"/>
      <c r="Y4771"/>
      <c r="Z4771"/>
      <c r="AA4771"/>
    </row>
    <row r="4772" spans="1:27" s="44" customFormat="1" x14ac:dyDescent="0.15">
      <c r="A4772" s="66"/>
      <c r="O4772"/>
      <c r="T4772"/>
      <c r="U4772"/>
      <c r="V4772"/>
      <c r="W4772"/>
      <c r="X4772"/>
      <c r="Y4772"/>
      <c r="Z4772"/>
      <c r="AA4772"/>
    </row>
    <row r="4773" spans="1:27" s="44" customFormat="1" x14ac:dyDescent="0.15">
      <c r="A4773" s="66"/>
      <c r="O4773"/>
      <c r="T4773"/>
      <c r="U4773"/>
      <c r="V4773"/>
      <c r="W4773"/>
      <c r="X4773"/>
      <c r="Y4773"/>
      <c r="Z4773"/>
      <c r="AA4773"/>
    </row>
    <row r="4774" spans="1:27" s="44" customFormat="1" x14ac:dyDescent="0.15">
      <c r="A4774" s="66"/>
      <c r="O4774"/>
      <c r="T4774"/>
      <c r="U4774"/>
      <c r="V4774"/>
      <c r="W4774"/>
      <c r="X4774"/>
      <c r="Y4774"/>
      <c r="Z4774"/>
      <c r="AA4774"/>
    </row>
    <row r="4775" spans="1:27" s="44" customFormat="1" x14ac:dyDescent="0.15">
      <c r="A4775" s="66"/>
      <c r="O4775"/>
      <c r="T4775"/>
      <c r="U4775"/>
      <c r="V4775"/>
      <c r="W4775"/>
      <c r="X4775"/>
      <c r="Y4775"/>
      <c r="Z4775"/>
      <c r="AA4775"/>
    </row>
    <row r="4776" spans="1:27" s="44" customFormat="1" x14ac:dyDescent="0.15">
      <c r="A4776" s="66"/>
      <c r="O4776"/>
      <c r="T4776"/>
      <c r="U4776"/>
      <c r="V4776"/>
      <c r="W4776"/>
      <c r="X4776"/>
      <c r="Y4776"/>
      <c r="Z4776"/>
      <c r="AA4776"/>
    </row>
    <row r="4777" spans="1:27" s="44" customFormat="1" x14ac:dyDescent="0.15">
      <c r="A4777" s="66"/>
      <c r="O4777"/>
      <c r="T4777"/>
      <c r="U4777"/>
      <c r="V4777"/>
      <c r="W4777"/>
      <c r="X4777"/>
      <c r="Y4777"/>
      <c r="Z4777"/>
      <c r="AA4777"/>
    </row>
    <row r="4778" spans="1:27" s="44" customFormat="1" x14ac:dyDescent="0.15">
      <c r="A4778" s="66"/>
      <c r="O4778"/>
      <c r="T4778"/>
      <c r="U4778"/>
      <c r="V4778"/>
      <c r="W4778"/>
      <c r="X4778"/>
      <c r="Y4778"/>
      <c r="Z4778"/>
      <c r="AA4778"/>
    </row>
    <row r="4779" spans="1:27" s="44" customFormat="1" x14ac:dyDescent="0.15">
      <c r="A4779" s="66"/>
      <c r="O4779"/>
      <c r="T4779"/>
      <c r="U4779"/>
      <c r="V4779"/>
      <c r="W4779"/>
      <c r="X4779"/>
      <c r="Y4779"/>
      <c r="Z4779"/>
      <c r="AA4779"/>
    </row>
    <row r="4780" spans="1:27" s="44" customFormat="1" x14ac:dyDescent="0.15">
      <c r="A4780" s="66"/>
      <c r="O4780"/>
      <c r="T4780"/>
      <c r="U4780"/>
      <c r="V4780"/>
      <c r="W4780"/>
      <c r="X4780"/>
      <c r="Y4780"/>
      <c r="Z4780"/>
      <c r="AA4780"/>
    </row>
    <row r="4781" spans="1:27" s="44" customFormat="1" x14ac:dyDescent="0.15">
      <c r="A4781" s="66"/>
      <c r="O4781"/>
      <c r="T4781"/>
      <c r="U4781"/>
      <c r="V4781"/>
      <c r="W4781"/>
      <c r="X4781"/>
      <c r="Y4781"/>
      <c r="Z4781"/>
      <c r="AA4781"/>
    </row>
    <row r="4782" spans="1:27" s="44" customFormat="1" x14ac:dyDescent="0.15">
      <c r="A4782" s="66"/>
      <c r="O4782"/>
      <c r="T4782"/>
      <c r="U4782"/>
      <c r="V4782"/>
      <c r="W4782"/>
      <c r="X4782"/>
      <c r="Y4782"/>
      <c r="Z4782"/>
      <c r="AA4782"/>
    </row>
    <row r="4783" spans="1:27" s="44" customFormat="1" x14ac:dyDescent="0.15">
      <c r="A4783" s="66"/>
      <c r="O4783"/>
      <c r="T4783"/>
      <c r="U4783"/>
      <c r="V4783"/>
      <c r="W4783"/>
      <c r="X4783"/>
      <c r="Y4783"/>
      <c r="Z4783"/>
      <c r="AA4783"/>
    </row>
    <row r="4784" spans="1:27" s="44" customFormat="1" x14ac:dyDescent="0.15">
      <c r="A4784" s="66"/>
      <c r="O4784"/>
      <c r="T4784"/>
      <c r="U4784"/>
      <c r="V4784"/>
      <c r="W4784"/>
      <c r="X4784"/>
      <c r="Y4784"/>
      <c r="Z4784"/>
      <c r="AA4784"/>
    </row>
    <row r="4785" spans="1:27" s="44" customFormat="1" x14ac:dyDescent="0.15">
      <c r="A4785" s="66"/>
      <c r="O4785"/>
      <c r="T4785"/>
      <c r="U4785"/>
      <c r="V4785"/>
      <c r="W4785"/>
      <c r="X4785"/>
      <c r="Y4785"/>
      <c r="Z4785"/>
      <c r="AA4785"/>
    </row>
    <row r="4786" spans="1:27" s="44" customFormat="1" x14ac:dyDescent="0.15">
      <c r="A4786" s="66"/>
      <c r="O4786"/>
      <c r="T4786"/>
      <c r="U4786"/>
      <c r="V4786"/>
      <c r="W4786"/>
      <c r="X4786"/>
      <c r="Y4786"/>
      <c r="Z4786"/>
      <c r="AA4786"/>
    </row>
    <row r="4787" spans="1:27" s="44" customFormat="1" x14ac:dyDescent="0.15">
      <c r="A4787" s="66"/>
      <c r="O4787"/>
      <c r="T4787"/>
      <c r="U4787"/>
      <c r="V4787"/>
      <c r="W4787"/>
      <c r="X4787"/>
      <c r="Y4787"/>
      <c r="Z4787"/>
      <c r="AA4787"/>
    </row>
    <row r="4788" spans="1:27" s="44" customFormat="1" x14ac:dyDescent="0.15">
      <c r="A4788" s="66"/>
      <c r="O4788"/>
      <c r="T4788"/>
      <c r="U4788"/>
      <c r="V4788"/>
      <c r="W4788"/>
      <c r="X4788"/>
      <c r="Y4788"/>
      <c r="Z4788"/>
      <c r="AA4788"/>
    </row>
    <row r="4789" spans="1:27" s="44" customFormat="1" x14ac:dyDescent="0.15">
      <c r="A4789" s="66"/>
      <c r="O4789"/>
      <c r="T4789"/>
      <c r="U4789"/>
      <c r="V4789"/>
      <c r="W4789"/>
      <c r="X4789"/>
      <c r="Y4789"/>
      <c r="Z4789"/>
      <c r="AA4789"/>
    </row>
    <row r="4790" spans="1:27" s="44" customFormat="1" x14ac:dyDescent="0.15">
      <c r="A4790" s="66"/>
      <c r="O4790"/>
      <c r="T4790"/>
      <c r="U4790"/>
      <c r="V4790"/>
      <c r="W4790"/>
      <c r="X4790"/>
      <c r="Y4790"/>
      <c r="Z4790"/>
      <c r="AA4790"/>
    </row>
    <row r="4791" spans="1:27" s="44" customFormat="1" x14ac:dyDescent="0.15">
      <c r="A4791" s="66"/>
      <c r="O4791"/>
      <c r="T4791"/>
      <c r="U4791"/>
      <c r="V4791"/>
      <c r="W4791"/>
      <c r="X4791"/>
      <c r="Y4791"/>
      <c r="Z4791"/>
      <c r="AA4791"/>
    </row>
    <row r="4792" spans="1:27" s="44" customFormat="1" x14ac:dyDescent="0.15">
      <c r="A4792" s="66"/>
      <c r="O4792"/>
      <c r="T4792"/>
      <c r="U4792"/>
      <c r="V4792"/>
      <c r="W4792"/>
      <c r="X4792"/>
      <c r="Y4792"/>
      <c r="Z4792"/>
      <c r="AA4792"/>
    </row>
    <row r="4793" spans="1:27" s="44" customFormat="1" x14ac:dyDescent="0.15">
      <c r="A4793" s="66"/>
      <c r="O4793"/>
      <c r="T4793"/>
      <c r="U4793"/>
      <c r="V4793"/>
      <c r="W4793"/>
      <c r="X4793"/>
      <c r="Y4793"/>
      <c r="Z4793"/>
      <c r="AA4793"/>
    </row>
    <row r="4794" spans="1:27" s="44" customFormat="1" x14ac:dyDescent="0.15">
      <c r="A4794" s="66"/>
      <c r="O4794"/>
      <c r="T4794"/>
      <c r="U4794"/>
      <c r="V4794"/>
      <c r="W4794"/>
      <c r="X4794"/>
      <c r="Y4794"/>
      <c r="Z4794"/>
      <c r="AA4794"/>
    </row>
    <row r="4795" spans="1:27" s="44" customFormat="1" x14ac:dyDescent="0.15">
      <c r="A4795" s="66"/>
      <c r="O4795"/>
      <c r="T4795"/>
      <c r="U4795"/>
      <c r="V4795"/>
      <c r="W4795"/>
      <c r="X4795"/>
      <c r="Y4795"/>
      <c r="Z4795"/>
      <c r="AA4795"/>
    </row>
    <row r="4796" spans="1:27" s="44" customFormat="1" x14ac:dyDescent="0.15">
      <c r="A4796" s="66"/>
      <c r="O4796"/>
      <c r="T4796"/>
      <c r="U4796"/>
      <c r="V4796"/>
      <c r="W4796"/>
      <c r="X4796"/>
      <c r="Y4796"/>
      <c r="Z4796"/>
      <c r="AA4796"/>
    </row>
    <row r="4797" spans="1:27" s="44" customFormat="1" x14ac:dyDescent="0.15">
      <c r="A4797" s="66"/>
      <c r="O4797"/>
      <c r="T4797"/>
      <c r="U4797"/>
      <c r="V4797"/>
      <c r="W4797"/>
      <c r="X4797"/>
      <c r="Y4797"/>
      <c r="Z4797"/>
      <c r="AA4797"/>
    </row>
    <row r="4798" spans="1:27" s="44" customFormat="1" x14ac:dyDescent="0.15">
      <c r="A4798" s="66"/>
      <c r="O4798"/>
      <c r="T4798"/>
      <c r="U4798"/>
      <c r="V4798"/>
      <c r="W4798"/>
      <c r="X4798"/>
      <c r="Y4798"/>
      <c r="Z4798"/>
      <c r="AA4798"/>
    </row>
    <row r="4799" spans="1:27" s="44" customFormat="1" x14ac:dyDescent="0.15">
      <c r="A4799" s="66"/>
      <c r="O4799"/>
      <c r="T4799"/>
      <c r="U4799"/>
      <c r="V4799"/>
      <c r="W4799"/>
      <c r="X4799"/>
      <c r="Y4799"/>
      <c r="Z4799"/>
      <c r="AA4799"/>
    </row>
    <row r="4800" spans="1:27" s="44" customFormat="1" x14ac:dyDescent="0.15">
      <c r="A4800" s="66"/>
      <c r="O4800"/>
      <c r="T4800"/>
      <c r="U4800"/>
      <c r="V4800"/>
      <c r="W4800"/>
      <c r="X4800"/>
      <c r="Y4800"/>
      <c r="Z4800"/>
      <c r="AA4800"/>
    </row>
    <row r="4801" spans="1:27" s="44" customFormat="1" x14ac:dyDescent="0.15">
      <c r="A4801" s="66"/>
      <c r="O4801"/>
      <c r="T4801"/>
      <c r="U4801"/>
      <c r="V4801"/>
      <c r="W4801"/>
      <c r="X4801"/>
      <c r="Y4801"/>
      <c r="Z4801"/>
      <c r="AA4801"/>
    </row>
    <row r="4802" spans="1:27" s="44" customFormat="1" x14ac:dyDescent="0.15">
      <c r="A4802" s="66"/>
      <c r="O4802"/>
      <c r="T4802"/>
      <c r="U4802"/>
      <c r="V4802"/>
      <c r="W4802"/>
      <c r="X4802"/>
      <c r="Y4802"/>
      <c r="Z4802"/>
      <c r="AA4802"/>
    </row>
    <row r="4803" spans="1:27" s="44" customFormat="1" x14ac:dyDescent="0.15">
      <c r="A4803" s="66"/>
      <c r="O4803"/>
      <c r="T4803"/>
      <c r="U4803"/>
      <c r="V4803"/>
      <c r="W4803"/>
      <c r="X4803"/>
      <c r="Y4803"/>
      <c r="Z4803"/>
      <c r="AA4803"/>
    </row>
    <row r="4804" spans="1:27" s="44" customFormat="1" x14ac:dyDescent="0.15">
      <c r="A4804" s="66"/>
      <c r="O4804"/>
      <c r="T4804"/>
      <c r="U4804"/>
      <c r="V4804"/>
      <c r="W4804"/>
      <c r="X4804"/>
      <c r="Y4804"/>
      <c r="Z4804"/>
      <c r="AA4804"/>
    </row>
    <row r="4805" spans="1:27" s="44" customFormat="1" x14ac:dyDescent="0.15">
      <c r="A4805" s="66"/>
      <c r="O4805"/>
      <c r="T4805"/>
      <c r="U4805"/>
      <c r="V4805"/>
      <c r="W4805"/>
      <c r="X4805"/>
      <c r="Y4805"/>
      <c r="Z4805"/>
      <c r="AA4805"/>
    </row>
    <row r="4806" spans="1:27" s="44" customFormat="1" x14ac:dyDescent="0.15">
      <c r="A4806" s="66"/>
      <c r="O4806"/>
      <c r="T4806"/>
      <c r="U4806"/>
      <c r="V4806"/>
      <c r="W4806"/>
      <c r="X4806"/>
      <c r="Y4806"/>
      <c r="Z4806"/>
      <c r="AA4806"/>
    </row>
    <row r="4807" spans="1:27" s="44" customFormat="1" x14ac:dyDescent="0.15">
      <c r="A4807" s="66"/>
      <c r="O4807"/>
      <c r="T4807"/>
      <c r="U4807"/>
      <c r="V4807"/>
      <c r="W4807"/>
      <c r="X4807"/>
      <c r="Y4807"/>
      <c r="Z4807"/>
      <c r="AA4807"/>
    </row>
    <row r="4808" spans="1:27" s="44" customFormat="1" x14ac:dyDescent="0.15">
      <c r="A4808" s="66"/>
      <c r="O4808"/>
      <c r="T4808"/>
      <c r="U4808"/>
      <c r="V4808"/>
      <c r="W4808"/>
      <c r="X4808"/>
      <c r="Y4808"/>
      <c r="Z4808"/>
      <c r="AA4808"/>
    </row>
    <row r="4809" spans="1:27" s="44" customFormat="1" x14ac:dyDescent="0.15">
      <c r="A4809" s="66"/>
      <c r="O4809"/>
      <c r="T4809"/>
      <c r="U4809"/>
      <c r="V4809"/>
      <c r="W4809"/>
      <c r="X4809"/>
      <c r="Y4809"/>
      <c r="Z4809"/>
      <c r="AA4809"/>
    </row>
    <row r="4810" spans="1:27" s="44" customFormat="1" x14ac:dyDescent="0.15">
      <c r="A4810" s="66"/>
      <c r="O4810"/>
      <c r="T4810"/>
      <c r="U4810"/>
      <c r="V4810"/>
      <c r="W4810"/>
      <c r="X4810"/>
      <c r="Y4810"/>
      <c r="Z4810"/>
      <c r="AA4810"/>
    </row>
    <row r="4811" spans="1:27" s="44" customFormat="1" x14ac:dyDescent="0.15">
      <c r="A4811" s="66"/>
      <c r="O4811"/>
      <c r="T4811"/>
      <c r="U4811"/>
      <c r="V4811"/>
      <c r="W4811"/>
      <c r="X4811"/>
      <c r="Y4811"/>
      <c r="Z4811"/>
      <c r="AA4811"/>
    </row>
    <row r="4812" spans="1:27" s="44" customFormat="1" x14ac:dyDescent="0.15">
      <c r="A4812" s="66"/>
      <c r="O4812"/>
      <c r="T4812"/>
      <c r="U4812"/>
      <c r="V4812"/>
      <c r="W4812"/>
      <c r="X4812"/>
      <c r="Y4812"/>
      <c r="Z4812"/>
      <c r="AA4812"/>
    </row>
    <row r="4813" spans="1:27" s="44" customFormat="1" x14ac:dyDescent="0.15">
      <c r="A4813" s="66"/>
      <c r="O4813"/>
      <c r="T4813"/>
      <c r="U4813"/>
      <c r="V4813"/>
      <c r="W4813"/>
      <c r="X4813"/>
      <c r="Y4813"/>
      <c r="Z4813"/>
      <c r="AA4813"/>
    </row>
    <row r="4814" spans="1:27" s="44" customFormat="1" x14ac:dyDescent="0.15">
      <c r="A4814" s="66"/>
      <c r="O4814"/>
      <c r="T4814"/>
      <c r="U4814"/>
      <c r="V4814"/>
      <c r="W4814"/>
      <c r="X4814"/>
      <c r="Y4814"/>
      <c r="Z4814"/>
      <c r="AA4814"/>
    </row>
    <row r="4815" spans="1:27" s="44" customFormat="1" x14ac:dyDescent="0.15">
      <c r="A4815" s="66"/>
      <c r="O4815"/>
      <c r="T4815"/>
      <c r="U4815"/>
      <c r="V4815"/>
      <c r="W4815"/>
      <c r="X4815"/>
      <c r="Y4815"/>
      <c r="Z4815"/>
      <c r="AA4815"/>
    </row>
    <row r="4816" spans="1:27" s="44" customFormat="1" x14ac:dyDescent="0.15">
      <c r="A4816" s="66"/>
      <c r="O4816"/>
      <c r="T4816"/>
      <c r="U4816"/>
      <c r="V4816"/>
      <c r="W4816"/>
      <c r="X4816"/>
      <c r="Y4816"/>
      <c r="Z4816"/>
      <c r="AA4816"/>
    </row>
    <row r="4817" spans="1:27" s="44" customFormat="1" x14ac:dyDescent="0.15">
      <c r="A4817" s="66"/>
      <c r="O4817"/>
      <c r="T4817"/>
      <c r="U4817"/>
      <c r="V4817"/>
      <c r="W4817"/>
      <c r="X4817"/>
      <c r="Y4817"/>
      <c r="Z4817"/>
      <c r="AA4817"/>
    </row>
    <row r="4818" spans="1:27" s="44" customFormat="1" x14ac:dyDescent="0.15">
      <c r="A4818" s="66"/>
      <c r="O4818"/>
      <c r="T4818"/>
      <c r="U4818"/>
      <c r="V4818"/>
      <c r="W4818"/>
      <c r="X4818"/>
      <c r="Y4818"/>
      <c r="Z4818"/>
      <c r="AA4818"/>
    </row>
    <row r="4819" spans="1:27" s="44" customFormat="1" x14ac:dyDescent="0.15">
      <c r="A4819" s="66"/>
      <c r="O4819"/>
      <c r="T4819"/>
      <c r="U4819"/>
      <c r="V4819"/>
      <c r="W4819"/>
      <c r="X4819"/>
      <c r="Y4819"/>
      <c r="Z4819"/>
      <c r="AA4819"/>
    </row>
    <row r="4820" spans="1:27" s="44" customFormat="1" x14ac:dyDescent="0.15">
      <c r="A4820" s="66"/>
      <c r="O4820"/>
      <c r="T4820"/>
      <c r="U4820"/>
      <c r="V4820"/>
      <c r="W4820"/>
      <c r="X4820"/>
      <c r="Y4820"/>
      <c r="Z4820"/>
      <c r="AA4820"/>
    </row>
    <row r="4821" spans="1:27" s="44" customFormat="1" x14ac:dyDescent="0.15">
      <c r="A4821" s="66"/>
      <c r="O4821"/>
      <c r="T4821"/>
      <c r="U4821"/>
      <c r="V4821"/>
      <c r="W4821"/>
      <c r="X4821"/>
      <c r="Y4821"/>
      <c r="Z4821"/>
      <c r="AA4821"/>
    </row>
    <row r="4822" spans="1:27" s="44" customFormat="1" x14ac:dyDescent="0.15">
      <c r="A4822" s="66"/>
      <c r="O4822"/>
      <c r="T4822"/>
      <c r="U4822"/>
      <c r="V4822"/>
      <c r="W4822"/>
      <c r="X4822"/>
      <c r="Y4822"/>
      <c r="Z4822"/>
      <c r="AA4822"/>
    </row>
    <row r="4823" spans="1:27" s="44" customFormat="1" x14ac:dyDescent="0.15">
      <c r="A4823" s="66"/>
      <c r="O4823"/>
      <c r="T4823"/>
      <c r="U4823"/>
      <c r="V4823"/>
      <c r="W4823"/>
      <c r="X4823"/>
      <c r="Y4823"/>
      <c r="Z4823"/>
      <c r="AA4823"/>
    </row>
    <row r="4824" spans="1:27" s="44" customFormat="1" x14ac:dyDescent="0.15">
      <c r="A4824" s="66"/>
      <c r="O4824"/>
      <c r="T4824"/>
      <c r="U4824"/>
      <c r="V4824"/>
      <c r="W4824"/>
      <c r="X4824"/>
      <c r="Y4824"/>
      <c r="Z4824"/>
      <c r="AA4824"/>
    </row>
    <row r="4825" spans="1:27" s="44" customFormat="1" x14ac:dyDescent="0.15">
      <c r="A4825" s="66"/>
      <c r="O4825"/>
      <c r="T4825"/>
      <c r="U4825"/>
      <c r="V4825"/>
      <c r="W4825"/>
      <c r="X4825"/>
      <c r="Y4825"/>
      <c r="Z4825"/>
      <c r="AA4825"/>
    </row>
    <row r="4826" spans="1:27" s="44" customFormat="1" x14ac:dyDescent="0.15">
      <c r="A4826" s="66"/>
      <c r="O4826"/>
      <c r="T4826"/>
      <c r="U4826"/>
      <c r="V4826"/>
      <c r="W4826"/>
      <c r="X4826"/>
      <c r="Y4826"/>
      <c r="Z4826"/>
      <c r="AA4826"/>
    </row>
    <row r="4827" spans="1:27" s="44" customFormat="1" x14ac:dyDescent="0.15">
      <c r="A4827" s="66"/>
      <c r="O4827"/>
      <c r="T4827"/>
      <c r="U4827"/>
      <c r="V4827"/>
      <c r="W4827"/>
      <c r="X4827"/>
      <c r="Y4827"/>
      <c r="Z4827"/>
      <c r="AA4827"/>
    </row>
    <row r="4828" spans="1:27" s="44" customFormat="1" x14ac:dyDescent="0.15">
      <c r="A4828" s="66"/>
      <c r="O4828"/>
      <c r="T4828"/>
      <c r="U4828"/>
      <c r="V4828"/>
      <c r="W4828"/>
      <c r="X4828"/>
      <c r="Y4828"/>
      <c r="Z4828"/>
      <c r="AA4828"/>
    </row>
    <row r="4829" spans="1:27" s="44" customFormat="1" x14ac:dyDescent="0.15">
      <c r="A4829" s="66"/>
      <c r="O4829"/>
      <c r="T4829"/>
      <c r="U4829"/>
      <c r="V4829"/>
      <c r="W4829"/>
      <c r="X4829"/>
      <c r="Y4829"/>
      <c r="Z4829"/>
      <c r="AA4829"/>
    </row>
    <row r="4830" spans="1:27" s="44" customFormat="1" x14ac:dyDescent="0.15">
      <c r="A4830" s="66"/>
      <c r="O4830"/>
      <c r="T4830"/>
      <c r="U4830"/>
      <c r="V4830"/>
      <c r="W4830"/>
      <c r="X4830"/>
      <c r="Y4830"/>
      <c r="Z4830"/>
      <c r="AA4830"/>
    </row>
    <row r="4831" spans="1:27" s="44" customFormat="1" x14ac:dyDescent="0.15">
      <c r="A4831" s="66"/>
      <c r="O4831"/>
      <c r="T4831"/>
      <c r="U4831"/>
      <c r="V4831"/>
      <c r="W4831"/>
      <c r="X4831"/>
      <c r="Y4831"/>
      <c r="Z4831"/>
      <c r="AA4831"/>
    </row>
    <row r="4832" spans="1:27" s="44" customFormat="1" x14ac:dyDescent="0.15">
      <c r="A4832" s="66"/>
      <c r="O4832"/>
      <c r="T4832"/>
      <c r="U4832"/>
      <c r="V4832"/>
      <c r="W4832"/>
      <c r="X4832"/>
      <c r="Y4832"/>
      <c r="Z4832"/>
      <c r="AA4832"/>
    </row>
    <row r="4833" spans="1:27" s="44" customFormat="1" x14ac:dyDescent="0.15">
      <c r="A4833" s="66"/>
      <c r="O4833"/>
      <c r="T4833"/>
      <c r="U4833"/>
      <c r="V4833"/>
      <c r="W4833"/>
      <c r="X4833"/>
      <c r="Y4833"/>
      <c r="Z4833"/>
      <c r="AA4833"/>
    </row>
    <row r="4834" spans="1:27" s="44" customFormat="1" x14ac:dyDescent="0.15">
      <c r="A4834" s="66"/>
      <c r="O4834"/>
      <c r="T4834"/>
      <c r="U4834"/>
      <c r="V4834"/>
      <c r="W4834"/>
      <c r="X4834"/>
      <c r="Y4834"/>
      <c r="Z4834"/>
      <c r="AA4834"/>
    </row>
    <row r="4835" spans="1:27" s="44" customFormat="1" x14ac:dyDescent="0.15">
      <c r="A4835" s="66"/>
      <c r="O4835"/>
      <c r="T4835"/>
      <c r="U4835"/>
      <c r="V4835"/>
      <c r="W4835"/>
      <c r="X4835"/>
      <c r="Y4835"/>
      <c r="Z4835"/>
      <c r="AA4835"/>
    </row>
    <row r="4836" spans="1:27" s="44" customFormat="1" x14ac:dyDescent="0.15">
      <c r="A4836" s="66"/>
      <c r="O4836"/>
      <c r="T4836"/>
      <c r="U4836"/>
      <c r="V4836"/>
      <c r="W4836"/>
      <c r="X4836"/>
      <c r="Y4836"/>
      <c r="Z4836"/>
      <c r="AA4836"/>
    </row>
    <row r="4837" spans="1:27" s="44" customFormat="1" x14ac:dyDescent="0.15">
      <c r="A4837" s="66"/>
      <c r="O4837"/>
      <c r="T4837"/>
      <c r="U4837"/>
      <c r="V4837"/>
      <c r="W4837"/>
      <c r="X4837"/>
      <c r="Y4837"/>
      <c r="Z4837"/>
      <c r="AA4837"/>
    </row>
    <row r="4838" spans="1:27" s="44" customFormat="1" x14ac:dyDescent="0.15">
      <c r="A4838" s="66"/>
      <c r="O4838"/>
      <c r="T4838"/>
      <c r="U4838"/>
      <c r="V4838"/>
      <c r="W4838"/>
      <c r="X4838"/>
      <c r="Y4838"/>
      <c r="Z4838"/>
      <c r="AA4838"/>
    </row>
    <row r="4839" spans="1:27" s="44" customFormat="1" x14ac:dyDescent="0.15">
      <c r="A4839" s="66"/>
      <c r="O4839"/>
      <c r="T4839"/>
      <c r="U4839"/>
      <c r="V4839"/>
      <c r="W4839"/>
      <c r="X4839"/>
      <c r="Y4839"/>
      <c r="Z4839"/>
      <c r="AA4839"/>
    </row>
    <row r="4840" spans="1:27" s="44" customFormat="1" x14ac:dyDescent="0.15">
      <c r="A4840" s="66"/>
      <c r="O4840"/>
      <c r="T4840"/>
      <c r="U4840"/>
      <c r="V4840"/>
      <c r="W4840"/>
      <c r="X4840"/>
      <c r="Y4840"/>
      <c r="Z4840"/>
      <c r="AA4840"/>
    </row>
    <row r="4841" spans="1:27" s="44" customFormat="1" x14ac:dyDescent="0.15">
      <c r="A4841" s="66"/>
      <c r="O4841"/>
      <c r="T4841"/>
      <c r="U4841"/>
      <c r="V4841"/>
      <c r="W4841"/>
      <c r="X4841"/>
      <c r="Y4841"/>
      <c r="Z4841"/>
      <c r="AA4841"/>
    </row>
    <row r="4842" spans="1:27" s="44" customFormat="1" x14ac:dyDescent="0.15">
      <c r="A4842" s="66"/>
      <c r="O4842"/>
      <c r="T4842"/>
      <c r="U4842"/>
      <c r="V4842"/>
      <c r="W4842"/>
      <c r="X4842"/>
      <c r="Y4842"/>
      <c r="Z4842"/>
      <c r="AA4842"/>
    </row>
    <row r="4843" spans="1:27" s="44" customFormat="1" x14ac:dyDescent="0.15">
      <c r="A4843" s="66"/>
      <c r="O4843"/>
      <c r="T4843"/>
      <c r="U4843"/>
      <c r="V4843"/>
      <c r="W4843"/>
      <c r="X4843"/>
      <c r="Y4843"/>
      <c r="Z4843"/>
      <c r="AA4843"/>
    </row>
    <row r="4844" spans="1:27" s="44" customFormat="1" x14ac:dyDescent="0.15">
      <c r="A4844" s="66"/>
      <c r="O4844"/>
      <c r="T4844"/>
      <c r="U4844"/>
      <c r="V4844"/>
      <c r="W4844"/>
      <c r="X4844"/>
      <c r="Y4844"/>
      <c r="Z4844"/>
      <c r="AA4844"/>
    </row>
    <row r="4845" spans="1:27" s="44" customFormat="1" x14ac:dyDescent="0.15">
      <c r="A4845" s="66"/>
      <c r="O4845"/>
      <c r="T4845"/>
      <c r="U4845"/>
      <c r="V4845"/>
      <c r="W4845"/>
      <c r="X4845"/>
      <c r="Y4845"/>
      <c r="Z4845"/>
      <c r="AA4845"/>
    </row>
    <row r="4846" spans="1:27" s="44" customFormat="1" x14ac:dyDescent="0.15">
      <c r="A4846" s="66"/>
      <c r="O4846"/>
      <c r="T4846"/>
      <c r="U4846"/>
      <c r="V4846"/>
      <c r="W4846"/>
      <c r="X4846"/>
      <c r="Y4846"/>
      <c r="Z4846"/>
      <c r="AA4846"/>
    </row>
    <row r="4847" spans="1:27" s="44" customFormat="1" x14ac:dyDescent="0.15">
      <c r="A4847" s="66"/>
      <c r="O4847"/>
      <c r="T4847"/>
      <c r="U4847"/>
      <c r="V4847"/>
      <c r="W4847"/>
      <c r="X4847"/>
      <c r="Y4847"/>
      <c r="Z4847"/>
      <c r="AA4847"/>
    </row>
    <row r="4848" spans="1:27" s="44" customFormat="1" x14ac:dyDescent="0.15">
      <c r="A4848" s="66"/>
      <c r="O4848"/>
      <c r="T4848"/>
      <c r="U4848"/>
      <c r="V4848"/>
      <c r="W4848"/>
      <c r="X4848"/>
      <c r="Y4848"/>
      <c r="Z4848"/>
      <c r="AA4848"/>
    </row>
    <row r="4849" spans="1:27" s="44" customFormat="1" x14ac:dyDescent="0.15">
      <c r="A4849" s="66"/>
      <c r="O4849"/>
      <c r="T4849"/>
      <c r="U4849"/>
      <c r="V4849"/>
      <c r="W4849"/>
      <c r="X4849"/>
      <c r="Y4849"/>
      <c r="Z4849"/>
      <c r="AA4849"/>
    </row>
    <row r="4850" spans="1:27" s="44" customFormat="1" x14ac:dyDescent="0.15">
      <c r="A4850" s="66"/>
      <c r="O4850"/>
      <c r="T4850"/>
      <c r="U4850"/>
      <c r="V4850"/>
      <c r="W4850"/>
      <c r="X4850"/>
      <c r="Y4850"/>
      <c r="Z4850"/>
      <c r="AA4850"/>
    </row>
    <row r="4851" spans="1:27" s="44" customFormat="1" x14ac:dyDescent="0.15">
      <c r="A4851" s="66"/>
      <c r="O4851"/>
      <c r="T4851"/>
      <c r="U4851"/>
      <c r="V4851"/>
      <c r="W4851"/>
      <c r="X4851"/>
      <c r="Y4851"/>
      <c r="Z4851"/>
      <c r="AA4851"/>
    </row>
    <row r="4852" spans="1:27" s="44" customFormat="1" x14ac:dyDescent="0.15">
      <c r="A4852" s="66"/>
      <c r="O4852"/>
      <c r="T4852"/>
      <c r="U4852"/>
      <c r="V4852"/>
      <c r="W4852"/>
      <c r="X4852"/>
      <c r="Y4852"/>
      <c r="Z4852"/>
      <c r="AA4852"/>
    </row>
    <row r="4853" spans="1:27" s="44" customFormat="1" x14ac:dyDescent="0.15">
      <c r="A4853" s="66"/>
      <c r="O4853"/>
      <c r="T4853"/>
      <c r="U4853"/>
      <c r="V4853"/>
      <c r="W4853"/>
      <c r="X4853"/>
      <c r="Y4853"/>
      <c r="Z4853"/>
      <c r="AA4853"/>
    </row>
    <row r="4854" spans="1:27" s="44" customFormat="1" x14ac:dyDescent="0.15">
      <c r="A4854" s="66"/>
      <c r="O4854"/>
      <c r="T4854"/>
      <c r="U4854"/>
      <c r="V4854"/>
      <c r="W4854"/>
      <c r="X4854"/>
      <c r="Y4854"/>
      <c r="Z4854"/>
      <c r="AA4854"/>
    </row>
    <row r="4855" spans="1:27" s="44" customFormat="1" x14ac:dyDescent="0.15">
      <c r="A4855" s="66"/>
      <c r="O4855"/>
      <c r="T4855"/>
      <c r="U4855"/>
      <c r="V4855"/>
      <c r="W4855"/>
      <c r="X4855"/>
      <c r="Y4855"/>
      <c r="Z4855"/>
      <c r="AA4855"/>
    </row>
    <row r="4856" spans="1:27" s="44" customFormat="1" x14ac:dyDescent="0.15">
      <c r="A4856" s="66"/>
      <c r="O4856"/>
      <c r="T4856"/>
      <c r="U4856"/>
      <c r="V4856"/>
      <c r="W4856"/>
      <c r="X4856"/>
      <c r="Y4856"/>
      <c r="Z4856"/>
      <c r="AA4856"/>
    </row>
    <row r="4857" spans="1:27" s="44" customFormat="1" x14ac:dyDescent="0.15">
      <c r="A4857" s="66"/>
      <c r="O4857"/>
      <c r="T4857"/>
      <c r="U4857"/>
      <c r="V4857"/>
      <c r="W4857"/>
      <c r="X4857"/>
      <c r="Y4857"/>
      <c r="Z4857"/>
      <c r="AA4857"/>
    </row>
    <row r="4858" spans="1:27" s="44" customFormat="1" x14ac:dyDescent="0.15">
      <c r="A4858" s="66"/>
      <c r="O4858"/>
      <c r="T4858"/>
      <c r="U4858"/>
      <c r="V4858"/>
      <c r="W4858"/>
      <c r="X4858"/>
      <c r="Y4858"/>
      <c r="Z4858"/>
      <c r="AA4858"/>
    </row>
    <row r="4859" spans="1:27" s="44" customFormat="1" x14ac:dyDescent="0.15">
      <c r="A4859" s="66"/>
      <c r="O4859"/>
      <c r="T4859"/>
      <c r="U4859"/>
      <c r="V4859"/>
      <c r="W4859"/>
      <c r="X4859"/>
      <c r="Y4859"/>
      <c r="Z4859"/>
      <c r="AA4859"/>
    </row>
    <row r="4860" spans="1:27" s="44" customFormat="1" x14ac:dyDescent="0.15">
      <c r="A4860" s="66"/>
      <c r="O4860"/>
      <c r="T4860"/>
      <c r="U4860"/>
      <c r="V4860"/>
      <c r="W4860"/>
      <c r="X4860"/>
      <c r="Y4860"/>
      <c r="Z4860"/>
      <c r="AA4860"/>
    </row>
    <row r="4861" spans="1:27" s="44" customFormat="1" x14ac:dyDescent="0.15">
      <c r="A4861" s="66"/>
      <c r="O4861"/>
      <c r="T4861"/>
      <c r="U4861"/>
      <c r="V4861"/>
      <c r="W4861"/>
      <c r="X4861"/>
      <c r="Y4861"/>
      <c r="Z4861"/>
      <c r="AA4861"/>
    </row>
    <row r="4862" spans="1:27" s="44" customFormat="1" x14ac:dyDescent="0.15">
      <c r="A4862" s="66"/>
      <c r="O4862"/>
      <c r="T4862"/>
      <c r="U4862"/>
      <c r="V4862"/>
      <c r="W4862"/>
      <c r="X4862"/>
      <c r="Y4862"/>
      <c r="Z4862"/>
      <c r="AA4862"/>
    </row>
    <row r="4863" spans="1:27" s="44" customFormat="1" x14ac:dyDescent="0.15">
      <c r="A4863" s="66"/>
      <c r="O4863"/>
      <c r="T4863"/>
      <c r="U4863"/>
      <c r="V4863"/>
      <c r="W4863"/>
      <c r="X4863"/>
      <c r="Y4863"/>
      <c r="Z4863"/>
      <c r="AA4863"/>
    </row>
    <row r="4864" spans="1:27" s="44" customFormat="1" x14ac:dyDescent="0.15">
      <c r="A4864" s="66"/>
      <c r="O4864"/>
      <c r="T4864"/>
      <c r="U4864"/>
      <c r="V4864"/>
      <c r="W4864"/>
      <c r="X4864"/>
      <c r="Y4864"/>
      <c r="Z4864"/>
      <c r="AA4864"/>
    </row>
    <row r="4865" spans="1:27" s="44" customFormat="1" x14ac:dyDescent="0.15">
      <c r="A4865" s="66"/>
      <c r="O4865"/>
      <c r="T4865"/>
      <c r="U4865"/>
      <c r="V4865"/>
      <c r="W4865"/>
      <c r="X4865"/>
      <c r="Y4865"/>
      <c r="Z4865"/>
      <c r="AA4865"/>
    </row>
    <row r="4866" spans="1:27" s="44" customFormat="1" x14ac:dyDescent="0.15">
      <c r="A4866" s="66"/>
      <c r="O4866"/>
      <c r="T4866"/>
      <c r="U4866"/>
      <c r="V4866"/>
      <c r="W4866"/>
      <c r="X4866"/>
      <c r="Y4866"/>
      <c r="Z4866"/>
      <c r="AA4866"/>
    </row>
    <row r="4867" spans="1:27" s="44" customFormat="1" x14ac:dyDescent="0.15">
      <c r="A4867" s="66"/>
      <c r="O4867"/>
      <c r="T4867"/>
      <c r="U4867"/>
      <c r="V4867"/>
      <c r="W4867"/>
      <c r="X4867"/>
      <c r="Y4867"/>
      <c r="Z4867"/>
      <c r="AA4867"/>
    </row>
    <row r="4868" spans="1:27" s="44" customFormat="1" x14ac:dyDescent="0.15">
      <c r="A4868" s="66"/>
      <c r="O4868"/>
      <c r="T4868"/>
      <c r="U4868"/>
      <c r="V4868"/>
      <c r="W4868"/>
      <c r="X4868"/>
      <c r="Y4868"/>
      <c r="Z4868"/>
      <c r="AA4868"/>
    </row>
    <row r="4869" spans="1:27" s="44" customFormat="1" x14ac:dyDescent="0.15">
      <c r="A4869" s="66"/>
      <c r="O4869"/>
      <c r="T4869"/>
      <c r="U4869"/>
      <c r="V4869"/>
      <c r="W4869"/>
      <c r="X4869"/>
      <c r="Y4869"/>
      <c r="Z4869"/>
      <c r="AA4869"/>
    </row>
    <row r="4870" spans="1:27" s="44" customFormat="1" x14ac:dyDescent="0.15">
      <c r="A4870" s="66"/>
      <c r="O4870"/>
      <c r="T4870"/>
      <c r="U4870"/>
      <c r="V4870"/>
      <c r="W4870"/>
      <c r="X4870"/>
      <c r="Y4870"/>
      <c r="Z4870"/>
      <c r="AA4870"/>
    </row>
    <row r="4871" spans="1:27" s="44" customFormat="1" x14ac:dyDescent="0.15">
      <c r="A4871" s="66"/>
      <c r="O4871"/>
      <c r="T4871"/>
      <c r="U4871"/>
      <c r="V4871"/>
      <c r="W4871"/>
      <c r="X4871"/>
      <c r="Y4871"/>
      <c r="Z4871"/>
      <c r="AA4871"/>
    </row>
    <row r="4872" spans="1:27" s="44" customFormat="1" x14ac:dyDescent="0.15">
      <c r="A4872" s="66"/>
      <c r="O4872"/>
      <c r="T4872"/>
      <c r="U4872"/>
      <c r="V4872"/>
      <c r="W4872"/>
      <c r="X4872"/>
      <c r="Y4872"/>
      <c r="Z4872"/>
      <c r="AA4872"/>
    </row>
    <row r="4873" spans="1:27" s="44" customFormat="1" x14ac:dyDescent="0.15">
      <c r="A4873" s="66"/>
      <c r="O4873"/>
      <c r="T4873"/>
      <c r="U4873"/>
      <c r="V4873"/>
      <c r="W4873"/>
      <c r="X4873"/>
      <c r="Y4873"/>
      <c r="Z4873"/>
      <c r="AA4873"/>
    </row>
    <row r="4874" spans="1:27" s="44" customFormat="1" x14ac:dyDescent="0.15">
      <c r="A4874" s="66"/>
      <c r="O4874"/>
      <c r="T4874"/>
      <c r="U4874"/>
      <c r="V4874"/>
      <c r="W4874"/>
      <c r="X4874"/>
      <c r="Y4874"/>
      <c r="Z4874"/>
      <c r="AA4874"/>
    </row>
    <row r="4875" spans="1:27" s="44" customFormat="1" x14ac:dyDescent="0.15">
      <c r="A4875" s="66"/>
      <c r="O4875"/>
      <c r="T4875"/>
      <c r="U4875"/>
      <c r="V4875"/>
      <c r="W4875"/>
      <c r="X4875"/>
      <c r="Y4875"/>
      <c r="Z4875"/>
      <c r="AA4875"/>
    </row>
    <row r="4876" spans="1:27" s="44" customFormat="1" x14ac:dyDescent="0.15">
      <c r="A4876" s="66"/>
      <c r="O4876"/>
      <c r="T4876"/>
      <c r="U4876"/>
      <c r="V4876"/>
      <c r="W4876"/>
      <c r="X4876"/>
      <c r="Y4876"/>
      <c r="Z4876"/>
      <c r="AA4876"/>
    </row>
    <row r="4877" spans="1:27" s="44" customFormat="1" x14ac:dyDescent="0.15">
      <c r="A4877" s="66"/>
      <c r="O4877"/>
      <c r="T4877"/>
      <c r="U4877"/>
      <c r="V4877"/>
      <c r="W4877"/>
      <c r="X4877"/>
      <c r="Y4877"/>
      <c r="Z4877"/>
      <c r="AA4877"/>
    </row>
    <row r="4878" spans="1:27" s="44" customFormat="1" x14ac:dyDescent="0.15">
      <c r="A4878" s="66"/>
      <c r="O4878"/>
      <c r="T4878"/>
      <c r="U4878"/>
      <c r="V4878"/>
      <c r="W4878"/>
      <c r="X4878"/>
      <c r="Y4878"/>
      <c r="Z4878"/>
      <c r="AA4878"/>
    </row>
    <row r="4879" spans="1:27" s="44" customFormat="1" x14ac:dyDescent="0.15">
      <c r="A4879" s="66"/>
      <c r="O4879"/>
      <c r="T4879"/>
      <c r="U4879"/>
      <c r="V4879"/>
      <c r="W4879"/>
      <c r="X4879"/>
      <c r="Y4879"/>
      <c r="Z4879"/>
      <c r="AA4879"/>
    </row>
    <row r="4880" spans="1:27" s="44" customFormat="1" x14ac:dyDescent="0.15">
      <c r="A4880" s="66"/>
      <c r="O4880"/>
      <c r="T4880"/>
      <c r="U4880"/>
      <c r="V4880"/>
      <c r="W4880"/>
      <c r="X4880"/>
      <c r="Y4880"/>
      <c r="Z4880"/>
      <c r="AA4880"/>
    </row>
    <row r="4881" spans="1:27" s="44" customFormat="1" x14ac:dyDescent="0.15">
      <c r="A4881" s="66"/>
      <c r="O4881"/>
      <c r="T4881"/>
      <c r="U4881"/>
      <c r="V4881"/>
      <c r="W4881"/>
      <c r="X4881"/>
      <c r="Y4881"/>
      <c r="Z4881"/>
      <c r="AA4881"/>
    </row>
    <row r="4882" spans="1:27" s="44" customFormat="1" x14ac:dyDescent="0.15">
      <c r="A4882" s="66"/>
      <c r="O4882"/>
      <c r="T4882"/>
      <c r="U4882"/>
      <c r="V4882"/>
      <c r="W4882"/>
      <c r="X4882"/>
      <c r="Y4882"/>
      <c r="Z4882"/>
      <c r="AA4882"/>
    </row>
    <row r="4883" spans="1:27" s="44" customFormat="1" x14ac:dyDescent="0.15">
      <c r="A4883" s="66"/>
      <c r="O4883"/>
      <c r="T4883"/>
      <c r="U4883"/>
      <c r="V4883"/>
      <c r="W4883"/>
      <c r="X4883"/>
      <c r="Y4883"/>
      <c r="Z4883"/>
      <c r="AA4883"/>
    </row>
    <row r="4884" spans="1:27" s="44" customFormat="1" x14ac:dyDescent="0.15">
      <c r="A4884" s="66"/>
      <c r="O4884"/>
      <c r="T4884"/>
      <c r="U4884"/>
      <c r="V4884"/>
      <c r="W4884"/>
      <c r="X4884"/>
      <c r="Y4884"/>
      <c r="Z4884"/>
      <c r="AA4884"/>
    </row>
    <row r="4885" spans="1:27" s="44" customFormat="1" x14ac:dyDescent="0.15">
      <c r="A4885" s="66"/>
      <c r="O4885"/>
      <c r="T4885"/>
      <c r="U4885"/>
      <c r="V4885"/>
      <c r="W4885"/>
      <c r="X4885"/>
      <c r="Y4885"/>
      <c r="Z4885"/>
      <c r="AA4885"/>
    </row>
    <row r="4886" spans="1:27" s="44" customFormat="1" x14ac:dyDescent="0.15">
      <c r="A4886" s="66"/>
      <c r="O4886"/>
      <c r="T4886"/>
      <c r="U4886"/>
      <c r="V4886"/>
      <c r="W4886"/>
      <c r="X4886"/>
      <c r="Y4886"/>
      <c r="Z4886"/>
      <c r="AA4886"/>
    </row>
    <row r="4887" spans="1:27" s="44" customFormat="1" x14ac:dyDescent="0.15">
      <c r="A4887" s="66"/>
      <c r="O4887"/>
      <c r="T4887"/>
      <c r="U4887"/>
      <c r="V4887"/>
      <c r="W4887"/>
      <c r="X4887"/>
      <c r="Y4887"/>
      <c r="Z4887"/>
      <c r="AA4887"/>
    </row>
    <row r="4888" spans="1:27" s="44" customFormat="1" x14ac:dyDescent="0.15">
      <c r="A4888" s="66"/>
      <c r="O4888"/>
      <c r="T4888"/>
      <c r="U4888"/>
      <c r="V4888"/>
      <c r="W4888"/>
      <c r="X4888"/>
      <c r="Y4888"/>
      <c r="Z4888"/>
      <c r="AA4888"/>
    </row>
    <row r="4889" spans="1:27" s="44" customFormat="1" x14ac:dyDescent="0.15">
      <c r="A4889" s="66"/>
      <c r="O4889"/>
      <c r="T4889"/>
      <c r="U4889"/>
      <c r="V4889"/>
      <c r="W4889"/>
      <c r="X4889"/>
      <c r="Y4889"/>
      <c r="Z4889"/>
      <c r="AA4889"/>
    </row>
    <row r="4890" spans="1:27" s="44" customFormat="1" x14ac:dyDescent="0.15">
      <c r="A4890" s="66"/>
      <c r="O4890"/>
      <c r="T4890"/>
      <c r="U4890"/>
      <c r="V4890"/>
      <c r="W4890"/>
      <c r="X4890"/>
      <c r="Y4890"/>
      <c r="Z4890"/>
      <c r="AA4890"/>
    </row>
    <row r="4891" spans="1:27" s="44" customFormat="1" x14ac:dyDescent="0.15">
      <c r="A4891" s="66"/>
      <c r="O4891"/>
      <c r="T4891"/>
      <c r="U4891"/>
      <c r="V4891"/>
      <c r="W4891"/>
      <c r="X4891"/>
      <c r="Y4891"/>
      <c r="Z4891"/>
      <c r="AA4891"/>
    </row>
    <row r="4892" spans="1:27" s="44" customFormat="1" x14ac:dyDescent="0.15">
      <c r="A4892" s="66"/>
      <c r="O4892"/>
      <c r="T4892"/>
      <c r="U4892"/>
      <c r="V4892"/>
      <c r="W4892"/>
      <c r="X4892"/>
      <c r="Y4892"/>
      <c r="Z4892"/>
      <c r="AA4892"/>
    </row>
    <row r="4893" spans="1:27" s="44" customFormat="1" x14ac:dyDescent="0.15">
      <c r="A4893" s="66"/>
      <c r="O4893"/>
      <c r="T4893"/>
      <c r="U4893"/>
      <c r="V4893"/>
      <c r="W4893"/>
      <c r="X4893"/>
      <c r="Y4893"/>
      <c r="Z4893"/>
      <c r="AA4893"/>
    </row>
    <row r="4894" spans="1:27" s="44" customFormat="1" x14ac:dyDescent="0.15">
      <c r="A4894" s="66"/>
      <c r="O4894"/>
      <c r="T4894"/>
      <c r="U4894"/>
      <c r="V4894"/>
      <c r="W4894"/>
      <c r="X4894"/>
      <c r="Y4894"/>
      <c r="Z4894"/>
      <c r="AA4894"/>
    </row>
    <row r="4895" spans="1:27" s="44" customFormat="1" x14ac:dyDescent="0.15">
      <c r="A4895" s="66"/>
      <c r="O4895"/>
      <c r="T4895"/>
      <c r="U4895"/>
      <c r="V4895"/>
      <c r="W4895"/>
      <c r="X4895"/>
      <c r="Y4895"/>
      <c r="Z4895"/>
      <c r="AA4895"/>
    </row>
    <row r="4896" spans="1:27" s="44" customFormat="1" x14ac:dyDescent="0.15">
      <c r="A4896" s="66"/>
      <c r="O4896"/>
      <c r="T4896"/>
      <c r="U4896"/>
      <c r="V4896"/>
      <c r="W4896"/>
      <c r="X4896"/>
      <c r="Y4896"/>
      <c r="Z4896"/>
      <c r="AA4896"/>
    </row>
    <row r="4897" spans="1:27" s="44" customFormat="1" x14ac:dyDescent="0.15">
      <c r="A4897" s="66"/>
      <c r="O4897"/>
      <c r="T4897"/>
      <c r="U4897"/>
      <c r="V4897"/>
      <c r="W4897"/>
      <c r="X4897"/>
      <c r="Y4897"/>
      <c r="Z4897"/>
      <c r="AA4897"/>
    </row>
    <row r="4898" spans="1:27" s="44" customFormat="1" x14ac:dyDescent="0.15">
      <c r="A4898" s="66"/>
      <c r="O4898"/>
      <c r="T4898"/>
      <c r="U4898"/>
      <c r="V4898"/>
      <c r="W4898"/>
      <c r="X4898"/>
      <c r="Y4898"/>
      <c r="Z4898"/>
      <c r="AA4898"/>
    </row>
    <row r="4899" spans="1:27" s="44" customFormat="1" x14ac:dyDescent="0.15">
      <c r="A4899" s="66"/>
      <c r="O4899"/>
      <c r="T4899"/>
      <c r="U4899"/>
      <c r="V4899"/>
      <c r="W4899"/>
      <c r="X4899"/>
      <c r="Y4899"/>
      <c r="Z4899"/>
      <c r="AA4899"/>
    </row>
    <row r="4900" spans="1:27" s="44" customFormat="1" x14ac:dyDescent="0.15">
      <c r="A4900" s="66"/>
      <c r="O4900"/>
      <c r="T4900"/>
      <c r="U4900"/>
      <c r="V4900"/>
      <c r="W4900"/>
      <c r="X4900"/>
      <c r="Y4900"/>
      <c r="Z4900"/>
      <c r="AA4900"/>
    </row>
    <row r="4901" spans="1:27" s="44" customFormat="1" x14ac:dyDescent="0.15">
      <c r="A4901" s="66"/>
      <c r="O4901"/>
      <c r="T4901"/>
      <c r="U4901"/>
      <c r="V4901"/>
      <c r="W4901"/>
      <c r="X4901"/>
      <c r="Y4901"/>
      <c r="Z4901"/>
      <c r="AA4901"/>
    </row>
    <row r="4902" spans="1:27" s="44" customFormat="1" x14ac:dyDescent="0.15">
      <c r="A4902" s="66"/>
      <c r="O4902"/>
      <c r="T4902"/>
      <c r="U4902"/>
      <c r="V4902"/>
      <c r="W4902"/>
      <c r="X4902"/>
      <c r="Y4902"/>
      <c r="Z4902"/>
      <c r="AA4902"/>
    </row>
    <row r="4903" spans="1:27" s="44" customFormat="1" x14ac:dyDescent="0.15">
      <c r="A4903" s="66"/>
      <c r="O4903"/>
      <c r="T4903"/>
      <c r="U4903"/>
      <c r="V4903"/>
      <c r="W4903"/>
      <c r="X4903"/>
      <c r="Y4903"/>
      <c r="Z4903"/>
      <c r="AA4903"/>
    </row>
    <row r="4904" spans="1:27" s="44" customFormat="1" x14ac:dyDescent="0.15">
      <c r="A4904" s="66"/>
      <c r="O4904"/>
      <c r="T4904"/>
      <c r="U4904"/>
      <c r="V4904"/>
      <c r="W4904"/>
      <c r="X4904"/>
      <c r="Y4904"/>
      <c r="Z4904"/>
      <c r="AA4904"/>
    </row>
    <row r="4905" spans="1:27" s="44" customFormat="1" x14ac:dyDescent="0.15">
      <c r="A4905" s="66"/>
      <c r="O4905"/>
      <c r="T4905"/>
      <c r="U4905"/>
      <c r="V4905"/>
      <c r="W4905"/>
      <c r="X4905"/>
      <c r="Y4905"/>
      <c r="Z4905"/>
      <c r="AA4905"/>
    </row>
    <row r="4906" spans="1:27" s="44" customFormat="1" x14ac:dyDescent="0.15">
      <c r="A4906" s="66"/>
      <c r="O4906"/>
      <c r="T4906"/>
      <c r="U4906"/>
      <c r="V4906"/>
      <c r="W4906"/>
      <c r="X4906"/>
      <c r="Y4906"/>
      <c r="Z4906"/>
      <c r="AA4906"/>
    </row>
    <row r="4907" spans="1:27" s="44" customFormat="1" x14ac:dyDescent="0.15">
      <c r="A4907" s="66"/>
      <c r="O4907"/>
      <c r="T4907"/>
      <c r="U4907"/>
      <c r="V4907"/>
      <c r="W4907"/>
      <c r="X4907"/>
      <c r="Y4907"/>
      <c r="Z4907"/>
      <c r="AA4907"/>
    </row>
    <row r="4908" spans="1:27" s="44" customFormat="1" x14ac:dyDescent="0.15">
      <c r="A4908" s="66"/>
      <c r="O4908"/>
      <c r="T4908"/>
      <c r="U4908"/>
      <c r="V4908"/>
      <c r="W4908"/>
      <c r="X4908"/>
      <c r="Y4908"/>
      <c r="Z4908"/>
      <c r="AA4908"/>
    </row>
    <row r="4909" spans="1:27" s="44" customFormat="1" x14ac:dyDescent="0.15">
      <c r="A4909" s="66"/>
      <c r="O4909"/>
      <c r="T4909"/>
      <c r="U4909"/>
      <c r="V4909"/>
      <c r="W4909"/>
      <c r="X4909"/>
      <c r="Y4909"/>
      <c r="Z4909"/>
      <c r="AA4909"/>
    </row>
    <row r="4910" spans="1:27" s="44" customFormat="1" x14ac:dyDescent="0.15">
      <c r="A4910" s="66"/>
      <c r="O4910"/>
      <c r="T4910"/>
      <c r="U4910"/>
      <c r="V4910"/>
      <c r="W4910"/>
      <c r="X4910"/>
      <c r="Y4910"/>
      <c r="Z4910"/>
      <c r="AA4910"/>
    </row>
    <row r="4911" spans="1:27" s="44" customFormat="1" x14ac:dyDescent="0.15">
      <c r="A4911" s="66"/>
      <c r="O4911"/>
      <c r="T4911"/>
      <c r="U4911"/>
      <c r="V4911"/>
      <c r="W4911"/>
      <c r="X4911"/>
      <c r="Y4911"/>
      <c r="Z4911"/>
      <c r="AA4911"/>
    </row>
    <row r="4912" spans="1:27" s="44" customFormat="1" x14ac:dyDescent="0.15">
      <c r="A4912" s="66"/>
      <c r="O4912"/>
      <c r="T4912"/>
      <c r="U4912"/>
      <c r="V4912"/>
      <c r="W4912"/>
      <c r="X4912"/>
      <c r="Y4912"/>
      <c r="Z4912"/>
      <c r="AA4912"/>
    </row>
    <row r="4913" spans="1:27" s="44" customFormat="1" x14ac:dyDescent="0.15">
      <c r="A4913" s="66"/>
      <c r="O4913"/>
      <c r="T4913"/>
      <c r="U4913"/>
      <c r="V4913"/>
      <c r="W4913"/>
      <c r="X4913"/>
      <c r="Y4913"/>
      <c r="Z4913"/>
      <c r="AA4913"/>
    </row>
    <row r="4914" spans="1:27" s="44" customFormat="1" x14ac:dyDescent="0.15">
      <c r="A4914" s="66"/>
      <c r="O4914"/>
      <c r="T4914"/>
      <c r="U4914"/>
      <c r="V4914"/>
      <c r="W4914"/>
      <c r="X4914"/>
      <c r="Y4914"/>
      <c r="Z4914"/>
      <c r="AA4914"/>
    </row>
    <row r="4915" spans="1:27" s="44" customFormat="1" x14ac:dyDescent="0.15">
      <c r="A4915" s="66"/>
      <c r="O4915"/>
      <c r="T4915"/>
      <c r="U4915"/>
      <c r="V4915"/>
      <c r="W4915"/>
      <c r="X4915"/>
      <c r="Y4915"/>
      <c r="Z4915"/>
      <c r="AA4915"/>
    </row>
    <row r="4916" spans="1:27" s="44" customFormat="1" x14ac:dyDescent="0.15">
      <c r="A4916" s="66"/>
      <c r="O4916"/>
      <c r="T4916"/>
      <c r="U4916"/>
      <c r="V4916"/>
      <c r="W4916"/>
      <c r="X4916"/>
      <c r="Y4916"/>
      <c r="Z4916"/>
      <c r="AA4916"/>
    </row>
    <row r="4917" spans="1:27" s="44" customFormat="1" x14ac:dyDescent="0.15">
      <c r="A4917" s="66"/>
      <c r="O4917"/>
      <c r="T4917"/>
      <c r="U4917"/>
      <c r="V4917"/>
      <c r="W4917"/>
      <c r="X4917"/>
      <c r="Y4917"/>
      <c r="Z4917"/>
      <c r="AA4917"/>
    </row>
    <row r="4918" spans="1:27" s="44" customFormat="1" x14ac:dyDescent="0.15">
      <c r="A4918" s="66"/>
      <c r="O4918"/>
      <c r="T4918"/>
      <c r="U4918"/>
      <c r="V4918"/>
      <c r="W4918"/>
      <c r="X4918"/>
      <c r="Y4918"/>
      <c r="Z4918"/>
      <c r="AA4918"/>
    </row>
    <row r="4919" spans="1:27" s="44" customFormat="1" x14ac:dyDescent="0.15">
      <c r="A4919" s="66"/>
      <c r="O4919"/>
      <c r="T4919"/>
      <c r="U4919"/>
      <c r="V4919"/>
      <c r="W4919"/>
      <c r="X4919"/>
      <c r="Y4919"/>
      <c r="Z4919"/>
      <c r="AA4919"/>
    </row>
    <row r="4920" spans="1:27" s="44" customFormat="1" x14ac:dyDescent="0.15">
      <c r="A4920" s="66"/>
      <c r="O4920"/>
      <c r="T4920"/>
      <c r="U4920"/>
      <c r="V4920"/>
      <c r="W4920"/>
      <c r="X4920"/>
      <c r="Y4920"/>
      <c r="Z4920"/>
      <c r="AA4920"/>
    </row>
    <row r="4921" spans="1:27" s="44" customFormat="1" x14ac:dyDescent="0.15">
      <c r="A4921" s="66"/>
      <c r="O4921"/>
      <c r="T4921"/>
      <c r="U4921"/>
      <c r="V4921"/>
      <c r="W4921"/>
      <c r="X4921"/>
      <c r="Y4921"/>
      <c r="Z4921"/>
      <c r="AA4921"/>
    </row>
    <row r="4922" spans="1:27" s="44" customFormat="1" x14ac:dyDescent="0.15">
      <c r="A4922" s="66"/>
      <c r="O4922"/>
      <c r="T4922"/>
      <c r="U4922"/>
      <c r="V4922"/>
      <c r="W4922"/>
      <c r="X4922"/>
      <c r="Y4922"/>
      <c r="Z4922"/>
      <c r="AA4922"/>
    </row>
    <row r="4923" spans="1:27" s="44" customFormat="1" x14ac:dyDescent="0.15">
      <c r="A4923" s="66"/>
      <c r="O4923"/>
      <c r="T4923"/>
      <c r="U4923"/>
      <c r="V4923"/>
      <c r="W4923"/>
      <c r="X4923"/>
      <c r="Y4923"/>
      <c r="Z4923"/>
      <c r="AA4923"/>
    </row>
    <row r="4924" spans="1:27" s="44" customFormat="1" x14ac:dyDescent="0.15">
      <c r="A4924" s="66"/>
      <c r="O4924"/>
      <c r="T4924"/>
      <c r="U4924"/>
      <c r="V4924"/>
      <c r="W4924"/>
      <c r="X4924"/>
      <c r="Y4924"/>
      <c r="Z4924"/>
      <c r="AA4924"/>
    </row>
    <row r="4925" spans="1:27" s="44" customFormat="1" x14ac:dyDescent="0.15">
      <c r="A4925" s="66"/>
      <c r="O4925"/>
      <c r="T4925"/>
      <c r="U4925"/>
      <c r="V4925"/>
      <c r="W4925"/>
      <c r="X4925"/>
      <c r="Y4925"/>
      <c r="Z4925"/>
      <c r="AA4925"/>
    </row>
    <row r="4926" spans="1:27" s="44" customFormat="1" x14ac:dyDescent="0.15">
      <c r="A4926" s="66"/>
      <c r="O4926"/>
      <c r="T4926"/>
      <c r="U4926"/>
      <c r="V4926"/>
      <c r="W4926"/>
      <c r="X4926"/>
      <c r="Y4926"/>
      <c r="Z4926"/>
      <c r="AA4926"/>
    </row>
    <row r="4927" spans="1:27" s="44" customFormat="1" x14ac:dyDescent="0.15">
      <c r="A4927" s="66"/>
      <c r="O4927"/>
      <c r="T4927"/>
      <c r="U4927"/>
      <c r="V4927"/>
      <c r="W4927"/>
      <c r="X4927"/>
      <c r="Y4927"/>
      <c r="Z4927"/>
      <c r="AA4927"/>
    </row>
    <row r="4928" spans="1:27" s="44" customFormat="1" x14ac:dyDescent="0.15">
      <c r="A4928" s="66"/>
      <c r="O4928"/>
      <c r="T4928"/>
      <c r="U4928"/>
      <c r="V4928"/>
      <c r="W4928"/>
      <c r="X4928"/>
      <c r="Y4928"/>
      <c r="Z4928"/>
      <c r="AA4928"/>
    </row>
    <row r="4929" spans="1:27" s="44" customFormat="1" x14ac:dyDescent="0.15">
      <c r="A4929" s="66"/>
      <c r="O4929"/>
      <c r="T4929"/>
      <c r="U4929"/>
      <c r="V4929"/>
      <c r="W4929"/>
      <c r="X4929"/>
      <c r="Y4929"/>
      <c r="Z4929"/>
      <c r="AA4929"/>
    </row>
    <row r="4930" spans="1:27" s="44" customFormat="1" x14ac:dyDescent="0.15">
      <c r="A4930" s="66"/>
      <c r="O4930"/>
      <c r="T4930"/>
      <c r="U4930"/>
      <c r="V4930"/>
      <c r="W4930"/>
      <c r="X4930"/>
      <c r="Y4930"/>
      <c r="Z4930"/>
      <c r="AA4930"/>
    </row>
    <row r="4931" spans="1:27" s="44" customFormat="1" x14ac:dyDescent="0.15">
      <c r="A4931" s="66"/>
      <c r="O4931"/>
      <c r="T4931"/>
      <c r="U4931"/>
      <c r="V4931"/>
      <c r="W4931"/>
      <c r="X4931"/>
      <c r="Y4931"/>
      <c r="Z4931"/>
      <c r="AA4931"/>
    </row>
    <row r="4932" spans="1:27" s="44" customFormat="1" x14ac:dyDescent="0.15">
      <c r="A4932" s="66"/>
      <c r="O4932"/>
      <c r="T4932"/>
      <c r="U4932"/>
      <c r="V4932"/>
      <c r="W4932"/>
      <c r="X4932"/>
      <c r="Y4932"/>
      <c r="Z4932"/>
      <c r="AA4932"/>
    </row>
    <row r="4933" spans="1:27" s="44" customFormat="1" x14ac:dyDescent="0.15">
      <c r="A4933" s="66"/>
      <c r="O4933"/>
      <c r="T4933"/>
      <c r="U4933"/>
      <c r="V4933"/>
      <c r="W4933"/>
      <c r="X4933"/>
      <c r="Y4933"/>
      <c r="Z4933"/>
      <c r="AA4933"/>
    </row>
    <row r="4934" spans="1:27" s="44" customFormat="1" x14ac:dyDescent="0.15">
      <c r="A4934" s="66"/>
      <c r="O4934"/>
      <c r="T4934"/>
      <c r="U4934"/>
      <c r="V4934"/>
      <c r="W4934"/>
      <c r="X4934"/>
      <c r="Y4934"/>
      <c r="Z4934"/>
      <c r="AA4934"/>
    </row>
    <row r="4935" spans="1:27" s="44" customFormat="1" x14ac:dyDescent="0.15">
      <c r="A4935" s="66"/>
      <c r="O4935"/>
      <c r="T4935"/>
      <c r="U4935"/>
      <c r="V4935"/>
      <c r="W4935"/>
      <c r="X4935"/>
      <c r="Y4935"/>
      <c r="Z4935"/>
      <c r="AA4935"/>
    </row>
    <row r="4936" spans="1:27" s="44" customFormat="1" x14ac:dyDescent="0.15">
      <c r="A4936" s="66"/>
      <c r="O4936"/>
      <c r="T4936"/>
      <c r="U4936"/>
      <c r="V4936"/>
      <c r="W4936"/>
      <c r="X4936"/>
      <c r="Y4936"/>
      <c r="Z4936"/>
      <c r="AA4936"/>
    </row>
    <row r="4937" spans="1:27" s="44" customFormat="1" x14ac:dyDescent="0.15">
      <c r="A4937" s="66"/>
      <c r="O4937"/>
      <c r="T4937"/>
      <c r="U4937"/>
      <c r="V4937"/>
      <c r="W4937"/>
      <c r="X4937"/>
      <c r="Y4937"/>
      <c r="Z4937"/>
      <c r="AA4937"/>
    </row>
    <row r="4938" spans="1:27" s="44" customFormat="1" x14ac:dyDescent="0.15">
      <c r="A4938" s="66"/>
      <c r="O4938"/>
      <c r="T4938"/>
      <c r="U4938"/>
      <c r="V4938"/>
      <c r="W4938"/>
      <c r="X4938"/>
      <c r="Y4938"/>
      <c r="Z4938"/>
      <c r="AA4938"/>
    </row>
    <row r="4939" spans="1:27" s="44" customFormat="1" x14ac:dyDescent="0.15">
      <c r="A4939" s="66"/>
      <c r="O4939"/>
      <c r="T4939"/>
      <c r="U4939"/>
      <c r="V4939"/>
      <c r="W4939"/>
      <c r="X4939"/>
      <c r="Y4939"/>
      <c r="Z4939"/>
      <c r="AA4939"/>
    </row>
    <row r="4940" spans="1:27" s="44" customFormat="1" x14ac:dyDescent="0.15">
      <c r="A4940" s="66"/>
      <c r="O4940"/>
      <c r="T4940"/>
      <c r="U4940"/>
      <c r="V4940"/>
      <c r="W4940"/>
      <c r="X4940"/>
      <c r="Y4940"/>
      <c r="Z4940"/>
      <c r="AA4940"/>
    </row>
    <row r="4941" spans="1:27" s="44" customFormat="1" x14ac:dyDescent="0.15">
      <c r="A4941" s="66"/>
      <c r="O4941"/>
      <c r="T4941"/>
      <c r="U4941"/>
      <c r="V4941"/>
      <c r="W4941"/>
      <c r="X4941"/>
      <c r="Y4941"/>
      <c r="Z4941"/>
      <c r="AA4941"/>
    </row>
    <row r="4942" spans="1:27" s="44" customFormat="1" x14ac:dyDescent="0.15">
      <c r="A4942" s="66"/>
      <c r="O4942"/>
      <c r="T4942"/>
      <c r="U4942"/>
      <c r="V4942"/>
      <c r="W4942"/>
      <c r="X4942"/>
      <c r="Y4942"/>
      <c r="Z4942"/>
      <c r="AA4942"/>
    </row>
    <row r="4943" spans="1:27" s="44" customFormat="1" x14ac:dyDescent="0.15">
      <c r="A4943" s="66"/>
      <c r="O4943"/>
      <c r="T4943"/>
      <c r="U4943"/>
      <c r="V4943"/>
      <c r="W4943"/>
      <c r="X4943"/>
      <c r="Y4943"/>
      <c r="Z4943"/>
      <c r="AA4943"/>
    </row>
    <row r="4944" spans="1:27" s="44" customFormat="1" x14ac:dyDescent="0.15">
      <c r="A4944" s="66"/>
      <c r="O4944"/>
      <c r="T4944"/>
      <c r="U4944"/>
      <c r="V4944"/>
      <c r="W4944"/>
      <c r="X4944"/>
      <c r="Y4944"/>
      <c r="Z4944"/>
      <c r="AA4944"/>
    </row>
    <row r="4945" spans="1:27" s="44" customFormat="1" x14ac:dyDescent="0.15">
      <c r="A4945" s="66"/>
      <c r="O4945"/>
      <c r="T4945"/>
      <c r="U4945"/>
      <c r="V4945"/>
      <c r="W4945"/>
      <c r="X4945"/>
      <c r="Y4945"/>
      <c r="Z4945"/>
      <c r="AA4945"/>
    </row>
    <row r="4946" spans="1:27" s="44" customFormat="1" x14ac:dyDescent="0.15">
      <c r="A4946" s="66"/>
      <c r="O4946"/>
      <c r="T4946"/>
      <c r="U4946"/>
      <c r="V4946"/>
      <c r="W4946"/>
      <c r="X4946"/>
      <c r="Y4946"/>
      <c r="Z4946"/>
      <c r="AA4946"/>
    </row>
    <row r="4947" spans="1:27" s="44" customFormat="1" x14ac:dyDescent="0.15">
      <c r="A4947" s="66"/>
      <c r="O4947"/>
      <c r="T4947"/>
      <c r="U4947"/>
      <c r="V4947"/>
      <c r="W4947"/>
      <c r="X4947"/>
      <c r="Y4947"/>
      <c r="Z4947"/>
      <c r="AA4947"/>
    </row>
    <row r="4948" spans="1:27" s="44" customFormat="1" x14ac:dyDescent="0.15">
      <c r="A4948" s="66"/>
      <c r="O4948"/>
      <c r="T4948"/>
      <c r="U4948"/>
      <c r="V4948"/>
      <c r="W4948"/>
      <c r="X4948"/>
      <c r="Y4948"/>
      <c r="Z4948"/>
      <c r="AA4948"/>
    </row>
    <row r="4949" spans="1:27" s="44" customFormat="1" x14ac:dyDescent="0.15">
      <c r="A4949" s="66"/>
      <c r="O4949"/>
      <c r="T4949"/>
      <c r="U4949"/>
      <c r="V4949"/>
      <c r="W4949"/>
      <c r="X4949"/>
      <c r="Y4949"/>
      <c r="Z4949"/>
      <c r="AA4949"/>
    </row>
    <row r="4950" spans="1:27" s="44" customFormat="1" x14ac:dyDescent="0.15">
      <c r="A4950" s="66"/>
      <c r="O4950"/>
      <c r="T4950"/>
      <c r="U4950"/>
      <c r="V4950"/>
      <c r="W4950"/>
      <c r="X4950"/>
      <c r="Y4950"/>
      <c r="Z4950"/>
      <c r="AA4950"/>
    </row>
    <row r="4951" spans="1:27" s="44" customFormat="1" x14ac:dyDescent="0.15">
      <c r="A4951" s="66"/>
      <c r="O4951"/>
      <c r="T4951"/>
      <c r="U4951"/>
      <c r="V4951"/>
      <c r="W4951"/>
      <c r="X4951"/>
      <c r="Y4951"/>
      <c r="Z4951"/>
      <c r="AA4951"/>
    </row>
    <row r="4952" spans="1:27" s="44" customFormat="1" x14ac:dyDescent="0.15">
      <c r="A4952" s="66"/>
      <c r="O4952"/>
      <c r="T4952"/>
      <c r="U4952"/>
      <c r="V4952"/>
      <c r="W4952"/>
      <c r="X4952"/>
      <c r="Y4952"/>
      <c r="Z4952"/>
      <c r="AA4952"/>
    </row>
    <row r="4953" spans="1:27" s="44" customFormat="1" x14ac:dyDescent="0.15">
      <c r="A4953" s="66"/>
      <c r="O4953"/>
      <c r="T4953"/>
      <c r="U4953"/>
      <c r="V4953"/>
      <c r="W4953"/>
      <c r="X4953"/>
      <c r="Y4953"/>
      <c r="Z4953"/>
      <c r="AA4953"/>
    </row>
    <row r="4954" spans="1:27" s="44" customFormat="1" x14ac:dyDescent="0.15">
      <c r="A4954" s="66"/>
      <c r="O4954"/>
      <c r="T4954"/>
      <c r="U4954"/>
      <c r="V4954"/>
      <c r="W4954"/>
      <c r="X4954"/>
      <c r="Y4954"/>
      <c r="Z4954"/>
      <c r="AA4954"/>
    </row>
    <row r="4955" spans="1:27" s="44" customFormat="1" x14ac:dyDescent="0.15">
      <c r="A4955" s="66"/>
      <c r="O4955"/>
      <c r="T4955"/>
      <c r="U4955"/>
      <c r="V4955"/>
      <c r="W4955"/>
      <c r="X4955"/>
      <c r="Y4955"/>
      <c r="Z4955"/>
      <c r="AA4955"/>
    </row>
    <row r="4956" spans="1:27" s="44" customFormat="1" x14ac:dyDescent="0.15">
      <c r="A4956" s="66"/>
      <c r="O4956"/>
      <c r="T4956"/>
      <c r="U4956"/>
      <c r="V4956"/>
      <c r="W4956"/>
      <c r="X4956"/>
      <c r="Y4956"/>
      <c r="Z4956"/>
      <c r="AA4956"/>
    </row>
    <row r="4957" spans="1:27" s="44" customFormat="1" x14ac:dyDescent="0.15">
      <c r="A4957" s="66"/>
      <c r="O4957"/>
      <c r="T4957"/>
      <c r="U4957"/>
      <c r="V4957"/>
      <c r="W4957"/>
      <c r="X4957"/>
      <c r="Y4957"/>
      <c r="Z4957"/>
      <c r="AA4957"/>
    </row>
    <row r="4958" spans="1:27" s="44" customFormat="1" x14ac:dyDescent="0.15">
      <c r="A4958" s="66"/>
      <c r="O4958"/>
      <c r="T4958"/>
      <c r="U4958"/>
      <c r="V4958"/>
      <c r="W4958"/>
      <c r="X4958"/>
      <c r="Y4958"/>
      <c r="Z4958"/>
      <c r="AA4958"/>
    </row>
    <row r="4959" spans="1:27" s="44" customFormat="1" x14ac:dyDescent="0.15">
      <c r="A4959" s="66"/>
      <c r="O4959"/>
      <c r="T4959"/>
      <c r="U4959"/>
      <c r="V4959"/>
      <c r="W4959"/>
      <c r="X4959"/>
      <c r="Y4959"/>
      <c r="Z4959"/>
      <c r="AA4959"/>
    </row>
    <row r="4960" spans="1:27" s="44" customFormat="1" x14ac:dyDescent="0.15">
      <c r="A4960" s="66"/>
      <c r="O4960"/>
      <c r="T4960"/>
      <c r="U4960"/>
      <c r="V4960"/>
      <c r="W4960"/>
      <c r="X4960"/>
      <c r="Y4960"/>
      <c r="Z4960"/>
      <c r="AA4960"/>
    </row>
    <row r="4961" spans="1:27" s="44" customFormat="1" x14ac:dyDescent="0.15">
      <c r="A4961" s="66"/>
      <c r="O4961"/>
      <c r="T4961"/>
      <c r="U4961"/>
      <c r="V4961"/>
      <c r="W4961"/>
      <c r="X4961"/>
      <c r="Y4961"/>
      <c r="Z4961"/>
      <c r="AA4961"/>
    </row>
    <row r="4962" spans="1:27" s="44" customFormat="1" x14ac:dyDescent="0.15">
      <c r="A4962" s="66"/>
      <c r="O4962"/>
      <c r="T4962"/>
      <c r="U4962"/>
      <c r="V4962"/>
      <c r="W4962"/>
      <c r="X4962"/>
      <c r="Y4962"/>
      <c r="Z4962"/>
      <c r="AA4962"/>
    </row>
    <row r="4963" spans="1:27" s="44" customFormat="1" x14ac:dyDescent="0.15">
      <c r="A4963" s="66"/>
      <c r="O4963"/>
      <c r="T4963"/>
      <c r="U4963"/>
      <c r="V4963"/>
      <c r="W4963"/>
      <c r="X4963"/>
      <c r="Y4963"/>
      <c r="Z4963"/>
      <c r="AA4963"/>
    </row>
    <row r="4964" spans="1:27" s="44" customFormat="1" x14ac:dyDescent="0.15">
      <c r="A4964" s="66"/>
      <c r="O4964"/>
      <c r="T4964"/>
      <c r="U4964"/>
      <c r="V4964"/>
      <c r="W4964"/>
      <c r="X4964"/>
      <c r="Y4964"/>
      <c r="Z4964"/>
      <c r="AA4964"/>
    </row>
    <row r="4965" spans="1:27" s="44" customFormat="1" x14ac:dyDescent="0.15">
      <c r="A4965" s="66"/>
      <c r="O4965"/>
      <c r="T4965"/>
      <c r="U4965"/>
      <c r="V4965"/>
      <c r="W4965"/>
      <c r="X4965"/>
      <c r="Y4965"/>
      <c r="Z4965"/>
      <c r="AA4965"/>
    </row>
    <row r="4966" spans="1:27" s="44" customFormat="1" x14ac:dyDescent="0.15">
      <c r="A4966" s="66"/>
      <c r="O4966"/>
      <c r="T4966"/>
      <c r="U4966"/>
      <c r="V4966"/>
      <c r="W4966"/>
      <c r="X4966"/>
      <c r="Y4966"/>
      <c r="Z4966"/>
      <c r="AA4966"/>
    </row>
    <row r="4967" spans="1:27" s="44" customFormat="1" x14ac:dyDescent="0.15">
      <c r="A4967" s="66"/>
      <c r="O4967"/>
      <c r="T4967"/>
      <c r="U4967"/>
      <c r="V4967"/>
      <c r="W4967"/>
      <c r="X4967"/>
      <c r="Y4967"/>
      <c r="Z4967"/>
      <c r="AA4967"/>
    </row>
    <row r="4968" spans="1:27" s="44" customFormat="1" x14ac:dyDescent="0.15">
      <c r="A4968" s="66"/>
      <c r="O4968"/>
      <c r="T4968"/>
      <c r="U4968"/>
      <c r="V4968"/>
      <c r="W4968"/>
      <c r="X4968"/>
      <c r="Y4968"/>
      <c r="Z4968"/>
      <c r="AA4968"/>
    </row>
    <row r="4969" spans="1:27" s="44" customFormat="1" x14ac:dyDescent="0.15">
      <c r="A4969" s="66"/>
      <c r="O4969"/>
      <c r="T4969"/>
      <c r="U4969"/>
      <c r="V4969"/>
      <c r="W4969"/>
      <c r="X4969"/>
      <c r="Y4969"/>
      <c r="Z4969"/>
      <c r="AA4969"/>
    </row>
    <row r="4970" spans="1:27" s="44" customFormat="1" x14ac:dyDescent="0.15">
      <c r="A4970" s="66"/>
      <c r="O4970"/>
      <c r="T4970"/>
      <c r="U4970"/>
      <c r="V4970"/>
      <c r="W4970"/>
      <c r="X4970"/>
      <c r="Y4970"/>
      <c r="Z4970"/>
      <c r="AA4970"/>
    </row>
    <row r="4971" spans="1:27" s="44" customFormat="1" x14ac:dyDescent="0.15">
      <c r="A4971" s="66"/>
      <c r="O4971"/>
      <c r="T4971"/>
      <c r="U4971"/>
      <c r="V4971"/>
      <c r="W4971"/>
      <c r="X4971"/>
      <c r="Y4971"/>
      <c r="Z4971"/>
      <c r="AA4971"/>
    </row>
    <row r="4972" spans="1:27" s="44" customFormat="1" x14ac:dyDescent="0.15">
      <c r="A4972" s="66"/>
      <c r="O4972"/>
      <c r="T4972"/>
      <c r="U4972"/>
      <c r="V4972"/>
      <c r="W4972"/>
      <c r="X4972"/>
      <c r="Y4972"/>
      <c r="Z4972"/>
      <c r="AA4972"/>
    </row>
    <row r="4973" spans="1:27" s="44" customFormat="1" x14ac:dyDescent="0.15">
      <c r="A4973" s="66"/>
      <c r="O4973"/>
      <c r="T4973"/>
      <c r="U4973"/>
      <c r="V4973"/>
      <c r="W4973"/>
      <c r="X4973"/>
      <c r="Y4973"/>
      <c r="Z4973"/>
      <c r="AA4973"/>
    </row>
    <row r="4974" spans="1:27" s="44" customFormat="1" x14ac:dyDescent="0.15">
      <c r="A4974" s="66"/>
      <c r="O4974"/>
      <c r="T4974"/>
      <c r="U4974"/>
      <c r="V4974"/>
      <c r="W4974"/>
      <c r="X4974"/>
      <c r="Y4974"/>
      <c r="Z4974"/>
      <c r="AA4974"/>
    </row>
    <row r="4975" spans="1:27" s="44" customFormat="1" x14ac:dyDescent="0.15">
      <c r="A4975" s="66"/>
      <c r="O4975"/>
      <c r="T4975"/>
      <c r="U4975"/>
      <c r="V4975"/>
      <c r="W4975"/>
      <c r="X4975"/>
      <c r="Y4975"/>
      <c r="Z4975"/>
      <c r="AA4975"/>
    </row>
    <row r="4976" spans="1:27" s="44" customFormat="1" x14ac:dyDescent="0.15">
      <c r="A4976" s="66"/>
      <c r="O4976"/>
      <c r="T4976"/>
      <c r="U4976"/>
      <c r="V4976"/>
      <c r="W4976"/>
      <c r="X4976"/>
      <c r="Y4976"/>
      <c r="Z4976"/>
      <c r="AA4976"/>
    </row>
    <row r="4977" spans="1:27" s="44" customFormat="1" x14ac:dyDescent="0.15">
      <c r="A4977" s="66"/>
      <c r="O4977"/>
      <c r="T4977"/>
      <c r="U4977"/>
      <c r="V4977"/>
      <c r="W4977"/>
      <c r="X4977"/>
      <c r="Y4977"/>
      <c r="Z4977"/>
      <c r="AA4977"/>
    </row>
    <row r="4978" spans="1:27" s="44" customFormat="1" x14ac:dyDescent="0.15">
      <c r="A4978" s="66"/>
      <c r="O4978"/>
      <c r="T4978"/>
      <c r="U4978"/>
      <c r="V4978"/>
      <c r="W4978"/>
      <c r="X4978"/>
      <c r="Y4978"/>
      <c r="Z4978"/>
      <c r="AA4978"/>
    </row>
    <row r="4979" spans="1:27" s="44" customFormat="1" x14ac:dyDescent="0.15">
      <c r="A4979" s="66"/>
      <c r="O4979"/>
      <c r="T4979"/>
      <c r="U4979"/>
      <c r="V4979"/>
      <c r="W4979"/>
      <c r="X4979"/>
      <c r="Y4979"/>
      <c r="Z4979"/>
      <c r="AA4979"/>
    </row>
    <row r="4980" spans="1:27" s="44" customFormat="1" x14ac:dyDescent="0.15">
      <c r="A4980" s="66"/>
      <c r="O4980"/>
      <c r="T4980"/>
      <c r="U4980"/>
      <c r="V4980"/>
      <c r="W4980"/>
      <c r="X4980"/>
      <c r="Y4980"/>
      <c r="Z4980"/>
      <c r="AA4980"/>
    </row>
    <row r="4981" spans="1:27" s="44" customFormat="1" x14ac:dyDescent="0.15">
      <c r="A4981" s="66"/>
      <c r="O4981"/>
      <c r="T4981"/>
      <c r="U4981"/>
      <c r="V4981"/>
      <c r="W4981"/>
      <c r="X4981"/>
      <c r="Y4981"/>
      <c r="Z4981"/>
      <c r="AA4981"/>
    </row>
    <row r="4982" spans="1:27" s="44" customFormat="1" x14ac:dyDescent="0.15">
      <c r="A4982" s="66"/>
      <c r="O4982"/>
      <c r="T4982"/>
      <c r="U4982"/>
      <c r="V4982"/>
      <c r="W4982"/>
      <c r="X4982"/>
      <c r="Y4982"/>
      <c r="Z4982"/>
      <c r="AA4982"/>
    </row>
    <row r="4983" spans="1:27" s="44" customFormat="1" x14ac:dyDescent="0.15">
      <c r="A4983" s="66"/>
      <c r="O4983"/>
      <c r="T4983"/>
      <c r="U4983"/>
      <c r="V4983"/>
      <c r="W4983"/>
      <c r="X4983"/>
      <c r="Y4983"/>
      <c r="Z4983"/>
      <c r="AA4983"/>
    </row>
    <row r="4984" spans="1:27" s="44" customFormat="1" x14ac:dyDescent="0.15">
      <c r="A4984" s="66"/>
      <c r="O4984"/>
      <c r="T4984"/>
      <c r="U4984"/>
      <c r="V4984"/>
      <c r="W4984"/>
      <c r="X4984"/>
      <c r="Y4984"/>
      <c r="Z4984"/>
      <c r="AA4984"/>
    </row>
    <row r="4985" spans="1:27" s="44" customFormat="1" x14ac:dyDescent="0.15">
      <c r="A4985" s="66"/>
      <c r="O4985"/>
      <c r="T4985"/>
      <c r="U4985"/>
      <c r="V4985"/>
      <c r="W4985"/>
      <c r="X4985"/>
      <c r="Y4985"/>
      <c r="Z4985"/>
      <c r="AA4985"/>
    </row>
    <row r="4986" spans="1:27" s="44" customFormat="1" x14ac:dyDescent="0.15">
      <c r="A4986" s="66"/>
      <c r="O4986"/>
      <c r="T4986"/>
      <c r="U4986"/>
      <c r="V4986"/>
      <c r="W4986"/>
      <c r="X4986"/>
      <c r="Y4986"/>
      <c r="Z4986"/>
      <c r="AA4986"/>
    </row>
    <row r="4987" spans="1:27" s="44" customFormat="1" x14ac:dyDescent="0.15">
      <c r="A4987" s="66"/>
      <c r="O4987"/>
      <c r="T4987"/>
      <c r="U4987"/>
      <c r="V4987"/>
      <c r="W4987"/>
      <c r="X4987"/>
      <c r="Y4987"/>
      <c r="Z4987"/>
      <c r="AA4987"/>
    </row>
    <row r="4988" spans="1:27" s="44" customFormat="1" x14ac:dyDescent="0.15">
      <c r="A4988" s="66"/>
      <c r="O4988"/>
      <c r="T4988"/>
      <c r="U4988"/>
      <c r="V4988"/>
      <c r="W4988"/>
      <c r="X4988"/>
      <c r="Y4988"/>
      <c r="Z4988"/>
      <c r="AA4988"/>
    </row>
    <row r="4989" spans="1:27" s="44" customFormat="1" x14ac:dyDescent="0.15">
      <c r="A4989" s="66"/>
      <c r="O4989"/>
      <c r="T4989"/>
      <c r="U4989"/>
      <c r="V4989"/>
      <c r="W4989"/>
      <c r="X4989"/>
      <c r="Y4989"/>
      <c r="Z4989"/>
      <c r="AA4989"/>
    </row>
    <row r="4990" spans="1:27" s="44" customFormat="1" x14ac:dyDescent="0.15">
      <c r="A4990" s="66"/>
      <c r="O4990"/>
      <c r="T4990"/>
      <c r="U4990"/>
      <c r="V4990"/>
      <c r="W4990"/>
      <c r="X4990"/>
      <c r="Y4990"/>
      <c r="Z4990"/>
      <c r="AA4990"/>
    </row>
    <row r="4991" spans="1:27" s="44" customFormat="1" x14ac:dyDescent="0.15">
      <c r="A4991" s="66"/>
      <c r="O4991"/>
      <c r="T4991"/>
      <c r="U4991"/>
      <c r="V4991"/>
      <c r="W4991"/>
      <c r="X4991"/>
      <c r="Y4991"/>
      <c r="Z4991"/>
      <c r="AA4991"/>
    </row>
    <row r="4992" spans="1:27" s="44" customFormat="1" x14ac:dyDescent="0.15">
      <c r="A4992" s="66"/>
      <c r="O4992"/>
      <c r="T4992"/>
      <c r="U4992"/>
      <c r="V4992"/>
      <c r="W4992"/>
      <c r="X4992"/>
      <c r="Y4992"/>
      <c r="Z4992"/>
      <c r="AA4992"/>
    </row>
    <row r="4993" spans="1:27" s="44" customFormat="1" x14ac:dyDescent="0.15">
      <c r="A4993" s="66"/>
      <c r="O4993"/>
      <c r="T4993"/>
      <c r="U4993"/>
      <c r="V4993"/>
      <c r="W4993"/>
      <c r="X4993"/>
      <c r="Y4993"/>
      <c r="Z4993"/>
      <c r="AA4993"/>
    </row>
    <row r="4994" spans="1:27" s="44" customFormat="1" x14ac:dyDescent="0.15">
      <c r="A4994" s="66"/>
      <c r="O4994"/>
      <c r="T4994"/>
      <c r="U4994"/>
      <c r="V4994"/>
      <c r="W4994"/>
      <c r="X4994"/>
      <c r="Y4994"/>
      <c r="Z4994"/>
      <c r="AA4994"/>
    </row>
    <row r="4995" spans="1:27" s="44" customFormat="1" x14ac:dyDescent="0.15">
      <c r="A4995" s="66"/>
      <c r="O4995"/>
      <c r="T4995"/>
      <c r="U4995"/>
      <c r="V4995"/>
      <c r="W4995"/>
      <c r="X4995"/>
      <c r="Y4995"/>
      <c r="Z4995"/>
      <c r="AA4995"/>
    </row>
    <row r="4996" spans="1:27" s="44" customFormat="1" x14ac:dyDescent="0.15">
      <c r="A4996" s="66"/>
      <c r="O4996"/>
      <c r="T4996"/>
      <c r="U4996"/>
      <c r="V4996"/>
      <c r="W4996"/>
      <c r="X4996"/>
      <c r="Y4996"/>
      <c r="Z4996"/>
      <c r="AA4996"/>
    </row>
    <row r="4997" spans="1:27" s="44" customFormat="1" x14ac:dyDescent="0.15">
      <c r="A4997" s="66"/>
      <c r="O4997"/>
      <c r="T4997"/>
      <c r="U4997"/>
      <c r="V4997"/>
      <c r="W4997"/>
      <c r="X4997"/>
      <c r="Y4997"/>
      <c r="Z4997"/>
      <c r="AA4997"/>
    </row>
    <row r="4998" spans="1:27" s="44" customFormat="1" x14ac:dyDescent="0.15">
      <c r="A4998" s="66"/>
      <c r="O4998"/>
      <c r="T4998"/>
      <c r="U4998"/>
      <c r="V4998"/>
      <c r="W4998"/>
      <c r="X4998"/>
      <c r="Y4998"/>
      <c r="Z4998"/>
      <c r="AA4998"/>
    </row>
    <row r="4999" spans="1:27" s="44" customFormat="1" x14ac:dyDescent="0.15">
      <c r="A4999" s="66"/>
      <c r="O4999"/>
      <c r="T4999"/>
      <c r="U4999"/>
      <c r="V4999"/>
      <c r="W4999"/>
      <c r="X4999"/>
      <c r="Y4999"/>
      <c r="Z4999"/>
      <c r="AA4999"/>
    </row>
    <row r="5000" spans="1:27" s="44" customFormat="1" x14ac:dyDescent="0.15">
      <c r="A5000" s="66"/>
      <c r="O5000"/>
      <c r="T5000"/>
      <c r="U5000"/>
      <c r="V5000"/>
      <c r="W5000"/>
      <c r="X5000"/>
      <c r="Y5000"/>
      <c r="Z5000"/>
      <c r="AA5000"/>
    </row>
    <row r="5001" spans="1:27" s="44" customFormat="1" x14ac:dyDescent="0.15">
      <c r="A5001" s="66"/>
      <c r="O5001"/>
      <c r="T5001"/>
      <c r="U5001"/>
      <c r="V5001"/>
      <c r="W5001"/>
      <c r="X5001"/>
      <c r="Y5001"/>
      <c r="Z5001"/>
      <c r="AA5001"/>
    </row>
    <row r="5002" spans="1:27" s="44" customFormat="1" x14ac:dyDescent="0.15">
      <c r="A5002" s="66"/>
      <c r="O5002"/>
      <c r="T5002"/>
      <c r="U5002"/>
      <c r="V5002"/>
      <c r="W5002"/>
      <c r="X5002"/>
      <c r="Y5002"/>
      <c r="Z5002"/>
      <c r="AA5002"/>
    </row>
    <row r="5003" spans="1:27" s="44" customFormat="1" x14ac:dyDescent="0.15">
      <c r="A5003" s="66"/>
      <c r="O5003"/>
      <c r="T5003"/>
      <c r="U5003"/>
      <c r="V5003"/>
      <c r="W5003"/>
      <c r="X5003"/>
      <c r="Y5003"/>
      <c r="Z5003"/>
      <c r="AA5003"/>
    </row>
    <row r="5004" spans="1:27" s="44" customFormat="1" x14ac:dyDescent="0.15">
      <c r="A5004" s="66"/>
      <c r="O5004"/>
      <c r="T5004"/>
      <c r="U5004"/>
      <c r="V5004"/>
      <c r="W5004"/>
      <c r="X5004"/>
      <c r="Y5004"/>
      <c r="Z5004"/>
      <c r="AA5004"/>
    </row>
    <row r="5005" spans="1:27" s="44" customFormat="1" x14ac:dyDescent="0.15">
      <c r="A5005" s="66"/>
      <c r="O5005"/>
      <c r="T5005"/>
      <c r="U5005"/>
      <c r="V5005"/>
      <c r="W5005"/>
      <c r="X5005"/>
      <c r="Y5005"/>
      <c r="Z5005"/>
      <c r="AA5005"/>
    </row>
    <row r="5006" spans="1:27" s="44" customFormat="1" x14ac:dyDescent="0.15">
      <c r="A5006" s="66"/>
      <c r="O5006"/>
      <c r="T5006"/>
      <c r="U5006"/>
      <c r="V5006"/>
      <c r="W5006"/>
      <c r="X5006"/>
      <c r="Y5006"/>
      <c r="Z5006"/>
      <c r="AA5006"/>
    </row>
    <row r="5007" spans="1:27" s="44" customFormat="1" x14ac:dyDescent="0.15">
      <c r="A5007" s="66"/>
      <c r="O5007"/>
      <c r="T5007"/>
      <c r="U5007"/>
      <c r="V5007"/>
      <c r="W5007"/>
      <c r="X5007"/>
      <c r="Y5007"/>
      <c r="Z5007"/>
      <c r="AA5007"/>
    </row>
    <row r="5008" spans="1:27" s="44" customFormat="1" x14ac:dyDescent="0.15">
      <c r="A5008" s="66"/>
      <c r="O5008"/>
      <c r="T5008"/>
      <c r="U5008"/>
      <c r="V5008"/>
      <c r="W5008"/>
      <c r="X5008"/>
      <c r="Y5008"/>
      <c r="Z5008"/>
      <c r="AA5008"/>
    </row>
    <row r="5009" spans="1:27" s="44" customFormat="1" x14ac:dyDescent="0.15">
      <c r="A5009" s="66"/>
      <c r="O5009"/>
      <c r="T5009"/>
      <c r="U5009"/>
      <c r="V5009"/>
      <c r="W5009"/>
      <c r="X5009"/>
      <c r="Y5009"/>
      <c r="Z5009"/>
      <c r="AA5009"/>
    </row>
    <row r="5010" spans="1:27" s="44" customFormat="1" x14ac:dyDescent="0.15">
      <c r="A5010" s="66"/>
      <c r="O5010"/>
      <c r="T5010"/>
      <c r="U5010"/>
      <c r="V5010"/>
      <c r="W5010"/>
      <c r="X5010"/>
      <c r="Y5010"/>
      <c r="Z5010"/>
      <c r="AA5010"/>
    </row>
    <row r="5011" spans="1:27" s="44" customFormat="1" x14ac:dyDescent="0.15">
      <c r="A5011" s="66"/>
      <c r="O5011"/>
      <c r="T5011"/>
      <c r="U5011"/>
      <c r="V5011"/>
      <c r="W5011"/>
      <c r="X5011"/>
      <c r="Y5011"/>
      <c r="Z5011"/>
      <c r="AA5011"/>
    </row>
    <row r="5012" spans="1:27" s="44" customFormat="1" x14ac:dyDescent="0.15">
      <c r="A5012" s="66"/>
      <c r="O5012"/>
      <c r="T5012"/>
      <c r="U5012"/>
      <c r="V5012"/>
      <c r="W5012"/>
      <c r="X5012"/>
      <c r="Y5012"/>
      <c r="Z5012"/>
      <c r="AA5012"/>
    </row>
    <row r="5013" spans="1:27" s="44" customFormat="1" x14ac:dyDescent="0.15">
      <c r="A5013" s="66"/>
      <c r="O5013"/>
      <c r="T5013"/>
      <c r="U5013"/>
      <c r="V5013"/>
      <c r="W5013"/>
      <c r="X5013"/>
      <c r="Y5013"/>
      <c r="Z5013"/>
      <c r="AA5013"/>
    </row>
    <row r="5014" spans="1:27" s="44" customFormat="1" x14ac:dyDescent="0.15">
      <c r="A5014" s="66"/>
      <c r="O5014"/>
      <c r="T5014"/>
      <c r="U5014"/>
      <c r="V5014"/>
      <c r="W5014"/>
      <c r="X5014"/>
      <c r="Y5014"/>
      <c r="Z5014"/>
      <c r="AA5014"/>
    </row>
    <row r="5015" spans="1:27" s="44" customFormat="1" x14ac:dyDescent="0.15">
      <c r="A5015" s="66"/>
      <c r="O5015"/>
      <c r="T5015"/>
      <c r="U5015"/>
      <c r="V5015"/>
      <c r="W5015"/>
      <c r="X5015"/>
      <c r="Y5015"/>
      <c r="Z5015"/>
      <c r="AA5015"/>
    </row>
    <row r="5016" spans="1:27" s="44" customFormat="1" x14ac:dyDescent="0.15">
      <c r="A5016" s="66"/>
      <c r="O5016"/>
      <c r="T5016"/>
      <c r="U5016"/>
      <c r="V5016"/>
      <c r="W5016"/>
      <c r="X5016"/>
      <c r="Y5016"/>
      <c r="Z5016"/>
      <c r="AA5016"/>
    </row>
    <row r="5017" spans="1:27" s="44" customFormat="1" x14ac:dyDescent="0.15">
      <c r="A5017" s="66"/>
      <c r="O5017"/>
      <c r="T5017"/>
      <c r="U5017"/>
      <c r="V5017"/>
      <c r="W5017"/>
      <c r="X5017"/>
      <c r="Y5017"/>
      <c r="Z5017"/>
      <c r="AA5017"/>
    </row>
    <row r="5018" spans="1:27" s="44" customFormat="1" x14ac:dyDescent="0.15">
      <c r="A5018" s="66"/>
      <c r="O5018"/>
      <c r="T5018"/>
      <c r="U5018"/>
      <c r="V5018"/>
      <c r="W5018"/>
      <c r="X5018"/>
      <c r="Y5018"/>
      <c r="Z5018"/>
      <c r="AA5018"/>
    </row>
    <row r="5019" spans="1:27" s="44" customFormat="1" x14ac:dyDescent="0.15">
      <c r="A5019" s="66"/>
      <c r="O5019"/>
      <c r="T5019"/>
      <c r="U5019"/>
      <c r="V5019"/>
      <c r="W5019"/>
      <c r="X5019"/>
      <c r="Y5019"/>
      <c r="Z5019"/>
      <c r="AA5019"/>
    </row>
    <row r="5020" spans="1:27" s="44" customFormat="1" x14ac:dyDescent="0.15">
      <c r="A5020" s="66"/>
      <c r="O5020"/>
      <c r="T5020"/>
      <c r="U5020"/>
      <c r="V5020"/>
      <c r="W5020"/>
      <c r="X5020"/>
      <c r="Y5020"/>
      <c r="Z5020"/>
      <c r="AA5020"/>
    </row>
    <row r="5021" spans="1:27" s="44" customFormat="1" x14ac:dyDescent="0.15">
      <c r="A5021" s="66"/>
      <c r="O5021"/>
      <c r="T5021"/>
      <c r="U5021"/>
      <c r="V5021"/>
      <c r="W5021"/>
      <c r="X5021"/>
      <c r="Y5021"/>
      <c r="Z5021"/>
      <c r="AA5021"/>
    </row>
    <row r="5022" spans="1:27" s="44" customFormat="1" x14ac:dyDescent="0.15">
      <c r="A5022" s="66"/>
      <c r="O5022"/>
      <c r="T5022"/>
      <c r="U5022"/>
      <c r="V5022"/>
      <c r="W5022"/>
      <c r="X5022"/>
      <c r="Y5022"/>
      <c r="Z5022"/>
      <c r="AA5022"/>
    </row>
    <row r="5023" spans="1:27" s="44" customFormat="1" x14ac:dyDescent="0.15">
      <c r="A5023" s="66"/>
      <c r="O5023"/>
      <c r="T5023"/>
      <c r="U5023"/>
      <c r="V5023"/>
      <c r="W5023"/>
      <c r="X5023"/>
      <c r="Y5023"/>
      <c r="Z5023"/>
      <c r="AA5023"/>
    </row>
    <row r="5024" spans="1:27" s="44" customFormat="1" x14ac:dyDescent="0.15">
      <c r="A5024" s="66"/>
      <c r="O5024"/>
      <c r="T5024"/>
      <c r="U5024"/>
      <c r="V5024"/>
      <c r="W5024"/>
      <c r="X5024"/>
      <c r="Y5024"/>
      <c r="Z5024"/>
      <c r="AA5024"/>
    </row>
    <row r="5025" spans="1:27" s="44" customFormat="1" x14ac:dyDescent="0.15">
      <c r="A5025" s="66"/>
      <c r="O5025"/>
      <c r="T5025"/>
      <c r="U5025"/>
      <c r="V5025"/>
      <c r="W5025"/>
      <c r="X5025"/>
      <c r="Y5025"/>
      <c r="Z5025"/>
      <c r="AA5025"/>
    </row>
    <row r="5026" spans="1:27" s="44" customFormat="1" x14ac:dyDescent="0.15">
      <c r="A5026" s="66"/>
      <c r="O5026"/>
      <c r="T5026"/>
      <c r="U5026"/>
      <c r="V5026"/>
      <c r="W5026"/>
      <c r="X5026"/>
      <c r="Y5026"/>
      <c r="Z5026"/>
      <c r="AA5026"/>
    </row>
    <row r="5027" spans="1:27" s="44" customFormat="1" x14ac:dyDescent="0.15">
      <c r="A5027" s="66"/>
      <c r="O5027"/>
      <c r="T5027"/>
      <c r="U5027"/>
      <c r="V5027"/>
      <c r="W5027"/>
      <c r="X5027"/>
      <c r="Y5027"/>
      <c r="Z5027"/>
      <c r="AA5027"/>
    </row>
    <row r="5028" spans="1:27" s="44" customFormat="1" x14ac:dyDescent="0.15">
      <c r="A5028" s="66"/>
      <c r="O5028"/>
      <c r="T5028"/>
      <c r="U5028"/>
      <c r="V5028"/>
      <c r="W5028"/>
      <c r="X5028"/>
      <c r="Y5028"/>
      <c r="Z5028"/>
      <c r="AA5028"/>
    </row>
    <row r="5029" spans="1:27" s="44" customFormat="1" x14ac:dyDescent="0.15">
      <c r="A5029" s="66"/>
      <c r="O5029"/>
      <c r="T5029"/>
      <c r="U5029"/>
      <c r="V5029"/>
      <c r="W5029"/>
      <c r="X5029"/>
      <c r="Y5029"/>
      <c r="Z5029"/>
      <c r="AA5029"/>
    </row>
    <row r="5030" spans="1:27" s="44" customFormat="1" x14ac:dyDescent="0.15">
      <c r="A5030" s="66"/>
      <c r="O5030"/>
      <c r="T5030"/>
      <c r="U5030"/>
      <c r="V5030"/>
      <c r="W5030"/>
      <c r="X5030"/>
      <c r="Y5030"/>
      <c r="Z5030"/>
      <c r="AA5030"/>
    </row>
    <row r="5031" spans="1:27" s="44" customFormat="1" x14ac:dyDescent="0.15">
      <c r="A5031" s="66"/>
      <c r="O5031"/>
      <c r="T5031"/>
      <c r="U5031"/>
      <c r="V5031"/>
      <c r="W5031"/>
      <c r="X5031"/>
      <c r="Y5031"/>
      <c r="Z5031"/>
      <c r="AA5031"/>
    </row>
    <row r="5032" spans="1:27" s="44" customFormat="1" x14ac:dyDescent="0.15">
      <c r="A5032" s="66"/>
      <c r="O5032"/>
      <c r="T5032"/>
      <c r="U5032"/>
      <c r="V5032"/>
      <c r="W5032"/>
      <c r="X5032"/>
      <c r="Y5032"/>
      <c r="Z5032"/>
      <c r="AA5032"/>
    </row>
    <row r="5033" spans="1:27" s="44" customFormat="1" x14ac:dyDescent="0.15">
      <c r="A5033" s="66"/>
      <c r="O5033"/>
      <c r="T5033"/>
      <c r="U5033"/>
      <c r="V5033"/>
      <c r="W5033"/>
      <c r="X5033"/>
      <c r="Y5033"/>
      <c r="Z5033"/>
      <c r="AA5033"/>
    </row>
    <row r="5034" spans="1:27" s="44" customFormat="1" x14ac:dyDescent="0.15">
      <c r="A5034" s="66"/>
      <c r="O5034"/>
      <c r="T5034"/>
      <c r="U5034"/>
      <c r="V5034"/>
      <c r="W5034"/>
      <c r="X5034"/>
      <c r="Y5034"/>
      <c r="Z5034"/>
      <c r="AA5034"/>
    </row>
    <row r="5035" spans="1:27" s="44" customFormat="1" x14ac:dyDescent="0.15">
      <c r="A5035" s="66"/>
      <c r="O5035"/>
      <c r="T5035"/>
      <c r="U5035"/>
      <c r="V5035"/>
      <c r="W5035"/>
      <c r="X5035"/>
      <c r="Y5035"/>
      <c r="Z5035"/>
      <c r="AA5035"/>
    </row>
    <row r="5036" spans="1:27" s="44" customFormat="1" x14ac:dyDescent="0.15">
      <c r="A5036" s="66"/>
      <c r="O5036"/>
      <c r="T5036"/>
      <c r="U5036"/>
      <c r="V5036"/>
      <c r="W5036"/>
      <c r="X5036"/>
      <c r="Y5036"/>
      <c r="Z5036"/>
      <c r="AA5036"/>
    </row>
    <row r="5037" spans="1:27" s="44" customFormat="1" x14ac:dyDescent="0.15">
      <c r="A5037" s="66"/>
      <c r="O5037"/>
      <c r="T5037"/>
      <c r="U5037"/>
      <c r="V5037"/>
      <c r="W5037"/>
      <c r="X5037"/>
      <c r="Y5037"/>
      <c r="Z5037"/>
      <c r="AA5037"/>
    </row>
    <row r="5038" spans="1:27" s="44" customFormat="1" x14ac:dyDescent="0.15">
      <c r="A5038" s="66"/>
      <c r="O5038"/>
      <c r="T5038"/>
      <c r="U5038"/>
      <c r="V5038"/>
      <c r="W5038"/>
      <c r="X5038"/>
      <c r="Y5038"/>
      <c r="Z5038"/>
      <c r="AA5038"/>
    </row>
    <row r="5039" spans="1:27" s="44" customFormat="1" x14ac:dyDescent="0.15">
      <c r="A5039" s="66"/>
      <c r="O5039"/>
      <c r="T5039"/>
      <c r="U5039"/>
      <c r="V5039"/>
      <c r="W5039"/>
      <c r="X5039"/>
      <c r="Y5039"/>
      <c r="Z5039"/>
      <c r="AA5039"/>
    </row>
    <row r="5040" spans="1:27" s="44" customFormat="1" x14ac:dyDescent="0.15">
      <c r="A5040" s="66"/>
      <c r="O5040"/>
      <c r="T5040"/>
      <c r="U5040"/>
      <c r="V5040"/>
      <c r="W5040"/>
      <c r="X5040"/>
      <c r="Y5040"/>
      <c r="Z5040"/>
      <c r="AA5040"/>
    </row>
    <row r="5041" spans="1:27" s="44" customFormat="1" x14ac:dyDescent="0.15">
      <c r="A5041" s="66"/>
      <c r="O5041"/>
      <c r="T5041"/>
      <c r="U5041"/>
      <c r="V5041"/>
      <c r="W5041"/>
      <c r="X5041"/>
      <c r="Y5041"/>
      <c r="Z5041"/>
      <c r="AA5041"/>
    </row>
    <row r="5042" spans="1:27" s="44" customFormat="1" x14ac:dyDescent="0.15">
      <c r="A5042" s="66"/>
      <c r="O5042"/>
      <c r="T5042"/>
      <c r="U5042"/>
      <c r="V5042"/>
      <c r="W5042"/>
      <c r="X5042"/>
      <c r="Y5042"/>
      <c r="Z5042"/>
      <c r="AA5042"/>
    </row>
    <row r="5043" spans="1:27" s="44" customFormat="1" x14ac:dyDescent="0.15">
      <c r="A5043" s="66"/>
      <c r="O5043"/>
      <c r="T5043"/>
      <c r="U5043"/>
      <c r="V5043"/>
      <c r="W5043"/>
      <c r="X5043"/>
      <c r="Y5043"/>
      <c r="Z5043"/>
      <c r="AA5043"/>
    </row>
    <row r="5044" spans="1:27" s="44" customFormat="1" x14ac:dyDescent="0.15">
      <c r="A5044" s="66"/>
      <c r="O5044"/>
      <c r="T5044"/>
      <c r="U5044"/>
      <c r="V5044"/>
      <c r="W5044"/>
      <c r="X5044"/>
      <c r="Y5044"/>
      <c r="Z5044"/>
      <c r="AA5044"/>
    </row>
    <row r="5045" spans="1:27" s="44" customFormat="1" x14ac:dyDescent="0.15">
      <c r="A5045" s="66"/>
      <c r="O5045"/>
      <c r="T5045"/>
      <c r="U5045"/>
      <c r="V5045"/>
      <c r="W5045"/>
      <c r="X5045"/>
      <c r="Y5045"/>
      <c r="Z5045"/>
      <c r="AA5045"/>
    </row>
    <row r="5046" spans="1:27" s="44" customFormat="1" x14ac:dyDescent="0.15">
      <c r="A5046" s="66"/>
      <c r="O5046"/>
      <c r="T5046"/>
      <c r="U5046"/>
      <c r="V5046"/>
      <c r="W5046"/>
      <c r="X5046"/>
      <c r="Y5046"/>
      <c r="Z5046"/>
      <c r="AA5046"/>
    </row>
    <row r="5047" spans="1:27" s="44" customFormat="1" x14ac:dyDescent="0.15">
      <c r="A5047" s="66"/>
      <c r="O5047"/>
      <c r="T5047"/>
      <c r="U5047"/>
      <c r="V5047"/>
      <c r="W5047"/>
      <c r="X5047"/>
      <c r="Y5047"/>
      <c r="Z5047"/>
      <c r="AA5047"/>
    </row>
    <row r="5048" spans="1:27" s="44" customFormat="1" x14ac:dyDescent="0.15">
      <c r="A5048" s="66"/>
      <c r="O5048"/>
      <c r="T5048"/>
      <c r="U5048"/>
      <c r="V5048"/>
      <c r="W5048"/>
      <c r="X5048"/>
      <c r="Y5048"/>
      <c r="Z5048"/>
      <c r="AA5048"/>
    </row>
    <row r="5049" spans="1:27" s="44" customFormat="1" x14ac:dyDescent="0.15">
      <c r="A5049" s="66"/>
      <c r="O5049"/>
      <c r="T5049"/>
      <c r="U5049"/>
      <c r="V5049"/>
      <c r="W5049"/>
      <c r="X5049"/>
      <c r="Y5049"/>
      <c r="Z5049"/>
      <c r="AA5049"/>
    </row>
    <row r="5050" spans="1:27" s="44" customFormat="1" x14ac:dyDescent="0.15">
      <c r="A5050" s="66"/>
      <c r="O5050"/>
      <c r="T5050"/>
      <c r="U5050"/>
      <c r="V5050"/>
      <c r="W5050"/>
      <c r="X5050"/>
      <c r="Y5050"/>
      <c r="Z5050"/>
      <c r="AA5050"/>
    </row>
    <row r="5051" spans="1:27" s="44" customFormat="1" x14ac:dyDescent="0.15">
      <c r="A5051" s="66"/>
      <c r="O5051"/>
      <c r="T5051"/>
      <c r="U5051"/>
      <c r="V5051"/>
      <c r="W5051"/>
      <c r="X5051"/>
      <c r="Y5051"/>
      <c r="Z5051"/>
      <c r="AA5051"/>
    </row>
    <row r="5052" spans="1:27" s="44" customFormat="1" x14ac:dyDescent="0.15">
      <c r="A5052" s="66"/>
      <c r="O5052"/>
      <c r="T5052"/>
      <c r="U5052"/>
      <c r="V5052"/>
      <c r="W5052"/>
      <c r="X5052"/>
      <c r="Y5052"/>
      <c r="Z5052"/>
      <c r="AA5052"/>
    </row>
    <row r="5053" spans="1:27" s="44" customFormat="1" x14ac:dyDescent="0.15">
      <c r="A5053" s="66"/>
      <c r="O5053"/>
      <c r="T5053"/>
      <c r="U5053"/>
      <c r="V5053"/>
      <c r="W5053"/>
      <c r="X5053"/>
      <c r="Y5053"/>
      <c r="Z5053"/>
      <c r="AA5053"/>
    </row>
    <row r="5054" spans="1:27" s="44" customFormat="1" x14ac:dyDescent="0.15">
      <c r="A5054" s="66"/>
      <c r="O5054"/>
      <c r="T5054"/>
      <c r="U5054"/>
      <c r="V5054"/>
      <c r="W5054"/>
      <c r="X5054"/>
      <c r="Y5054"/>
      <c r="Z5054"/>
      <c r="AA5054"/>
    </row>
    <row r="5055" spans="1:27" s="44" customFormat="1" x14ac:dyDescent="0.15">
      <c r="A5055" s="66"/>
      <c r="O5055"/>
      <c r="T5055"/>
      <c r="U5055"/>
      <c r="V5055"/>
      <c r="W5055"/>
      <c r="X5055"/>
      <c r="Y5055"/>
      <c r="Z5055"/>
      <c r="AA5055"/>
    </row>
    <row r="5056" spans="1:27" s="44" customFormat="1" x14ac:dyDescent="0.15">
      <c r="A5056" s="66"/>
      <c r="O5056"/>
      <c r="T5056"/>
      <c r="U5056"/>
      <c r="V5056"/>
      <c r="W5056"/>
      <c r="X5056"/>
      <c r="Y5056"/>
      <c r="Z5056"/>
      <c r="AA5056"/>
    </row>
    <row r="5057" spans="1:27" s="44" customFormat="1" x14ac:dyDescent="0.15">
      <c r="A5057" s="66"/>
      <c r="O5057"/>
      <c r="T5057"/>
      <c r="U5057"/>
      <c r="V5057"/>
      <c r="W5057"/>
      <c r="X5057"/>
      <c r="Y5057"/>
      <c r="Z5057"/>
      <c r="AA5057"/>
    </row>
    <row r="5058" spans="1:27" s="44" customFormat="1" x14ac:dyDescent="0.15">
      <c r="A5058" s="66"/>
      <c r="O5058"/>
      <c r="T5058"/>
      <c r="U5058"/>
      <c r="V5058"/>
      <c r="W5058"/>
      <c r="X5058"/>
      <c r="Y5058"/>
      <c r="Z5058"/>
      <c r="AA5058"/>
    </row>
    <row r="5059" spans="1:27" s="44" customFormat="1" x14ac:dyDescent="0.15">
      <c r="A5059" s="66"/>
      <c r="O5059"/>
      <c r="T5059"/>
      <c r="U5059"/>
      <c r="V5059"/>
      <c r="W5059"/>
      <c r="X5059"/>
      <c r="Y5059"/>
      <c r="Z5059"/>
      <c r="AA5059"/>
    </row>
    <row r="5060" spans="1:27" s="44" customFormat="1" x14ac:dyDescent="0.15">
      <c r="A5060" s="66"/>
      <c r="O5060"/>
      <c r="T5060"/>
      <c r="U5060"/>
      <c r="V5060"/>
      <c r="W5060"/>
      <c r="X5060"/>
      <c r="Y5060"/>
      <c r="Z5060"/>
      <c r="AA5060"/>
    </row>
    <row r="5061" spans="1:27" s="44" customFormat="1" x14ac:dyDescent="0.15">
      <c r="A5061" s="66"/>
      <c r="O5061"/>
      <c r="T5061"/>
      <c r="U5061"/>
      <c r="V5061"/>
      <c r="W5061"/>
      <c r="X5061"/>
      <c r="Y5061"/>
      <c r="Z5061"/>
      <c r="AA5061"/>
    </row>
    <row r="5062" spans="1:27" s="44" customFormat="1" x14ac:dyDescent="0.15">
      <c r="A5062" s="66"/>
      <c r="O5062"/>
      <c r="T5062"/>
      <c r="U5062"/>
      <c r="V5062"/>
      <c r="W5062"/>
      <c r="X5062"/>
      <c r="Y5062"/>
      <c r="Z5062"/>
      <c r="AA5062"/>
    </row>
    <row r="5063" spans="1:27" s="44" customFormat="1" x14ac:dyDescent="0.15">
      <c r="A5063" s="66"/>
      <c r="O5063"/>
      <c r="T5063"/>
      <c r="U5063"/>
      <c r="V5063"/>
      <c r="W5063"/>
      <c r="X5063"/>
      <c r="Y5063"/>
      <c r="Z5063"/>
      <c r="AA5063"/>
    </row>
    <row r="5064" spans="1:27" s="44" customFormat="1" x14ac:dyDescent="0.15">
      <c r="A5064" s="66"/>
      <c r="O5064"/>
      <c r="T5064"/>
      <c r="U5064"/>
      <c r="V5064"/>
      <c r="W5064"/>
      <c r="X5064"/>
      <c r="Y5064"/>
      <c r="Z5064"/>
      <c r="AA5064"/>
    </row>
    <row r="5065" spans="1:27" s="44" customFormat="1" x14ac:dyDescent="0.15">
      <c r="A5065" s="66"/>
      <c r="O5065"/>
      <c r="T5065"/>
      <c r="U5065"/>
      <c r="V5065"/>
      <c r="W5065"/>
      <c r="X5065"/>
      <c r="Y5065"/>
      <c r="Z5065"/>
      <c r="AA5065"/>
    </row>
    <row r="5066" spans="1:27" s="44" customFormat="1" x14ac:dyDescent="0.15">
      <c r="A5066" s="66"/>
      <c r="O5066"/>
      <c r="T5066"/>
      <c r="U5066"/>
      <c r="V5066"/>
      <c r="W5066"/>
      <c r="X5066"/>
      <c r="Y5066"/>
      <c r="Z5066"/>
      <c r="AA5066"/>
    </row>
    <row r="5067" spans="1:27" s="44" customFormat="1" x14ac:dyDescent="0.15">
      <c r="A5067" s="66"/>
      <c r="O5067"/>
      <c r="T5067"/>
      <c r="U5067"/>
      <c r="V5067"/>
      <c r="W5067"/>
      <c r="X5067"/>
      <c r="Y5067"/>
      <c r="Z5067"/>
      <c r="AA5067"/>
    </row>
    <row r="5068" spans="1:27" s="44" customFormat="1" x14ac:dyDescent="0.15">
      <c r="A5068" s="66"/>
      <c r="O5068"/>
      <c r="T5068"/>
      <c r="U5068"/>
      <c r="V5068"/>
      <c r="W5068"/>
      <c r="X5068"/>
      <c r="Y5068"/>
      <c r="Z5068"/>
      <c r="AA5068"/>
    </row>
    <row r="5069" spans="1:27" s="44" customFormat="1" x14ac:dyDescent="0.15">
      <c r="A5069" s="66"/>
      <c r="O5069"/>
      <c r="T5069"/>
      <c r="U5069"/>
      <c r="V5069"/>
      <c r="W5069"/>
      <c r="X5069"/>
      <c r="Y5069"/>
      <c r="Z5069"/>
      <c r="AA5069"/>
    </row>
    <row r="5070" spans="1:27" s="44" customFormat="1" x14ac:dyDescent="0.15">
      <c r="A5070" s="66"/>
      <c r="O5070"/>
      <c r="T5070"/>
      <c r="U5070"/>
      <c r="V5070"/>
      <c r="W5070"/>
      <c r="X5070"/>
      <c r="Y5070"/>
      <c r="Z5070"/>
      <c r="AA5070"/>
    </row>
    <row r="5071" spans="1:27" s="44" customFormat="1" x14ac:dyDescent="0.15">
      <c r="A5071" s="66"/>
      <c r="O5071"/>
      <c r="T5071"/>
      <c r="U5071"/>
      <c r="V5071"/>
      <c r="W5071"/>
      <c r="X5071"/>
      <c r="Y5071"/>
      <c r="Z5071"/>
      <c r="AA5071"/>
    </row>
    <row r="5072" spans="1:27" s="44" customFormat="1" x14ac:dyDescent="0.15">
      <c r="A5072" s="66"/>
      <c r="O5072"/>
      <c r="T5072"/>
      <c r="U5072"/>
      <c r="V5072"/>
      <c r="W5072"/>
      <c r="X5072"/>
      <c r="Y5072"/>
      <c r="Z5072"/>
      <c r="AA5072"/>
    </row>
    <row r="5073" spans="1:27" s="44" customFormat="1" x14ac:dyDescent="0.15">
      <c r="A5073" s="66"/>
      <c r="O5073"/>
      <c r="T5073"/>
      <c r="U5073"/>
      <c r="V5073"/>
      <c r="W5073"/>
      <c r="X5073"/>
      <c r="Y5073"/>
      <c r="Z5073"/>
      <c r="AA5073"/>
    </row>
    <row r="5074" spans="1:27" s="44" customFormat="1" x14ac:dyDescent="0.15">
      <c r="A5074" s="66"/>
      <c r="O5074"/>
      <c r="T5074"/>
      <c r="U5074"/>
      <c r="V5074"/>
      <c r="W5074"/>
      <c r="X5074"/>
      <c r="Y5074"/>
      <c r="Z5074"/>
      <c r="AA5074"/>
    </row>
    <row r="5075" spans="1:27" s="44" customFormat="1" x14ac:dyDescent="0.15">
      <c r="A5075" s="66"/>
      <c r="O5075"/>
      <c r="T5075"/>
      <c r="U5075"/>
      <c r="V5075"/>
      <c r="W5075"/>
      <c r="X5075"/>
      <c r="Y5075"/>
      <c r="Z5075"/>
      <c r="AA5075"/>
    </row>
    <row r="5076" spans="1:27" s="44" customFormat="1" x14ac:dyDescent="0.15">
      <c r="A5076" s="66"/>
      <c r="O5076"/>
      <c r="T5076"/>
      <c r="U5076"/>
      <c r="V5076"/>
      <c r="W5076"/>
      <c r="X5076"/>
      <c r="Y5076"/>
      <c r="Z5076"/>
      <c r="AA5076"/>
    </row>
    <row r="5077" spans="1:27" s="44" customFormat="1" x14ac:dyDescent="0.15">
      <c r="A5077" s="66"/>
      <c r="O5077"/>
      <c r="T5077"/>
      <c r="U5077"/>
      <c r="V5077"/>
      <c r="W5077"/>
      <c r="X5077"/>
      <c r="Y5077"/>
      <c r="Z5077"/>
      <c r="AA5077"/>
    </row>
    <row r="5078" spans="1:27" s="44" customFormat="1" x14ac:dyDescent="0.15">
      <c r="A5078" s="66"/>
      <c r="O5078"/>
      <c r="T5078"/>
      <c r="U5078"/>
      <c r="V5078"/>
      <c r="W5078"/>
      <c r="X5078"/>
      <c r="Y5078"/>
      <c r="Z5078"/>
      <c r="AA5078"/>
    </row>
    <row r="5079" spans="1:27" s="44" customFormat="1" x14ac:dyDescent="0.15">
      <c r="A5079" s="66"/>
      <c r="O5079"/>
      <c r="T5079"/>
      <c r="U5079"/>
      <c r="V5079"/>
      <c r="W5079"/>
      <c r="X5079"/>
      <c r="Y5079"/>
      <c r="Z5079"/>
      <c r="AA5079"/>
    </row>
    <row r="5080" spans="1:27" s="44" customFormat="1" x14ac:dyDescent="0.15">
      <c r="A5080" s="66"/>
      <c r="O5080"/>
      <c r="T5080"/>
      <c r="U5080"/>
      <c r="V5080"/>
      <c r="W5080"/>
      <c r="X5080"/>
      <c r="Y5080"/>
      <c r="Z5080"/>
      <c r="AA5080"/>
    </row>
    <row r="5081" spans="1:27" s="44" customFormat="1" x14ac:dyDescent="0.15">
      <c r="A5081" s="66"/>
      <c r="O5081"/>
      <c r="T5081"/>
      <c r="U5081"/>
      <c r="V5081"/>
      <c r="W5081"/>
      <c r="X5081"/>
      <c r="Y5081"/>
      <c r="Z5081"/>
      <c r="AA5081"/>
    </row>
    <row r="5082" spans="1:27" s="44" customFormat="1" x14ac:dyDescent="0.15">
      <c r="A5082" s="66"/>
      <c r="O5082"/>
      <c r="T5082"/>
      <c r="U5082"/>
      <c r="V5082"/>
      <c r="W5082"/>
      <c r="X5082"/>
      <c r="Y5082"/>
      <c r="Z5082"/>
      <c r="AA5082"/>
    </row>
    <row r="5083" spans="1:27" s="44" customFormat="1" x14ac:dyDescent="0.15">
      <c r="A5083" s="66"/>
      <c r="O5083"/>
      <c r="T5083"/>
      <c r="U5083"/>
      <c r="V5083"/>
      <c r="W5083"/>
      <c r="X5083"/>
      <c r="Y5083"/>
      <c r="Z5083"/>
      <c r="AA5083"/>
    </row>
    <row r="5084" spans="1:27" s="44" customFormat="1" x14ac:dyDescent="0.15">
      <c r="A5084" s="66"/>
      <c r="O5084"/>
      <c r="T5084"/>
      <c r="U5084"/>
      <c r="V5084"/>
      <c r="W5084"/>
      <c r="X5084"/>
      <c r="Y5084"/>
      <c r="Z5084"/>
      <c r="AA5084"/>
    </row>
    <row r="5085" spans="1:27" s="44" customFormat="1" x14ac:dyDescent="0.15">
      <c r="A5085" s="66"/>
      <c r="O5085"/>
      <c r="T5085"/>
      <c r="U5085"/>
      <c r="V5085"/>
      <c r="W5085"/>
      <c r="X5085"/>
      <c r="Y5085"/>
      <c r="Z5085"/>
      <c r="AA5085"/>
    </row>
    <row r="5086" spans="1:27" s="44" customFormat="1" x14ac:dyDescent="0.15">
      <c r="A5086" s="66"/>
      <c r="O5086"/>
      <c r="T5086"/>
      <c r="U5086"/>
      <c r="V5086"/>
      <c r="W5086"/>
      <c r="X5086"/>
      <c r="Y5086"/>
      <c r="Z5086"/>
      <c r="AA5086"/>
    </row>
    <row r="5087" spans="1:27" s="44" customFormat="1" x14ac:dyDescent="0.15">
      <c r="A5087" s="66"/>
      <c r="O5087"/>
      <c r="T5087"/>
      <c r="U5087"/>
      <c r="V5087"/>
      <c r="W5087"/>
      <c r="X5087"/>
      <c r="Y5087"/>
      <c r="Z5087"/>
      <c r="AA5087"/>
    </row>
    <row r="5088" spans="1:27" s="44" customFormat="1" x14ac:dyDescent="0.15">
      <c r="A5088" s="66"/>
      <c r="O5088"/>
      <c r="T5088"/>
      <c r="U5088"/>
      <c r="V5088"/>
      <c r="W5088"/>
      <c r="X5088"/>
      <c r="Y5088"/>
      <c r="Z5088"/>
      <c r="AA5088"/>
    </row>
    <row r="5089" spans="1:27" s="44" customFormat="1" x14ac:dyDescent="0.15">
      <c r="A5089" s="66"/>
      <c r="O5089"/>
      <c r="T5089"/>
      <c r="U5089"/>
      <c r="V5089"/>
      <c r="W5089"/>
      <c r="X5089"/>
      <c r="Y5089"/>
      <c r="Z5089"/>
      <c r="AA5089"/>
    </row>
    <row r="5090" spans="1:27" s="44" customFormat="1" x14ac:dyDescent="0.15">
      <c r="A5090" s="66"/>
      <c r="O5090"/>
      <c r="T5090"/>
      <c r="U5090"/>
      <c r="V5090"/>
      <c r="W5090"/>
      <c r="X5090"/>
      <c r="Y5090"/>
      <c r="Z5090"/>
      <c r="AA5090"/>
    </row>
    <row r="5091" spans="1:27" s="44" customFormat="1" x14ac:dyDescent="0.15">
      <c r="A5091" s="66"/>
      <c r="O5091"/>
      <c r="T5091"/>
      <c r="U5091"/>
      <c r="V5091"/>
      <c r="W5091"/>
      <c r="X5091"/>
      <c r="Y5091"/>
      <c r="Z5091"/>
      <c r="AA5091"/>
    </row>
    <row r="5092" spans="1:27" s="44" customFormat="1" x14ac:dyDescent="0.15">
      <c r="A5092" s="66"/>
      <c r="O5092"/>
      <c r="T5092"/>
      <c r="U5092"/>
      <c r="V5092"/>
      <c r="W5092"/>
      <c r="X5092"/>
      <c r="Y5092"/>
      <c r="Z5092"/>
      <c r="AA5092"/>
    </row>
    <row r="5093" spans="1:27" s="44" customFormat="1" x14ac:dyDescent="0.15">
      <c r="A5093" s="66"/>
      <c r="O5093"/>
      <c r="T5093"/>
      <c r="U5093"/>
      <c r="V5093"/>
      <c r="W5093"/>
      <c r="X5093"/>
      <c r="Y5093"/>
      <c r="Z5093"/>
      <c r="AA5093"/>
    </row>
    <row r="5094" spans="1:27" s="44" customFormat="1" x14ac:dyDescent="0.15">
      <c r="A5094" s="66"/>
      <c r="O5094"/>
      <c r="T5094"/>
      <c r="U5094"/>
      <c r="V5094"/>
      <c r="W5094"/>
      <c r="X5094"/>
      <c r="Y5094"/>
      <c r="Z5094"/>
      <c r="AA5094"/>
    </row>
    <row r="5095" spans="1:27" s="44" customFormat="1" x14ac:dyDescent="0.15">
      <c r="A5095" s="66"/>
      <c r="O5095"/>
      <c r="T5095"/>
      <c r="U5095"/>
      <c r="V5095"/>
      <c r="W5095"/>
      <c r="X5095"/>
      <c r="Y5095"/>
      <c r="Z5095"/>
      <c r="AA5095"/>
    </row>
    <row r="5096" spans="1:27" s="44" customFormat="1" x14ac:dyDescent="0.15">
      <c r="A5096" s="66"/>
      <c r="O5096"/>
      <c r="T5096"/>
      <c r="U5096"/>
      <c r="V5096"/>
      <c r="W5096"/>
      <c r="X5096"/>
      <c r="Y5096"/>
      <c r="Z5096"/>
      <c r="AA5096"/>
    </row>
    <row r="5097" spans="1:27" s="44" customFormat="1" x14ac:dyDescent="0.15">
      <c r="A5097" s="66"/>
      <c r="O5097"/>
      <c r="T5097"/>
      <c r="U5097"/>
      <c r="V5097"/>
      <c r="W5097"/>
      <c r="X5097"/>
      <c r="Y5097"/>
      <c r="Z5097"/>
      <c r="AA5097"/>
    </row>
    <row r="5098" spans="1:27" s="44" customFormat="1" x14ac:dyDescent="0.15">
      <c r="A5098" s="66"/>
      <c r="O5098"/>
      <c r="T5098"/>
      <c r="U5098"/>
      <c r="V5098"/>
      <c r="W5098"/>
      <c r="X5098"/>
      <c r="Y5098"/>
      <c r="Z5098"/>
      <c r="AA5098"/>
    </row>
    <row r="5099" spans="1:27" s="44" customFormat="1" x14ac:dyDescent="0.15">
      <c r="A5099" s="66"/>
      <c r="O5099"/>
      <c r="T5099"/>
      <c r="U5099"/>
      <c r="V5099"/>
      <c r="W5099"/>
      <c r="X5099"/>
      <c r="Y5099"/>
      <c r="Z5099"/>
      <c r="AA5099"/>
    </row>
    <row r="5100" spans="1:27" s="44" customFormat="1" x14ac:dyDescent="0.15">
      <c r="A5100" s="66"/>
      <c r="O5100"/>
      <c r="T5100"/>
      <c r="U5100"/>
      <c r="V5100"/>
      <c r="W5100"/>
      <c r="X5100"/>
      <c r="Y5100"/>
      <c r="Z5100"/>
      <c r="AA5100"/>
    </row>
    <row r="5101" spans="1:27" s="44" customFormat="1" x14ac:dyDescent="0.15">
      <c r="A5101" s="66"/>
      <c r="O5101"/>
      <c r="T5101"/>
      <c r="U5101"/>
      <c r="V5101"/>
      <c r="W5101"/>
      <c r="X5101"/>
      <c r="Y5101"/>
      <c r="Z5101"/>
      <c r="AA5101"/>
    </row>
    <row r="5102" spans="1:27" s="44" customFormat="1" x14ac:dyDescent="0.15">
      <c r="A5102" s="66"/>
      <c r="O5102"/>
      <c r="T5102"/>
      <c r="U5102"/>
      <c r="V5102"/>
      <c r="W5102"/>
      <c r="X5102"/>
      <c r="Y5102"/>
      <c r="Z5102"/>
      <c r="AA5102"/>
    </row>
    <row r="5103" spans="1:27" s="44" customFormat="1" x14ac:dyDescent="0.15">
      <c r="A5103" s="66"/>
      <c r="O5103"/>
      <c r="T5103"/>
      <c r="U5103"/>
      <c r="V5103"/>
      <c r="W5103"/>
      <c r="X5103"/>
      <c r="Y5103"/>
      <c r="Z5103"/>
      <c r="AA5103"/>
    </row>
    <row r="5104" spans="1:27" s="44" customFormat="1" x14ac:dyDescent="0.15">
      <c r="A5104" s="66"/>
      <c r="O5104"/>
      <c r="T5104"/>
      <c r="U5104"/>
      <c r="V5104"/>
      <c r="W5104"/>
      <c r="X5104"/>
      <c r="Y5104"/>
      <c r="Z5104"/>
      <c r="AA5104"/>
    </row>
    <row r="5105" spans="1:27" s="44" customFormat="1" x14ac:dyDescent="0.15">
      <c r="A5105" s="66"/>
      <c r="O5105"/>
      <c r="T5105"/>
      <c r="U5105"/>
      <c r="V5105"/>
      <c r="W5105"/>
      <c r="X5105"/>
      <c r="Y5105"/>
      <c r="Z5105"/>
      <c r="AA5105"/>
    </row>
    <row r="5106" spans="1:27" s="44" customFormat="1" x14ac:dyDescent="0.15">
      <c r="A5106" s="66"/>
      <c r="O5106"/>
      <c r="T5106"/>
      <c r="U5106"/>
      <c r="V5106"/>
      <c r="W5106"/>
      <c r="X5106"/>
      <c r="Y5106"/>
      <c r="Z5106"/>
      <c r="AA5106"/>
    </row>
    <row r="5107" spans="1:27" s="44" customFormat="1" x14ac:dyDescent="0.15">
      <c r="A5107" s="66"/>
      <c r="O5107"/>
      <c r="T5107"/>
      <c r="U5107"/>
      <c r="V5107"/>
      <c r="W5107"/>
      <c r="X5107"/>
      <c r="Y5107"/>
      <c r="Z5107"/>
      <c r="AA5107"/>
    </row>
    <row r="5108" spans="1:27" s="44" customFormat="1" x14ac:dyDescent="0.15">
      <c r="A5108" s="66"/>
      <c r="O5108"/>
      <c r="T5108"/>
      <c r="U5108"/>
      <c r="V5108"/>
      <c r="W5108"/>
      <c r="X5108"/>
      <c r="Y5108"/>
      <c r="Z5108"/>
      <c r="AA5108"/>
    </row>
    <row r="5109" spans="1:27" s="44" customFormat="1" x14ac:dyDescent="0.15">
      <c r="A5109" s="66"/>
      <c r="O5109"/>
      <c r="T5109"/>
      <c r="U5109"/>
      <c r="V5109"/>
      <c r="W5109"/>
      <c r="X5109"/>
      <c r="Y5109"/>
      <c r="Z5109"/>
      <c r="AA5109"/>
    </row>
    <row r="5110" spans="1:27" s="44" customFormat="1" x14ac:dyDescent="0.15">
      <c r="A5110" s="66"/>
      <c r="O5110"/>
      <c r="T5110"/>
      <c r="U5110"/>
      <c r="V5110"/>
      <c r="W5110"/>
      <c r="X5110"/>
      <c r="Y5110"/>
      <c r="Z5110"/>
      <c r="AA5110"/>
    </row>
    <row r="5111" spans="1:27" s="44" customFormat="1" x14ac:dyDescent="0.15">
      <c r="A5111" s="66"/>
      <c r="O5111"/>
      <c r="T5111"/>
      <c r="U5111"/>
      <c r="V5111"/>
      <c r="W5111"/>
      <c r="X5111"/>
      <c r="Y5111"/>
      <c r="Z5111"/>
      <c r="AA5111"/>
    </row>
    <row r="5112" spans="1:27" s="44" customFormat="1" x14ac:dyDescent="0.15">
      <c r="A5112" s="66"/>
      <c r="O5112"/>
      <c r="T5112"/>
      <c r="U5112"/>
      <c r="V5112"/>
      <c r="W5112"/>
      <c r="X5112"/>
      <c r="Y5112"/>
      <c r="Z5112"/>
      <c r="AA5112"/>
    </row>
    <row r="5113" spans="1:27" s="44" customFormat="1" x14ac:dyDescent="0.15">
      <c r="A5113" s="66"/>
      <c r="O5113"/>
      <c r="T5113"/>
      <c r="U5113"/>
      <c r="V5113"/>
      <c r="W5113"/>
      <c r="X5113"/>
      <c r="Y5113"/>
      <c r="Z5113"/>
      <c r="AA5113"/>
    </row>
    <row r="5114" spans="1:27" s="44" customFormat="1" x14ac:dyDescent="0.15">
      <c r="A5114" s="66"/>
      <c r="O5114"/>
      <c r="T5114"/>
      <c r="U5114"/>
      <c r="V5114"/>
      <c r="W5114"/>
      <c r="X5114"/>
      <c r="Y5114"/>
      <c r="Z5114"/>
      <c r="AA5114"/>
    </row>
    <row r="5115" spans="1:27" s="44" customFormat="1" x14ac:dyDescent="0.15">
      <c r="A5115" s="66"/>
      <c r="O5115"/>
      <c r="T5115"/>
      <c r="U5115"/>
      <c r="V5115"/>
      <c r="W5115"/>
      <c r="X5115"/>
      <c r="Y5115"/>
      <c r="Z5115"/>
      <c r="AA5115"/>
    </row>
    <row r="5116" spans="1:27" s="44" customFormat="1" x14ac:dyDescent="0.15">
      <c r="A5116" s="66"/>
      <c r="O5116"/>
      <c r="T5116"/>
      <c r="U5116"/>
      <c r="V5116"/>
      <c r="W5116"/>
      <c r="X5116"/>
      <c r="Y5116"/>
      <c r="Z5116"/>
      <c r="AA5116"/>
    </row>
    <row r="5117" spans="1:27" s="44" customFormat="1" x14ac:dyDescent="0.15">
      <c r="A5117" s="66"/>
      <c r="O5117"/>
      <c r="T5117"/>
      <c r="U5117"/>
      <c r="V5117"/>
      <c r="W5117"/>
      <c r="X5117"/>
      <c r="Y5117"/>
      <c r="Z5117"/>
      <c r="AA5117"/>
    </row>
    <row r="5118" spans="1:27" s="44" customFormat="1" x14ac:dyDescent="0.15">
      <c r="A5118" s="66"/>
      <c r="O5118"/>
      <c r="T5118"/>
      <c r="U5118"/>
      <c r="V5118"/>
      <c r="W5118"/>
      <c r="X5118"/>
      <c r="Y5118"/>
      <c r="Z5118"/>
      <c r="AA5118"/>
    </row>
    <row r="5119" spans="1:27" s="44" customFormat="1" x14ac:dyDescent="0.15">
      <c r="A5119" s="66"/>
      <c r="O5119"/>
      <c r="T5119"/>
      <c r="U5119"/>
      <c r="V5119"/>
      <c r="W5119"/>
      <c r="X5119"/>
      <c r="Y5119"/>
      <c r="Z5119"/>
      <c r="AA5119"/>
    </row>
    <row r="5120" spans="1:27" s="44" customFormat="1" x14ac:dyDescent="0.15">
      <c r="A5120" s="66"/>
      <c r="O5120"/>
      <c r="T5120"/>
      <c r="U5120"/>
      <c r="V5120"/>
      <c r="W5120"/>
      <c r="X5120"/>
      <c r="Y5120"/>
      <c r="Z5120"/>
      <c r="AA5120"/>
    </row>
    <row r="5121" spans="1:27" s="44" customFormat="1" x14ac:dyDescent="0.15">
      <c r="A5121" s="66"/>
      <c r="O5121"/>
      <c r="T5121"/>
      <c r="U5121"/>
      <c r="V5121"/>
      <c r="W5121"/>
      <c r="X5121"/>
      <c r="Y5121"/>
      <c r="Z5121"/>
      <c r="AA5121"/>
    </row>
    <row r="5122" spans="1:27" s="44" customFormat="1" x14ac:dyDescent="0.15">
      <c r="A5122" s="66"/>
      <c r="O5122"/>
      <c r="T5122"/>
      <c r="U5122"/>
      <c r="V5122"/>
      <c r="W5122"/>
      <c r="X5122"/>
      <c r="Y5122"/>
      <c r="Z5122"/>
      <c r="AA5122"/>
    </row>
    <row r="5123" spans="1:27" s="44" customFormat="1" x14ac:dyDescent="0.15">
      <c r="A5123" s="66"/>
      <c r="O5123"/>
      <c r="T5123"/>
      <c r="U5123"/>
      <c r="V5123"/>
      <c r="W5123"/>
      <c r="X5123"/>
      <c r="Y5123"/>
      <c r="Z5123"/>
      <c r="AA5123"/>
    </row>
    <row r="5124" spans="1:27" s="44" customFormat="1" x14ac:dyDescent="0.15">
      <c r="A5124" s="66"/>
      <c r="O5124"/>
      <c r="T5124"/>
      <c r="U5124"/>
      <c r="V5124"/>
      <c r="W5124"/>
      <c r="X5124"/>
      <c r="Y5124"/>
      <c r="Z5124"/>
      <c r="AA5124"/>
    </row>
    <row r="5125" spans="1:27" s="44" customFormat="1" x14ac:dyDescent="0.15">
      <c r="A5125" s="66"/>
      <c r="O5125"/>
      <c r="T5125"/>
      <c r="U5125"/>
      <c r="V5125"/>
      <c r="W5125"/>
      <c r="X5125"/>
      <c r="Y5125"/>
      <c r="Z5125"/>
      <c r="AA5125"/>
    </row>
    <row r="5126" spans="1:27" s="44" customFormat="1" x14ac:dyDescent="0.15">
      <c r="A5126" s="66"/>
      <c r="O5126"/>
      <c r="T5126"/>
      <c r="U5126"/>
      <c r="V5126"/>
      <c r="W5126"/>
      <c r="X5126"/>
      <c r="Y5126"/>
      <c r="Z5126"/>
      <c r="AA5126"/>
    </row>
    <row r="5127" spans="1:27" s="44" customFormat="1" x14ac:dyDescent="0.15">
      <c r="A5127" s="66"/>
      <c r="O5127"/>
      <c r="T5127"/>
      <c r="U5127"/>
      <c r="V5127"/>
      <c r="W5127"/>
      <c r="X5127"/>
      <c r="Y5127"/>
      <c r="Z5127"/>
      <c r="AA5127"/>
    </row>
    <row r="5128" spans="1:27" s="44" customFormat="1" x14ac:dyDescent="0.15">
      <c r="A5128" s="66"/>
      <c r="O5128"/>
      <c r="T5128"/>
      <c r="U5128"/>
      <c r="V5128"/>
      <c r="W5128"/>
      <c r="X5128"/>
      <c r="Y5128"/>
      <c r="Z5128"/>
      <c r="AA5128"/>
    </row>
    <row r="5129" spans="1:27" s="44" customFormat="1" x14ac:dyDescent="0.15">
      <c r="A5129" s="66"/>
      <c r="O5129"/>
      <c r="T5129"/>
      <c r="U5129"/>
      <c r="V5129"/>
      <c r="W5129"/>
      <c r="X5129"/>
      <c r="Y5129"/>
      <c r="Z5129"/>
      <c r="AA5129"/>
    </row>
    <row r="5130" spans="1:27" s="44" customFormat="1" x14ac:dyDescent="0.15">
      <c r="A5130" s="66"/>
      <c r="O5130"/>
      <c r="T5130"/>
      <c r="U5130"/>
      <c r="V5130"/>
      <c r="W5130"/>
      <c r="X5130"/>
      <c r="Y5130"/>
      <c r="Z5130"/>
      <c r="AA5130"/>
    </row>
    <row r="5131" spans="1:27" s="44" customFormat="1" x14ac:dyDescent="0.15">
      <c r="A5131" s="66"/>
      <c r="O5131"/>
      <c r="T5131"/>
      <c r="U5131"/>
      <c r="V5131"/>
      <c r="W5131"/>
      <c r="X5131"/>
      <c r="Y5131"/>
      <c r="Z5131"/>
      <c r="AA5131"/>
    </row>
    <row r="5132" spans="1:27" s="44" customFormat="1" x14ac:dyDescent="0.15">
      <c r="A5132" s="66"/>
      <c r="O5132"/>
      <c r="T5132"/>
      <c r="U5132"/>
      <c r="V5132"/>
      <c r="W5132"/>
      <c r="X5132"/>
      <c r="Y5132"/>
      <c r="Z5132"/>
      <c r="AA5132"/>
    </row>
    <row r="5133" spans="1:27" s="44" customFormat="1" x14ac:dyDescent="0.15">
      <c r="A5133" s="66"/>
      <c r="O5133"/>
      <c r="T5133"/>
      <c r="U5133"/>
      <c r="V5133"/>
      <c r="W5133"/>
      <c r="X5133"/>
      <c r="Y5133"/>
      <c r="Z5133"/>
      <c r="AA5133"/>
    </row>
    <row r="5134" spans="1:27" s="44" customFormat="1" x14ac:dyDescent="0.15">
      <c r="A5134" s="66"/>
      <c r="O5134"/>
      <c r="T5134"/>
      <c r="U5134"/>
      <c r="V5134"/>
      <c r="W5134"/>
      <c r="X5134"/>
      <c r="Y5134"/>
      <c r="Z5134"/>
      <c r="AA5134"/>
    </row>
    <row r="5135" spans="1:27" s="44" customFormat="1" x14ac:dyDescent="0.15">
      <c r="A5135" s="66"/>
      <c r="O5135"/>
      <c r="T5135"/>
      <c r="U5135"/>
      <c r="V5135"/>
      <c r="W5135"/>
      <c r="X5135"/>
      <c r="Y5135"/>
      <c r="Z5135"/>
      <c r="AA5135"/>
    </row>
    <row r="5136" spans="1:27" s="44" customFormat="1" x14ac:dyDescent="0.15">
      <c r="A5136" s="66"/>
      <c r="O5136"/>
      <c r="T5136"/>
      <c r="U5136"/>
      <c r="V5136"/>
      <c r="W5136"/>
      <c r="X5136"/>
      <c r="Y5136"/>
      <c r="Z5136"/>
      <c r="AA5136"/>
    </row>
    <row r="5137" spans="1:27" s="44" customFormat="1" x14ac:dyDescent="0.15">
      <c r="A5137" s="66"/>
      <c r="O5137"/>
      <c r="T5137"/>
      <c r="U5137"/>
      <c r="V5137"/>
      <c r="W5137"/>
      <c r="X5137"/>
      <c r="Y5137"/>
      <c r="Z5137"/>
      <c r="AA5137"/>
    </row>
    <row r="5138" spans="1:27" s="44" customFormat="1" x14ac:dyDescent="0.15">
      <c r="A5138" s="66"/>
      <c r="O5138"/>
      <c r="T5138"/>
      <c r="U5138"/>
      <c r="V5138"/>
      <c r="W5138"/>
      <c r="X5138"/>
      <c r="Y5138"/>
      <c r="Z5138"/>
      <c r="AA5138"/>
    </row>
    <row r="5139" spans="1:27" s="44" customFormat="1" x14ac:dyDescent="0.15">
      <c r="A5139" s="66"/>
      <c r="O5139"/>
      <c r="T5139"/>
      <c r="U5139"/>
      <c r="V5139"/>
      <c r="W5139"/>
      <c r="X5139"/>
      <c r="Y5139"/>
      <c r="Z5139"/>
      <c r="AA5139"/>
    </row>
    <row r="5140" spans="1:27" s="44" customFormat="1" x14ac:dyDescent="0.15">
      <c r="A5140" s="66"/>
      <c r="O5140"/>
      <c r="T5140"/>
      <c r="U5140"/>
      <c r="V5140"/>
      <c r="W5140"/>
      <c r="X5140"/>
      <c r="Y5140"/>
      <c r="Z5140"/>
      <c r="AA5140"/>
    </row>
    <row r="5141" spans="1:27" s="44" customFormat="1" x14ac:dyDescent="0.15">
      <c r="A5141" s="66"/>
      <c r="O5141"/>
      <c r="T5141"/>
      <c r="U5141"/>
      <c r="V5141"/>
      <c r="W5141"/>
      <c r="X5141"/>
      <c r="Y5141"/>
      <c r="Z5141"/>
      <c r="AA5141"/>
    </row>
    <row r="5142" spans="1:27" s="44" customFormat="1" x14ac:dyDescent="0.15">
      <c r="A5142" s="66"/>
      <c r="O5142"/>
      <c r="T5142"/>
      <c r="U5142"/>
      <c r="V5142"/>
      <c r="W5142"/>
      <c r="X5142"/>
      <c r="Y5142"/>
      <c r="Z5142"/>
      <c r="AA5142"/>
    </row>
    <row r="5143" spans="1:27" s="44" customFormat="1" x14ac:dyDescent="0.15">
      <c r="A5143" s="66"/>
      <c r="O5143"/>
      <c r="T5143"/>
      <c r="U5143"/>
      <c r="V5143"/>
      <c r="W5143"/>
      <c r="X5143"/>
      <c r="Y5143"/>
      <c r="Z5143"/>
      <c r="AA5143"/>
    </row>
    <row r="5144" spans="1:27" s="44" customFormat="1" x14ac:dyDescent="0.15">
      <c r="A5144" s="66"/>
      <c r="O5144"/>
      <c r="T5144"/>
      <c r="U5144"/>
      <c r="V5144"/>
      <c r="W5144"/>
      <c r="X5144"/>
      <c r="Y5144"/>
      <c r="Z5144"/>
      <c r="AA5144"/>
    </row>
    <row r="5145" spans="1:27" s="44" customFormat="1" x14ac:dyDescent="0.15">
      <c r="A5145" s="66"/>
      <c r="O5145"/>
      <c r="T5145"/>
      <c r="U5145"/>
      <c r="V5145"/>
      <c r="W5145"/>
      <c r="X5145"/>
      <c r="Y5145"/>
      <c r="Z5145"/>
      <c r="AA5145"/>
    </row>
    <row r="5146" spans="1:27" s="44" customFormat="1" x14ac:dyDescent="0.15">
      <c r="A5146" s="66"/>
      <c r="O5146"/>
      <c r="T5146"/>
      <c r="U5146"/>
      <c r="V5146"/>
      <c r="W5146"/>
      <c r="X5146"/>
      <c r="Y5146"/>
      <c r="Z5146"/>
      <c r="AA5146"/>
    </row>
    <row r="5147" spans="1:27" s="44" customFormat="1" x14ac:dyDescent="0.15">
      <c r="A5147" s="66"/>
      <c r="O5147"/>
      <c r="T5147"/>
      <c r="U5147"/>
      <c r="V5147"/>
      <c r="W5147"/>
      <c r="X5147"/>
      <c r="Y5147"/>
      <c r="Z5147"/>
      <c r="AA5147"/>
    </row>
    <row r="5148" spans="1:27" s="44" customFormat="1" x14ac:dyDescent="0.15">
      <c r="A5148" s="66"/>
      <c r="O5148"/>
      <c r="T5148"/>
      <c r="U5148"/>
      <c r="V5148"/>
      <c r="W5148"/>
      <c r="X5148"/>
      <c r="Y5148"/>
      <c r="Z5148"/>
      <c r="AA5148"/>
    </row>
    <row r="5149" spans="1:27" s="44" customFormat="1" x14ac:dyDescent="0.15">
      <c r="A5149" s="66"/>
      <c r="O5149"/>
      <c r="T5149"/>
      <c r="U5149"/>
      <c r="V5149"/>
      <c r="W5149"/>
      <c r="X5149"/>
      <c r="Y5149"/>
      <c r="Z5149"/>
      <c r="AA5149"/>
    </row>
    <row r="5150" spans="1:27" s="44" customFormat="1" x14ac:dyDescent="0.15">
      <c r="A5150" s="66"/>
      <c r="O5150"/>
      <c r="T5150"/>
      <c r="U5150"/>
      <c r="V5150"/>
      <c r="W5150"/>
      <c r="X5150"/>
      <c r="Y5150"/>
      <c r="Z5150"/>
      <c r="AA5150"/>
    </row>
    <row r="5151" spans="1:27" s="44" customFormat="1" x14ac:dyDescent="0.15">
      <c r="A5151" s="66"/>
      <c r="O5151"/>
      <c r="T5151"/>
      <c r="U5151"/>
      <c r="V5151"/>
      <c r="W5151"/>
      <c r="X5151"/>
      <c r="Y5151"/>
      <c r="Z5151"/>
      <c r="AA5151"/>
    </row>
    <row r="5152" spans="1:27" s="44" customFormat="1" x14ac:dyDescent="0.15">
      <c r="A5152" s="66"/>
      <c r="O5152"/>
      <c r="T5152"/>
      <c r="U5152"/>
      <c r="V5152"/>
      <c r="W5152"/>
      <c r="X5152"/>
      <c r="Y5152"/>
      <c r="Z5152"/>
      <c r="AA5152"/>
    </row>
    <row r="5153" spans="1:27" s="44" customFormat="1" x14ac:dyDescent="0.15">
      <c r="A5153" s="66"/>
      <c r="O5153"/>
      <c r="T5153"/>
      <c r="U5153"/>
      <c r="V5153"/>
      <c r="W5153"/>
      <c r="X5153"/>
      <c r="Y5153"/>
      <c r="Z5153"/>
      <c r="AA5153"/>
    </row>
    <row r="5154" spans="1:27" s="44" customFormat="1" x14ac:dyDescent="0.15">
      <c r="A5154" s="66"/>
      <c r="O5154"/>
      <c r="T5154"/>
      <c r="U5154"/>
      <c r="V5154"/>
      <c r="W5154"/>
      <c r="X5154"/>
      <c r="Y5154"/>
      <c r="Z5154"/>
      <c r="AA5154"/>
    </row>
    <row r="5155" spans="1:27" s="44" customFormat="1" x14ac:dyDescent="0.15">
      <c r="A5155" s="66"/>
      <c r="O5155"/>
      <c r="T5155"/>
      <c r="U5155"/>
      <c r="V5155"/>
      <c r="W5155"/>
      <c r="X5155"/>
      <c r="Y5155"/>
      <c r="Z5155"/>
      <c r="AA5155"/>
    </row>
    <row r="5156" spans="1:27" s="44" customFormat="1" x14ac:dyDescent="0.15">
      <c r="A5156" s="66"/>
      <c r="O5156"/>
      <c r="T5156"/>
      <c r="U5156"/>
      <c r="V5156"/>
      <c r="W5156"/>
      <c r="X5156"/>
      <c r="Y5156"/>
      <c r="Z5156"/>
      <c r="AA5156"/>
    </row>
    <row r="5157" spans="1:27" s="44" customFormat="1" x14ac:dyDescent="0.15">
      <c r="A5157" s="66"/>
      <c r="O5157"/>
      <c r="T5157"/>
      <c r="U5157"/>
      <c r="V5157"/>
      <c r="W5157"/>
      <c r="X5157"/>
      <c r="Y5157"/>
      <c r="Z5157"/>
      <c r="AA5157"/>
    </row>
    <row r="5158" spans="1:27" s="44" customFormat="1" x14ac:dyDescent="0.15">
      <c r="A5158" s="66"/>
      <c r="O5158"/>
      <c r="T5158"/>
      <c r="U5158"/>
      <c r="V5158"/>
      <c r="W5158"/>
      <c r="X5158"/>
      <c r="Y5158"/>
      <c r="Z5158"/>
      <c r="AA5158"/>
    </row>
    <row r="5159" spans="1:27" s="44" customFormat="1" x14ac:dyDescent="0.15">
      <c r="A5159" s="66"/>
      <c r="O5159"/>
      <c r="T5159"/>
      <c r="U5159"/>
      <c r="V5159"/>
      <c r="W5159"/>
      <c r="X5159"/>
      <c r="Y5159"/>
      <c r="Z5159"/>
      <c r="AA5159"/>
    </row>
    <row r="5160" spans="1:27" s="44" customFormat="1" x14ac:dyDescent="0.15">
      <c r="A5160" s="66"/>
      <c r="O5160"/>
      <c r="T5160"/>
      <c r="U5160"/>
      <c r="V5160"/>
      <c r="W5160"/>
      <c r="X5160"/>
      <c r="Y5160"/>
      <c r="Z5160"/>
      <c r="AA5160"/>
    </row>
    <row r="5161" spans="1:27" s="44" customFormat="1" x14ac:dyDescent="0.15">
      <c r="A5161" s="66"/>
      <c r="O5161"/>
      <c r="T5161"/>
      <c r="U5161"/>
      <c r="V5161"/>
      <c r="W5161"/>
      <c r="X5161"/>
      <c r="Y5161"/>
      <c r="Z5161"/>
      <c r="AA5161"/>
    </row>
    <row r="5162" spans="1:27" s="44" customFormat="1" x14ac:dyDescent="0.15">
      <c r="A5162" s="66"/>
      <c r="O5162"/>
      <c r="T5162"/>
      <c r="U5162"/>
      <c r="V5162"/>
      <c r="W5162"/>
      <c r="X5162"/>
      <c r="Y5162"/>
      <c r="Z5162"/>
      <c r="AA5162"/>
    </row>
    <row r="5163" spans="1:27" s="44" customFormat="1" x14ac:dyDescent="0.15">
      <c r="A5163" s="66"/>
      <c r="O5163"/>
      <c r="T5163"/>
      <c r="U5163"/>
      <c r="V5163"/>
      <c r="W5163"/>
      <c r="X5163"/>
      <c r="Y5163"/>
      <c r="Z5163"/>
      <c r="AA5163"/>
    </row>
    <row r="5164" spans="1:27" s="44" customFormat="1" x14ac:dyDescent="0.15">
      <c r="A5164" s="66"/>
      <c r="O5164"/>
      <c r="T5164"/>
      <c r="U5164"/>
      <c r="V5164"/>
      <c r="W5164"/>
      <c r="X5164"/>
      <c r="Y5164"/>
      <c r="Z5164"/>
      <c r="AA5164"/>
    </row>
    <row r="5165" spans="1:27" s="44" customFormat="1" x14ac:dyDescent="0.15">
      <c r="A5165" s="66"/>
      <c r="O5165"/>
      <c r="T5165"/>
      <c r="U5165"/>
      <c r="V5165"/>
      <c r="W5165"/>
      <c r="X5165"/>
      <c r="Y5165"/>
      <c r="Z5165"/>
      <c r="AA5165"/>
    </row>
    <row r="5166" spans="1:27" s="44" customFormat="1" x14ac:dyDescent="0.15">
      <c r="A5166" s="66"/>
      <c r="O5166"/>
      <c r="T5166"/>
      <c r="U5166"/>
      <c r="V5166"/>
      <c r="W5166"/>
      <c r="X5166"/>
      <c r="Y5166"/>
      <c r="Z5166"/>
      <c r="AA5166"/>
    </row>
    <row r="5167" spans="1:27" s="44" customFormat="1" x14ac:dyDescent="0.15">
      <c r="A5167" s="66"/>
      <c r="O5167"/>
      <c r="T5167"/>
      <c r="U5167"/>
      <c r="V5167"/>
      <c r="W5167"/>
      <c r="X5167"/>
      <c r="Y5167"/>
      <c r="Z5167"/>
      <c r="AA5167"/>
    </row>
    <row r="5168" spans="1:27" s="44" customFormat="1" x14ac:dyDescent="0.15">
      <c r="A5168" s="66"/>
      <c r="O5168"/>
      <c r="T5168"/>
      <c r="U5168"/>
      <c r="V5168"/>
      <c r="W5168"/>
      <c r="X5168"/>
      <c r="Y5168"/>
      <c r="Z5168"/>
      <c r="AA5168"/>
    </row>
    <row r="5169" spans="1:27" s="44" customFormat="1" x14ac:dyDescent="0.15">
      <c r="A5169" s="66"/>
      <c r="O5169"/>
      <c r="T5169"/>
      <c r="U5169"/>
      <c r="V5169"/>
      <c r="W5169"/>
      <c r="X5169"/>
      <c r="Y5169"/>
      <c r="Z5169"/>
      <c r="AA5169"/>
    </row>
    <row r="5170" spans="1:27" s="44" customFormat="1" x14ac:dyDescent="0.15">
      <c r="A5170" s="66"/>
      <c r="O5170"/>
      <c r="T5170"/>
      <c r="U5170"/>
      <c r="V5170"/>
      <c r="W5170"/>
      <c r="X5170"/>
      <c r="Y5170"/>
      <c r="Z5170"/>
      <c r="AA5170"/>
    </row>
    <row r="5171" spans="1:27" s="44" customFormat="1" x14ac:dyDescent="0.15">
      <c r="A5171" s="66"/>
      <c r="O5171"/>
      <c r="T5171"/>
      <c r="U5171"/>
      <c r="V5171"/>
      <c r="W5171"/>
      <c r="X5171"/>
      <c r="Y5171"/>
      <c r="Z5171"/>
      <c r="AA5171"/>
    </row>
    <row r="5172" spans="1:27" s="44" customFormat="1" x14ac:dyDescent="0.15">
      <c r="A5172" s="66"/>
      <c r="O5172"/>
      <c r="T5172"/>
      <c r="U5172"/>
      <c r="V5172"/>
      <c r="W5172"/>
      <c r="X5172"/>
      <c r="Y5172"/>
      <c r="Z5172"/>
      <c r="AA5172"/>
    </row>
    <row r="5173" spans="1:27" s="44" customFormat="1" x14ac:dyDescent="0.15">
      <c r="A5173" s="66"/>
      <c r="O5173"/>
      <c r="T5173"/>
      <c r="U5173"/>
      <c r="V5173"/>
      <c r="W5173"/>
      <c r="X5173"/>
      <c r="Y5173"/>
      <c r="Z5173"/>
      <c r="AA5173"/>
    </row>
    <row r="5174" spans="1:27" s="44" customFormat="1" x14ac:dyDescent="0.15">
      <c r="A5174" s="66"/>
      <c r="O5174"/>
      <c r="T5174"/>
      <c r="U5174"/>
      <c r="V5174"/>
      <c r="W5174"/>
      <c r="X5174"/>
      <c r="Y5174"/>
      <c r="Z5174"/>
      <c r="AA5174"/>
    </row>
    <row r="5175" spans="1:27" s="44" customFormat="1" x14ac:dyDescent="0.15">
      <c r="A5175" s="66"/>
      <c r="O5175"/>
      <c r="T5175"/>
      <c r="U5175"/>
      <c r="V5175"/>
      <c r="W5175"/>
      <c r="X5175"/>
      <c r="Y5175"/>
      <c r="Z5175"/>
      <c r="AA5175"/>
    </row>
    <row r="5176" spans="1:27" s="44" customFormat="1" x14ac:dyDescent="0.15">
      <c r="A5176" s="66"/>
      <c r="O5176"/>
      <c r="T5176"/>
      <c r="U5176"/>
      <c r="V5176"/>
      <c r="W5176"/>
      <c r="X5176"/>
      <c r="Y5176"/>
      <c r="Z5176"/>
      <c r="AA5176"/>
    </row>
    <row r="5177" spans="1:27" s="44" customFormat="1" x14ac:dyDescent="0.15">
      <c r="A5177" s="66"/>
      <c r="O5177"/>
      <c r="T5177"/>
      <c r="U5177"/>
      <c r="V5177"/>
      <c r="W5177"/>
      <c r="X5177"/>
      <c r="Y5177"/>
      <c r="Z5177"/>
      <c r="AA5177"/>
    </row>
    <row r="5178" spans="1:27" s="44" customFormat="1" x14ac:dyDescent="0.15">
      <c r="A5178" s="66"/>
      <c r="O5178"/>
      <c r="T5178"/>
      <c r="U5178"/>
      <c r="V5178"/>
      <c r="W5178"/>
      <c r="X5178"/>
      <c r="Y5178"/>
      <c r="Z5178"/>
      <c r="AA5178"/>
    </row>
    <row r="5179" spans="1:27" s="44" customFormat="1" x14ac:dyDescent="0.15">
      <c r="A5179" s="66"/>
      <c r="O5179"/>
      <c r="T5179"/>
      <c r="U5179"/>
      <c r="V5179"/>
      <c r="W5179"/>
      <c r="X5179"/>
      <c r="Y5179"/>
      <c r="Z5179"/>
      <c r="AA5179"/>
    </row>
    <row r="5180" spans="1:27" s="44" customFormat="1" x14ac:dyDescent="0.15">
      <c r="A5180" s="66"/>
      <c r="O5180"/>
      <c r="T5180"/>
      <c r="U5180"/>
      <c r="V5180"/>
      <c r="W5180"/>
      <c r="X5180"/>
      <c r="Y5180"/>
      <c r="Z5180"/>
      <c r="AA5180"/>
    </row>
    <row r="5181" spans="1:27" s="44" customFormat="1" x14ac:dyDescent="0.15">
      <c r="A5181" s="66"/>
      <c r="O5181"/>
      <c r="T5181"/>
      <c r="U5181"/>
      <c r="V5181"/>
      <c r="W5181"/>
      <c r="X5181"/>
      <c r="Y5181"/>
      <c r="Z5181"/>
      <c r="AA5181"/>
    </row>
    <row r="5182" spans="1:27" s="44" customFormat="1" x14ac:dyDescent="0.15">
      <c r="A5182" s="66"/>
      <c r="O5182"/>
      <c r="T5182"/>
      <c r="U5182"/>
      <c r="V5182"/>
      <c r="W5182"/>
      <c r="X5182"/>
      <c r="Y5182"/>
      <c r="Z5182"/>
      <c r="AA5182"/>
    </row>
    <row r="5183" spans="1:27" s="44" customFormat="1" x14ac:dyDescent="0.15">
      <c r="A5183" s="66"/>
      <c r="O5183"/>
      <c r="T5183"/>
      <c r="U5183"/>
      <c r="V5183"/>
      <c r="W5183"/>
      <c r="X5183"/>
      <c r="Y5183"/>
      <c r="Z5183"/>
      <c r="AA5183"/>
    </row>
    <row r="5184" spans="1:27" s="44" customFormat="1" x14ac:dyDescent="0.15">
      <c r="A5184" s="66"/>
      <c r="O5184"/>
      <c r="T5184"/>
      <c r="U5184"/>
      <c r="V5184"/>
      <c r="W5184"/>
      <c r="X5184"/>
      <c r="Y5184"/>
      <c r="Z5184"/>
      <c r="AA5184"/>
    </row>
    <row r="5185" spans="1:27" s="44" customFormat="1" x14ac:dyDescent="0.15">
      <c r="A5185" s="66"/>
      <c r="O5185"/>
      <c r="T5185"/>
      <c r="U5185"/>
      <c r="V5185"/>
      <c r="W5185"/>
      <c r="X5185"/>
      <c r="Y5185"/>
      <c r="Z5185"/>
      <c r="AA5185"/>
    </row>
    <row r="5186" spans="1:27" s="44" customFormat="1" x14ac:dyDescent="0.15">
      <c r="A5186" s="66"/>
      <c r="O5186"/>
      <c r="T5186"/>
      <c r="U5186"/>
      <c r="V5186"/>
      <c r="W5186"/>
      <c r="X5186"/>
      <c r="Y5186"/>
      <c r="Z5186"/>
      <c r="AA5186"/>
    </row>
    <row r="5187" spans="1:27" s="44" customFormat="1" x14ac:dyDescent="0.15">
      <c r="A5187" s="66"/>
      <c r="O5187"/>
      <c r="T5187"/>
      <c r="U5187"/>
      <c r="V5187"/>
      <c r="W5187"/>
      <c r="X5187"/>
      <c r="Y5187"/>
      <c r="Z5187"/>
      <c r="AA5187"/>
    </row>
    <row r="5188" spans="1:27" s="44" customFormat="1" x14ac:dyDescent="0.15">
      <c r="A5188" s="66"/>
      <c r="O5188"/>
      <c r="T5188"/>
      <c r="U5188"/>
      <c r="V5188"/>
      <c r="W5188"/>
      <c r="X5188"/>
      <c r="Y5188"/>
      <c r="Z5188"/>
      <c r="AA5188"/>
    </row>
    <row r="5189" spans="1:27" s="44" customFormat="1" x14ac:dyDescent="0.15">
      <c r="A5189" s="66"/>
      <c r="O5189"/>
      <c r="T5189"/>
      <c r="U5189"/>
      <c r="V5189"/>
      <c r="W5189"/>
      <c r="X5189"/>
      <c r="Y5189"/>
      <c r="Z5189"/>
      <c r="AA5189"/>
    </row>
    <row r="5190" spans="1:27" s="44" customFormat="1" x14ac:dyDescent="0.15">
      <c r="A5190" s="66"/>
      <c r="O5190"/>
      <c r="T5190"/>
      <c r="U5190"/>
      <c r="V5190"/>
      <c r="W5190"/>
      <c r="X5190"/>
      <c r="Y5190"/>
      <c r="Z5190"/>
      <c r="AA5190"/>
    </row>
    <row r="5191" spans="1:27" s="44" customFormat="1" x14ac:dyDescent="0.15">
      <c r="A5191" s="66"/>
      <c r="O5191"/>
      <c r="T5191"/>
      <c r="U5191"/>
      <c r="V5191"/>
      <c r="W5191"/>
      <c r="X5191"/>
      <c r="Y5191"/>
      <c r="Z5191"/>
      <c r="AA5191"/>
    </row>
    <row r="5192" spans="1:27" s="44" customFormat="1" x14ac:dyDescent="0.15">
      <c r="A5192" s="66"/>
      <c r="O5192"/>
      <c r="T5192"/>
      <c r="U5192"/>
      <c r="V5192"/>
      <c r="W5192"/>
      <c r="X5192"/>
      <c r="Y5192"/>
      <c r="Z5192"/>
      <c r="AA5192"/>
    </row>
    <row r="5193" spans="1:27" s="44" customFormat="1" x14ac:dyDescent="0.15">
      <c r="A5193" s="66"/>
      <c r="O5193"/>
      <c r="T5193"/>
      <c r="U5193"/>
      <c r="V5193"/>
      <c r="W5193"/>
      <c r="X5193"/>
      <c r="Y5193"/>
      <c r="Z5193"/>
      <c r="AA5193"/>
    </row>
    <row r="5194" spans="1:27" s="44" customFormat="1" x14ac:dyDescent="0.15">
      <c r="A5194" s="66"/>
      <c r="O5194"/>
      <c r="T5194"/>
      <c r="U5194"/>
      <c r="V5194"/>
      <c r="W5194"/>
      <c r="X5194"/>
      <c r="Y5194"/>
      <c r="Z5194"/>
      <c r="AA5194"/>
    </row>
    <row r="5195" spans="1:27" s="44" customFormat="1" x14ac:dyDescent="0.15">
      <c r="A5195" s="66"/>
      <c r="O5195"/>
      <c r="T5195"/>
      <c r="U5195"/>
      <c r="V5195"/>
      <c r="W5195"/>
      <c r="X5195"/>
      <c r="Y5195"/>
      <c r="Z5195"/>
      <c r="AA5195"/>
    </row>
    <row r="5196" spans="1:27" s="44" customFormat="1" x14ac:dyDescent="0.15">
      <c r="A5196" s="66"/>
      <c r="O5196"/>
      <c r="T5196"/>
      <c r="U5196"/>
      <c r="V5196"/>
      <c r="W5196"/>
      <c r="X5196"/>
      <c r="Y5196"/>
      <c r="Z5196"/>
      <c r="AA5196"/>
    </row>
    <row r="5197" spans="1:27" s="44" customFormat="1" x14ac:dyDescent="0.15">
      <c r="A5197" s="66"/>
      <c r="O5197"/>
      <c r="T5197"/>
      <c r="U5197"/>
      <c r="V5197"/>
      <c r="W5197"/>
      <c r="X5197"/>
      <c r="Y5197"/>
      <c r="Z5197"/>
      <c r="AA5197"/>
    </row>
    <row r="5198" spans="1:27" s="44" customFormat="1" x14ac:dyDescent="0.15">
      <c r="A5198" s="66"/>
      <c r="O5198"/>
      <c r="T5198"/>
      <c r="U5198"/>
      <c r="V5198"/>
      <c r="W5198"/>
      <c r="X5198"/>
      <c r="Y5198"/>
      <c r="Z5198"/>
      <c r="AA5198"/>
    </row>
    <row r="5199" spans="1:27" s="44" customFormat="1" x14ac:dyDescent="0.15">
      <c r="A5199" s="66"/>
      <c r="O5199"/>
      <c r="T5199"/>
      <c r="U5199"/>
      <c r="V5199"/>
      <c r="W5199"/>
      <c r="X5199"/>
      <c r="Y5199"/>
      <c r="Z5199"/>
      <c r="AA5199"/>
    </row>
    <row r="5200" spans="1:27" s="44" customFormat="1" x14ac:dyDescent="0.15">
      <c r="A5200" s="66"/>
      <c r="O5200"/>
      <c r="T5200"/>
      <c r="U5200"/>
      <c r="V5200"/>
      <c r="W5200"/>
      <c r="X5200"/>
      <c r="Y5200"/>
      <c r="Z5200"/>
      <c r="AA5200"/>
    </row>
    <row r="5201" spans="1:27" s="44" customFormat="1" x14ac:dyDescent="0.15">
      <c r="A5201" s="66"/>
      <c r="O5201"/>
      <c r="T5201"/>
      <c r="U5201"/>
      <c r="V5201"/>
      <c r="W5201"/>
      <c r="X5201"/>
      <c r="Y5201"/>
      <c r="Z5201"/>
      <c r="AA5201"/>
    </row>
    <row r="5202" spans="1:27" s="44" customFormat="1" x14ac:dyDescent="0.15">
      <c r="A5202" s="66"/>
      <c r="O5202"/>
      <c r="T5202"/>
      <c r="U5202"/>
      <c r="V5202"/>
      <c r="W5202"/>
      <c r="X5202"/>
      <c r="Y5202"/>
      <c r="Z5202"/>
      <c r="AA5202"/>
    </row>
    <row r="5203" spans="1:27" s="44" customFormat="1" x14ac:dyDescent="0.15">
      <c r="A5203" s="66"/>
      <c r="O5203"/>
      <c r="T5203"/>
      <c r="U5203"/>
      <c r="V5203"/>
      <c r="W5203"/>
      <c r="X5203"/>
      <c r="Y5203"/>
      <c r="Z5203"/>
      <c r="AA5203"/>
    </row>
    <row r="5204" spans="1:27" s="44" customFormat="1" x14ac:dyDescent="0.15">
      <c r="A5204" s="66"/>
      <c r="O5204"/>
      <c r="T5204"/>
      <c r="U5204"/>
      <c r="V5204"/>
      <c r="W5204"/>
      <c r="X5204"/>
      <c r="Y5204"/>
      <c r="Z5204"/>
      <c r="AA5204"/>
    </row>
    <row r="5205" spans="1:27" s="44" customFormat="1" x14ac:dyDescent="0.15">
      <c r="A5205" s="66"/>
      <c r="O5205"/>
      <c r="T5205"/>
      <c r="U5205"/>
      <c r="V5205"/>
      <c r="W5205"/>
      <c r="X5205"/>
      <c r="Y5205"/>
      <c r="Z5205"/>
      <c r="AA5205"/>
    </row>
    <row r="5206" spans="1:27" s="44" customFormat="1" x14ac:dyDescent="0.15">
      <c r="A5206" s="66"/>
      <c r="O5206"/>
      <c r="T5206"/>
      <c r="U5206"/>
      <c r="V5206"/>
      <c r="W5206"/>
      <c r="X5206"/>
      <c r="Y5206"/>
      <c r="Z5206"/>
      <c r="AA5206"/>
    </row>
    <row r="5207" spans="1:27" s="44" customFormat="1" x14ac:dyDescent="0.15">
      <c r="A5207" s="66"/>
      <c r="O5207"/>
      <c r="T5207"/>
      <c r="U5207"/>
      <c r="V5207"/>
      <c r="W5207"/>
      <c r="X5207"/>
      <c r="Y5207"/>
      <c r="Z5207"/>
      <c r="AA5207"/>
    </row>
    <row r="5208" spans="1:27" s="44" customFormat="1" x14ac:dyDescent="0.15">
      <c r="A5208" s="66"/>
      <c r="O5208"/>
      <c r="T5208"/>
      <c r="U5208"/>
      <c r="V5208"/>
      <c r="W5208"/>
      <c r="X5208"/>
      <c r="Y5208"/>
      <c r="Z5208"/>
      <c r="AA5208"/>
    </row>
    <row r="5209" spans="1:27" s="44" customFormat="1" x14ac:dyDescent="0.15">
      <c r="A5209" s="66"/>
      <c r="O5209"/>
      <c r="T5209"/>
      <c r="U5209"/>
      <c r="V5209"/>
      <c r="W5209"/>
      <c r="X5209"/>
      <c r="Y5209"/>
      <c r="Z5209"/>
      <c r="AA5209"/>
    </row>
    <row r="5210" spans="1:27" s="44" customFormat="1" x14ac:dyDescent="0.15">
      <c r="A5210" s="66"/>
      <c r="O5210"/>
      <c r="T5210"/>
      <c r="U5210"/>
      <c r="V5210"/>
      <c r="W5210"/>
      <c r="X5210"/>
      <c r="Y5210"/>
      <c r="Z5210"/>
      <c r="AA5210"/>
    </row>
    <row r="5211" spans="1:27" s="44" customFormat="1" x14ac:dyDescent="0.15">
      <c r="A5211" s="66"/>
      <c r="O5211"/>
      <c r="T5211"/>
      <c r="U5211"/>
      <c r="V5211"/>
      <c r="W5211"/>
      <c r="X5211"/>
      <c r="Y5211"/>
      <c r="Z5211"/>
      <c r="AA5211"/>
    </row>
    <row r="5212" spans="1:27" s="44" customFormat="1" x14ac:dyDescent="0.15">
      <c r="A5212" s="66"/>
      <c r="O5212"/>
      <c r="T5212"/>
      <c r="U5212"/>
      <c r="V5212"/>
      <c r="W5212"/>
      <c r="X5212"/>
      <c r="Y5212"/>
      <c r="Z5212"/>
      <c r="AA5212"/>
    </row>
    <row r="5213" spans="1:27" s="44" customFormat="1" x14ac:dyDescent="0.15">
      <c r="A5213" s="66"/>
      <c r="O5213"/>
      <c r="T5213"/>
      <c r="U5213"/>
      <c r="V5213"/>
      <c r="W5213"/>
      <c r="X5213"/>
      <c r="Y5213"/>
      <c r="Z5213"/>
      <c r="AA5213"/>
    </row>
    <row r="5214" spans="1:27" s="44" customFormat="1" x14ac:dyDescent="0.15">
      <c r="A5214" s="66"/>
      <c r="O5214"/>
      <c r="T5214"/>
      <c r="U5214"/>
      <c r="V5214"/>
      <c r="W5214"/>
      <c r="X5214"/>
      <c r="Y5214"/>
      <c r="Z5214"/>
      <c r="AA5214"/>
    </row>
    <row r="5215" spans="1:27" s="44" customFormat="1" x14ac:dyDescent="0.15">
      <c r="A5215" s="66"/>
      <c r="O5215"/>
      <c r="T5215"/>
      <c r="U5215"/>
      <c r="V5215"/>
      <c r="W5215"/>
      <c r="X5215"/>
      <c r="Y5215"/>
      <c r="Z5215"/>
      <c r="AA5215"/>
    </row>
    <row r="5216" spans="1:27" s="44" customFormat="1" x14ac:dyDescent="0.15">
      <c r="A5216" s="66"/>
      <c r="O5216"/>
      <c r="T5216"/>
      <c r="U5216"/>
      <c r="V5216"/>
      <c r="W5216"/>
      <c r="X5216"/>
      <c r="Y5216"/>
      <c r="Z5216"/>
      <c r="AA5216"/>
    </row>
    <row r="5217" spans="1:27" s="44" customFormat="1" x14ac:dyDescent="0.15">
      <c r="A5217" s="66"/>
      <c r="O5217"/>
      <c r="T5217"/>
      <c r="U5217"/>
      <c r="V5217"/>
      <c r="W5217"/>
      <c r="X5217"/>
      <c r="Y5217"/>
      <c r="Z5217"/>
      <c r="AA5217"/>
    </row>
    <row r="5218" spans="1:27" s="44" customFormat="1" x14ac:dyDescent="0.15">
      <c r="A5218" s="66"/>
      <c r="O5218"/>
      <c r="T5218"/>
      <c r="U5218"/>
      <c r="V5218"/>
      <c r="W5218"/>
      <c r="X5218"/>
      <c r="Y5218"/>
      <c r="Z5218"/>
      <c r="AA5218"/>
    </row>
    <row r="5219" spans="1:27" s="44" customFormat="1" x14ac:dyDescent="0.15">
      <c r="A5219" s="66"/>
      <c r="O5219"/>
      <c r="T5219"/>
      <c r="U5219"/>
      <c r="V5219"/>
      <c r="W5219"/>
      <c r="X5219"/>
      <c r="Y5219"/>
      <c r="Z5219"/>
      <c r="AA5219"/>
    </row>
    <row r="5220" spans="1:27" s="44" customFormat="1" x14ac:dyDescent="0.15">
      <c r="A5220" s="66"/>
      <c r="O5220"/>
      <c r="T5220"/>
      <c r="U5220"/>
      <c r="V5220"/>
      <c r="W5220"/>
      <c r="X5220"/>
      <c r="Y5220"/>
      <c r="Z5220"/>
      <c r="AA5220"/>
    </row>
    <row r="5221" spans="1:27" s="44" customFormat="1" x14ac:dyDescent="0.15">
      <c r="A5221" s="66"/>
      <c r="O5221"/>
      <c r="T5221"/>
      <c r="U5221"/>
      <c r="V5221"/>
      <c r="W5221"/>
      <c r="X5221"/>
      <c r="Y5221"/>
      <c r="Z5221"/>
      <c r="AA5221"/>
    </row>
    <row r="5222" spans="1:27" s="44" customFormat="1" x14ac:dyDescent="0.15">
      <c r="A5222" s="66"/>
      <c r="O5222"/>
      <c r="T5222"/>
      <c r="U5222"/>
      <c r="V5222"/>
      <c r="W5222"/>
      <c r="X5222"/>
      <c r="Y5222"/>
      <c r="Z5222"/>
      <c r="AA5222"/>
    </row>
    <row r="5223" spans="1:27" s="44" customFormat="1" x14ac:dyDescent="0.15">
      <c r="A5223" s="66"/>
      <c r="O5223"/>
      <c r="T5223"/>
      <c r="U5223"/>
      <c r="V5223"/>
      <c r="W5223"/>
      <c r="X5223"/>
      <c r="Y5223"/>
      <c r="Z5223"/>
      <c r="AA5223"/>
    </row>
    <row r="5224" spans="1:27" s="44" customFormat="1" x14ac:dyDescent="0.15">
      <c r="A5224" s="66"/>
      <c r="O5224"/>
      <c r="T5224"/>
      <c r="U5224"/>
      <c r="V5224"/>
      <c r="W5224"/>
      <c r="X5224"/>
      <c r="Y5224"/>
      <c r="Z5224"/>
      <c r="AA5224"/>
    </row>
    <row r="5225" spans="1:27" s="44" customFormat="1" x14ac:dyDescent="0.15">
      <c r="A5225" s="66"/>
      <c r="O5225"/>
      <c r="T5225"/>
      <c r="U5225"/>
      <c r="V5225"/>
      <c r="W5225"/>
      <c r="X5225"/>
      <c r="Y5225"/>
      <c r="Z5225"/>
      <c r="AA5225"/>
    </row>
    <row r="5226" spans="1:27" s="44" customFormat="1" x14ac:dyDescent="0.15">
      <c r="A5226" s="66"/>
      <c r="O5226"/>
      <c r="T5226"/>
      <c r="U5226"/>
      <c r="V5226"/>
      <c r="W5226"/>
      <c r="X5226"/>
      <c r="Y5226"/>
      <c r="Z5226"/>
      <c r="AA5226"/>
    </row>
    <row r="5227" spans="1:27" s="44" customFormat="1" x14ac:dyDescent="0.15">
      <c r="A5227" s="66"/>
      <c r="O5227"/>
      <c r="T5227"/>
      <c r="U5227"/>
      <c r="V5227"/>
      <c r="W5227"/>
      <c r="X5227"/>
      <c r="Y5227"/>
      <c r="Z5227"/>
      <c r="AA5227"/>
    </row>
    <row r="5228" spans="1:27" s="44" customFormat="1" x14ac:dyDescent="0.15">
      <c r="A5228" s="66"/>
      <c r="O5228"/>
      <c r="T5228"/>
      <c r="U5228"/>
      <c r="V5228"/>
      <c r="W5228"/>
      <c r="X5228"/>
      <c r="Y5228"/>
      <c r="Z5228"/>
      <c r="AA5228"/>
    </row>
    <row r="5229" spans="1:27" s="44" customFormat="1" x14ac:dyDescent="0.15">
      <c r="A5229" s="66"/>
      <c r="O5229"/>
      <c r="T5229"/>
      <c r="U5229"/>
      <c r="V5229"/>
      <c r="W5229"/>
      <c r="X5229"/>
      <c r="Y5229"/>
      <c r="Z5229"/>
      <c r="AA5229"/>
    </row>
    <row r="5230" spans="1:27" s="44" customFormat="1" x14ac:dyDescent="0.15">
      <c r="A5230" s="66"/>
      <c r="O5230"/>
      <c r="T5230"/>
      <c r="U5230"/>
      <c r="V5230"/>
      <c r="W5230"/>
      <c r="X5230"/>
      <c r="Y5230"/>
      <c r="Z5230"/>
      <c r="AA5230"/>
    </row>
    <row r="5231" spans="1:27" s="44" customFormat="1" x14ac:dyDescent="0.15">
      <c r="A5231" s="66"/>
      <c r="O5231"/>
      <c r="T5231"/>
      <c r="U5231"/>
      <c r="V5231"/>
      <c r="W5231"/>
      <c r="X5231"/>
      <c r="Y5231"/>
      <c r="Z5231"/>
      <c r="AA5231"/>
    </row>
    <row r="5232" spans="1:27" s="44" customFormat="1" x14ac:dyDescent="0.15">
      <c r="A5232" s="66"/>
      <c r="O5232"/>
      <c r="T5232"/>
      <c r="U5232"/>
      <c r="V5232"/>
      <c r="W5232"/>
      <c r="X5232"/>
      <c r="Y5232"/>
      <c r="Z5232"/>
      <c r="AA5232"/>
    </row>
    <row r="5233" spans="1:27" s="44" customFormat="1" x14ac:dyDescent="0.15">
      <c r="A5233" s="66"/>
      <c r="O5233"/>
      <c r="T5233"/>
      <c r="U5233"/>
      <c r="V5233"/>
      <c r="W5233"/>
      <c r="X5233"/>
      <c r="Y5233"/>
      <c r="Z5233"/>
      <c r="AA5233"/>
    </row>
    <row r="5234" spans="1:27" s="44" customFormat="1" x14ac:dyDescent="0.15">
      <c r="A5234" s="66"/>
      <c r="O5234"/>
      <c r="T5234"/>
      <c r="U5234"/>
      <c r="V5234"/>
      <c r="W5234"/>
      <c r="X5234"/>
      <c r="Y5234"/>
      <c r="Z5234"/>
      <c r="AA5234"/>
    </row>
    <row r="5235" spans="1:27" s="44" customFormat="1" x14ac:dyDescent="0.15">
      <c r="A5235" s="66"/>
      <c r="O5235"/>
      <c r="T5235"/>
      <c r="U5235"/>
      <c r="V5235"/>
      <c r="W5235"/>
      <c r="X5235"/>
      <c r="Y5235"/>
      <c r="Z5235"/>
      <c r="AA5235"/>
    </row>
    <row r="5236" spans="1:27" s="44" customFormat="1" x14ac:dyDescent="0.15">
      <c r="A5236" s="66"/>
      <c r="O5236"/>
      <c r="T5236"/>
      <c r="U5236"/>
      <c r="V5236"/>
      <c r="W5236"/>
      <c r="X5236"/>
      <c r="Y5236"/>
      <c r="Z5236"/>
      <c r="AA5236"/>
    </row>
    <row r="5237" spans="1:27" s="44" customFormat="1" x14ac:dyDescent="0.15">
      <c r="A5237" s="66"/>
      <c r="O5237"/>
      <c r="T5237"/>
      <c r="U5237"/>
      <c r="V5237"/>
      <c r="W5237"/>
      <c r="X5237"/>
      <c r="Y5237"/>
      <c r="Z5237"/>
      <c r="AA5237"/>
    </row>
    <row r="5238" spans="1:27" s="44" customFormat="1" x14ac:dyDescent="0.15">
      <c r="A5238" s="66"/>
      <c r="O5238"/>
      <c r="T5238"/>
      <c r="U5238"/>
      <c r="V5238"/>
      <c r="W5238"/>
      <c r="X5238"/>
      <c r="Y5238"/>
      <c r="Z5238"/>
      <c r="AA5238"/>
    </row>
    <row r="5239" spans="1:27" s="44" customFormat="1" x14ac:dyDescent="0.15">
      <c r="A5239" s="66"/>
      <c r="O5239"/>
      <c r="T5239"/>
      <c r="U5239"/>
      <c r="V5239"/>
      <c r="W5239"/>
      <c r="X5239"/>
      <c r="Y5239"/>
      <c r="Z5239"/>
      <c r="AA5239"/>
    </row>
    <row r="5240" spans="1:27" s="44" customFormat="1" x14ac:dyDescent="0.15">
      <c r="A5240" s="66"/>
      <c r="O5240"/>
      <c r="T5240"/>
      <c r="U5240"/>
      <c r="V5240"/>
      <c r="W5240"/>
      <c r="X5240"/>
      <c r="Y5240"/>
      <c r="Z5240"/>
      <c r="AA5240"/>
    </row>
    <row r="5241" spans="1:27" s="44" customFormat="1" x14ac:dyDescent="0.15">
      <c r="A5241" s="66"/>
      <c r="O5241"/>
      <c r="T5241"/>
      <c r="U5241"/>
      <c r="V5241"/>
      <c r="W5241"/>
      <c r="X5241"/>
      <c r="Y5241"/>
      <c r="Z5241"/>
      <c r="AA5241"/>
    </row>
    <row r="5242" spans="1:27" s="44" customFormat="1" x14ac:dyDescent="0.15">
      <c r="A5242" s="66"/>
      <c r="O5242"/>
      <c r="T5242"/>
      <c r="U5242"/>
      <c r="V5242"/>
      <c r="W5242"/>
      <c r="X5242"/>
      <c r="Y5242"/>
      <c r="Z5242"/>
      <c r="AA5242"/>
    </row>
    <row r="5243" spans="1:27" s="44" customFormat="1" x14ac:dyDescent="0.15">
      <c r="A5243" s="66"/>
      <c r="O5243"/>
      <c r="T5243"/>
      <c r="U5243"/>
      <c r="V5243"/>
      <c r="W5243"/>
      <c r="X5243"/>
      <c r="Y5243"/>
      <c r="Z5243"/>
      <c r="AA5243"/>
    </row>
    <row r="5244" spans="1:27" s="44" customFormat="1" x14ac:dyDescent="0.15">
      <c r="A5244" s="66"/>
      <c r="O5244"/>
      <c r="T5244"/>
      <c r="U5244"/>
      <c r="V5244"/>
      <c r="W5244"/>
      <c r="X5244"/>
      <c r="Y5244"/>
      <c r="Z5244"/>
      <c r="AA5244"/>
    </row>
    <row r="5245" spans="1:27" s="44" customFormat="1" x14ac:dyDescent="0.15">
      <c r="A5245" s="66"/>
      <c r="O5245"/>
      <c r="T5245"/>
      <c r="U5245"/>
      <c r="V5245"/>
      <c r="W5245"/>
      <c r="X5245"/>
      <c r="Y5245"/>
      <c r="Z5245"/>
      <c r="AA5245"/>
    </row>
    <row r="5246" spans="1:27" s="44" customFormat="1" x14ac:dyDescent="0.15">
      <c r="A5246" s="66"/>
      <c r="O5246"/>
      <c r="T5246"/>
      <c r="U5246"/>
      <c r="V5246"/>
      <c r="W5246"/>
      <c r="X5246"/>
      <c r="Y5246"/>
      <c r="Z5246"/>
      <c r="AA5246"/>
    </row>
    <row r="5247" spans="1:27" s="44" customFormat="1" x14ac:dyDescent="0.15">
      <c r="A5247" s="66"/>
      <c r="O5247"/>
      <c r="T5247"/>
      <c r="U5247"/>
      <c r="V5247"/>
      <c r="W5247"/>
      <c r="X5247"/>
      <c r="Y5247"/>
      <c r="Z5247"/>
      <c r="AA5247"/>
    </row>
    <row r="5248" spans="1:27" s="44" customFormat="1" x14ac:dyDescent="0.15">
      <c r="A5248" s="66"/>
      <c r="O5248"/>
      <c r="T5248"/>
      <c r="U5248"/>
      <c r="V5248"/>
      <c r="W5248"/>
      <c r="X5248"/>
      <c r="Y5248"/>
      <c r="Z5248"/>
      <c r="AA5248"/>
    </row>
    <row r="5249" spans="1:27" s="44" customFormat="1" x14ac:dyDescent="0.15">
      <c r="A5249" s="66"/>
      <c r="O5249"/>
      <c r="T5249"/>
      <c r="U5249"/>
      <c r="V5249"/>
      <c r="W5249"/>
      <c r="X5249"/>
      <c r="Y5249"/>
      <c r="Z5249"/>
      <c r="AA5249"/>
    </row>
    <row r="5250" spans="1:27" s="44" customFormat="1" x14ac:dyDescent="0.15">
      <c r="A5250" s="66"/>
      <c r="O5250"/>
      <c r="T5250"/>
      <c r="U5250"/>
      <c r="V5250"/>
      <c r="W5250"/>
      <c r="X5250"/>
      <c r="Y5250"/>
      <c r="Z5250"/>
      <c r="AA5250"/>
    </row>
    <row r="5251" spans="1:27" s="44" customFormat="1" x14ac:dyDescent="0.15">
      <c r="A5251" s="66"/>
      <c r="O5251"/>
      <c r="T5251"/>
      <c r="U5251"/>
      <c r="V5251"/>
      <c r="W5251"/>
      <c r="X5251"/>
      <c r="Y5251"/>
      <c r="Z5251"/>
      <c r="AA5251"/>
    </row>
    <row r="5252" spans="1:27" s="44" customFormat="1" x14ac:dyDescent="0.15">
      <c r="A5252" s="66"/>
      <c r="O5252"/>
      <c r="T5252"/>
      <c r="U5252"/>
      <c r="V5252"/>
      <c r="W5252"/>
      <c r="X5252"/>
      <c r="Y5252"/>
      <c r="Z5252"/>
      <c r="AA5252"/>
    </row>
    <row r="5253" spans="1:27" s="44" customFormat="1" x14ac:dyDescent="0.15">
      <c r="A5253" s="66"/>
      <c r="O5253"/>
      <c r="T5253"/>
      <c r="U5253"/>
      <c r="V5253"/>
      <c r="W5253"/>
      <c r="X5253"/>
      <c r="Y5253"/>
      <c r="Z5253"/>
      <c r="AA5253"/>
    </row>
    <row r="5254" spans="1:27" s="44" customFormat="1" x14ac:dyDescent="0.15">
      <c r="A5254" s="66"/>
      <c r="O5254"/>
      <c r="T5254"/>
      <c r="U5254"/>
      <c r="V5254"/>
      <c r="W5254"/>
      <c r="X5254"/>
      <c r="Y5254"/>
      <c r="Z5254"/>
      <c r="AA5254"/>
    </row>
    <row r="5255" spans="1:27" s="44" customFormat="1" x14ac:dyDescent="0.15">
      <c r="A5255" s="66"/>
      <c r="O5255"/>
      <c r="T5255"/>
      <c r="U5255"/>
      <c r="V5255"/>
      <c r="W5255"/>
      <c r="X5255"/>
      <c r="Y5255"/>
      <c r="Z5255"/>
      <c r="AA5255"/>
    </row>
    <row r="5256" spans="1:27" s="44" customFormat="1" x14ac:dyDescent="0.15">
      <c r="A5256" s="66"/>
      <c r="O5256"/>
      <c r="T5256"/>
      <c r="U5256"/>
      <c r="V5256"/>
      <c r="W5256"/>
      <c r="X5256"/>
      <c r="Y5256"/>
      <c r="Z5256"/>
      <c r="AA5256"/>
    </row>
    <row r="5257" spans="1:27" s="44" customFormat="1" x14ac:dyDescent="0.15">
      <c r="A5257" s="66"/>
      <c r="O5257"/>
      <c r="T5257"/>
      <c r="U5257"/>
      <c r="V5257"/>
      <c r="W5257"/>
      <c r="X5257"/>
      <c r="Y5257"/>
      <c r="Z5257"/>
      <c r="AA5257"/>
    </row>
    <row r="5258" spans="1:27" s="44" customFormat="1" x14ac:dyDescent="0.15">
      <c r="A5258" s="66"/>
      <c r="O5258"/>
      <c r="T5258"/>
      <c r="U5258"/>
      <c r="V5258"/>
      <c r="W5258"/>
      <c r="X5258"/>
      <c r="Y5258"/>
      <c r="Z5258"/>
      <c r="AA5258"/>
    </row>
    <row r="5259" spans="1:27" s="44" customFormat="1" x14ac:dyDescent="0.15">
      <c r="A5259" s="66"/>
      <c r="O5259"/>
      <c r="T5259"/>
      <c r="U5259"/>
      <c r="V5259"/>
      <c r="W5259"/>
      <c r="X5259"/>
      <c r="Y5259"/>
      <c r="Z5259"/>
      <c r="AA5259"/>
    </row>
    <row r="5260" spans="1:27" s="44" customFormat="1" x14ac:dyDescent="0.15">
      <c r="A5260" s="66"/>
      <c r="O5260"/>
      <c r="T5260"/>
      <c r="U5260"/>
      <c r="V5260"/>
      <c r="W5260"/>
      <c r="X5260"/>
      <c r="Y5260"/>
      <c r="Z5260"/>
      <c r="AA5260"/>
    </row>
    <row r="5261" spans="1:27" s="44" customFormat="1" x14ac:dyDescent="0.15">
      <c r="A5261" s="66"/>
      <c r="O5261"/>
      <c r="T5261"/>
      <c r="U5261"/>
      <c r="V5261"/>
      <c r="W5261"/>
      <c r="X5261"/>
      <c r="Y5261"/>
      <c r="Z5261"/>
      <c r="AA5261"/>
    </row>
    <row r="5262" spans="1:27" s="44" customFormat="1" x14ac:dyDescent="0.15">
      <c r="A5262" s="66"/>
      <c r="O5262"/>
      <c r="T5262"/>
      <c r="U5262"/>
      <c r="V5262"/>
      <c r="W5262"/>
      <c r="X5262"/>
      <c r="Y5262"/>
      <c r="Z5262"/>
      <c r="AA5262"/>
    </row>
    <row r="5263" spans="1:27" s="44" customFormat="1" x14ac:dyDescent="0.15">
      <c r="A5263" s="66"/>
      <c r="O5263"/>
      <c r="T5263"/>
      <c r="U5263"/>
      <c r="V5263"/>
      <c r="W5263"/>
      <c r="X5263"/>
      <c r="Y5263"/>
      <c r="Z5263"/>
      <c r="AA5263"/>
    </row>
    <row r="5264" spans="1:27" s="44" customFormat="1" x14ac:dyDescent="0.15">
      <c r="A5264" s="66"/>
      <c r="O5264"/>
      <c r="T5264"/>
      <c r="U5264"/>
      <c r="V5264"/>
      <c r="W5264"/>
      <c r="X5264"/>
      <c r="Y5264"/>
      <c r="Z5264"/>
      <c r="AA5264"/>
    </row>
    <row r="5265" spans="1:27" s="44" customFormat="1" x14ac:dyDescent="0.15">
      <c r="A5265" s="66"/>
      <c r="O5265"/>
      <c r="T5265"/>
      <c r="U5265"/>
      <c r="V5265"/>
      <c r="W5265"/>
      <c r="X5265"/>
      <c r="Y5265"/>
      <c r="Z5265"/>
      <c r="AA5265"/>
    </row>
    <row r="5266" spans="1:27" s="44" customFormat="1" x14ac:dyDescent="0.15">
      <c r="A5266" s="66"/>
      <c r="O5266"/>
      <c r="T5266"/>
      <c r="U5266"/>
      <c r="V5266"/>
      <c r="W5266"/>
      <c r="X5266"/>
      <c r="Y5266"/>
      <c r="Z5266"/>
      <c r="AA5266"/>
    </row>
    <row r="5267" spans="1:27" s="44" customFormat="1" x14ac:dyDescent="0.15">
      <c r="A5267" s="66"/>
      <c r="O5267"/>
      <c r="T5267"/>
      <c r="U5267"/>
      <c r="V5267"/>
      <c r="W5267"/>
      <c r="X5267"/>
      <c r="Y5267"/>
      <c r="Z5267"/>
      <c r="AA5267"/>
    </row>
    <row r="5268" spans="1:27" s="44" customFormat="1" x14ac:dyDescent="0.15">
      <c r="A5268" s="66"/>
      <c r="O5268"/>
      <c r="T5268"/>
      <c r="U5268"/>
      <c r="V5268"/>
      <c r="W5268"/>
      <c r="X5268"/>
      <c r="Y5268"/>
      <c r="Z5268"/>
      <c r="AA5268"/>
    </row>
    <row r="5269" spans="1:27" s="44" customFormat="1" x14ac:dyDescent="0.15">
      <c r="A5269" s="66"/>
      <c r="O5269"/>
      <c r="T5269"/>
      <c r="U5269"/>
      <c r="V5269"/>
      <c r="W5269"/>
      <c r="X5269"/>
      <c r="Y5269"/>
      <c r="Z5269"/>
      <c r="AA5269"/>
    </row>
    <row r="5270" spans="1:27" s="44" customFormat="1" x14ac:dyDescent="0.15">
      <c r="A5270" s="66"/>
      <c r="O5270"/>
      <c r="T5270"/>
      <c r="U5270"/>
      <c r="V5270"/>
      <c r="W5270"/>
      <c r="X5270"/>
      <c r="Y5270"/>
      <c r="Z5270"/>
      <c r="AA5270"/>
    </row>
    <row r="5271" spans="1:27" s="44" customFormat="1" x14ac:dyDescent="0.15">
      <c r="A5271" s="66"/>
      <c r="O5271"/>
      <c r="T5271"/>
      <c r="U5271"/>
      <c r="V5271"/>
      <c r="W5271"/>
      <c r="X5271"/>
      <c r="Y5271"/>
      <c r="Z5271"/>
      <c r="AA5271"/>
    </row>
    <row r="5272" spans="1:27" s="44" customFormat="1" x14ac:dyDescent="0.15">
      <c r="A5272" s="66"/>
      <c r="O5272"/>
      <c r="T5272"/>
      <c r="U5272"/>
      <c r="V5272"/>
      <c r="W5272"/>
      <c r="X5272"/>
      <c r="Y5272"/>
      <c r="Z5272"/>
      <c r="AA5272"/>
    </row>
    <row r="5273" spans="1:27" s="44" customFormat="1" x14ac:dyDescent="0.15">
      <c r="A5273" s="66"/>
      <c r="O5273"/>
      <c r="T5273"/>
      <c r="U5273"/>
      <c r="V5273"/>
      <c r="W5273"/>
      <c r="X5273"/>
      <c r="Y5273"/>
      <c r="Z5273"/>
      <c r="AA5273"/>
    </row>
    <row r="5274" spans="1:27" s="44" customFormat="1" x14ac:dyDescent="0.15">
      <c r="A5274" s="66"/>
      <c r="O5274"/>
      <c r="T5274"/>
      <c r="U5274"/>
      <c r="V5274"/>
      <c r="W5274"/>
      <c r="X5274"/>
      <c r="Y5274"/>
      <c r="Z5274"/>
      <c r="AA5274"/>
    </row>
    <row r="5275" spans="1:27" s="44" customFormat="1" x14ac:dyDescent="0.15">
      <c r="A5275" s="66"/>
      <c r="O5275"/>
      <c r="T5275"/>
      <c r="U5275"/>
      <c r="V5275"/>
      <c r="W5275"/>
      <c r="X5275"/>
      <c r="Y5275"/>
      <c r="Z5275"/>
      <c r="AA5275"/>
    </row>
    <row r="5276" spans="1:27" s="44" customFormat="1" x14ac:dyDescent="0.15">
      <c r="A5276" s="66"/>
      <c r="O5276"/>
      <c r="T5276"/>
      <c r="U5276"/>
      <c r="V5276"/>
      <c r="W5276"/>
      <c r="X5276"/>
      <c r="Y5276"/>
      <c r="Z5276"/>
      <c r="AA5276"/>
    </row>
    <row r="5277" spans="1:27" s="44" customFormat="1" x14ac:dyDescent="0.15">
      <c r="A5277" s="66"/>
      <c r="O5277"/>
      <c r="T5277"/>
      <c r="U5277"/>
      <c r="V5277"/>
      <c r="W5277"/>
      <c r="X5277"/>
      <c r="Y5277"/>
      <c r="Z5277"/>
      <c r="AA5277"/>
    </row>
    <row r="5278" spans="1:27" s="44" customFormat="1" x14ac:dyDescent="0.15">
      <c r="A5278" s="66"/>
      <c r="O5278"/>
      <c r="T5278"/>
      <c r="U5278"/>
      <c r="V5278"/>
      <c r="W5278"/>
      <c r="X5278"/>
      <c r="Y5278"/>
      <c r="Z5278"/>
      <c r="AA5278"/>
    </row>
    <row r="5279" spans="1:27" s="44" customFormat="1" x14ac:dyDescent="0.15">
      <c r="A5279" s="66"/>
      <c r="O5279"/>
      <c r="T5279"/>
      <c r="U5279"/>
      <c r="V5279"/>
      <c r="W5279"/>
      <c r="X5279"/>
      <c r="Y5279"/>
      <c r="Z5279"/>
      <c r="AA5279"/>
    </row>
    <row r="5280" spans="1:27" s="44" customFormat="1" x14ac:dyDescent="0.15">
      <c r="A5280" s="66"/>
      <c r="O5280"/>
      <c r="T5280"/>
      <c r="U5280"/>
      <c r="V5280"/>
      <c r="W5280"/>
      <c r="X5280"/>
      <c r="Y5280"/>
      <c r="Z5280"/>
      <c r="AA5280"/>
    </row>
    <row r="5281" spans="1:27" s="44" customFormat="1" x14ac:dyDescent="0.15">
      <c r="A5281" s="66"/>
      <c r="O5281"/>
      <c r="T5281"/>
      <c r="U5281"/>
      <c r="V5281"/>
      <c r="W5281"/>
      <c r="X5281"/>
      <c r="Y5281"/>
      <c r="Z5281"/>
      <c r="AA5281"/>
    </row>
    <row r="5282" spans="1:27" s="44" customFormat="1" x14ac:dyDescent="0.15">
      <c r="A5282" s="66"/>
      <c r="O5282"/>
      <c r="T5282"/>
      <c r="U5282"/>
      <c r="V5282"/>
      <c r="W5282"/>
      <c r="X5282"/>
      <c r="Y5282"/>
      <c r="Z5282"/>
      <c r="AA5282"/>
    </row>
    <row r="5283" spans="1:27" s="44" customFormat="1" x14ac:dyDescent="0.15">
      <c r="A5283" s="66"/>
      <c r="O5283"/>
      <c r="T5283"/>
      <c r="U5283"/>
      <c r="V5283"/>
      <c r="W5283"/>
      <c r="X5283"/>
      <c r="Y5283"/>
      <c r="Z5283"/>
      <c r="AA5283"/>
    </row>
    <row r="5284" spans="1:27" s="44" customFormat="1" x14ac:dyDescent="0.15">
      <c r="A5284" s="66"/>
      <c r="O5284"/>
      <c r="T5284"/>
      <c r="U5284"/>
      <c r="V5284"/>
      <c r="W5284"/>
      <c r="X5284"/>
      <c r="Y5284"/>
      <c r="Z5284"/>
      <c r="AA5284"/>
    </row>
    <row r="5285" spans="1:27" s="44" customFormat="1" x14ac:dyDescent="0.15">
      <c r="A5285" s="66"/>
      <c r="O5285"/>
      <c r="T5285"/>
      <c r="U5285"/>
      <c r="V5285"/>
      <c r="W5285"/>
      <c r="X5285"/>
      <c r="Y5285"/>
      <c r="Z5285"/>
      <c r="AA5285"/>
    </row>
    <row r="5286" spans="1:27" s="44" customFormat="1" x14ac:dyDescent="0.15">
      <c r="A5286" s="66"/>
      <c r="O5286"/>
      <c r="T5286"/>
      <c r="U5286"/>
      <c r="V5286"/>
      <c r="W5286"/>
      <c r="X5286"/>
      <c r="Y5286"/>
      <c r="Z5286"/>
      <c r="AA5286"/>
    </row>
    <row r="5287" spans="1:27" s="44" customFormat="1" x14ac:dyDescent="0.15">
      <c r="A5287" s="66"/>
      <c r="O5287"/>
      <c r="T5287"/>
      <c r="U5287"/>
      <c r="V5287"/>
      <c r="W5287"/>
      <c r="X5287"/>
      <c r="Y5287"/>
      <c r="Z5287"/>
      <c r="AA5287"/>
    </row>
    <row r="5288" spans="1:27" s="44" customFormat="1" x14ac:dyDescent="0.15">
      <c r="A5288" s="66"/>
      <c r="O5288"/>
      <c r="T5288"/>
      <c r="U5288"/>
      <c r="V5288"/>
      <c r="W5288"/>
      <c r="X5288"/>
      <c r="Y5288"/>
      <c r="Z5288"/>
      <c r="AA5288"/>
    </row>
    <row r="5289" spans="1:27" s="44" customFormat="1" x14ac:dyDescent="0.15">
      <c r="A5289" s="66"/>
      <c r="O5289"/>
      <c r="T5289"/>
      <c r="U5289"/>
      <c r="V5289"/>
      <c r="W5289"/>
      <c r="X5289"/>
      <c r="Y5289"/>
      <c r="Z5289"/>
      <c r="AA5289"/>
    </row>
    <row r="5290" spans="1:27" s="44" customFormat="1" x14ac:dyDescent="0.15">
      <c r="A5290" s="66"/>
      <c r="O5290"/>
      <c r="T5290"/>
      <c r="U5290"/>
      <c r="V5290"/>
      <c r="W5290"/>
      <c r="X5290"/>
      <c r="Y5290"/>
      <c r="Z5290"/>
      <c r="AA5290"/>
    </row>
    <row r="5291" spans="1:27" s="44" customFormat="1" x14ac:dyDescent="0.15">
      <c r="A5291" s="66"/>
      <c r="O5291"/>
      <c r="T5291"/>
      <c r="U5291"/>
      <c r="V5291"/>
      <c r="W5291"/>
      <c r="X5291"/>
      <c r="Y5291"/>
      <c r="Z5291"/>
      <c r="AA5291"/>
    </row>
    <row r="5292" spans="1:27" s="44" customFormat="1" x14ac:dyDescent="0.15">
      <c r="A5292" s="66"/>
      <c r="O5292"/>
      <c r="T5292"/>
      <c r="U5292"/>
      <c r="V5292"/>
      <c r="W5292"/>
      <c r="X5292"/>
      <c r="Y5292"/>
      <c r="Z5292"/>
      <c r="AA5292"/>
    </row>
    <row r="5293" spans="1:27" s="44" customFormat="1" x14ac:dyDescent="0.15">
      <c r="A5293" s="66"/>
      <c r="O5293"/>
      <c r="T5293"/>
      <c r="U5293"/>
      <c r="V5293"/>
      <c r="W5293"/>
      <c r="X5293"/>
      <c r="Y5293"/>
      <c r="Z5293"/>
      <c r="AA5293"/>
    </row>
    <row r="5294" spans="1:27" s="44" customFormat="1" x14ac:dyDescent="0.15">
      <c r="A5294" s="66"/>
      <c r="O5294"/>
      <c r="T5294"/>
      <c r="U5294"/>
      <c r="V5294"/>
      <c r="W5294"/>
      <c r="X5294"/>
      <c r="Y5294"/>
      <c r="Z5294"/>
      <c r="AA5294"/>
    </row>
    <row r="5295" spans="1:27" s="44" customFormat="1" x14ac:dyDescent="0.15">
      <c r="A5295" s="66"/>
      <c r="O5295"/>
      <c r="T5295"/>
      <c r="U5295"/>
      <c r="V5295"/>
      <c r="W5295"/>
      <c r="X5295"/>
      <c r="Y5295"/>
      <c r="Z5295"/>
      <c r="AA5295"/>
    </row>
    <row r="5296" spans="1:27" s="44" customFormat="1" x14ac:dyDescent="0.15">
      <c r="A5296" s="66"/>
      <c r="O5296"/>
      <c r="T5296"/>
      <c r="U5296"/>
      <c r="V5296"/>
      <c r="W5296"/>
      <c r="X5296"/>
      <c r="Y5296"/>
      <c r="Z5296"/>
      <c r="AA5296"/>
    </row>
    <row r="5297" spans="1:27" s="44" customFormat="1" x14ac:dyDescent="0.15">
      <c r="A5297" s="66"/>
      <c r="O5297"/>
      <c r="T5297"/>
      <c r="U5297"/>
      <c r="V5297"/>
      <c r="W5297"/>
      <c r="X5297"/>
      <c r="Y5297"/>
      <c r="Z5297"/>
      <c r="AA5297"/>
    </row>
    <row r="5298" spans="1:27" s="44" customFormat="1" x14ac:dyDescent="0.15">
      <c r="A5298" s="66"/>
      <c r="O5298"/>
      <c r="T5298"/>
      <c r="U5298"/>
      <c r="V5298"/>
      <c r="W5298"/>
      <c r="X5298"/>
      <c r="Y5298"/>
      <c r="Z5298"/>
      <c r="AA5298"/>
    </row>
    <row r="5299" spans="1:27" s="44" customFormat="1" x14ac:dyDescent="0.15">
      <c r="A5299" s="66"/>
      <c r="O5299"/>
      <c r="T5299"/>
      <c r="U5299"/>
      <c r="V5299"/>
      <c r="W5299"/>
      <c r="X5299"/>
      <c r="Y5299"/>
      <c r="Z5299"/>
      <c r="AA5299"/>
    </row>
    <row r="5300" spans="1:27" s="44" customFormat="1" x14ac:dyDescent="0.15">
      <c r="A5300" s="66"/>
      <c r="O5300"/>
      <c r="T5300"/>
      <c r="U5300"/>
      <c r="V5300"/>
      <c r="W5300"/>
      <c r="X5300"/>
      <c r="Y5300"/>
      <c r="Z5300"/>
      <c r="AA5300"/>
    </row>
    <row r="5301" spans="1:27" s="44" customFormat="1" x14ac:dyDescent="0.15">
      <c r="A5301" s="66"/>
      <c r="O5301"/>
      <c r="T5301"/>
      <c r="U5301"/>
      <c r="V5301"/>
      <c r="W5301"/>
      <c r="X5301"/>
      <c r="Y5301"/>
      <c r="Z5301"/>
      <c r="AA5301"/>
    </row>
    <row r="5302" spans="1:27" s="44" customFormat="1" x14ac:dyDescent="0.15">
      <c r="A5302" s="66"/>
      <c r="O5302"/>
      <c r="T5302"/>
      <c r="U5302"/>
      <c r="V5302"/>
      <c r="W5302"/>
      <c r="X5302"/>
      <c r="Y5302"/>
      <c r="Z5302"/>
      <c r="AA5302"/>
    </row>
    <row r="5303" spans="1:27" s="44" customFormat="1" x14ac:dyDescent="0.15">
      <c r="A5303" s="66"/>
      <c r="O5303"/>
      <c r="T5303"/>
      <c r="U5303"/>
      <c r="V5303"/>
      <c r="W5303"/>
      <c r="X5303"/>
      <c r="Y5303"/>
      <c r="Z5303"/>
      <c r="AA5303"/>
    </row>
    <row r="5304" spans="1:27" s="44" customFormat="1" x14ac:dyDescent="0.15">
      <c r="A5304" s="66"/>
      <c r="O5304"/>
      <c r="T5304"/>
      <c r="U5304"/>
      <c r="V5304"/>
      <c r="W5304"/>
      <c r="X5304"/>
      <c r="Y5304"/>
      <c r="Z5304"/>
      <c r="AA5304"/>
    </row>
    <row r="5305" spans="1:27" s="44" customFormat="1" x14ac:dyDescent="0.15">
      <c r="A5305" s="66"/>
      <c r="O5305"/>
      <c r="T5305"/>
      <c r="U5305"/>
      <c r="V5305"/>
      <c r="W5305"/>
      <c r="X5305"/>
      <c r="Y5305"/>
      <c r="Z5305"/>
      <c r="AA5305"/>
    </row>
    <row r="5306" spans="1:27" s="44" customFormat="1" x14ac:dyDescent="0.15">
      <c r="A5306" s="66"/>
      <c r="O5306"/>
      <c r="T5306"/>
      <c r="U5306"/>
      <c r="V5306"/>
      <c r="W5306"/>
      <c r="X5306"/>
      <c r="Y5306"/>
      <c r="Z5306"/>
      <c r="AA5306"/>
    </row>
    <row r="5307" spans="1:27" s="44" customFormat="1" x14ac:dyDescent="0.15">
      <c r="A5307" s="66"/>
      <c r="O5307"/>
      <c r="T5307"/>
      <c r="U5307"/>
      <c r="V5307"/>
      <c r="W5307"/>
      <c r="X5307"/>
      <c r="Y5307"/>
      <c r="Z5307"/>
      <c r="AA5307"/>
    </row>
    <row r="5308" spans="1:27" s="44" customFormat="1" x14ac:dyDescent="0.15">
      <c r="A5308" s="66"/>
      <c r="O5308"/>
      <c r="T5308"/>
      <c r="U5308"/>
      <c r="V5308"/>
      <c r="W5308"/>
      <c r="X5308"/>
      <c r="Y5308"/>
      <c r="Z5308"/>
      <c r="AA5308"/>
    </row>
    <row r="5309" spans="1:27" s="44" customFormat="1" x14ac:dyDescent="0.15">
      <c r="A5309" s="66"/>
      <c r="O5309"/>
      <c r="T5309"/>
      <c r="U5309"/>
      <c r="V5309"/>
      <c r="W5309"/>
      <c r="X5309"/>
      <c r="Y5309"/>
      <c r="Z5309"/>
      <c r="AA5309"/>
    </row>
    <row r="5310" spans="1:27" s="44" customFormat="1" x14ac:dyDescent="0.15">
      <c r="A5310" s="66"/>
      <c r="O5310"/>
      <c r="T5310"/>
      <c r="U5310"/>
      <c r="V5310"/>
      <c r="W5310"/>
      <c r="X5310"/>
      <c r="Y5310"/>
      <c r="Z5310"/>
      <c r="AA5310"/>
    </row>
    <row r="5311" spans="1:27" s="44" customFormat="1" x14ac:dyDescent="0.15">
      <c r="A5311" s="66"/>
      <c r="O5311"/>
      <c r="T5311"/>
      <c r="U5311"/>
      <c r="V5311"/>
      <c r="W5311"/>
      <c r="X5311"/>
      <c r="Y5311"/>
      <c r="Z5311"/>
      <c r="AA5311"/>
    </row>
    <row r="5312" spans="1:27" s="44" customFormat="1" x14ac:dyDescent="0.15">
      <c r="A5312" s="66"/>
      <c r="O5312"/>
      <c r="T5312"/>
      <c r="U5312"/>
      <c r="V5312"/>
      <c r="W5312"/>
      <c r="X5312"/>
      <c r="Y5312"/>
      <c r="Z5312"/>
      <c r="AA5312"/>
    </row>
    <row r="5313" spans="1:27" s="44" customFormat="1" x14ac:dyDescent="0.15">
      <c r="A5313" s="66"/>
      <c r="O5313"/>
      <c r="T5313"/>
      <c r="U5313"/>
      <c r="V5313"/>
      <c r="W5313"/>
      <c r="X5313"/>
      <c r="Y5313"/>
      <c r="Z5313"/>
      <c r="AA5313"/>
    </row>
    <row r="5314" spans="1:27" s="44" customFormat="1" x14ac:dyDescent="0.15">
      <c r="A5314" s="66"/>
      <c r="O5314"/>
      <c r="T5314"/>
      <c r="U5314"/>
      <c r="V5314"/>
      <c r="W5314"/>
      <c r="X5314"/>
      <c r="Y5314"/>
      <c r="Z5314"/>
      <c r="AA5314"/>
    </row>
    <row r="5315" spans="1:27" s="44" customFormat="1" x14ac:dyDescent="0.15">
      <c r="A5315" s="66"/>
      <c r="O5315"/>
      <c r="T5315"/>
      <c r="U5315"/>
      <c r="V5315"/>
      <c r="W5315"/>
      <c r="X5315"/>
      <c r="Y5315"/>
      <c r="Z5315"/>
      <c r="AA5315"/>
    </row>
    <row r="5316" spans="1:27" s="44" customFormat="1" x14ac:dyDescent="0.15">
      <c r="A5316" s="66"/>
      <c r="O5316"/>
      <c r="T5316"/>
      <c r="U5316"/>
      <c r="V5316"/>
      <c r="W5316"/>
      <c r="X5316"/>
      <c r="Y5316"/>
      <c r="Z5316"/>
      <c r="AA5316"/>
    </row>
    <row r="5317" spans="1:27" s="44" customFormat="1" x14ac:dyDescent="0.15">
      <c r="A5317" s="66"/>
      <c r="O5317"/>
      <c r="T5317"/>
      <c r="U5317"/>
      <c r="V5317"/>
      <c r="W5317"/>
      <c r="X5317"/>
      <c r="Y5317"/>
      <c r="Z5317"/>
      <c r="AA5317"/>
    </row>
    <row r="5318" spans="1:27" s="44" customFormat="1" x14ac:dyDescent="0.15">
      <c r="A5318" s="66"/>
      <c r="O5318"/>
      <c r="T5318"/>
      <c r="U5318"/>
      <c r="V5318"/>
      <c r="W5318"/>
      <c r="X5318"/>
      <c r="Y5318"/>
      <c r="Z5318"/>
      <c r="AA5318"/>
    </row>
    <row r="5319" spans="1:27" s="44" customFormat="1" x14ac:dyDescent="0.15">
      <c r="A5319" s="66"/>
      <c r="O5319"/>
      <c r="T5319"/>
      <c r="U5319"/>
      <c r="V5319"/>
      <c r="W5319"/>
      <c r="X5319"/>
      <c r="Y5319"/>
      <c r="Z5319"/>
      <c r="AA5319"/>
    </row>
    <row r="5320" spans="1:27" s="44" customFormat="1" x14ac:dyDescent="0.15">
      <c r="A5320" s="66"/>
      <c r="O5320"/>
      <c r="T5320"/>
      <c r="U5320"/>
      <c r="V5320"/>
      <c r="W5320"/>
      <c r="X5320"/>
      <c r="Y5320"/>
      <c r="Z5320"/>
      <c r="AA5320"/>
    </row>
    <row r="5321" spans="1:27" s="44" customFormat="1" x14ac:dyDescent="0.15">
      <c r="A5321" s="66"/>
      <c r="O5321"/>
      <c r="T5321"/>
      <c r="U5321"/>
      <c r="V5321"/>
      <c r="W5321"/>
      <c r="X5321"/>
      <c r="Y5321"/>
      <c r="Z5321"/>
      <c r="AA5321"/>
    </row>
    <row r="5322" spans="1:27" s="44" customFormat="1" x14ac:dyDescent="0.15">
      <c r="A5322" s="66"/>
      <c r="O5322"/>
      <c r="T5322"/>
      <c r="U5322"/>
      <c r="V5322"/>
      <c r="W5322"/>
      <c r="X5322"/>
      <c r="Y5322"/>
      <c r="Z5322"/>
      <c r="AA5322"/>
    </row>
    <row r="5323" spans="1:27" s="44" customFormat="1" x14ac:dyDescent="0.15">
      <c r="A5323" s="66"/>
      <c r="O5323"/>
      <c r="T5323"/>
      <c r="U5323"/>
      <c r="V5323"/>
      <c r="W5323"/>
      <c r="X5323"/>
      <c r="Y5323"/>
      <c r="Z5323"/>
      <c r="AA5323"/>
    </row>
    <row r="5324" spans="1:27" s="44" customFormat="1" x14ac:dyDescent="0.15">
      <c r="A5324" s="66"/>
      <c r="O5324"/>
      <c r="T5324"/>
      <c r="U5324"/>
      <c r="V5324"/>
      <c r="W5324"/>
      <c r="X5324"/>
      <c r="Y5324"/>
      <c r="Z5324"/>
      <c r="AA5324"/>
    </row>
    <row r="5325" spans="1:27" s="44" customFormat="1" x14ac:dyDescent="0.15">
      <c r="A5325" s="66"/>
      <c r="O5325"/>
      <c r="T5325"/>
      <c r="U5325"/>
      <c r="V5325"/>
      <c r="W5325"/>
      <c r="X5325"/>
      <c r="Y5325"/>
      <c r="Z5325"/>
      <c r="AA5325"/>
    </row>
    <row r="5326" spans="1:27" s="44" customFormat="1" x14ac:dyDescent="0.15">
      <c r="A5326" s="66"/>
      <c r="O5326"/>
      <c r="T5326"/>
      <c r="U5326"/>
      <c r="V5326"/>
      <c r="W5326"/>
      <c r="X5326"/>
      <c r="Y5326"/>
      <c r="Z5326"/>
      <c r="AA5326"/>
    </row>
    <row r="5327" spans="1:27" s="44" customFormat="1" x14ac:dyDescent="0.15">
      <c r="A5327" s="66"/>
      <c r="O5327"/>
      <c r="T5327"/>
      <c r="U5327"/>
      <c r="V5327"/>
      <c r="W5327"/>
      <c r="X5327"/>
      <c r="Y5327"/>
      <c r="Z5327"/>
      <c r="AA5327"/>
    </row>
    <row r="5328" spans="1:27" s="44" customFormat="1" x14ac:dyDescent="0.15">
      <c r="A5328" s="66"/>
      <c r="O5328"/>
      <c r="T5328"/>
      <c r="U5328"/>
      <c r="V5328"/>
      <c r="W5328"/>
      <c r="X5328"/>
      <c r="Y5328"/>
      <c r="Z5328"/>
      <c r="AA5328"/>
    </row>
    <row r="5329" spans="1:27" s="44" customFormat="1" x14ac:dyDescent="0.15">
      <c r="A5329" s="66"/>
      <c r="O5329"/>
      <c r="T5329"/>
      <c r="U5329"/>
      <c r="V5329"/>
      <c r="W5329"/>
      <c r="X5329"/>
      <c r="Y5329"/>
      <c r="Z5329"/>
      <c r="AA5329"/>
    </row>
    <row r="5330" spans="1:27" s="44" customFormat="1" x14ac:dyDescent="0.15">
      <c r="A5330" s="66"/>
      <c r="O5330"/>
      <c r="T5330"/>
      <c r="U5330"/>
      <c r="V5330"/>
      <c r="W5330"/>
      <c r="X5330"/>
      <c r="Y5330"/>
      <c r="Z5330"/>
      <c r="AA5330"/>
    </row>
    <row r="5331" spans="1:27" s="44" customFormat="1" x14ac:dyDescent="0.15">
      <c r="A5331" s="66"/>
      <c r="O5331"/>
      <c r="T5331"/>
      <c r="U5331"/>
      <c r="V5331"/>
      <c r="W5331"/>
      <c r="X5331"/>
      <c r="Y5331"/>
      <c r="Z5331"/>
      <c r="AA5331"/>
    </row>
    <row r="5332" spans="1:27" s="44" customFormat="1" x14ac:dyDescent="0.15">
      <c r="A5332" s="66"/>
      <c r="O5332"/>
      <c r="T5332"/>
      <c r="U5332"/>
      <c r="V5332"/>
      <c r="W5332"/>
      <c r="X5332"/>
      <c r="Y5332"/>
      <c r="Z5332"/>
      <c r="AA5332"/>
    </row>
    <row r="5333" spans="1:27" s="44" customFormat="1" x14ac:dyDescent="0.15">
      <c r="A5333" s="66"/>
      <c r="O5333"/>
      <c r="T5333"/>
      <c r="U5333"/>
      <c r="V5333"/>
      <c r="W5333"/>
      <c r="X5333"/>
      <c r="Y5333"/>
      <c r="Z5333"/>
      <c r="AA5333"/>
    </row>
    <row r="5334" spans="1:27" s="44" customFormat="1" x14ac:dyDescent="0.15">
      <c r="A5334" s="66"/>
      <c r="O5334"/>
      <c r="T5334"/>
      <c r="U5334"/>
      <c r="V5334"/>
      <c r="W5334"/>
      <c r="X5334"/>
      <c r="Y5334"/>
      <c r="Z5334"/>
      <c r="AA5334"/>
    </row>
    <row r="5335" spans="1:27" s="44" customFormat="1" x14ac:dyDescent="0.15">
      <c r="A5335" s="66"/>
      <c r="O5335"/>
      <c r="T5335"/>
      <c r="U5335"/>
      <c r="V5335"/>
      <c r="W5335"/>
      <c r="X5335"/>
      <c r="Y5335"/>
      <c r="Z5335"/>
      <c r="AA5335"/>
    </row>
    <row r="5336" spans="1:27" s="44" customFormat="1" x14ac:dyDescent="0.15">
      <c r="A5336" s="66"/>
      <c r="O5336"/>
      <c r="T5336"/>
      <c r="U5336"/>
      <c r="V5336"/>
      <c r="W5336"/>
      <c r="X5336"/>
      <c r="Y5336"/>
      <c r="Z5336"/>
      <c r="AA5336"/>
    </row>
    <row r="5337" spans="1:27" s="44" customFormat="1" x14ac:dyDescent="0.15">
      <c r="A5337" s="66"/>
      <c r="O5337"/>
      <c r="T5337"/>
      <c r="U5337"/>
      <c r="V5337"/>
      <c r="W5337"/>
      <c r="X5337"/>
      <c r="Y5337"/>
      <c r="Z5337"/>
      <c r="AA5337"/>
    </row>
    <row r="5338" spans="1:27" s="44" customFormat="1" x14ac:dyDescent="0.15">
      <c r="A5338" s="66"/>
      <c r="O5338"/>
      <c r="T5338"/>
      <c r="U5338"/>
      <c r="V5338"/>
      <c r="W5338"/>
      <c r="X5338"/>
      <c r="Y5338"/>
      <c r="Z5338"/>
      <c r="AA5338"/>
    </row>
    <row r="5339" spans="1:27" s="44" customFormat="1" x14ac:dyDescent="0.15">
      <c r="A5339" s="66"/>
      <c r="O5339"/>
      <c r="T5339"/>
      <c r="U5339"/>
      <c r="V5339"/>
      <c r="W5339"/>
      <c r="X5339"/>
      <c r="Y5339"/>
      <c r="Z5339"/>
      <c r="AA5339"/>
    </row>
  </sheetData>
  <autoFilter ref="A2:O66" xr:uid="{A5CC9B16-09A0-475B-A385-19142F6722CA}"/>
  <mergeCells count="1">
    <mergeCell ref="P1:Q1"/>
  </mergeCells>
  <phoneticPr fontId="2"/>
  <conditionalFormatting sqref="K8:K65">
    <cfRule type="containsText" dxfId="11" priority="4" stopIfTrue="1" operator="containsText" text="売">
      <formula>NOT(ISERROR(SEARCH("売",K8)))</formula>
    </cfRule>
    <cfRule type="containsText" dxfId="10" priority="5" stopIfTrue="1" operator="containsText" text="買">
      <formula>NOT(ISERROR(SEARCH("買",K8)))</formula>
    </cfRule>
    <cfRule type="expression" dxfId="9" priority="6" stopIfTrue="1">
      <formula>買</formula>
    </cfRule>
  </conditionalFormatting>
  <conditionalFormatting sqref="K8:K65">
    <cfRule type="containsText" dxfId="8" priority="1" stopIfTrue="1" operator="containsText" text="売">
      <formula>NOT(ISERROR(SEARCH("売",K8)))</formula>
    </cfRule>
    <cfRule type="containsText" dxfId="7" priority="2" stopIfTrue="1" operator="containsText" text="買">
      <formula>NOT(ISERROR(SEARCH("買",K8)))</formula>
    </cfRule>
    <cfRule type="expression" dxfId="6" priority="3" stopIfTrue="1">
      <formula>買</formula>
    </cfRule>
  </conditionalFormatting>
  <conditionalFormatting sqref="K7">
    <cfRule type="containsText" dxfId="5" priority="10" stopIfTrue="1" operator="containsText" text="売">
      <formula>NOT(ISERROR(SEARCH("売",K7)))</formula>
    </cfRule>
    <cfRule type="containsText" dxfId="4" priority="11" stopIfTrue="1" operator="containsText" text="買">
      <formula>NOT(ISERROR(SEARCH("買",K7)))</formula>
    </cfRule>
    <cfRule type="expression" dxfId="3" priority="12" stopIfTrue="1">
      <formula>買</formula>
    </cfRule>
  </conditionalFormatting>
  <conditionalFormatting sqref="K7">
    <cfRule type="containsText" dxfId="2" priority="7" stopIfTrue="1" operator="containsText" text="売">
      <formula>NOT(ISERROR(SEARCH("売",K7)))</formula>
    </cfRule>
    <cfRule type="containsText" dxfId="1" priority="8" stopIfTrue="1" operator="containsText" text="買">
      <formula>NOT(ISERROR(SEARCH("買",K7)))</formula>
    </cfRule>
    <cfRule type="expression" dxfId="0" priority="9" stopIfTrue="1">
      <formula>買</formula>
    </cfRule>
  </conditionalFormatting>
  <dataValidations disablePrompts="1" count="4">
    <dataValidation allowBlank="1" showInputMessage="1" showErrorMessage="1" prompt="足取得期間を0にした上で指定する" sqref="Q7" xr:uid="{3A4B33AB-9B6B-43C8-9B7A-26524E0E2F66}"/>
    <dataValidation type="list" allowBlank="1" showInputMessage="1" showErrorMessage="1" prompt="D：降順_x000a_A：昇順" sqref="Q6" xr:uid="{78DEB731-D826-458E-9854-E382B512E301}">
      <formula1>"D,A"</formula1>
    </dataValidation>
    <dataValidation allowBlank="1" showInputMessage="1" showErrorMessage="1" prompt="分足：_x000a_1～5（日数）を指定_x000a_日足：_x000a_1～36（月数）を指定_x000a_本数指定：0" sqref="Q5" xr:uid="{7CAB923F-EA2A-4E56-850D-E9A78C599DB8}"/>
    <dataValidation type="list" allowBlank="1" showInputMessage="1" showErrorMessage="1" prompt="1：1分足_x000a_5：5分足_x000a_15：15分足_x000a_30：30分足_x000a_60：時足_x000a_B：日足（営業日ﾍﾞｰｽ）_x000a_T：日足（取引日ﾍﾞｰｽ）" sqref="Q4" xr:uid="{A4B958D6-AC87-4706-9953-58FEBEF8FE48}">
      <formula1>"1,5,15,30,60,B,T"</formula1>
    </dataValidation>
  </dataValidations>
  <pageMargins left="0.75" right="0.75" top="1" bottom="1" header="0.51200000000000001" footer="0.51200000000000001"/>
  <pageSetup paperSize="9" orientation="landscape" horizontalDpi="300" verticalDpi="300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6DA0EBE-B7F5-442B-BDE2-36D467CE0BB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10</vt:i4>
      </vt:variant>
    </vt:vector>
  </HeadingPairs>
  <TitlesOfParts>
    <vt:vector size="14" baseType="lpstr">
      <vt:lpstr>注文mini</vt:lpstr>
      <vt:lpstr>注文MOTH</vt:lpstr>
      <vt:lpstr>mini(3ヶ月)</vt:lpstr>
      <vt:lpstr>MOTH(3ヶ月)</vt:lpstr>
      <vt:lpstr>'mini(3ヶ月)'!_MA10</vt:lpstr>
      <vt:lpstr>'MOTH(3ヶ月)'!_MA10</vt:lpstr>
      <vt:lpstr>'mini(3ヶ月)'!_MA3</vt:lpstr>
      <vt:lpstr>'MOTH(3ヶ月)'!_MA3</vt:lpstr>
      <vt:lpstr>'mini(3ヶ月)'!_MA5</vt:lpstr>
      <vt:lpstr>'MOTH(3ヶ月)'!_MA5</vt:lpstr>
      <vt:lpstr>注文MOTH!現在時刻</vt:lpstr>
      <vt:lpstr>現在時刻</vt:lpstr>
      <vt:lpstr>'mini(3ヶ月)'!終値</vt:lpstr>
      <vt:lpstr>'MOTH(3ヶ月)'!終値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2009-04-15T14:08:53Z</cp:lastPrinted>
  <dcterms:created xsi:type="dcterms:W3CDTF">2009-02-12T03:12:29Z</dcterms:created>
  <dcterms:modified xsi:type="dcterms:W3CDTF">2019-03-23T13:04:41Z</dcterms:modified>
</cp:coreProperties>
</file>