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B2CA8C75-476F-4CFF-B25D-97D159B71EA7}" xr6:coauthVersionLast="33" xr6:coauthVersionMax="33" xr10:uidLastSave="{00000000-0000-0000-0000-000000000000}"/>
  <bookViews>
    <workbookView xWindow="0" yWindow="0" windowWidth="28770" windowHeight="10440" xr2:uid="{F5B10E6A-73E6-42E2-B946-F287D926F9CE}"/>
  </bookViews>
  <sheets>
    <sheet name="Sheet1" sheetId="1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6" i="1" l="1"/>
  <c r="N106" i="1"/>
  <c r="O107" i="1"/>
  <c r="N107" i="1"/>
  <c r="O108" i="1"/>
  <c r="N108" i="1"/>
  <c r="O109" i="1"/>
  <c r="N109" i="1"/>
  <c r="O110" i="1"/>
  <c r="N110" i="1"/>
  <c r="O111" i="1"/>
  <c r="N11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2" i="1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2" i="1"/>
  <c r="A8" i="1"/>
  <c r="A7" i="1"/>
  <c r="A3" i="1"/>
  <c r="A6" i="1"/>
  <c r="Q1" i="1"/>
  <c r="A9" i="1"/>
  <c r="A11" i="1"/>
  <c r="A2" i="1"/>
  <c r="A5" i="1"/>
  <c r="A10" i="1"/>
  <c r="A4" i="1"/>
  <c r="F11" i="1" l="1"/>
  <c r="F10" i="1"/>
  <c r="F9" i="1"/>
  <c r="F8" i="1"/>
  <c r="F7" i="1"/>
  <c r="F6" i="1"/>
  <c r="F5" i="1"/>
  <c r="F4" i="1"/>
  <c r="F3" i="1"/>
  <c r="F2" i="1"/>
  <c r="E11" i="1"/>
  <c r="E10" i="1"/>
  <c r="E9" i="1"/>
  <c r="E8" i="1"/>
  <c r="E7" i="1"/>
  <c r="E6" i="1"/>
  <c r="E5" i="1"/>
  <c r="E4" i="1"/>
  <c r="E3" i="1"/>
  <c r="E2" i="1"/>
  <c r="D11" i="1"/>
  <c r="D10" i="1"/>
  <c r="D9" i="1"/>
  <c r="D8" i="1"/>
  <c r="D7" i="1"/>
  <c r="D6" i="1"/>
  <c r="D5" i="1"/>
  <c r="D4" i="1"/>
  <c r="D3" i="1"/>
  <c r="D2" i="1"/>
  <c r="C11" i="1"/>
  <c r="C10" i="1"/>
  <c r="C9" i="1"/>
  <c r="C8" i="1"/>
  <c r="C7" i="1"/>
  <c r="C6" i="1"/>
  <c r="C5" i="1"/>
  <c r="C4" i="1"/>
  <c r="C3" i="1"/>
  <c r="C2" i="1"/>
  <c r="M1" i="1"/>
  <c r="K1" i="1"/>
  <c r="I1" i="1"/>
  <c r="L1" i="1"/>
  <c r="J1" i="1"/>
  <c r="H1" i="1"/>
</calcChain>
</file>

<file path=xl/sharedStrings.xml><?xml version="1.0" encoding="utf-8"?>
<sst xmlns="http://schemas.openxmlformats.org/spreadsheetml/2006/main" count="17" uniqueCount="9">
  <si>
    <t>始値</t>
    <rPh sb="0" eb="2">
      <t>ハジメネ</t>
    </rPh>
    <phoneticPr fontId="1"/>
  </si>
  <si>
    <t>終値</t>
    <rPh sb="0" eb="2">
      <t>オワリネ</t>
    </rPh>
    <phoneticPr fontId="1"/>
  </si>
  <si>
    <t>営業日</t>
    <rPh sb="0" eb="3">
      <t>エイギョウビ</t>
    </rPh>
    <phoneticPr fontId="1"/>
  </si>
  <si>
    <t>日中</t>
    <rPh sb="0" eb="2">
      <t>ニッチュウ</t>
    </rPh>
    <phoneticPr fontId="1"/>
  </si>
  <si>
    <t>夜間</t>
    <rPh sb="0" eb="2">
      <t>ヤカン</t>
    </rPh>
    <phoneticPr fontId="1"/>
  </si>
  <si>
    <t>高値</t>
    <rPh sb="0" eb="2">
      <t>タカネ</t>
    </rPh>
    <phoneticPr fontId="1"/>
  </si>
  <si>
    <t>安値</t>
    <rPh sb="0" eb="2">
      <t>ヤスネ</t>
    </rPh>
    <phoneticPr fontId="1"/>
  </si>
  <si>
    <t>営業日</t>
    <rPh sb="0" eb="3">
      <t>エイギョウビ</t>
    </rPh>
    <phoneticPr fontId="1"/>
  </si>
  <si>
    <t>日中/夜間</t>
    <rPh sb="0" eb="2">
      <t>ニッチュウ</t>
    </rPh>
    <rPh sb="3" eb="5">
      <t>ヤカン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</si>
</sst>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14" fontId="0" fillId="0" borderId="3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=FCANDLE("N225","0","60","0","取引日付",H2,"D","5000")</stp>
        <tr r="H1" s="1"/>
      </tp>
      <tp t="e">
        <v>#N/A</v>
        <stp/>
        <stp>Sheet1</stp>
        <stp>=FCANDLE("N225","0","60","0","終値",M2,"D","5000")</stp>
        <tr r="M1" s="1"/>
      </tp>
      <tp t="e">
        <v>#N/A</v>
        <stp/>
        <stp>Sheet1</stp>
        <stp>=FCANDLE("N225","0","60","0","安値",L2,"D","5000")</stp>
        <tr r="L1" s="1"/>
      </tp>
      <tp t="e">
        <v>#N/A</v>
        <stp/>
        <stp>Sheet1</stp>
        <stp>=FCANDLE("N225","0","60","0","始値",J2,"D","5000")</stp>
        <tr r="J1" s="1"/>
      </tp>
      <tp t="e">
        <v>#N/A</v>
        <stp/>
        <stp>Sheet1</stp>
        <stp>=FCANDLE("N225","0","60","0","高値",K2,"D","5000")</stp>
        <tr r="K1" s="1"/>
      </tp>
      <tp t="e">
        <v>#N/A</v>
        <stp/>
        <stp>Sheet1</stp>
        <stp>=FCANDLE("N225","0","B","0","取引日付",Q2,"D","5")</stp>
        <tr r="Q1" s="1"/>
      </tp>
      <tp t="e">
        <v>#N/A</v>
        <stp/>
        <stp>Sheet1</stp>
        <stp>=FCANDLE("N225","0","60","0","約定時刻",I2,"D","5000")</stp>
        <tr r="I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C07E-8313-4A46-AD8F-CADDA6892942}">
  <dimension ref="A1:Q111"/>
  <sheetViews>
    <sheetView tabSelected="1" workbookViewId="0">
      <selection sqref="A1:B1"/>
    </sheetView>
  </sheetViews>
  <sheetFormatPr defaultRowHeight="18.75" x14ac:dyDescent="0.4"/>
  <cols>
    <col min="1" max="1" width="10.25" bestFit="1" customWidth="1"/>
    <col min="2" max="2" width="5.25" bestFit="1" customWidth="1"/>
    <col min="3" max="3" width="9.25" customWidth="1"/>
    <col min="8" max="8" width="15.375" customWidth="1"/>
    <col min="14" max="15" width="10.25" bestFit="1" customWidth="1"/>
    <col min="16" max="16" width="6.625" customWidth="1"/>
    <col min="17" max="17" width="13.875" customWidth="1"/>
  </cols>
  <sheetData>
    <row r="1" spans="1:17" x14ac:dyDescent="0.4">
      <c r="A1" s="8" t="s">
        <v>2</v>
      </c>
      <c r="B1" s="8"/>
      <c r="C1" s="3" t="s">
        <v>0</v>
      </c>
      <c r="D1" s="3" t="s">
        <v>5</v>
      </c>
      <c r="E1" s="3" t="s">
        <v>6</v>
      </c>
      <c r="F1" s="3" t="s">
        <v>1</v>
      </c>
      <c r="H1" t="str">
        <f>[1]!FCANDLE("N225","0","60","0","取引日付",H2,"D","5000")</f>
        <v>FCANDLE("N225","0","60","0","取引日付",H2,"D","5000")</v>
      </c>
      <c r="I1" t="str">
        <f>[1]!FCANDLE("N225","0","60","0","約定時刻",I2,"D","5000")</f>
        <v>FCANDLE("N225","0","60","0","約定時刻",I2,"D","5000")</v>
      </c>
      <c r="J1" t="str">
        <f>[1]!FCANDLE("N225","0","60","0","始値",J2,"D","5000")</f>
        <v>FCANDLE("N225","0","60","0","始値",J2,"D","5000")</v>
      </c>
      <c r="K1" t="str">
        <f>[1]!FCANDLE("N225","0","60","0","高値",K2,"D","5000")</f>
        <v>FCANDLE("N225","0","60","0","高値",K2,"D","5000")</v>
      </c>
      <c r="L1" t="str">
        <f>[1]!FCANDLE("N225","0","60","0","安値",L2,"D","5000")</f>
        <v>FCANDLE("N225","0","60","0","安値",L2,"D","5000")</v>
      </c>
      <c r="M1" t="str">
        <f>[1]!FCANDLE("N225","0","60","0","終値",M2,"D","5000")</f>
        <v>FCANDLE("N225","0","60","0","終値",M2,"D","5000")</v>
      </c>
      <c r="N1" t="s">
        <v>7</v>
      </c>
      <c r="O1" t="s">
        <v>8</v>
      </c>
      <c r="Q1" t="str">
        <f>[1]!FCANDLE("N225","0","B","0","取引日付",Q2,"D","5")</f>
        <v>FCANDLE("N225","0","B","0","取引日付",Q2,"D","5")</v>
      </c>
    </row>
    <row r="2" spans="1:17" x14ac:dyDescent="0.4">
      <c r="A2" s="6">
        <f ca="1">INDIRECT(ADDRESS(ROW()/2+1,17))</f>
        <v>43252</v>
      </c>
      <c r="B2" s="6" t="s">
        <v>3</v>
      </c>
      <c r="C2" s="7">
        <f ca="1">_xlfn.MAXIFS($J$2:$J$111,$N$2:$N$111,A2,$I$2:$I$111,"8:00:00")</f>
        <v>22110</v>
      </c>
      <c r="D2" s="7">
        <f ca="1">_xlfn.MAXIFS($K$2:$K$111,$N$2:$N$111,A2,$O$2:$O$111,"D")</f>
        <v>22320</v>
      </c>
      <c r="E2" s="7">
        <f ca="1">_xlfn.MINIFS($L$2:$L$111,$N$2:$N$111,A2,$O$2:$O$111,"D")</f>
        <v>22080</v>
      </c>
      <c r="F2" s="7">
        <f ca="1">_xlfn.MAXIFS($M$2:$M$111,$N$2:$N$111,A2,$I$2:$I$111,"15:00:00")</f>
        <v>22220</v>
      </c>
      <c r="H2" s="1">
        <v>43253</v>
      </c>
      <c r="I2" s="2">
        <v>0.125</v>
      </c>
      <c r="J2">
        <v>22360</v>
      </c>
      <c r="K2">
        <v>22360</v>
      </c>
      <c r="L2">
        <v>22350</v>
      </c>
      <c r="M2">
        <v>22350</v>
      </c>
      <c r="N2" s="1">
        <f>IF(AND("00" &lt;= TEXT(I2,"HH"),TEXT(I2,"HH") &lt;= "05"),H2-1,H2)</f>
        <v>43252</v>
      </c>
      <c r="O2" s="1" t="str">
        <f t="shared" ref="O2:O33" si="0">IF(AND("08" &lt;= TEXT(I2,"HH"),TEXT(I2,"HH") &lt;= "15"),"D","N")</f>
        <v>N</v>
      </c>
      <c r="P2" s="9"/>
      <c r="Q2" s="1">
        <v>43252</v>
      </c>
    </row>
    <row r="3" spans="1:17" x14ac:dyDescent="0.4">
      <c r="A3" s="4">
        <f ca="1">INDIRECT(ADDRESS(ROW()/2+1,17))</f>
        <v>43252</v>
      </c>
      <c r="B3" s="4" t="s">
        <v>4</v>
      </c>
      <c r="C3" s="5">
        <f ca="1">_xlfn.MAXIFS($J$2:$J$111,$N$2:$N$111,A3,$I$2:$I$111,"16:00:00")</f>
        <v>22240</v>
      </c>
      <c r="D3" s="5">
        <f ca="1">_xlfn.MAXIFS($K$2:$K$111,$N$2:$N$111,A2,$O$2:$O$111,"N")</f>
        <v>22380</v>
      </c>
      <c r="E3" s="5">
        <f ca="1">_xlfn.MINIFS($L$2:$L$111,$N$2:$N$111,A2,$O$2:$O$111,"N")</f>
        <v>22230</v>
      </c>
      <c r="F3" s="5">
        <f ca="1">_xlfn.MAXIFS($M$2:$M$111,$N$2:$N$111,A3,$I$2:$I$111,"5:00:00")</f>
        <v>0</v>
      </c>
      <c r="H3" s="1">
        <v>43253</v>
      </c>
      <c r="I3" s="2">
        <v>8.3333333333333329E-2</v>
      </c>
      <c r="J3">
        <v>22350</v>
      </c>
      <c r="K3">
        <v>22360</v>
      </c>
      <c r="L3">
        <v>22350</v>
      </c>
      <c r="M3">
        <v>22360</v>
      </c>
      <c r="N3" s="1">
        <f t="shared" ref="N3:N66" si="1">IF(AND("00" &lt;= TEXT(I3,"HH"),TEXT(I3,"HH") &lt;= "05"),H3-1,H3)</f>
        <v>43252</v>
      </c>
      <c r="O3" s="1" t="str">
        <f t="shared" si="0"/>
        <v>N</v>
      </c>
      <c r="P3" s="9"/>
      <c r="Q3" s="1">
        <v>43251</v>
      </c>
    </row>
    <row r="4" spans="1:17" x14ac:dyDescent="0.4">
      <c r="A4" s="6">
        <f ca="1">INDIRECT(ADDRESS(ROW()/2+1,17))</f>
        <v>43251</v>
      </c>
      <c r="B4" s="6" t="s">
        <v>3</v>
      </c>
      <c r="C4" s="7">
        <f ca="1">_xlfn.MAXIFS($J$2:$J$111,$N$2:$N$111,A4,$I$2:$I$111,"8:00:00")</f>
        <v>22150</v>
      </c>
      <c r="D4" s="7">
        <f ca="1">_xlfn.MAXIFS($K$2:$K$111,$N$2:$N$111,A4,$O$2:$O$111,"D")</f>
        <v>22250</v>
      </c>
      <c r="E4" s="7">
        <f ca="1">_xlfn.MINIFS($L$2:$L$111,$N$2:$N$111,A4,$O$2:$O$111,"D")</f>
        <v>22090</v>
      </c>
      <c r="F4" s="7">
        <f ca="1">_xlfn.MAXIFS($M$2:$M$111,$N$2:$N$111,A4,$I$2:$I$111,"15:00:00")</f>
        <v>22190</v>
      </c>
      <c r="H4" s="1">
        <v>43253</v>
      </c>
      <c r="I4" s="2">
        <v>4.1666666666666664E-2</v>
      </c>
      <c r="J4">
        <v>22340</v>
      </c>
      <c r="K4">
        <v>22350</v>
      </c>
      <c r="L4">
        <v>22340</v>
      </c>
      <c r="M4">
        <v>22340</v>
      </c>
      <c r="N4" s="1">
        <f t="shared" si="1"/>
        <v>43252</v>
      </c>
      <c r="O4" s="1" t="str">
        <f t="shared" si="0"/>
        <v>N</v>
      </c>
      <c r="P4" s="9"/>
      <c r="Q4" s="1">
        <v>43250</v>
      </c>
    </row>
    <row r="5" spans="1:17" x14ac:dyDescent="0.4">
      <c r="A5" s="4">
        <f ca="1">INDIRECT(ADDRESS(ROW()/2+1,17))</f>
        <v>43251</v>
      </c>
      <c r="B5" s="4" t="s">
        <v>4</v>
      </c>
      <c r="C5" s="5">
        <f ca="1">_xlfn.MAXIFS($J$2:$J$111,$N$2:$N$111,A5,$I$2:$I$111,"16:00:00")</f>
        <v>22190</v>
      </c>
      <c r="D5" s="5">
        <f ca="1">_xlfn.MAXIFS($K$2:$K$111,$N$2:$N$111,A4,$O$2:$O$111,"N")</f>
        <v>22270</v>
      </c>
      <c r="E5" s="5">
        <f ca="1">_xlfn.MINIFS($L$2:$L$111,$N$2:$N$111,A4,$O$2:$O$111,"N")</f>
        <v>22010</v>
      </c>
      <c r="F5" s="5">
        <f ca="1">_xlfn.MAXIFS($M$2:$M$111,$N$2:$N$111,A5,$I$2:$I$111,"5:00:00")</f>
        <v>22120</v>
      </c>
      <c r="H5" s="1">
        <v>43253</v>
      </c>
      <c r="I5" s="2">
        <v>0</v>
      </c>
      <c r="J5">
        <v>22340</v>
      </c>
      <c r="K5">
        <v>22360</v>
      </c>
      <c r="L5">
        <v>22320</v>
      </c>
      <c r="M5">
        <v>22330</v>
      </c>
      <c r="N5" s="1">
        <f t="shared" si="1"/>
        <v>43252</v>
      </c>
      <c r="O5" s="1" t="str">
        <f t="shared" si="0"/>
        <v>N</v>
      </c>
      <c r="P5" s="9"/>
      <c r="Q5" s="1">
        <v>43249</v>
      </c>
    </row>
    <row r="6" spans="1:17" x14ac:dyDescent="0.4">
      <c r="A6" s="6">
        <f t="shared" ref="A6:A11" ca="1" si="2">INDIRECT(ADDRESS(ROW()/2+1,17))</f>
        <v>43250</v>
      </c>
      <c r="B6" s="6" t="s">
        <v>3</v>
      </c>
      <c r="C6" s="7">
        <f ca="1">_xlfn.MAXIFS($J$2:$J$111,$N$2:$N$111,A6,$I$2:$I$111,"8:00:00")</f>
        <v>21980</v>
      </c>
      <c r="D6" s="7">
        <f ca="1">_xlfn.MAXIFS($K$2:$K$111,$N$2:$N$111,A6,$O$2:$O$111,"D")</f>
        <v>22080</v>
      </c>
      <c r="E6" s="7">
        <f ca="1">_xlfn.MINIFS($L$2:$L$111,$N$2:$N$111,A6,$O$2:$O$111,"D")</f>
        <v>21920</v>
      </c>
      <c r="F6" s="7">
        <f ca="1">_xlfn.MAXIFS($M$2:$M$111,$N$2:$N$111,A6,$I$2:$I$111,"15:00:00")</f>
        <v>22030</v>
      </c>
      <c r="H6" s="1">
        <v>43252</v>
      </c>
      <c r="I6" s="2">
        <v>0.95833333333333337</v>
      </c>
      <c r="J6">
        <v>22370</v>
      </c>
      <c r="K6">
        <v>22370</v>
      </c>
      <c r="L6">
        <v>22300</v>
      </c>
      <c r="M6">
        <v>22340</v>
      </c>
      <c r="N6" s="1">
        <f t="shared" si="1"/>
        <v>43252</v>
      </c>
      <c r="O6" s="1" t="str">
        <f t="shared" si="0"/>
        <v>N</v>
      </c>
      <c r="P6" s="9"/>
      <c r="Q6" s="1">
        <v>43248</v>
      </c>
    </row>
    <row r="7" spans="1:17" x14ac:dyDescent="0.4">
      <c r="A7" s="4">
        <f t="shared" ca="1" si="2"/>
        <v>43250</v>
      </c>
      <c r="B7" s="4" t="s">
        <v>4</v>
      </c>
      <c r="C7" s="5">
        <f ca="1">_xlfn.MAXIFS($J$2:$J$111,$N$2:$N$111,A7,$I$2:$I$111,"16:00:00")</f>
        <v>22080</v>
      </c>
      <c r="D7" s="5">
        <f ca="1">_xlfn.MAXIFS($K$2:$K$111,$N$2:$N$111,A6,$O$2:$O$111,"N")</f>
        <v>22270</v>
      </c>
      <c r="E7" s="5">
        <f ca="1">_xlfn.MINIFS($L$2:$L$111,$N$2:$N$111,A6,$O$2:$O$111,"N")</f>
        <v>22040</v>
      </c>
      <c r="F7" s="5">
        <f ca="1">_xlfn.MAXIFS($M$2:$M$111,$N$2:$N$111,A7,$I$2:$I$111,"5:00:00")</f>
        <v>22260</v>
      </c>
      <c r="H7" s="1">
        <v>43252</v>
      </c>
      <c r="I7" s="2">
        <v>0.91666666666666663</v>
      </c>
      <c r="J7">
        <v>22340</v>
      </c>
      <c r="K7">
        <v>22380</v>
      </c>
      <c r="L7">
        <v>22330</v>
      </c>
      <c r="M7">
        <v>22380</v>
      </c>
      <c r="N7" s="1">
        <f t="shared" si="1"/>
        <v>43252</v>
      </c>
      <c r="O7" s="1" t="str">
        <f t="shared" si="0"/>
        <v>N</v>
      </c>
      <c r="P7" s="9"/>
      <c r="Q7" s="1"/>
    </row>
    <row r="8" spans="1:17" x14ac:dyDescent="0.4">
      <c r="A8" s="6">
        <f t="shared" ca="1" si="2"/>
        <v>43249</v>
      </c>
      <c r="B8" s="6" t="s">
        <v>3</v>
      </c>
      <c r="C8" s="7">
        <f ca="1">_xlfn.MAXIFS($J$2:$J$111,$N$2:$N$111,A8,$I$2:$I$111,"8:00:00")</f>
        <v>22420</v>
      </c>
      <c r="D8" s="7">
        <f ca="1">_xlfn.MAXIFS($K$2:$K$111,$N$2:$N$111,A8,$O$2:$O$111,"D")</f>
        <v>22440</v>
      </c>
      <c r="E8" s="7">
        <f ca="1">_xlfn.MINIFS($L$2:$L$111,$N$2:$N$111,A8,$O$2:$O$111,"D")</f>
        <v>22230</v>
      </c>
      <c r="F8" s="7">
        <f ca="1">_xlfn.MAXIFS($M$2:$M$111,$N$2:$N$111,A8,$I$2:$I$111,"15:00:00")</f>
        <v>22300</v>
      </c>
      <c r="H8" s="1">
        <v>43252</v>
      </c>
      <c r="I8" s="2">
        <v>0.875</v>
      </c>
      <c r="J8">
        <v>22290</v>
      </c>
      <c r="K8">
        <v>22340</v>
      </c>
      <c r="L8">
        <v>22280</v>
      </c>
      <c r="M8">
        <v>22340</v>
      </c>
      <c r="N8" s="1">
        <f t="shared" si="1"/>
        <v>43252</v>
      </c>
      <c r="O8" s="1" t="str">
        <f t="shared" si="0"/>
        <v>N</v>
      </c>
      <c r="P8" s="9"/>
      <c r="Q8" s="1"/>
    </row>
    <row r="9" spans="1:17" x14ac:dyDescent="0.4">
      <c r="A9" s="4">
        <f t="shared" ca="1" si="2"/>
        <v>43249</v>
      </c>
      <c r="B9" s="4" t="s">
        <v>4</v>
      </c>
      <c r="C9" s="5">
        <f ca="1">_xlfn.MAXIFS($J$2:$J$111,$N$2:$N$111,A9,$I$2:$I$111,"16:00:00")</f>
        <v>22220</v>
      </c>
      <c r="D9" s="5">
        <f ca="1">_xlfn.MAXIFS($K$2:$K$111,$N$2:$N$111,A8,$O$2:$O$111,"N")</f>
        <v>22230</v>
      </c>
      <c r="E9" s="5">
        <f ca="1">_xlfn.MINIFS($L$2:$L$111,$N$2:$N$111,A8,$O$2:$O$111,"N")</f>
        <v>21920</v>
      </c>
      <c r="F9" s="5">
        <f ca="1">_xlfn.MAXIFS($M$2:$M$111,$N$2:$N$111,A9,$I$2:$I$111,"5:00:00")</f>
        <v>22020</v>
      </c>
      <c r="H9" s="1">
        <v>43252</v>
      </c>
      <c r="I9" s="2">
        <v>0.83333333333333337</v>
      </c>
      <c r="J9">
        <v>22270</v>
      </c>
      <c r="K9">
        <v>22300</v>
      </c>
      <c r="L9">
        <v>22260</v>
      </c>
      <c r="M9">
        <v>22290</v>
      </c>
      <c r="N9" s="1">
        <f t="shared" si="1"/>
        <v>43252</v>
      </c>
      <c r="O9" s="1" t="str">
        <f t="shared" si="0"/>
        <v>N</v>
      </c>
      <c r="P9" s="9"/>
      <c r="Q9" s="1"/>
    </row>
    <row r="10" spans="1:17" x14ac:dyDescent="0.4">
      <c r="A10" s="6">
        <f t="shared" ca="1" si="2"/>
        <v>43248</v>
      </c>
      <c r="B10" s="6" t="s">
        <v>3</v>
      </c>
      <c r="C10" s="7">
        <f ca="1">_xlfn.MAXIFS($J$2:$J$111,$N$2:$N$111,A10,$I$2:$I$111,"8:00:00")</f>
        <v>22490</v>
      </c>
      <c r="D10" s="7">
        <f ca="1">_xlfn.MAXIFS($K$2:$K$111,$N$2:$N$111,A10,$O$2:$O$111,"D")</f>
        <v>22550</v>
      </c>
      <c r="E10" s="7">
        <f ca="1">_xlfn.MINIFS($L$2:$L$111,$N$2:$N$111,A10,$O$2:$O$111,"D")</f>
        <v>22400</v>
      </c>
      <c r="F10" s="7">
        <f ca="1">_xlfn.MAXIFS($M$2:$M$111,$N$2:$N$111,A10,$I$2:$I$111,"15:00:00")</f>
        <v>22490</v>
      </c>
      <c r="H10" s="1">
        <v>43252</v>
      </c>
      <c r="I10" s="2">
        <v>0.79166666666666663</v>
      </c>
      <c r="J10">
        <v>22290</v>
      </c>
      <c r="K10">
        <v>22290</v>
      </c>
      <c r="L10">
        <v>22270</v>
      </c>
      <c r="M10">
        <v>22270</v>
      </c>
      <c r="N10" s="1">
        <f t="shared" si="1"/>
        <v>43252</v>
      </c>
      <c r="O10" s="1" t="str">
        <f t="shared" si="0"/>
        <v>N</v>
      </c>
      <c r="P10" s="9"/>
      <c r="Q10" s="1"/>
    </row>
    <row r="11" spans="1:17" x14ac:dyDescent="0.4">
      <c r="A11" s="4">
        <f t="shared" ca="1" si="2"/>
        <v>43248</v>
      </c>
      <c r="B11" s="4" t="s">
        <v>4</v>
      </c>
      <c r="C11" s="5">
        <f ca="1">_xlfn.MAXIFS($J$2:$J$111,$N$2:$N$111,A11,$I$2:$I$111,"16:00:00")</f>
        <v>22490</v>
      </c>
      <c r="D11" s="5">
        <f ca="1">_xlfn.MAXIFS($K$2:$K$111,$N$2:$N$111,A10,$O$2:$O$111,"N")</f>
        <v>22500</v>
      </c>
      <c r="E11" s="5">
        <f ca="1">_xlfn.MINIFS($L$2:$L$111,$N$2:$N$111,A10,$O$2:$O$111,"N")</f>
        <v>22350</v>
      </c>
      <c r="F11" s="5">
        <f ca="1">_xlfn.MAXIFS($M$2:$M$111,$N$2:$N$111,A11,$I$2:$I$111,"5:00:00")</f>
        <v>22420</v>
      </c>
      <c r="H11" s="1">
        <v>43252</v>
      </c>
      <c r="I11" s="2">
        <v>0.75</v>
      </c>
      <c r="J11">
        <v>22250</v>
      </c>
      <c r="K11">
        <v>22290</v>
      </c>
      <c r="L11">
        <v>22250</v>
      </c>
      <c r="M11">
        <v>22280</v>
      </c>
      <c r="N11" s="1">
        <f t="shared" si="1"/>
        <v>43252</v>
      </c>
      <c r="O11" s="1" t="str">
        <f t="shared" si="0"/>
        <v>N</v>
      </c>
      <c r="P11" s="9"/>
      <c r="Q11" s="1"/>
    </row>
    <row r="12" spans="1:17" x14ac:dyDescent="0.4">
      <c r="H12" s="1">
        <v>43252</v>
      </c>
      <c r="I12" s="2">
        <v>0.70833333333333337</v>
      </c>
      <c r="J12">
        <v>22250</v>
      </c>
      <c r="K12">
        <v>22260</v>
      </c>
      <c r="L12">
        <v>22230</v>
      </c>
      <c r="M12">
        <v>22250</v>
      </c>
      <c r="N12" s="1">
        <f t="shared" si="1"/>
        <v>43252</v>
      </c>
      <c r="O12" s="1" t="str">
        <f t="shared" si="0"/>
        <v>N</v>
      </c>
      <c r="P12" s="9"/>
      <c r="Q12" s="1"/>
    </row>
    <row r="13" spans="1:17" x14ac:dyDescent="0.4">
      <c r="H13" s="1">
        <v>43252</v>
      </c>
      <c r="I13" s="2">
        <v>0.66666666666666663</v>
      </c>
      <c r="J13">
        <v>22240</v>
      </c>
      <c r="K13">
        <v>22270</v>
      </c>
      <c r="L13">
        <v>22240</v>
      </c>
      <c r="M13">
        <v>22250</v>
      </c>
      <c r="N13" s="1">
        <f t="shared" si="1"/>
        <v>43252</v>
      </c>
      <c r="O13" s="1" t="str">
        <f t="shared" si="0"/>
        <v>N</v>
      </c>
      <c r="P13" s="9"/>
      <c r="Q13" s="1"/>
    </row>
    <row r="14" spans="1:17" x14ac:dyDescent="0.4">
      <c r="H14" s="1">
        <v>43252</v>
      </c>
      <c r="I14" s="2">
        <v>0.625</v>
      </c>
      <c r="J14">
        <v>22150</v>
      </c>
      <c r="K14">
        <v>22220</v>
      </c>
      <c r="L14">
        <v>22140</v>
      </c>
      <c r="M14">
        <v>22220</v>
      </c>
      <c r="N14" s="1">
        <f t="shared" si="1"/>
        <v>43252</v>
      </c>
      <c r="O14" s="1" t="str">
        <f t="shared" si="0"/>
        <v>D</v>
      </c>
      <c r="P14" s="9"/>
      <c r="Q14" s="1"/>
    </row>
    <row r="15" spans="1:17" x14ac:dyDescent="0.4">
      <c r="C15" s="10"/>
      <c r="H15" s="1">
        <v>43252</v>
      </c>
      <c r="I15" s="2">
        <v>0.58333333333333337</v>
      </c>
      <c r="J15">
        <v>22213</v>
      </c>
      <c r="K15">
        <v>22250</v>
      </c>
      <c r="L15">
        <v>22150</v>
      </c>
      <c r="M15">
        <v>22150</v>
      </c>
      <c r="N15" s="1">
        <f t="shared" si="1"/>
        <v>43252</v>
      </c>
      <c r="O15" s="1" t="str">
        <f t="shared" si="0"/>
        <v>D</v>
      </c>
      <c r="P15" s="9"/>
      <c r="Q15" s="1"/>
    </row>
    <row r="16" spans="1:17" x14ac:dyDescent="0.4">
      <c r="C16" s="1"/>
      <c r="H16" s="1">
        <v>43252</v>
      </c>
      <c r="I16" s="2">
        <v>0.54166666666666663</v>
      </c>
      <c r="J16">
        <v>22240</v>
      </c>
      <c r="K16">
        <v>22250</v>
      </c>
      <c r="L16">
        <v>22180</v>
      </c>
      <c r="M16">
        <v>22213</v>
      </c>
      <c r="N16" s="1">
        <f t="shared" si="1"/>
        <v>43252</v>
      </c>
      <c r="O16" s="1" t="str">
        <f t="shared" si="0"/>
        <v>D</v>
      </c>
      <c r="P16" s="9"/>
      <c r="Q16" s="1"/>
    </row>
    <row r="17" spans="3:17" x14ac:dyDescent="0.4">
      <c r="C17" s="10"/>
      <c r="H17" s="1">
        <v>43252</v>
      </c>
      <c r="I17" s="2">
        <v>0.5</v>
      </c>
      <c r="J17">
        <v>22270</v>
      </c>
      <c r="K17">
        <v>22280</v>
      </c>
      <c r="L17">
        <v>22240</v>
      </c>
      <c r="M17">
        <v>22244</v>
      </c>
      <c r="N17" s="1">
        <f t="shared" si="1"/>
        <v>43252</v>
      </c>
      <c r="O17" s="1" t="str">
        <f t="shared" si="0"/>
        <v>D</v>
      </c>
      <c r="P17" s="9"/>
      <c r="Q17" s="1"/>
    </row>
    <row r="18" spans="3:17" x14ac:dyDescent="0.4">
      <c r="H18" s="1">
        <v>43252</v>
      </c>
      <c r="I18" s="2">
        <v>0.45833333333333331</v>
      </c>
      <c r="J18">
        <v>22260</v>
      </c>
      <c r="K18">
        <v>22290</v>
      </c>
      <c r="L18">
        <v>22250</v>
      </c>
      <c r="M18">
        <v>22263</v>
      </c>
      <c r="N18" s="1">
        <f t="shared" si="1"/>
        <v>43252</v>
      </c>
      <c r="O18" s="1" t="str">
        <f t="shared" si="0"/>
        <v>D</v>
      </c>
      <c r="P18" s="9"/>
      <c r="Q18" s="1"/>
    </row>
    <row r="19" spans="3:17" x14ac:dyDescent="0.4">
      <c r="H19" s="1">
        <v>43252</v>
      </c>
      <c r="I19" s="2">
        <v>0.41666666666666669</v>
      </c>
      <c r="J19">
        <v>22200</v>
      </c>
      <c r="K19">
        <v>22320</v>
      </c>
      <c r="L19">
        <v>22193</v>
      </c>
      <c r="M19">
        <v>22260</v>
      </c>
      <c r="N19" s="1">
        <f t="shared" si="1"/>
        <v>43252</v>
      </c>
      <c r="O19" s="1" t="str">
        <f t="shared" si="0"/>
        <v>D</v>
      </c>
      <c r="P19" s="9"/>
      <c r="Q19" s="1"/>
    </row>
    <row r="20" spans="3:17" x14ac:dyDescent="0.4">
      <c r="H20" s="1">
        <v>43252</v>
      </c>
      <c r="I20" s="2">
        <v>0.375</v>
      </c>
      <c r="J20">
        <v>22130</v>
      </c>
      <c r="K20">
        <v>22210</v>
      </c>
      <c r="L20">
        <v>22100</v>
      </c>
      <c r="M20">
        <v>22210</v>
      </c>
      <c r="N20" s="1">
        <f t="shared" si="1"/>
        <v>43252</v>
      </c>
      <c r="O20" s="1" t="str">
        <f t="shared" si="0"/>
        <v>D</v>
      </c>
      <c r="P20" s="9"/>
      <c r="Q20" s="1"/>
    </row>
    <row r="21" spans="3:17" x14ac:dyDescent="0.4">
      <c r="H21" s="1">
        <v>43252</v>
      </c>
      <c r="I21" s="2">
        <v>0.33333333333333331</v>
      </c>
      <c r="J21">
        <v>22110</v>
      </c>
      <c r="K21">
        <v>22130</v>
      </c>
      <c r="L21">
        <v>22080</v>
      </c>
      <c r="M21">
        <v>22130</v>
      </c>
      <c r="N21" s="1">
        <f t="shared" si="1"/>
        <v>43252</v>
      </c>
      <c r="O21" s="1" t="str">
        <f t="shared" si="0"/>
        <v>D</v>
      </c>
      <c r="P21" s="9"/>
      <c r="Q21" s="1"/>
    </row>
    <row r="22" spans="3:17" x14ac:dyDescent="0.4">
      <c r="H22" s="1">
        <v>43252</v>
      </c>
      <c r="I22" s="2">
        <v>0.20833333333333334</v>
      </c>
      <c r="J22">
        <v>22100</v>
      </c>
      <c r="K22">
        <v>22120</v>
      </c>
      <c r="L22">
        <v>22100</v>
      </c>
      <c r="M22">
        <v>22120</v>
      </c>
      <c r="N22" s="1">
        <f t="shared" si="1"/>
        <v>43251</v>
      </c>
      <c r="O22" s="1" t="str">
        <f t="shared" si="0"/>
        <v>N</v>
      </c>
      <c r="P22" s="9"/>
      <c r="Q22" s="1"/>
    </row>
    <row r="23" spans="3:17" x14ac:dyDescent="0.4">
      <c r="H23" s="1">
        <v>43252</v>
      </c>
      <c r="I23" s="2">
        <v>0.16666666666666666</v>
      </c>
      <c r="J23">
        <v>22080</v>
      </c>
      <c r="K23">
        <v>22120</v>
      </c>
      <c r="L23">
        <v>22080</v>
      </c>
      <c r="M23">
        <v>22100</v>
      </c>
      <c r="N23" s="1">
        <f t="shared" si="1"/>
        <v>43251</v>
      </c>
      <c r="O23" s="1" t="str">
        <f t="shared" si="0"/>
        <v>N</v>
      </c>
      <c r="P23" s="9"/>
      <c r="Q23" s="1"/>
    </row>
    <row r="24" spans="3:17" x14ac:dyDescent="0.4">
      <c r="H24" s="1">
        <v>43252</v>
      </c>
      <c r="I24" s="2">
        <v>0.125</v>
      </c>
      <c r="J24">
        <v>22060</v>
      </c>
      <c r="K24">
        <v>22080</v>
      </c>
      <c r="L24">
        <v>22040</v>
      </c>
      <c r="M24">
        <v>22070</v>
      </c>
      <c r="N24" s="1">
        <f t="shared" si="1"/>
        <v>43251</v>
      </c>
      <c r="O24" s="1" t="str">
        <f t="shared" si="0"/>
        <v>N</v>
      </c>
      <c r="P24" s="9"/>
      <c r="Q24" s="1"/>
    </row>
    <row r="25" spans="3:17" x14ac:dyDescent="0.4">
      <c r="H25" s="1">
        <v>43252</v>
      </c>
      <c r="I25" s="2">
        <v>8.3333333333333329E-2</v>
      </c>
      <c r="J25">
        <v>22120</v>
      </c>
      <c r="K25">
        <v>22120</v>
      </c>
      <c r="L25">
        <v>22050</v>
      </c>
      <c r="M25">
        <v>22060</v>
      </c>
      <c r="N25" s="1">
        <f t="shared" si="1"/>
        <v>43251</v>
      </c>
      <c r="O25" s="1" t="str">
        <f t="shared" si="0"/>
        <v>N</v>
      </c>
      <c r="P25" s="9"/>
      <c r="Q25" s="1"/>
    </row>
    <row r="26" spans="3:17" x14ac:dyDescent="0.4">
      <c r="H26" s="1">
        <v>43252</v>
      </c>
      <c r="I26" s="2">
        <v>4.1666666666666664E-2</v>
      </c>
      <c r="J26">
        <v>22110</v>
      </c>
      <c r="K26">
        <v>22120</v>
      </c>
      <c r="L26">
        <v>22080</v>
      </c>
      <c r="M26">
        <v>22120</v>
      </c>
      <c r="N26" s="1">
        <f t="shared" si="1"/>
        <v>43251</v>
      </c>
      <c r="O26" s="1" t="str">
        <f t="shared" si="0"/>
        <v>N</v>
      </c>
      <c r="P26" s="9"/>
      <c r="Q26" s="1"/>
    </row>
    <row r="27" spans="3:17" x14ac:dyDescent="0.4">
      <c r="H27" s="1">
        <v>43252</v>
      </c>
      <c r="I27" s="2">
        <v>0</v>
      </c>
      <c r="J27">
        <v>22060</v>
      </c>
      <c r="K27">
        <v>22140</v>
      </c>
      <c r="L27">
        <v>22010</v>
      </c>
      <c r="M27">
        <v>22110</v>
      </c>
      <c r="N27" s="1">
        <f t="shared" si="1"/>
        <v>43251</v>
      </c>
      <c r="O27" s="1" t="str">
        <f t="shared" si="0"/>
        <v>N</v>
      </c>
      <c r="P27" s="9"/>
      <c r="Q27" s="1"/>
    </row>
    <row r="28" spans="3:17" x14ac:dyDescent="0.4">
      <c r="H28" s="1">
        <v>43251</v>
      </c>
      <c r="I28" s="2">
        <v>0.95833333333333337</v>
      </c>
      <c r="J28">
        <v>22090</v>
      </c>
      <c r="K28">
        <v>22120</v>
      </c>
      <c r="L28">
        <v>22010</v>
      </c>
      <c r="M28">
        <v>22060</v>
      </c>
      <c r="N28" s="1">
        <f t="shared" si="1"/>
        <v>43251</v>
      </c>
      <c r="O28" s="1" t="str">
        <f t="shared" si="0"/>
        <v>N</v>
      </c>
      <c r="P28" s="9"/>
      <c r="Q28" s="1"/>
    </row>
    <row r="29" spans="3:17" x14ac:dyDescent="0.4">
      <c r="H29" s="1">
        <v>43251</v>
      </c>
      <c r="I29" s="2">
        <v>0.91666666666666663</v>
      </c>
      <c r="J29">
        <v>22190</v>
      </c>
      <c r="K29">
        <v>22190</v>
      </c>
      <c r="L29">
        <v>22080</v>
      </c>
      <c r="M29">
        <v>22080</v>
      </c>
      <c r="N29" s="1">
        <f t="shared" si="1"/>
        <v>43251</v>
      </c>
      <c r="O29" s="1" t="str">
        <f t="shared" si="0"/>
        <v>N</v>
      </c>
      <c r="P29" s="9"/>
      <c r="Q29" s="1"/>
    </row>
    <row r="30" spans="3:17" x14ac:dyDescent="0.4">
      <c r="H30" s="1">
        <v>43251</v>
      </c>
      <c r="I30" s="2">
        <v>0.875</v>
      </c>
      <c r="J30">
        <v>22230</v>
      </c>
      <c r="K30">
        <v>22240</v>
      </c>
      <c r="L30">
        <v>22190</v>
      </c>
      <c r="M30">
        <v>22200</v>
      </c>
      <c r="N30" s="1">
        <f t="shared" si="1"/>
        <v>43251</v>
      </c>
      <c r="O30" s="1" t="str">
        <f t="shared" si="0"/>
        <v>N</v>
      </c>
      <c r="P30" s="9"/>
      <c r="Q30" s="1"/>
    </row>
    <row r="31" spans="3:17" x14ac:dyDescent="0.4">
      <c r="H31" s="1">
        <v>43251</v>
      </c>
      <c r="I31" s="2">
        <v>0.83333333333333337</v>
      </c>
      <c r="J31">
        <v>22230</v>
      </c>
      <c r="K31">
        <v>22240</v>
      </c>
      <c r="L31">
        <v>22200</v>
      </c>
      <c r="M31">
        <v>22240</v>
      </c>
      <c r="N31" s="1">
        <f t="shared" si="1"/>
        <v>43251</v>
      </c>
      <c r="O31" s="1" t="str">
        <f t="shared" si="0"/>
        <v>N</v>
      </c>
      <c r="P31" s="9"/>
      <c r="Q31" s="1"/>
    </row>
    <row r="32" spans="3:17" x14ac:dyDescent="0.4">
      <c r="H32" s="1">
        <v>43251</v>
      </c>
      <c r="I32" s="2">
        <v>0.79166666666666663</v>
      </c>
      <c r="J32">
        <v>22230</v>
      </c>
      <c r="K32">
        <v>22234</v>
      </c>
      <c r="L32">
        <v>22200</v>
      </c>
      <c r="M32">
        <v>22230</v>
      </c>
      <c r="N32" s="1">
        <f t="shared" si="1"/>
        <v>43251</v>
      </c>
      <c r="O32" s="1" t="str">
        <f t="shared" si="0"/>
        <v>N</v>
      </c>
      <c r="P32" s="9"/>
      <c r="Q32" s="1"/>
    </row>
    <row r="33" spans="8:17" x14ac:dyDescent="0.4">
      <c r="H33" s="1">
        <v>43251</v>
      </c>
      <c r="I33" s="2">
        <v>0.75</v>
      </c>
      <c r="J33">
        <v>22270</v>
      </c>
      <c r="K33">
        <v>22270</v>
      </c>
      <c r="L33">
        <v>22220</v>
      </c>
      <c r="M33">
        <v>22230</v>
      </c>
      <c r="N33" s="1">
        <f t="shared" si="1"/>
        <v>43251</v>
      </c>
      <c r="O33" s="1" t="str">
        <f t="shared" si="0"/>
        <v>N</v>
      </c>
      <c r="P33" s="9"/>
      <c r="Q33" s="1"/>
    </row>
    <row r="34" spans="8:17" x14ac:dyDescent="0.4">
      <c r="H34" s="1">
        <v>43251</v>
      </c>
      <c r="I34" s="2">
        <v>0.70833333333333337</v>
      </c>
      <c r="J34">
        <v>22230</v>
      </c>
      <c r="K34">
        <v>22270</v>
      </c>
      <c r="L34">
        <v>22210</v>
      </c>
      <c r="M34">
        <v>22270</v>
      </c>
      <c r="N34" s="1">
        <f t="shared" si="1"/>
        <v>43251</v>
      </c>
      <c r="O34" s="1" t="str">
        <f t="shared" ref="O34:O65" si="3">IF(AND("08" &lt;= TEXT(I34,"HH"),TEXT(I34,"HH") &lt;= "15"),"D","N")</f>
        <v>N</v>
      </c>
      <c r="P34" s="9"/>
      <c r="Q34" s="1"/>
    </row>
    <row r="35" spans="8:17" x14ac:dyDescent="0.4">
      <c r="H35" s="1">
        <v>43251</v>
      </c>
      <c r="I35" s="2">
        <v>0.66666666666666663</v>
      </c>
      <c r="J35">
        <v>22190</v>
      </c>
      <c r="K35">
        <v>22235</v>
      </c>
      <c r="L35">
        <v>22180</v>
      </c>
      <c r="M35">
        <v>22230</v>
      </c>
      <c r="N35" s="1">
        <f t="shared" si="1"/>
        <v>43251</v>
      </c>
      <c r="O35" s="1" t="str">
        <f t="shared" si="3"/>
        <v>N</v>
      </c>
      <c r="P35" s="9"/>
      <c r="Q35" s="1"/>
    </row>
    <row r="36" spans="8:17" x14ac:dyDescent="0.4">
      <c r="H36" s="1">
        <v>43251</v>
      </c>
      <c r="I36" s="2">
        <v>0.625</v>
      </c>
      <c r="J36">
        <v>22200</v>
      </c>
      <c r="K36">
        <v>22220</v>
      </c>
      <c r="L36">
        <v>22180</v>
      </c>
      <c r="M36">
        <v>22190</v>
      </c>
      <c r="N36" s="1">
        <f t="shared" si="1"/>
        <v>43251</v>
      </c>
      <c r="O36" s="1" t="str">
        <f t="shared" si="3"/>
        <v>D</v>
      </c>
      <c r="P36" s="9"/>
      <c r="Q36" s="1"/>
    </row>
    <row r="37" spans="8:17" x14ac:dyDescent="0.4">
      <c r="H37" s="1">
        <v>43251</v>
      </c>
      <c r="I37" s="2">
        <v>0.58333333333333337</v>
      </c>
      <c r="J37">
        <v>22200</v>
      </c>
      <c r="K37">
        <v>22250</v>
      </c>
      <c r="L37">
        <v>22170</v>
      </c>
      <c r="M37">
        <v>22210</v>
      </c>
      <c r="N37" s="1">
        <f t="shared" si="1"/>
        <v>43251</v>
      </c>
      <c r="O37" s="1" t="str">
        <f t="shared" si="3"/>
        <v>D</v>
      </c>
      <c r="P37" s="9"/>
      <c r="Q37" s="1"/>
    </row>
    <row r="38" spans="8:17" x14ac:dyDescent="0.4">
      <c r="H38" s="1">
        <v>43251</v>
      </c>
      <c r="I38" s="2">
        <v>0.54166666666666663</v>
      </c>
      <c r="J38">
        <v>22190</v>
      </c>
      <c r="K38">
        <v>22220</v>
      </c>
      <c r="L38">
        <v>22170</v>
      </c>
      <c r="M38">
        <v>22190</v>
      </c>
      <c r="N38" s="1">
        <f t="shared" si="1"/>
        <v>43251</v>
      </c>
      <c r="O38" s="1" t="str">
        <f t="shared" si="3"/>
        <v>D</v>
      </c>
      <c r="P38" s="9"/>
      <c r="Q38" s="1"/>
    </row>
    <row r="39" spans="8:17" x14ac:dyDescent="0.4">
      <c r="H39" s="1">
        <v>43251</v>
      </c>
      <c r="I39" s="2">
        <v>0.5</v>
      </c>
      <c r="J39">
        <v>22120</v>
      </c>
      <c r="K39">
        <v>22200</v>
      </c>
      <c r="L39">
        <v>22110</v>
      </c>
      <c r="M39">
        <v>22180</v>
      </c>
      <c r="N39" s="1">
        <f t="shared" si="1"/>
        <v>43251</v>
      </c>
      <c r="O39" s="1" t="str">
        <f t="shared" si="3"/>
        <v>D</v>
      </c>
      <c r="P39" s="9"/>
      <c r="Q39" s="1"/>
    </row>
    <row r="40" spans="8:17" x14ac:dyDescent="0.4">
      <c r="H40" s="1">
        <v>43251</v>
      </c>
      <c r="I40" s="2">
        <v>0.45833333333333331</v>
      </c>
      <c r="J40">
        <v>22130</v>
      </c>
      <c r="K40">
        <v>22150</v>
      </c>
      <c r="L40">
        <v>22110</v>
      </c>
      <c r="M40">
        <v>22110</v>
      </c>
      <c r="N40" s="1">
        <f t="shared" si="1"/>
        <v>43251</v>
      </c>
      <c r="O40" s="1" t="str">
        <f t="shared" si="3"/>
        <v>D</v>
      </c>
      <c r="P40" s="9"/>
      <c r="Q40" s="1"/>
    </row>
    <row r="41" spans="8:17" x14ac:dyDescent="0.4">
      <c r="H41" s="1">
        <v>43251</v>
      </c>
      <c r="I41" s="2">
        <v>0.41666666666666669</v>
      </c>
      <c r="J41">
        <v>22150</v>
      </c>
      <c r="K41">
        <v>22170</v>
      </c>
      <c r="L41">
        <v>22090</v>
      </c>
      <c r="M41">
        <v>22130</v>
      </c>
      <c r="N41" s="1">
        <f t="shared" si="1"/>
        <v>43251</v>
      </c>
      <c r="O41" s="1" t="str">
        <f t="shared" si="3"/>
        <v>D</v>
      </c>
      <c r="P41" s="9"/>
      <c r="Q41" s="1"/>
    </row>
    <row r="42" spans="8:17" x14ac:dyDescent="0.4">
      <c r="H42" s="1">
        <v>43251</v>
      </c>
      <c r="I42" s="2">
        <v>0.375</v>
      </c>
      <c r="J42">
        <v>22190</v>
      </c>
      <c r="K42">
        <v>22190</v>
      </c>
      <c r="L42">
        <v>22090</v>
      </c>
      <c r="M42">
        <v>22160</v>
      </c>
      <c r="N42" s="1">
        <f t="shared" si="1"/>
        <v>43251</v>
      </c>
      <c r="O42" s="1" t="str">
        <f t="shared" si="3"/>
        <v>D</v>
      </c>
      <c r="P42" s="9"/>
      <c r="Q42" s="1"/>
    </row>
    <row r="43" spans="8:17" x14ac:dyDescent="0.4">
      <c r="H43" s="1">
        <v>43251</v>
      </c>
      <c r="I43" s="2">
        <v>0.33333333333333331</v>
      </c>
      <c r="J43">
        <v>22150</v>
      </c>
      <c r="K43">
        <v>22190</v>
      </c>
      <c r="L43">
        <v>22140</v>
      </c>
      <c r="M43">
        <v>22180</v>
      </c>
      <c r="N43" s="1">
        <f t="shared" si="1"/>
        <v>43251</v>
      </c>
      <c r="O43" s="1" t="str">
        <f t="shared" si="3"/>
        <v>D</v>
      </c>
      <c r="P43" s="9"/>
      <c r="Q43" s="1"/>
    </row>
    <row r="44" spans="8:17" x14ac:dyDescent="0.4">
      <c r="H44" s="1">
        <v>43251</v>
      </c>
      <c r="I44" s="2">
        <v>0.20833333333333334</v>
      </c>
      <c r="J44">
        <v>22270</v>
      </c>
      <c r="K44">
        <v>22270</v>
      </c>
      <c r="L44">
        <v>22250</v>
      </c>
      <c r="M44">
        <v>22260</v>
      </c>
      <c r="N44" s="1">
        <f t="shared" si="1"/>
        <v>43250</v>
      </c>
      <c r="O44" s="1" t="str">
        <f t="shared" si="3"/>
        <v>N</v>
      </c>
      <c r="P44" s="9"/>
      <c r="Q44" s="1"/>
    </row>
    <row r="45" spans="8:17" x14ac:dyDescent="0.4">
      <c r="H45" s="1">
        <v>43251</v>
      </c>
      <c r="I45" s="2">
        <v>0.16666666666666666</v>
      </c>
      <c r="J45">
        <v>22250</v>
      </c>
      <c r="K45">
        <v>22270</v>
      </c>
      <c r="L45">
        <v>22230</v>
      </c>
      <c r="M45">
        <v>22270</v>
      </c>
      <c r="N45" s="1">
        <f t="shared" si="1"/>
        <v>43250</v>
      </c>
      <c r="O45" s="1" t="str">
        <f t="shared" si="3"/>
        <v>N</v>
      </c>
      <c r="P45" s="9"/>
      <c r="Q45" s="1"/>
    </row>
    <row r="46" spans="8:17" x14ac:dyDescent="0.4">
      <c r="H46" s="1">
        <v>43251</v>
      </c>
      <c r="I46" s="2">
        <v>0.125</v>
      </c>
      <c r="J46">
        <v>22260</v>
      </c>
      <c r="K46">
        <v>22260</v>
      </c>
      <c r="L46">
        <v>22230</v>
      </c>
      <c r="M46">
        <v>22250</v>
      </c>
      <c r="N46" s="1">
        <f t="shared" si="1"/>
        <v>43250</v>
      </c>
      <c r="O46" s="1" t="str">
        <f t="shared" si="3"/>
        <v>N</v>
      </c>
      <c r="P46" s="9"/>
      <c r="Q46" s="1"/>
    </row>
    <row r="47" spans="8:17" x14ac:dyDescent="0.4">
      <c r="H47" s="1">
        <v>43251</v>
      </c>
      <c r="I47" s="2">
        <v>8.3333333333333329E-2</v>
      </c>
      <c r="J47">
        <v>22240</v>
      </c>
      <c r="K47">
        <v>22260</v>
      </c>
      <c r="L47">
        <v>22240</v>
      </c>
      <c r="M47">
        <v>22250</v>
      </c>
      <c r="N47" s="1">
        <f t="shared" si="1"/>
        <v>43250</v>
      </c>
      <c r="O47" s="1" t="str">
        <f t="shared" si="3"/>
        <v>N</v>
      </c>
      <c r="P47" s="9"/>
      <c r="Q47" s="1"/>
    </row>
    <row r="48" spans="8:17" x14ac:dyDescent="0.4">
      <c r="H48" s="1">
        <v>43251</v>
      </c>
      <c r="I48" s="2">
        <v>4.1666666666666664E-2</v>
      </c>
      <c r="J48">
        <v>22250</v>
      </c>
      <c r="K48">
        <v>22270</v>
      </c>
      <c r="L48">
        <v>22230</v>
      </c>
      <c r="M48">
        <v>22240</v>
      </c>
      <c r="N48" s="1">
        <f t="shared" si="1"/>
        <v>43250</v>
      </c>
      <c r="O48" s="1" t="str">
        <f t="shared" si="3"/>
        <v>N</v>
      </c>
      <c r="P48" s="9"/>
      <c r="Q48" s="1"/>
    </row>
    <row r="49" spans="8:17" x14ac:dyDescent="0.4">
      <c r="H49" s="1">
        <v>43251</v>
      </c>
      <c r="I49" s="2">
        <v>0</v>
      </c>
      <c r="J49">
        <v>22160</v>
      </c>
      <c r="K49">
        <v>22270</v>
      </c>
      <c r="L49">
        <v>22156</v>
      </c>
      <c r="M49">
        <v>22260</v>
      </c>
      <c r="N49" s="1">
        <f t="shared" si="1"/>
        <v>43250</v>
      </c>
      <c r="O49" s="1" t="str">
        <f t="shared" si="3"/>
        <v>N</v>
      </c>
      <c r="P49" s="9"/>
      <c r="Q49" s="1"/>
    </row>
    <row r="50" spans="8:17" x14ac:dyDescent="0.4">
      <c r="H50" s="1">
        <v>43250</v>
      </c>
      <c r="I50" s="2">
        <v>0.95833333333333337</v>
      </c>
      <c r="J50">
        <v>22110</v>
      </c>
      <c r="K50">
        <v>22160</v>
      </c>
      <c r="L50">
        <v>22110</v>
      </c>
      <c r="M50">
        <v>22150</v>
      </c>
      <c r="N50" s="1">
        <f t="shared" si="1"/>
        <v>43250</v>
      </c>
      <c r="O50" s="1" t="str">
        <f t="shared" si="3"/>
        <v>N</v>
      </c>
      <c r="P50" s="9"/>
      <c r="Q50" s="1"/>
    </row>
    <row r="51" spans="8:17" x14ac:dyDescent="0.4">
      <c r="H51" s="1">
        <v>43250</v>
      </c>
      <c r="I51" s="2">
        <v>0.91666666666666663</v>
      </c>
      <c r="J51">
        <v>22130</v>
      </c>
      <c r="K51">
        <v>22150</v>
      </c>
      <c r="L51">
        <v>22110</v>
      </c>
      <c r="M51">
        <v>22110</v>
      </c>
      <c r="N51" s="1">
        <f t="shared" si="1"/>
        <v>43250</v>
      </c>
      <c r="O51" s="1" t="str">
        <f t="shared" si="3"/>
        <v>N</v>
      </c>
      <c r="P51" s="9"/>
      <c r="Q51" s="1"/>
    </row>
    <row r="52" spans="8:17" x14ac:dyDescent="0.4">
      <c r="H52" s="1">
        <v>43250</v>
      </c>
      <c r="I52" s="2">
        <v>0.875</v>
      </c>
      <c r="J52">
        <v>22160</v>
      </c>
      <c r="K52">
        <v>22160</v>
      </c>
      <c r="L52">
        <v>22120</v>
      </c>
      <c r="M52">
        <v>22140</v>
      </c>
      <c r="N52" s="1">
        <f t="shared" si="1"/>
        <v>43250</v>
      </c>
      <c r="O52" s="1" t="str">
        <f t="shared" si="3"/>
        <v>N</v>
      </c>
      <c r="P52" s="9"/>
      <c r="Q52" s="1"/>
    </row>
    <row r="53" spans="8:17" x14ac:dyDescent="0.4">
      <c r="H53" s="1">
        <v>43250</v>
      </c>
      <c r="I53" s="2">
        <v>0.83333333333333337</v>
      </c>
      <c r="J53">
        <v>22150</v>
      </c>
      <c r="K53">
        <v>22180</v>
      </c>
      <c r="L53">
        <v>22140</v>
      </c>
      <c r="M53">
        <v>22170</v>
      </c>
      <c r="N53" s="1">
        <f t="shared" si="1"/>
        <v>43250</v>
      </c>
      <c r="O53" s="1" t="str">
        <f t="shared" si="3"/>
        <v>N</v>
      </c>
      <c r="P53" s="9"/>
      <c r="Q53" s="1"/>
    </row>
    <row r="54" spans="8:17" x14ac:dyDescent="0.4">
      <c r="H54" s="1">
        <v>43250</v>
      </c>
      <c r="I54" s="2">
        <v>0.79166666666666663</v>
      </c>
      <c r="J54">
        <v>22120</v>
      </c>
      <c r="K54">
        <v>22170</v>
      </c>
      <c r="L54">
        <v>22120</v>
      </c>
      <c r="M54">
        <v>22150</v>
      </c>
      <c r="N54" s="1">
        <f t="shared" si="1"/>
        <v>43250</v>
      </c>
      <c r="O54" s="1" t="str">
        <f t="shared" si="3"/>
        <v>N</v>
      </c>
      <c r="P54" s="9"/>
      <c r="Q54" s="1"/>
    </row>
    <row r="55" spans="8:17" x14ac:dyDescent="0.4">
      <c r="H55" s="1">
        <v>43250</v>
      </c>
      <c r="I55" s="2">
        <v>0.75</v>
      </c>
      <c r="J55">
        <v>22090</v>
      </c>
      <c r="K55">
        <v>22120</v>
      </c>
      <c r="L55">
        <v>22060</v>
      </c>
      <c r="M55">
        <v>22120</v>
      </c>
      <c r="N55" s="1">
        <f t="shared" si="1"/>
        <v>43250</v>
      </c>
      <c r="O55" s="1" t="str">
        <f t="shared" si="3"/>
        <v>N</v>
      </c>
      <c r="P55" s="9"/>
      <c r="Q55" s="1"/>
    </row>
    <row r="56" spans="8:17" x14ac:dyDescent="0.4">
      <c r="H56" s="1">
        <v>43250</v>
      </c>
      <c r="I56" s="2">
        <v>0.70833333333333337</v>
      </c>
      <c r="J56">
        <v>22090</v>
      </c>
      <c r="K56">
        <v>22120</v>
      </c>
      <c r="L56">
        <v>22040</v>
      </c>
      <c r="M56">
        <v>22090</v>
      </c>
      <c r="N56" s="1">
        <f t="shared" si="1"/>
        <v>43250</v>
      </c>
      <c r="O56" s="1" t="str">
        <f t="shared" si="3"/>
        <v>N</v>
      </c>
      <c r="P56" s="9"/>
      <c r="Q56" s="1"/>
    </row>
    <row r="57" spans="8:17" x14ac:dyDescent="0.4">
      <c r="H57" s="1">
        <v>43250</v>
      </c>
      <c r="I57" s="2">
        <v>0.66666666666666663</v>
      </c>
      <c r="J57">
        <v>22080</v>
      </c>
      <c r="K57">
        <v>22110</v>
      </c>
      <c r="L57">
        <v>22060</v>
      </c>
      <c r="M57">
        <v>22090</v>
      </c>
      <c r="N57" s="1">
        <f t="shared" si="1"/>
        <v>43250</v>
      </c>
      <c r="O57" s="1" t="str">
        <f t="shared" si="3"/>
        <v>N</v>
      </c>
      <c r="P57" s="9"/>
      <c r="Q57" s="1"/>
    </row>
    <row r="58" spans="8:17" x14ac:dyDescent="0.4">
      <c r="H58" s="1">
        <v>43250</v>
      </c>
      <c r="I58" s="2">
        <v>0.625</v>
      </c>
      <c r="J58">
        <v>22010</v>
      </c>
      <c r="K58">
        <v>22070</v>
      </c>
      <c r="L58">
        <v>22010</v>
      </c>
      <c r="M58">
        <v>22030</v>
      </c>
      <c r="N58" s="1">
        <f t="shared" si="1"/>
        <v>43250</v>
      </c>
      <c r="O58" s="1" t="str">
        <f t="shared" si="3"/>
        <v>D</v>
      </c>
      <c r="P58" s="9"/>
      <c r="Q58" s="1"/>
    </row>
    <row r="59" spans="8:17" x14ac:dyDescent="0.4">
      <c r="H59" s="1">
        <v>43250</v>
      </c>
      <c r="I59" s="2">
        <v>0.58333333333333337</v>
      </c>
      <c r="J59">
        <v>22020</v>
      </c>
      <c r="K59">
        <v>22040</v>
      </c>
      <c r="L59">
        <v>21970</v>
      </c>
      <c r="M59">
        <v>22010</v>
      </c>
      <c r="N59" s="1">
        <f t="shared" si="1"/>
        <v>43250</v>
      </c>
      <c r="O59" s="1" t="str">
        <f t="shared" si="3"/>
        <v>D</v>
      </c>
      <c r="P59" s="9"/>
      <c r="Q59" s="1"/>
    </row>
    <row r="60" spans="8:17" x14ac:dyDescent="0.4">
      <c r="H60" s="1">
        <v>43250</v>
      </c>
      <c r="I60" s="2">
        <v>0.54166666666666663</v>
      </c>
      <c r="J60">
        <v>22000</v>
      </c>
      <c r="K60">
        <v>22040</v>
      </c>
      <c r="L60">
        <v>21990</v>
      </c>
      <c r="M60">
        <v>22020</v>
      </c>
      <c r="N60" s="1">
        <f t="shared" si="1"/>
        <v>43250</v>
      </c>
      <c r="O60" s="1" t="str">
        <f t="shared" si="3"/>
        <v>D</v>
      </c>
      <c r="P60" s="9"/>
      <c r="Q60" s="1"/>
    </row>
    <row r="61" spans="8:17" x14ac:dyDescent="0.4">
      <c r="H61" s="1">
        <v>43250</v>
      </c>
      <c r="I61" s="2">
        <v>0.5</v>
      </c>
      <c r="J61">
        <v>21970</v>
      </c>
      <c r="K61">
        <v>22040</v>
      </c>
      <c r="L61">
        <v>21960</v>
      </c>
      <c r="M61">
        <v>22010</v>
      </c>
      <c r="N61" s="1">
        <f t="shared" si="1"/>
        <v>43250</v>
      </c>
      <c r="O61" s="1" t="str">
        <f t="shared" si="3"/>
        <v>D</v>
      </c>
      <c r="P61" s="9"/>
      <c r="Q61" s="1"/>
    </row>
    <row r="62" spans="8:17" x14ac:dyDescent="0.4">
      <c r="H62" s="1">
        <v>43250</v>
      </c>
      <c r="I62" s="2">
        <v>0.45833333333333331</v>
      </c>
      <c r="J62">
        <v>22010</v>
      </c>
      <c r="K62">
        <v>22010</v>
      </c>
      <c r="L62">
        <v>21940</v>
      </c>
      <c r="M62">
        <v>21970</v>
      </c>
      <c r="N62" s="1">
        <f t="shared" si="1"/>
        <v>43250</v>
      </c>
      <c r="O62" s="1" t="str">
        <f t="shared" si="3"/>
        <v>D</v>
      </c>
      <c r="P62" s="9"/>
      <c r="Q62" s="1"/>
    </row>
    <row r="63" spans="8:17" x14ac:dyDescent="0.4">
      <c r="H63" s="1">
        <v>43250</v>
      </c>
      <c r="I63" s="2">
        <v>0.41666666666666669</v>
      </c>
      <c r="J63">
        <v>21990</v>
      </c>
      <c r="K63">
        <v>22080</v>
      </c>
      <c r="L63">
        <v>21970</v>
      </c>
      <c r="M63">
        <v>22010</v>
      </c>
      <c r="N63" s="1">
        <f t="shared" si="1"/>
        <v>43250</v>
      </c>
      <c r="O63" s="1" t="str">
        <f t="shared" si="3"/>
        <v>D</v>
      </c>
      <c r="P63" s="9"/>
      <c r="Q63" s="1"/>
    </row>
    <row r="64" spans="8:17" x14ac:dyDescent="0.4">
      <c r="H64" s="1">
        <v>43250</v>
      </c>
      <c r="I64" s="2">
        <v>0.375</v>
      </c>
      <c r="J64">
        <v>22000</v>
      </c>
      <c r="K64">
        <v>22040</v>
      </c>
      <c r="L64">
        <v>21920</v>
      </c>
      <c r="M64">
        <v>21990</v>
      </c>
      <c r="N64" s="1">
        <f t="shared" si="1"/>
        <v>43250</v>
      </c>
      <c r="O64" s="1" t="str">
        <f t="shared" si="3"/>
        <v>D</v>
      </c>
      <c r="P64" s="9"/>
      <c r="Q64" s="1"/>
    </row>
    <row r="65" spans="8:17" x14ac:dyDescent="0.4">
      <c r="H65" s="1">
        <v>43250</v>
      </c>
      <c r="I65" s="2">
        <v>0.33333333333333331</v>
      </c>
      <c r="J65">
        <v>21980</v>
      </c>
      <c r="K65">
        <v>22000</v>
      </c>
      <c r="L65">
        <v>21970</v>
      </c>
      <c r="M65">
        <v>21990</v>
      </c>
      <c r="N65" s="1">
        <f t="shared" si="1"/>
        <v>43250</v>
      </c>
      <c r="O65" s="1" t="str">
        <f t="shared" si="3"/>
        <v>D</v>
      </c>
      <c r="P65" s="9"/>
      <c r="Q65" s="1"/>
    </row>
    <row r="66" spans="8:17" x14ac:dyDescent="0.4">
      <c r="H66" s="1">
        <v>43250</v>
      </c>
      <c r="I66" s="2">
        <v>0.20833333333333334</v>
      </c>
      <c r="J66">
        <v>22010</v>
      </c>
      <c r="K66">
        <v>22040</v>
      </c>
      <c r="L66">
        <v>22010</v>
      </c>
      <c r="M66">
        <v>22020</v>
      </c>
      <c r="N66" s="1">
        <f t="shared" si="1"/>
        <v>43249</v>
      </c>
      <c r="O66" s="1" t="str">
        <f t="shared" ref="O66:O97" si="4">IF(AND("08" &lt;= TEXT(I66,"HH"),TEXT(I66,"HH") &lt;= "15"),"D","N")</f>
        <v>N</v>
      </c>
      <c r="P66" s="9"/>
      <c r="Q66" s="1"/>
    </row>
    <row r="67" spans="8:17" x14ac:dyDescent="0.4">
      <c r="H67" s="1">
        <v>43250</v>
      </c>
      <c r="I67" s="2">
        <v>0.16666666666666666</v>
      </c>
      <c r="J67">
        <v>21930</v>
      </c>
      <c r="K67">
        <v>22040</v>
      </c>
      <c r="L67">
        <v>21930</v>
      </c>
      <c r="M67">
        <v>22020</v>
      </c>
      <c r="N67" s="1">
        <f t="shared" ref="N67:N105" si="5">IF(AND("00" &lt;= TEXT(I67,"HH"),TEXT(I67,"HH") &lt;= "05"),H67-1,H67)</f>
        <v>43249</v>
      </c>
      <c r="O67" s="1" t="str">
        <f t="shared" si="4"/>
        <v>N</v>
      </c>
      <c r="P67" s="9"/>
      <c r="Q67" s="1"/>
    </row>
    <row r="68" spans="8:17" x14ac:dyDescent="0.4">
      <c r="H68" s="1">
        <v>43250</v>
      </c>
      <c r="I68" s="2">
        <v>0.125</v>
      </c>
      <c r="J68">
        <v>22020</v>
      </c>
      <c r="K68">
        <v>22020</v>
      </c>
      <c r="L68">
        <v>21920</v>
      </c>
      <c r="M68">
        <v>21940</v>
      </c>
      <c r="N68" s="1">
        <f t="shared" si="5"/>
        <v>43249</v>
      </c>
      <c r="O68" s="1" t="str">
        <f t="shared" si="4"/>
        <v>N</v>
      </c>
      <c r="P68" s="9"/>
      <c r="Q68" s="1"/>
    </row>
    <row r="69" spans="8:17" x14ac:dyDescent="0.4">
      <c r="H69" s="1">
        <v>43250</v>
      </c>
      <c r="I69" s="2">
        <v>8.3333333333333329E-2</v>
      </c>
      <c r="J69">
        <v>22050</v>
      </c>
      <c r="K69">
        <v>22050</v>
      </c>
      <c r="L69">
        <v>22000</v>
      </c>
      <c r="M69">
        <v>22030</v>
      </c>
      <c r="N69" s="1">
        <f t="shared" si="5"/>
        <v>43249</v>
      </c>
      <c r="O69" s="1" t="str">
        <f t="shared" si="4"/>
        <v>N</v>
      </c>
      <c r="P69" s="9"/>
      <c r="Q69" s="1"/>
    </row>
    <row r="70" spans="8:17" x14ac:dyDescent="0.4">
      <c r="H70" s="1">
        <v>43250</v>
      </c>
      <c r="I70" s="2">
        <v>4.1666666666666664E-2</v>
      </c>
      <c r="J70">
        <v>22010</v>
      </c>
      <c r="K70">
        <v>22060</v>
      </c>
      <c r="L70">
        <v>21980</v>
      </c>
      <c r="M70">
        <v>22060</v>
      </c>
      <c r="N70" s="1">
        <f t="shared" si="5"/>
        <v>43249</v>
      </c>
      <c r="O70" s="1" t="str">
        <f t="shared" si="4"/>
        <v>N</v>
      </c>
      <c r="P70" s="9"/>
      <c r="Q70" s="1"/>
    </row>
    <row r="71" spans="8:17" x14ac:dyDescent="0.4">
      <c r="H71" s="1">
        <v>43250</v>
      </c>
      <c r="I71" s="2">
        <v>0</v>
      </c>
      <c r="J71">
        <v>22090</v>
      </c>
      <c r="K71">
        <v>22090</v>
      </c>
      <c r="L71">
        <v>22000</v>
      </c>
      <c r="M71">
        <v>22010</v>
      </c>
      <c r="N71" s="1">
        <f t="shared" si="5"/>
        <v>43249</v>
      </c>
      <c r="O71" s="1" t="str">
        <f t="shared" si="4"/>
        <v>N</v>
      </c>
      <c r="P71" s="9"/>
      <c r="Q71" s="1"/>
    </row>
    <row r="72" spans="8:17" x14ac:dyDescent="0.4">
      <c r="H72" s="1">
        <v>43249</v>
      </c>
      <c r="I72" s="2">
        <v>0.95833333333333337</v>
      </c>
      <c r="J72">
        <v>22150</v>
      </c>
      <c r="K72">
        <v>22180</v>
      </c>
      <c r="L72">
        <v>22100</v>
      </c>
      <c r="M72">
        <v>22100</v>
      </c>
      <c r="N72" s="1">
        <f t="shared" si="5"/>
        <v>43249</v>
      </c>
      <c r="O72" s="1" t="str">
        <f t="shared" si="4"/>
        <v>N</v>
      </c>
      <c r="P72" s="9"/>
      <c r="Q72" s="1"/>
    </row>
    <row r="73" spans="8:17" x14ac:dyDescent="0.4">
      <c r="H73" s="1">
        <v>43249</v>
      </c>
      <c r="I73" s="2">
        <v>0.91666666666666663</v>
      </c>
      <c r="J73">
        <v>22140</v>
      </c>
      <c r="K73">
        <v>22170</v>
      </c>
      <c r="L73">
        <v>22070</v>
      </c>
      <c r="M73">
        <v>22150</v>
      </c>
      <c r="N73" s="1">
        <f t="shared" si="5"/>
        <v>43249</v>
      </c>
      <c r="O73" s="1" t="str">
        <f t="shared" si="4"/>
        <v>N</v>
      </c>
      <c r="P73" s="9"/>
      <c r="Q73" s="1"/>
    </row>
    <row r="74" spans="8:17" x14ac:dyDescent="0.4">
      <c r="H74" s="1">
        <v>43249</v>
      </c>
      <c r="I74" s="2">
        <v>0.875</v>
      </c>
      <c r="J74">
        <v>22120</v>
      </c>
      <c r="K74">
        <v>22140</v>
      </c>
      <c r="L74">
        <v>22110</v>
      </c>
      <c r="M74">
        <v>22140</v>
      </c>
      <c r="N74" s="1">
        <f t="shared" si="5"/>
        <v>43249</v>
      </c>
      <c r="O74" s="1" t="str">
        <f t="shared" si="4"/>
        <v>N</v>
      </c>
      <c r="P74" s="9"/>
      <c r="Q74" s="1"/>
    </row>
    <row r="75" spans="8:17" x14ac:dyDescent="0.4">
      <c r="H75" s="1">
        <v>43249</v>
      </c>
      <c r="I75" s="2">
        <v>0.83333333333333337</v>
      </c>
      <c r="J75">
        <v>22100</v>
      </c>
      <c r="K75">
        <v>22140</v>
      </c>
      <c r="L75">
        <v>22060</v>
      </c>
      <c r="M75">
        <v>22120</v>
      </c>
      <c r="N75" s="1">
        <f t="shared" si="5"/>
        <v>43249</v>
      </c>
      <c r="O75" s="1" t="str">
        <f t="shared" si="4"/>
        <v>N</v>
      </c>
      <c r="P75" s="9"/>
      <c r="Q75" s="1"/>
    </row>
    <row r="76" spans="8:17" x14ac:dyDescent="0.4">
      <c r="H76" s="1">
        <v>43249</v>
      </c>
      <c r="I76" s="2">
        <v>0.79166666666666663</v>
      </c>
      <c r="J76">
        <v>22120</v>
      </c>
      <c r="K76">
        <v>22140</v>
      </c>
      <c r="L76">
        <v>22080</v>
      </c>
      <c r="M76">
        <v>22100</v>
      </c>
      <c r="N76" s="1">
        <f t="shared" si="5"/>
        <v>43249</v>
      </c>
      <c r="O76" s="1" t="str">
        <f t="shared" si="4"/>
        <v>N</v>
      </c>
      <c r="P76" s="9"/>
      <c r="Q76" s="1"/>
    </row>
    <row r="77" spans="8:17" x14ac:dyDescent="0.4">
      <c r="H77" s="1">
        <v>43249</v>
      </c>
      <c r="I77" s="2">
        <v>0.75</v>
      </c>
      <c r="J77">
        <v>22070</v>
      </c>
      <c r="K77">
        <v>22120</v>
      </c>
      <c r="L77">
        <v>22040</v>
      </c>
      <c r="M77">
        <v>22110</v>
      </c>
      <c r="N77" s="1">
        <f t="shared" si="5"/>
        <v>43249</v>
      </c>
      <c r="O77" s="1" t="str">
        <f t="shared" si="4"/>
        <v>N</v>
      </c>
      <c r="P77" s="9"/>
      <c r="Q77" s="1"/>
    </row>
    <row r="78" spans="8:17" x14ac:dyDescent="0.4">
      <c r="H78" s="1">
        <v>43249</v>
      </c>
      <c r="I78" s="2">
        <v>0.70833333333333337</v>
      </c>
      <c r="J78">
        <v>22150</v>
      </c>
      <c r="K78">
        <v>22170</v>
      </c>
      <c r="L78">
        <v>22020</v>
      </c>
      <c r="M78">
        <v>22070</v>
      </c>
      <c r="N78" s="1">
        <f t="shared" si="5"/>
        <v>43249</v>
      </c>
      <c r="O78" s="1" t="str">
        <f t="shared" si="4"/>
        <v>N</v>
      </c>
      <c r="P78" s="9"/>
      <c r="Q78" s="1"/>
    </row>
    <row r="79" spans="8:17" x14ac:dyDescent="0.4">
      <c r="H79" s="1">
        <v>43249</v>
      </c>
      <c r="I79" s="2">
        <v>0.66666666666666663</v>
      </c>
      <c r="J79">
        <v>22220</v>
      </c>
      <c r="K79">
        <v>22230</v>
      </c>
      <c r="L79">
        <v>22130</v>
      </c>
      <c r="M79">
        <v>22150</v>
      </c>
      <c r="N79" s="1">
        <f t="shared" si="5"/>
        <v>43249</v>
      </c>
      <c r="O79" s="1" t="str">
        <f t="shared" si="4"/>
        <v>N</v>
      </c>
      <c r="P79" s="9"/>
      <c r="Q79" s="1"/>
    </row>
    <row r="80" spans="8:17" x14ac:dyDescent="0.4">
      <c r="H80" s="1">
        <v>43249</v>
      </c>
      <c r="I80" s="2">
        <v>0.625</v>
      </c>
      <c r="J80">
        <v>22340</v>
      </c>
      <c r="K80">
        <v>22360</v>
      </c>
      <c r="L80">
        <v>22300</v>
      </c>
      <c r="M80">
        <v>22300</v>
      </c>
      <c r="N80" s="1">
        <f t="shared" si="5"/>
        <v>43249</v>
      </c>
      <c r="O80" s="1" t="str">
        <f t="shared" si="4"/>
        <v>D</v>
      </c>
      <c r="P80" s="9"/>
      <c r="Q80" s="1"/>
    </row>
    <row r="81" spans="8:17" x14ac:dyDescent="0.4">
      <c r="H81" s="1">
        <v>43249</v>
      </c>
      <c r="I81" s="2">
        <v>0.58333333333333337</v>
      </c>
      <c r="J81">
        <v>22290</v>
      </c>
      <c r="K81">
        <v>22360</v>
      </c>
      <c r="L81">
        <v>22250</v>
      </c>
      <c r="M81">
        <v>22340</v>
      </c>
      <c r="N81" s="1">
        <f t="shared" si="5"/>
        <v>43249</v>
      </c>
      <c r="O81" s="1" t="str">
        <f t="shared" si="4"/>
        <v>D</v>
      </c>
      <c r="P81" s="9"/>
      <c r="Q81" s="1"/>
    </row>
    <row r="82" spans="8:17" x14ac:dyDescent="0.4">
      <c r="H82" s="1">
        <v>43249</v>
      </c>
      <c r="I82" s="2">
        <v>0.54166666666666663</v>
      </c>
      <c r="J82">
        <v>22270</v>
      </c>
      <c r="K82">
        <v>22320</v>
      </c>
      <c r="L82">
        <v>22270</v>
      </c>
      <c r="M82">
        <v>22290</v>
      </c>
      <c r="N82" s="1">
        <f t="shared" si="5"/>
        <v>43249</v>
      </c>
      <c r="O82" s="1" t="str">
        <f t="shared" si="4"/>
        <v>D</v>
      </c>
      <c r="P82" s="9"/>
      <c r="Q82" s="1"/>
    </row>
    <row r="83" spans="8:17" x14ac:dyDescent="0.4">
      <c r="H83" s="1">
        <v>43249</v>
      </c>
      <c r="I83" s="2">
        <v>0.5</v>
      </c>
      <c r="J83">
        <v>22280</v>
      </c>
      <c r="K83">
        <v>22280</v>
      </c>
      <c r="L83">
        <v>22240</v>
      </c>
      <c r="M83">
        <v>22270</v>
      </c>
      <c r="N83" s="1">
        <f t="shared" si="5"/>
        <v>43249</v>
      </c>
      <c r="O83" s="1" t="str">
        <f t="shared" si="4"/>
        <v>D</v>
      </c>
      <c r="P83" s="9"/>
      <c r="Q83" s="1"/>
    </row>
    <row r="84" spans="8:17" x14ac:dyDescent="0.4">
      <c r="H84" s="1">
        <v>43249</v>
      </c>
      <c r="I84" s="2">
        <v>0.45833333333333331</v>
      </c>
      <c r="J84">
        <v>22320</v>
      </c>
      <c r="K84">
        <v>22320</v>
      </c>
      <c r="L84">
        <v>22230</v>
      </c>
      <c r="M84">
        <v>22280</v>
      </c>
      <c r="N84" s="1">
        <f t="shared" si="5"/>
        <v>43249</v>
      </c>
      <c r="O84" s="1" t="str">
        <f t="shared" si="4"/>
        <v>D</v>
      </c>
      <c r="P84" s="9"/>
      <c r="Q84" s="1"/>
    </row>
    <row r="85" spans="8:17" x14ac:dyDescent="0.4">
      <c r="H85" s="1">
        <v>43249</v>
      </c>
      <c r="I85" s="2">
        <v>0.41666666666666669</v>
      </c>
      <c r="J85">
        <v>22380</v>
      </c>
      <c r="K85">
        <v>22380</v>
      </c>
      <c r="L85">
        <v>22280</v>
      </c>
      <c r="M85">
        <v>22330</v>
      </c>
      <c r="N85" s="1">
        <f t="shared" si="5"/>
        <v>43249</v>
      </c>
      <c r="O85" s="1" t="str">
        <f t="shared" si="4"/>
        <v>D</v>
      </c>
      <c r="P85" s="9"/>
      <c r="Q85" s="1"/>
    </row>
    <row r="86" spans="8:17" x14ac:dyDescent="0.4">
      <c r="H86" s="1">
        <v>43249</v>
      </c>
      <c r="I86" s="2">
        <v>0.375</v>
      </c>
      <c r="J86">
        <v>22420</v>
      </c>
      <c r="K86">
        <v>22440</v>
      </c>
      <c r="L86">
        <v>22370</v>
      </c>
      <c r="M86">
        <v>22390</v>
      </c>
      <c r="N86" s="1">
        <f t="shared" si="5"/>
        <v>43249</v>
      </c>
      <c r="O86" s="1" t="str">
        <f t="shared" si="4"/>
        <v>D</v>
      </c>
      <c r="P86" s="9"/>
      <c r="Q86" s="1"/>
    </row>
    <row r="87" spans="8:17" x14ac:dyDescent="0.4">
      <c r="H87" s="1">
        <v>43249</v>
      </c>
      <c r="I87" s="2">
        <v>0.33333333333333331</v>
      </c>
      <c r="J87">
        <v>22420</v>
      </c>
      <c r="K87">
        <v>22430</v>
      </c>
      <c r="L87">
        <v>22410</v>
      </c>
      <c r="M87">
        <v>22420</v>
      </c>
      <c r="N87" s="1">
        <f t="shared" si="5"/>
        <v>43249</v>
      </c>
      <c r="O87" s="1" t="str">
        <f t="shared" si="4"/>
        <v>D</v>
      </c>
      <c r="P87" s="9"/>
      <c r="Q87" s="1"/>
    </row>
    <row r="88" spans="8:17" x14ac:dyDescent="0.4">
      <c r="H88" s="1">
        <v>43249</v>
      </c>
      <c r="I88" s="2">
        <v>0.20833333333333334</v>
      </c>
      <c r="J88">
        <v>22410</v>
      </c>
      <c r="K88">
        <v>22420</v>
      </c>
      <c r="L88">
        <v>22410</v>
      </c>
      <c r="M88">
        <v>22420</v>
      </c>
      <c r="N88" s="1">
        <f t="shared" si="5"/>
        <v>43248</v>
      </c>
      <c r="O88" s="1" t="str">
        <f t="shared" si="4"/>
        <v>N</v>
      </c>
      <c r="P88" s="9"/>
      <c r="Q88" s="1"/>
    </row>
    <row r="89" spans="8:17" x14ac:dyDescent="0.4">
      <c r="H89" s="1">
        <v>43249</v>
      </c>
      <c r="I89" s="2">
        <v>0.16666666666666666</v>
      </c>
      <c r="J89">
        <v>22410</v>
      </c>
      <c r="K89">
        <v>22410</v>
      </c>
      <c r="L89">
        <v>22400</v>
      </c>
      <c r="M89">
        <v>22400</v>
      </c>
      <c r="N89" s="1">
        <f t="shared" si="5"/>
        <v>43248</v>
      </c>
      <c r="O89" s="1" t="str">
        <f t="shared" si="4"/>
        <v>N</v>
      </c>
      <c r="P89" s="9"/>
      <c r="Q89" s="1"/>
    </row>
    <row r="90" spans="8:17" x14ac:dyDescent="0.4">
      <c r="H90" s="1">
        <v>43249</v>
      </c>
      <c r="I90" s="2">
        <v>0.125</v>
      </c>
      <c r="J90">
        <v>22400</v>
      </c>
      <c r="K90">
        <v>22410</v>
      </c>
      <c r="L90">
        <v>22400</v>
      </c>
      <c r="M90">
        <v>22410</v>
      </c>
      <c r="N90" s="1">
        <f t="shared" si="5"/>
        <v>43248</v>
      </c>
      <c r="O90" s="1" t="str">
        <f t="shared" si="4"/>
        <v>N</v>
      </c>
      <c r="P90" s="9"/>
      <c r="Q90" s="1"/>
    </row>
    <row r="91" spans="8:17" x14ac:dyDescent="0.4">
      <c r="H91" s="1">
        <v>43249</v>
      </c>
      <c r="I91" s="2">
        <v>8.3333333333333329E-2</v>
      </c>
      <c r="J91">
        <v>22410</v>
      </c>
      <c r="K91">
        <v>22410</v>
      </c>
      <c r="L91">
        <v>22400</v>
      </c>
      <c r="M91">
        <v>22400</v>
      </c>
      <c r="N91" s="1">
        <f t="shared" si="5"/>
        <v>43248</v>
      </c>
      <c r="O91" s="1" t="str">
        <f t="shared" si="4"/>
        <v>N</v>
      </c>
      <c r="P91" s="9"/>
      <c r="Q91" s="1"/>
    </row>
    <row r="92" spans="8:17" x14ac:dyDescent="0.4">
      <c r="H92" s="1">
        <v>43249</v>
      </c>
      <c r="I92" s="2">
        <v>4.1666666666666664E-2</v>
      </c>
      <c r="J92">
        <v>22370</v>
      </c>
      <c r="K92">
        <v>22420</v>
      </c>
      <c r="L92">
        <v>22370</v>
      </c>
      <c r="M92">
        <v>22410</v>
      </c>
      <c r="N92" s="1">
        <f t="shared" si="5"/>
        <v>43248</v>
      </c>
      <c r="O92" s="1" t="str">
        <f t="shared" si="4"/>
        <v>N</v>
      </c>
      <c r="P92" s="9"/>
      <c r="Q92" s="1"/>
    </row>
    <row r="93" spans="8:17" x14ac:dyDescent="0.4">
      <c r="H93" s="1">
        <v>43249</v>
      </c>
      <c r="I93" s="2">
        <v>0</v>
      </c>
      <c r="J93">
        <v>22400</v>
      </c>
      <c r="K93">
        <v>22400</v>
      </c>
      <c r="L93">
        <v>22360</v>
      </c>
      <c r="M93">
        <v>22370</v>
      </c>
      <c r="N93" s="1">
        <f t="shared" si="5"/>
        <v>43248</v>
      </c>
      <c r="O93" s="1" t="str">
        <f t="shared" si="4"/>
        <v>N</v>
      </c>
      <c r="P93" s="9"/>
      <c r="Q93" s="1"/>
    </row>
    <row r="94" spans="8:17" x14ac:dyDescent="0.4">
      <c r="H94" s="1">
        <v>43248</v>
      </c>
      <c r="I94" s="2">
        <v>0.95833333333333337</v>
      </c>
      <c r="J94">
        <v>22370</v>
      </c>
      <c r="K94">
        <v>22400</v>
      </c>
      <c r="L94">
        <v>22370</v>
      </c>
      <c r="M94">
        <v>22400</v>
      </c>
      <c r="N94" s="1">
        <f t="shared" si="5"/>
        <v>43248</v>
      </c>
      <c r="O94" s="1" t="str">
        <f t="shared" si="4"/>
        <v>N</v>
      </c>
      <c r="P94" s="9"/>
      <c r="Q94" s="1"/>
    </row>
    <row r="95" spans="8:17" x14ac:dyDescent="0.4">
      <c r="H95" s="1">
        <v>43248</v>
      </c>
      <c r="I95" s="2">
        <v>0.91666666666666663</v>
      </c>
      <c r="J95">
        <v>22370</v>
      </c>
      <c r="K95">
        <v>22390</v>
      </c>
      <c r="L95">
        <v>22360</v>
      </c>
      <c r="M95">
        <v>22380</v>
      </c>
      <c r="N95" s="1">
        <f t="shared" si="5"/>
        <v>43248</v>
      </c>
      <c r="O95" s="1" t="str">
        <f t="shared" si="4"/>
        <v>N</v>
      </c>
      <c r="P95" s="9"/>
      <c r="Q95" s="1"/>
    </row>
    <row r="96" spans="8:17" x14ac:dyDescent="0.4">
      <c r="H96" s="1">
        <v>43248</v>
      </c>
      <c r="I96" s="2">
        <v>0.875</v>
      </c>
      <c r="J96">
        <v>22410</v>
      </c>
      <c r="K96">
        <v>22420</v>
      </c>
      <c r="L96">
        <v>22350</v>
      </c>
      <c r="M96">
        <v>22370</v>
      </c>
      <c r="N96" s="1">
        <f t="shared" si="5"/>
        <v>43248</v>
      </c>
      <c r="O96" s="1" t="str">
        <f t="shared" si="4"/>
        <v>N</v>
      </c>
      <c r="P96" s="9"/>
      <c r="Q96" s="1"/>
    </row>
    <row r="97" spans="8:17" x14ac:dyDescent="0.4">
      <c r="H97" s="1">
        <v>43248</v>
      </c>
      <c r="I97" s="2">
        <v>0.83333333333333337</v>
      </c>
      <c r="J97">
        <v>22430</v>
      </c>
      <c r="K97">
        <v>22440</v>
      </c>
      <c r="L97">
        <v>22410</v>
      </c>
      <c r="M97">
        <v>22410</v>
      </c>
      <c r="N97" s="1">
        <f t="shared" si="5"/>
        <v>43248</v>
      </c>
      <c r="O97" s="1" t="str">
        <f t="shared" si="4"/>
        <v>N</v>
      </c>
      <c r="P97" s="9"/>
      <c r="Q97" s="1"/>
    </row>
    <row r="98" spans="8:17" x14ac:dyDescent="0.4">
      <c r="H98" s="1">
        <v>43248</v>
      </c>
      <c r="I98" s="2">
        <v>0.79166666666666663</v>
      </c>
      <c r="J98">
        <v>22420</v>
      </c>
      <c r="K98">
        <v>22420</v>
      </c>
      <c r="L98">
        <v>22390</v>
      </c>
      <c r="M98">
        <v>22420</v>
      </c>
      <c r="N98" s="1">
        <f t="shared" si="5"/>
        <v>43248</v>
      </c>
      <c r="O98" s="1" t="str">
        <f t="shared" ref="O98:O111" si="6">IF(AND("08" &lt;= TEXT(I98,"HH"),TEXT(I98,"HH") &lt;= "15"),"D","N")</f>
        <v>N</v>
      </c>
      <c r="P98" s="9"/>
      <c r="Q98" s="1"/>
    </row>
    <row r="99" spans="8:17" x14ac:dyDescent="0.4">
      <c r="H99" s="1">
        <v>43248</v>
      </c>
      <c r="I99" s="2">
        <v>0.75</v>
      </c>
      <c r="J99">
        <v>22470</v>
      </c>
      <c r="K99">
        <v>22470</v>
      </c>
      <c r="L99">
        <v>22430</v>
      </c>
      <c r="M99">
        <v>22430</v>
      </c>
      <c r="N99" s="1">
        <f t="shared" si="5"/>
        <v>43248</v>
      </c>
      <c r="O99" s="1" t="str">
        <f t="shared" si="6"/>
        <v>N</v>
      </c>
      <c r="P99" s="9"/>
      <c r="Q99" s="1"/>
    </row>
    <row r="100" spans="8:17" x14ac:dyDescent="0.4">
      <c r="H100" s="1">
        <v>43248</v>
      </c>
      <c r="I100" s="2">
        <v>0.70833333333333337</v>
      </c>
      <c r="J100">
        <v>22470</v>
      </c>
      <c r="K100">
        <v>22480</v>
      </c>
      <c r="L100">
        <v>22470</v>
      </c>
      <c r="M100">
        <v>22470</v>
      </c>
      <c r="N100" s="1">
        <f t="shared" si="5"/>
        <v>43248</v>
      </c>
      <c r="O100" s="1" t="str">
        <f t="shared" si="6"/>
        <v>N</v>
      </c>
      <c r="P100" s="9"/>
      <c r="Q100" s="1"/>
    </row>
    <row r="101" spans="8:17" x14ac:dyDescent="0.4">
      <c r="H101" s="1">
        <v>43248</v>
      </c>
      <c r="I101" s="2">
        <v>0.66666666666666663</v>
      </c>
      <c r="J101">
        <v>22490</v>
      </c>
      <c r="K101">
        <v>22500</v>
      </c>
      <c r="L101">
        <v>22470</v>
      </c>
      <c r="M101">
        <v>22480</v>
      </c>
      <c r="N101" s="1">
        <f t="shared" si="5"/>
        <v>43248</v>
      </c>
      <c r="O101" s="1" t="str">
        <f t="shared" si="6"/>
        <v>N</v>
      </c>
      <c r="P101" s="9"/>
      <c r="Q101" s="1"/>
    </row>
    <row r="102" spans="8:17" x14ac:dyDescent="0.4">
      <c r="H102" s="1">
        <v>43248</v>
      </c>
      <c r="I102" s="2">
        <v>0.625</v>
      </c>
      <c r="J102">
        <v>22480</v>
      </c>
      <c r="K102">
        <v>22490</v>
      </c>
      <c r="L102">
        <v>22470</v>
      </c>
      <c r="M102">
        <v>22490</v>
      </c>
      <c r="N102" s="1">
        <f t="shared" si="5"/>
        <v>43248</v>
      </c>
      <c r="O102" s="1" t="str">
        <f t="shared" si="6"/>
        <v>D</v>
      </c>
      <c r="P102" s="9"/>
      <c r="Q102" s="1"/>
    </row>
    <row r="103" spans="8:17" x14ac:dyDescent="0.4">
      <c r="H103" s="1">
        <v>43248</v>
      </c>
      <c r="I103" s="2">
        <v>0.58333333333333337</v>
      </c>
      <c r="J103">
        <v>22470</v>
      </c>
      <c r="K103">
        <v>22480</v>
      </c>
      <c r="L103">
        <v>22440</v>
      </c>
      <c r="M103">
        <v>22470</v>
      </c>
      <c r="N103" s="1">
        <f t="shared" si="5"/>
        <v>43248</v>
      </c>
      <c r="O103" s="1" t="str">
        <f t="shared" si="6"/>
        <v>D</v>
      </c>
      <c r="P103" s="9"/>
    </row>
    <row r="104" spans="8:17" x14ac:dyDescent="0.4">
      <c r="H104" s="1">
        <v>43248</v>
      </c>
      <c r="I104" s="2">
        <v>0.54166666666666663</v>
      </c>
      <c r="J104">
        <v>22450</v>
      </c>
      <c r="K104">
        <v>22500</v>
      </c>
      <c r="L104">
        <v>22450</v>
      </c>
      <c r="M104">
        <v>22470</v>
      </c>
      <c r="N104" s="1">
        <f t="shared" si="5"/>
        <v>43248</v>
      </c>
      <c r="O104" s="1" t="str">
        <f t="shared" si="6"/>
        <v>D</v>
      </c>
      <c r="P104" s="9"/>
    </row>
    <row r="105" spans="8:17" x14ac:dyDescent="0.4">
      <c r="H105" s="1">
        <v>43248</v>
      </c>
      <c r="I105" s="2">
        <v>0.5</v>
      </c>
      <c r="J105">
        <v>22460</v>
      </c>
      <c r="K105">
        <v>22460</v>
      </c>
      <c r="L105">
        <v>22420</v>
      </c>
      <c r="M105">
        <v>22450</v>
      </c>
      <c r="N105" s="1">
        <f t="shared" si="5"/>
        <v>43248</v>
      </c>
      <c r="O105" s="1" t="str">
        <f t="shared" si="6"/>
        <v>D</v>
      </c>
      <c r="P105" s="9"/>
    </row>
    <row r="106" spans="8:17" x14ac:dyDescent="0.4">
      <c r="H106" s="1">
        <v>43248</v>
      </c>
      <c r="I106" s="2">
        <v>0.45833333333333331</v>
      </c>
      <c r="J106">
        <v>22430</v>
      </c>
      <c r="K106">
        <v>22460</v>
      </c>
      <c r="L106">
        <v>22420</v>
      </c>
      <c r="M106">
        <v>22450</v>
      </c>
      <c r="N106" s="1">
        <f t="shared" ref="N106:N111" si="7">IF(AND("00" &lt;= TEXT(I106,"HH"),TEXT(I106,"HH") &lt;= "05"),H106-1,H106)</f>
        <v>43248</v>
      </c>
      <c r="O106" s="1" t="str">
        <f t="shared" si="6"/>
        <v>D</v>
      </c>
      <c r="P106" s="9"/>
    </row>
    <row r="107" spans="8:17" x14ac:dyDescent="0.4">
      <c r="H107" s="1">
        <v>43248</v>
      </c>
      <c r="I107" s="2">
        <v>0.41666666666666669</v>
      </c>
      <c r="J107">
        <v>22430</v>
      </c>
      <c r="K107">
        <v>22470</v>
      </c>
      <c r="L107">
        <v>22400</v>
      </c>
      <c r="M107">
        <v>22430</v>
      </c>
      <c r="N107" s="1">
        <f t="shared" si="7"/>
        <v>43248</v>
      </c>
      <c r="O107" s="1" t="str">
        <f t="shared" si="6"/>
        <v>D</v>
      </c>
      <c r="P107" s="9"/>
    </row>
    <row r="108" spans="8:17" x14ac:dyDescent="0.4">
      <c r="H108" s="1">
        <v>43248</v>
      </c>
      <c r="I108" s="2">
        <v>0.375</v>
      </c>
      <c r="J108">
        <v>22490</v>
      </c>
      <c r="K108">
        <v>22550</v>
      </c>
      <c r="L108">
        <v>22420</v>
      </c>
      <c r="M108">
        <v>22430</v>
      </c>
      <c r="N108" s="1">
        <f t="shared" si="7"/>
        <v>43248</v>
      </c>
      <c r="O108" s="1" t="str">
        <f t="shared" si="6"/>
        <v>D</v>
      </c>
      <c r="P108" s="9"/>
    </row>
    <row r="109" spans="8:17" x14ac:dyDescent="0.4">
      <c r="H109" s="1">
        <v>43248</v>
      </c>
      <c r="I109" s="2">
        <v>0.33333333333333331</v>
      </c>
      <c r="J109">
        <v>22490</v>
      </c>
      <c r="K109">
        <v>22510</v>
      </c>
      <c r="L109">
        <v>22480</v>
      </c>
      <c r="M109">
        <v>22490</v>
      </c>
      <c r="N109" s="1">
        <f t="shared" si="7"/>
        <v>43248</v>
      </c>
      <c r="O109" s="1" t="str">
        <f t="shared" si="6"/>
        <v>D</v>
      </c>
      <c r="P109" s="9"/>
    </row>
    <row r="110" spans="8:17" x14ac:dyDescent="0.4">
      <c r="N110" s="1">
        <f t="shared" si="7"/>
        <v>-1</v>
      </c>
      <c r="O110" s="1" t="str">
        <f t="shared" si="6"/>
        <v>N</v>
      </c>
      <c r="P110" s="9"/>
    </row>
    <row r="111" spans="8:17" x14ac:dyDescent="0.4">
      <c r="N111" s="1">
        <f t="shared" si="7"/>
        <v>-1</v>
      </c>
      <c r="O111" s="1" t="str">
        <f t="shared" si="6"/>
        <v>N</v>
      </c>
      <c r="P111" s="9"/>
    </row>
  </sheetData>
  <mergeCells count="1">
    <mergeCell ref="A1:B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2018-06-01T16:24:05Z</dcterms:created>
  <dcterms:modified xsi:type="dcterms:W3CDTF">2018-06-01T18:05:34Z</dcterms:modified>
</cp:coreProperties>
</file>